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AadeshwarWorkOrder\Database\"/>
    </mc:Choice>
  </mc:AlternateContent>
  <xr:revisionPtr revIDLastSave="0" documentId="13_ncr:1_{F9840ADB-1AE4-4454-95E1-C83E675426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bric" sheetId="2" r:id="rId1"/>
    <sheet name="Fabric2" sheetId="10" r:id="rId2"/>
    <sheet name="Sheet4" sheetId="9" r:id="rId3"/>
    <sheet name="Sheet3" sheetId="5" r:id="rId4"/>
    <sheet name="Sheet1" sheetId="3" r:id="rId5"/>
    <sheet name="Sheet2" sheetId="4" r:id="rId6"/>
    <sheet name="Sheet6" sheetId="8" r:id="rId7"/>
  </sheets>
  <definedNames>
    <definedName name="_xlnm._FilterDatabase" localSheetId="0" hidden="1">Fabric!$A$1:$T$3179</definedName>
    <definedName name="_xlnm._FilterDatabase" localSheetId="1" hidden="1">Fabric2!$A$1:$E$3179</definedName>
    <definedName name="_xlnm._FilterDatabase" localSheetId="5" hidden="1">Sheet2!$A$1:$A$857</definedName>
    <definedName name="_xlnm._FilterDatabase" localSheetId="2" hidden="1">Sheet4!$A$1:$C$1</definedName>
    <definedName name="_xlnm._FilterDatabase" localSheetId="6" hidden="1">Sheet6!$A$1:$C$1100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72" i="2" l="1" a="1"/>
  <c r="S72" i="2" s="1"/>
  <c r="U95" i="2" a="1"/>
  <c r="U95" i="2" s="1"/>
  <c r="T99" i="2" a="1"/>
  <c r="T99" i="2" s="1"/>
  <c r="U100" i="2" a="1"/>
  <c r="U100" i="2" s="1"/>
  <c r="U109" i="2" a="1"/>
  <c r="U109" i="2" s="1"/>
  <c r="T113" i="2" a="1"/>
  <c r="T113" i="2" s="1"/>
  <c r="U114" i="2" a="1"/>
  <c r="U114" i="2" s="1"/>
  <c r="U123" i="2" a="1"/>
  <c r="U123" i="2"/>
  <c r="T127" i="2" a="1"/>
  <c r="T127" i="2" s="1"/>
  <c r="U128" i="2" a="1"/>
  <c r="U128" i="2" s="1"/>
  <c r="T166" i="2" a="1"/>
  <c r="T166" i="2" s="1"/>
  <c r="T174" i="2" a="1"/>
  <c r="T174" i="2" s="1"/>
  <c r="S178" i="2" a="1"/>
  <c r="S178" i="2" s="1"/>
  <c r="S284" i="2" a="1"/>
  <c r="S284" i="2" s="1"/>
  <c r="S285" i="2" a="1"/>
  <c r="S285" i="2" s="1"/>
  <c r="S286" i="2" a="1"/>
  <c r="S286" i="2" s="1"/>
  <c r="S287" i="2" a="1"/>
  <c r="S287" i="2" s="1"/>
  <c r="S288" i="2" a="1"/>
  <c r="S288" i="2" s="1"/>
  <c r="S289" i="2" a="1"/>
  <c r="S289" i="2" s="1"/>
  <c r="S290" i="2" a="1"/>
  <c r="S290" i="2" s="1"/>
  <c r="S291" i="2" a="1"/>
  <c r="S291" i="2" s="1"/>
  <c r="S292" i="2" a="1"/>
  <c r="S292" i="2" s="1"/>
  <c r="S444" i="2" a="1"/>
  <c r="S444" i="2" s="1"/>
  <c r="S445" i="2" a="1"/>
  <c r="S445" i="2"/>
  <c r="S446" i="2" a="1"/>
  <c r="S446" i="2" s="1"/>
  <c r="S447" i="2" a="1"/>
  <c r="S447" i="2" s="1"/>
  <c r="S448" i="2" a="1"/>
  <c r="S448" i="2" s="1"/>
  <c r="S449" i="2" a="1"/>
  <c r="S449" i="2" s="1"/>
  <c r="U451" i="2" a="1"/>
  <c r="U451" i="2" s="1"/>
  <c r="S452" i="2" a="1"/>
  <c r="S452" i="2" s="1"/>
  <c r="S453" i="2" a="1"/>
  <c r="S453" i="2" s="1"/>
  <c r="U454" i="2" a="1"/>
  <c r="U454" i="2" s="1"/>
  <c r="S455" i="2" a="1"/>
  <c r="S455" i="2" s="1"/>
  <c r="S456" i="2" a="1"/>
  <c r="S456" i="2" s="1"/>
  <c r="T465" i="2" a="1"/>
  <c r="T465" i="2"/>
  <c r="T467" i="2" a="1"/>
  <c r="T467" i="2" s="1"/>
  <c r="T469" i="2" a="1"/>
  <c r="T469" i="2" s="1"/>
  <c r="T472" i="2" a="1"/>
  <c r="T472" i="2" s="1"/>
  <c r="T473" i="2" a="1"/>
  <c r="T473" i="2" s="1"/>
  <c r="T474" i="2" a="1"/>
  <c r="T474" i="2" s="1"/>
  <c r="T475" i="2" a="1"/>
  <c r="T475" i="2" s="1"/>
  <c r="T476" i="2" a="1"/>
  <c r="T476" i="2" s="1"/>
  <c r="T477" i="2" a="1"/>
  <c r="T477" i="2" s="1"/>
  <c r="T480" i="2" a="1"/>
  <c r="T480" i="2" s="1"/>
  <c r="T482" i="2" a="1"/>
  <c r="T482" i="2" s="1"/>
  <c r="T484" i="2" a="1"/>
  <c r="T484" i="2" s="1"/>
  <c r="T487" i="2" a="1"/>
  <c r="T487" i="2" s="1"/>
  <c r="T488" i="2" a="1"/>
  <c r="T488" i="2" s="1"/>
  <c r="T489" i="2" a="1"/>
  <c r="T489" i="2" s="1"/>
  <c r="T490" i="2" a="1"/>
  <c r="T490" i="2" s="1"/>
  <c r="T491" i="2" a="1"/>
  <c r="T491" i="2"/>
  <c r="T492" i="2" a="1"/>
  <c r="T492" i="2" s="1"/>
  <c r="T495" i="2" a="1"/>
  <c r="T495" i="2" s="1"/>
  <c r="T497" i="2" a="1"/>
  <c r="T497" i="2" s="1"/>
  <c r="T499" i="2" a="1"/>
  <c r="T499" i="2" s="1"/>
  <c r="T502" i="2" a="1"/>
  <c r="T502" i="2"/>
  <c r="T503" i="2" a="1"/>
  <c r="T503" i="2" s="1"/>
  <c r="T504" i="2" a="1"/>
  <c r="T504" i="2" s="1"/>
  <c r="T505" i="2" a="1"/>
  <c r="T505" i="2" s="1"/>
  <c r="T506" i="2" a="1"/>
  <c r="T506" i="2" s="1"/>
  <c r="T507" i="2" a="1"/>
  <c r="T507" i="2" s="1"/>
  <c r="S511" i="2" a="1"/>
  <c r="S511" i="2" s="1"/>
  <c r="S512" i="2" a="1"/>
  <c r="S512" i="2" s="1"/>
  <c r="S513" i="2" a="1"/>
  <c r="S513" i="2" s="1"/>
  <c r="S644" i="2" a="1"/>
  <c r="S644" i="2" s="1"/>
  <c r="S659" i="2" a="1"/>
  <c r="S659" i="2" s="1"/>
  <c r="S660" i="2" a="1"/>
  <c r="S660" i="2"/>
  <c r="S667" i="2" a="1"/>
  <c r="S667" i="2" s="1"/>
  <c r="S669" i="2" a="1"/>
  <c r="S669" i="2" s="1"/>
  <c r="S670" i="2" a="1"/>
  <c r="S670" i="2" s="1"/>
  <c r="S671" i="2" a="1"/>
  <c r="S671" i="2" s="1"/>
  <c r="U671" i="2" a="1"/>
  <c r="U671" i="2"/>
  <c r="S672" i="2" a="1"/>
  <c r="S672" i="2" s="1"/>
  <c r="U672" i="2" a="1"/>
  <c r="U672" i="2" s="1"/>
  <c r="S674" i="2" a="1"/>
  <c r="S674" i="2" s="1"/>
  <c r="S675" i="2" a="1"/>
  <c r="S675" i="2" s="1"/>
  <c r="S676" i="2" a="1"/>
  <c r="S676" i="2" s="1"/>
  <c r="S677" i="2" a="1"/>
  <c r="S677" i="2" s="1"/>
  <c r="S678" i="2" a="1"/>
  <c r="S678" i="2" s="1"/>
  <c r="U678" i="2" a="1"/>
  <c r="U678" i="2" s="1"/>
  <c r="S679" i="2" a="1"/>
  <c r="S679" i="2" s="1"/>
  <c r="U679" i="2" a="1"/>
  <c r="U679" i="2" s="1"/>
  <c r="S681" i="2" a="1"/>
  <c r="S681" i="2" s="1"/>
  <c r="S682" i="2" a="1"/>
  <c r="S682" i="2" s="1"/>
  <c r="S683" i="2" a="1"/>
  <c r="S683" i="2" s="1"/>
  <c r="S684" i="2" a="1"/>
  <c r="S684" i="2" s="1"/>
  <c r="S686" i="2" a="1"/>
  <c r="S686" i="2" s="1"/>
  <c r="U686" i="2" a="1"/>
  <c r="U686" i="2" s="1"/>
  <c r="S730" i="2" a="1"/>
  <c r="S730" i="2" s="1"/>
  <c r="U730" i="2" a="1"/>
  <c r="U730" i="2" s="1"/>
  <c r="S731" i="2" a="1"/>
  <c r="S731" i="2" s="1"/>
  <c r="U731" i="2" a="1"/>
  <c r="U731" i="2" s="1"/>
  <c r="S732" i="2" a="1"/>
  <c r="S732" i="2" s="1"/>
  <c r="U732" i="2" a="1"/>
  <c r="U732" i="2" s="1"/>
  <c r="S733" i="2" a="1"/>
  <c r="S733" i="2" s="1"/>
  <c r="U733" i="2" a="1"/>
  <c r="U733" i="2" s="1"/>
  <c r="S736" i="2" a="1"/>
  <c r="S736" i="2" s="1"/>
  <c r="U736" i="2" a="1"/>
  <c r="U736" i="2" s="1"/>
  <c r="S737" i="2" a="1"/>
  <c r="S737" i="2"/>
  <c r="U737" i="2" a="1"/>
  <c r="U737" i="2" s="1"/>
  <c r="S739" i="2" a="1"/>
  <c r="S739" i="2" s="1"/>
  <c r="U739" i="2" a="1"/>
  <c r="U739" i="2" s="1"/>
  <c r="S740" i="2" a="1"/>
  <c r="S740" i="2" s="1"/>
  <c r="U740" i="2" a="1"/>
  <c r="U740" i="2" s="1"/>
  <c r="S741" i="2" a="1"/>
  <c r="S741" i="2" s="1"/>
  <c r="U741" i="2" a="1"/>
  <c r="U741" i="2" s="1"/>
  <c r="S742" i="2" a="1"/>
  <c r="S742" i="2" s="1"/>
  <c r="U742" i="2" a="1"/>
  <c r="U742" i="2" s="1"/>
  <c r="S746" i="2" a="1"/>
  <c r="S746" i="2" s="1"/>
  <c r="U746" i="2" a="1"/>
  <c r="U746" i="2" s="1"/>
  <c r="S747" i="2" a="1"/>
  <c r="S747" i="2" s="1"/>
  <c r="U747" i="2" a="1"/>
  <c r="U747" i="2" s="1"/>
  <c r="S748" i="2" a="1"/>
  <c r="S748" i="2" s="1"/>
  <c r="U748" i="2" a="1"/>
  <c r="U748" i="2" s="1"/>
  <c r="S749" i="2" a="1"/>
  <c r="S749" i="2"/>
  <c r="U749" i="2" a="1"/>
  <c r="U749" i="2" s="1"/>
  <c r="S751" i="2" a="1"/>
  <c r="S751" i="2" s="1"/>
  <c r="U751" i="2" a="1"/>
  <c r="U751" i="2" s="1"/>
  <c r="S752" i="2" a="1"/>
  <c r="S752" i="2" s="1"/>
  <c r="U752" i="2" a="1"/>
  <c r="U752" i="2"/>
  <c r="S753" i="2" a="1"/>
  <c r="S753" i="2" s="1"/>
  <c r="U753" i="2" a="1"/>
  <c r="U753" i="2" s="1"/>
  <c r="S756" i="2" a="1"/>
  <c r="S756" i="2" s="1"/>
  <c r="U756" i="2" a="1"/>
  <c r="U756" i="2" s="1"/>
  <c r="S757" i="2" a="1"/>
  <c r="S757" i="2" s="1"/>
  <c r="U757" i="2" a="1"/>
  <c r="U757" i="2" s="1"/>
  <c r="S758" i="2" a="1"/>
  <c r="S758" i="2" s="1"/>
  <c r="U758" i="2" a="1"/>
  <c r="U758" i="2" s="1"/>
  <c r="S759" i="2" a="1"/>
  <c r="S759" i="2" s="1"/>
  <c r="U759" i="2" a="1"/>
  <c r="U759" i="2" s="1"/>
  <c r="S760" i="2" a="1"/>
  <c r="S760" i="2"/>
  <c r="U760" i="2" a="1"/>
  <c r="U760" i="2" s="1"/>
  <c r="T790" i="2" a="1"/>
  <c r="T790" i="2" s="1"/>
  <c r="U805" i="2" a="1"/>
  <c r="U805" i="2" s="1"/>
  <c r="T861" i="2" a="1"/>
  <c r="T861" i="2" s="1"/>
  <c r="T863" i="2" a="1"/>
  <c r="T863" i="2"/>
  <c r="T866" i="2" a="1"/>
  <c r="T866" i="2" s="1"/>
  <c r="T877" i="2" a="1"/>
  <c r="T877" i="2" s="1"/>
  <c r="T883" i="2" a="1"/>
  <c r="T883" i="2" s="1"/>
  <c r="T885" i="2" a="1"/>
  <c r="T885" i="2" s="1"/>
  <c r="T887" i="2" a="1"/>
  <c r="T887" i="2" s="1"/>
  <c r="T895" i="2" a="1"/>
  <c r="T895" i="2" s="1"/>
  <c r="T900" i="2" a="1"/>
  <c r="T900" i="2" s="1"/>
  <c r="T905" i="2" a="1"/>
  <c r="T905" i="2" s="1"/>
  <c r="S908" i="2" a="1"/>
  <c r="S908" i="2" s="1"/>
  <c r="T910" i="2" a="1"/>
  <c r="T910" i="2" s="1"/>
  <c r="S912" i="2" a="1"/>
  <c r="S912" i="2" s="1"/>
  <c r="S913" i="2" a="1"/>
  <c r="S913" i="2" s="1"/>
  <c r="U913" i="2" a="1"/>
  <c r="U913" i="2" s="1"/>
  <c r="S914" i="2" a="1"/>
  <c r="S914" i="2" s="1"/>
  <c r="U914" i="2" a="1"/>
  <c r="U914" i="2" s="1"/>
  <c r="S915" i="2" a="1"/>
  <c r="S915" i="2"/>
  <c r="S916" i="2" a="1"/>
  <c r="S916" i="2" s="1"/>
  <c r="U916" i="2" a="1"/>
  <c r="U916" i="2" s="1"/>
  <c r="S917" i="2" a="1"/>
  <c r="S917" i="2" s="1"/>
  <c r="U917" i="2" a="1"/>
  <c r="U917" i="2" s="1"/>
  <c r="S918" i="2" a="1"/>
  <c r="S918" i="2" s="1"/>
  <c r="S919" i="2" a="1"/>
  <c r="S919" i="2" s="1"/>
  <c r="U919" i="2" a="1"/>
  <c r="U919" i="2" s="1"/>
  <c r="S920" i="2" a="1"/>
  <c r="S920" i="2" s="1"/>
  <c r="U920" i="2" a="1"/>
  <c r="U920" i="2" s="1"/>
  <c r="S930" i="2" a="1"/>
  <c r="S930" i="2" s="1"/>
  <c r="T944" i="2" a="1"/>
  <c r="T944" i="2"/>
  <c r="T951" i="2" a="1"/>
  <c r="T951" i="2" s="1"/>
  <c r="T958" i="2" a="1"/>
  <c r="T958" i="2" s="1"/>
  <c r="T1040" i="2" a="1"/>
  <c r="T1040" i="2" s="1"/>
  <c r="T1042" i="2" a="1"/>
  <c r="T1042" i="2" s="1"/>
  <c r="T1045" i="2" a="1"/>
  <c r="T1045" i="2" s="1"/>
  <c r="T1051" i="2" a="1"/>
  <c r="T1051" i="2" s="1"/>
  <c r="T1055" i="2" a="1"/>
  <c r="T1055" i="2" s="1"/>
  <c r="T1059" i="2" a="1"/>
  <c r="T1059" i="2" s="1"/>
  <c r="T1060" i="2" a="1"/>
  <c r="T1060" i="2"/>
  <c r="T1061" i="2" a="1"/>
  <c r="T1061" i="2" s="1"/>
  <c r="T1063" i="2" a="1"/>
  <c r="T1063" i="2" s="1"/>
  <c r="T1065" i="2" a="1"/>
  <c r="T1065" i="2" s="1"/>
  <c r="T1068" i="2" a="1"/>
  <c r="T1068" i="2" s="1"/>
  <c r="T1074" i="2" a="1"/>
  <c r="T1074" i="2" s="1"/>
  <c r="T1078" i="2" a="1"/>
  <c r="T1078" i="2" s="1"/>
  <c r="T1082" i="2" a="1"/>
  <c r="T1082" i="2" s="1"/>
  <c r="T1083" i="2" a="1"/>
  <c r="T1083" i="2" s="1"/>
  <c r="T1084" i="2" a="1"/>
  <c r="T1084" i="2" s="1"/>
  <c r="T1086" i="2" a="1"/>
  <c r="T1086" i="2" s="1"/>
  <c r="T1088" i="2" a="1"/>
  <c r="T1088" i="2" s="1"/>
  <c r="T1091" i="2" a="1"/>
  <c r="T1091" i="2" s="1"/>
  <c r="T1097" i="2" a="1"/>
  <c r="T1097" i="2" s="1"/>
  <c r="T1101" i="2" a="1"/>
  <c r="T1101" i="2" s="1"/>
  <c r="T1105" i="2" a="1"/>
  <c r="T1105" i="2" s="1"/>
  <c r="T1106" i="2" a="1"/>
  <c r="T1106" i="2"/>
  <c r="T1119" i="2" a="1"/>
  <c r="T1119" i="2" s="1"/>
  <c r="T1124" i="2" a="1"/>
  <c r="T1124" i="2" s="1"/>
  <c r="T1125" i="2" a="1"/>
  <c r="T1125" i="2" s="1"/>
  <c r="S1165" i="2" a="1"/>
  <c r="S1165" i="2" s="1"/>
  <c r="S1178" i="2" a="1"/>
  <c r="S1178" i="2" s="1"/>
  <c r="S1182" i="2" a="1"/>
  <c r="S1182" i="2" s="1"/>
  <c r="S1187" i="2" a="1"/>
  <c r="S1187" i="2"/>
  <c r="S1188" i="2" a="1"/>
  <c r="S1188" i="2" s="1"/>
  <c r="S1189" i="2" a="1"/>
  <c r="S1189" i="2" s="1"/>
  <c r="S1190" i="2" a="1"/>
  <c r="S1190" i="2" s="1"/>
  <c r="S1191" i="2" a="1"/>
  <c r="S1191" i="2" s="1"/>
  <c r="S1192" i="2" a="1"/>
  <c r="S1192" i="2" s="1"/>
  <c r="S1193" i="2" a="1"/>
  <c r="S1193" i="2" s="1"/>
  <c r="S1194" i="2" a="1"/>
  <c r="S1194" i="2" s="1"/>
  <c r="S1195" i="2" a="1"/>
  <c r="S1195" i="2" s="1"/>
  <c r="S1196" i="2" a="1"/>
  <c r="S1196" i="2" s="1"/>
  <c r="S1197" i="2" a="1"/>
  <c r="S1197" i="2" s="1"/>
  <c r="S1198" i="2" a="1"/>
  <c r="S1198" i="2" s="1"/>
  <c r="S1199" i="2" a="1"/>
  <c r="S1199" i="2" s="1"/>
  <c r="S1200" i="2" a="1"/>
  <c r="S1200" i="2" s="1"/>
  <c r="S1201" i="2" a="1"/>
  <c r="S1201" i="2" s="1"/>
  <c r="S1202" i="2" a="1"/>
  <c r="S1202" i="2" s="1"/>
  <c r="S1203" i="2" a="1"/>
  <c r="S1203" i="2" s="1"/>
  <c r="S1204" i="2" a="1"/>
  <c r="S1204" i="2" s="1"/>
  <c r="S1205" i="2" a="1"/>
  <c r="S1205" i="2" s="1"/>
  <c r="T1207" i="2" a="1"/>
  <c r="T1207" i="2" s="1"/>
  <c r="S1211" i="2" a="1"/>
  <c r="S1211" i="2" s="1"/>
  <c r="U1211" i="2" a="1"/>
  <c r="U1211" i="2" s="1"/>
  <c r="S1216" i="2" a="1"/>
  <c r="S1216" i="2" s="1"/>
  <c r="U1216" i="2" a="1"/>
  <c r="U1216" i="2" s="1"/>
  <c r="S1221" i="2" a="1"/>
  <c r="S1221" i="2" s="1"/>
  <c r="U1221" i="2" a="1"/>
  <c r="U1221" i="2"/>
  <c r="S1229" i="2" a="1"/>
  <c r="S1229" i="2" s="1"/>
  <c r="U1269" i="2" a="1"/>
  <c r="U1269" i="2" s="1"/>
  <c r="U1271" i="2" a="1"/>
  <c r="U1271" i="2" s="1"/>
  <c r="U1272" i="2" a="1"/>
  <c r="U1272" i="2" s="1"/>
  <c r="U1273" i="2" a="1"/>
  <c r="U1273" i="2" s="1"/>
  <c r="U1274" i="2" a="1"/>
  <c r="U1274" i="2" s="1"/>
  <c r="U1275" i="2" a="1"/>
  <c r="U1275" i="2"/>
  <c r="U1277" i="2" a="1"/>
  <c r="U1277" i="2" s="1"/>
  <c r="U1278" i="2" a="1"/>
  <c r="U1278" i="2" s="1"/>
  <c r="U1279" i="2" a="1"/>
  <c r="U1279" i="2" s="1"/>
  <c r="U1280" i="2" a="1"/>
  <c r="U1280" i="2" s="1"/>
  <c r="U1281" i="2" a="1"/>
  <c r="U1281" i="2" s="1"/>
  <c r="U1282" i="2" a="1"/>
  <c r="U1282" i="2" s="1"/>
  <c r="U1283" i="2" a="1"/>
  <c r="U1283" i="2" s="1"/>
  <c r="U1284" i="2" a="1"/>
  <c r="U1284" i="2" s="1"/>
  <c r="U1285" i="2" a="1"/>
  <c r="U1285" i="2" s="1"/>
  <c r="U1286" i="2" a="1"/>
  <c r="U1286" i="2" s="1"/>
  <c r="U1288" i="2" a="1"/>
  <c r="U1288" i="2" s="1"/>
  <c r="U1289" i="2" a="1"/>
  <c r="U1289" i="2" s="1"/>
  <c r="U1290" i="2" a="1"/>
  <c r="U1290" i="2" s="1"/>
  <c r="U1291" i="2" a="1"/>
  <c r="U1291" i="2" s="1"/>
  <c r="U1292" i="2" a="1"/>
  <c r="U1292" i="2" s="1"/>
  <c r="U1294" i="2" a="1"/>
  <c r="U1294" i="2" s="1"/>
  <c r="U1295" i="2" a="1"/>
  <c r="U1295" i="2" s="1"/>
  <c r="U1296" i="2" a="1"/>
  <c r="U1296" i="2" s="1"/>
  <c r="U1297" i="2" a="1"/>
  <c r="U1297" i="2" s="1"/>
  <c r="U1298" i="2" a="1"/>
  <c r="U1298" i="2" s="1"/>
  <c r="U1299" i="2" a="1"/>
  <c r="U1299" i="2" s="1"/>
  <c r="U1300" i="2" a="1"/>
  <c r="U1300" i="2" s="1"/>
  <c r="U1301" i="2" a="1"/>
  <c r="U1301" i="2" s="1"/>
  <c r="U1302" i="2" a="1"/>
  <c r="U1302" i="2" s="1"/>
  <c r="U1313" i="2" a="1"/>
  <c r="U1313" i="2"/>
  <c r="U1318" i="2" a="1"/>
  <c r="U1318" i="2" s="1"/>
  <c r="U1322" i="2" a="1"/>
  <c r="U1322" i="2" s="1"/>
  <c r="U1323" i="2" a="1"/>
  <c r="U1323" i="2" s="1"/>
  <c r="U1328" i="2" a="1"/>
  <c r="U1328" i="2" s="1"/>
  <c r="U1333" i="2" a="1"/>
  <c r="U1333" i="2" s="1"/>
  <c r="U1337" i="2" a="1"/>
  <c r="U1337" i="2" s="1"/>
  <c r="U1338" i="2" a="1"/>
  <c r="U1338" i="2"/>
  <c r="S1342" i="2" a="1"/>
  <c r="S1342" i="2" s="1"/>
  <c r="U1342" i="2" a="1"/>
  <c r="U1342" i="2" s="1"/>
  <c r="S1344" i="2" a="1"/>
  <c r="S1344" i="2" s="1"/>
  <c r="U1344" i="2" a="1"/>
  <c r="U1344" i="2" s="1"/>
  <c r="S1345" i="2" a="1"/>
  <c r="S1345" i="2" s="1"/>
  <c r="U1345" i="2" a="1"/>
  <c r="U1345" i="2" s="1"/>
  <c r="S1348" i="2" a="1"/>
  <c r="S1348" i="2" s="1"/>
  <c r="U1348" i="2" a="1"/>
  <c r="U1348" i="2" s="1"/>
  <c r="S1349" i="2" a="1"/>
  <c r="S1349" i="2" s="1"/>
  <c r="U1349" i="2" a="1"/>
  <c r="U1349" i="2" s="1"/>
  <c r="S1350" i="2" a="1"/>
  <c r="S1350" i="2" s="1"/>
  <c r="U1350" i="2" a="1"/>
  <c r="U1350" i="2" s="1"/>
  <c r="S1351" i="2" a="1"/>
  <c r="S1351" i="2" s="1"/>
  <c r="U1351" i="2" a="1"/>
  <c r="U1351" i="2" s="1"/>
  <c r="U1352" i="2" a="1"/>
  <c r="U1352" i="2" s="1"/>
  <c r="S1353" i="2" a="1"/>
  <c r="S1353" i="2" s="1"/>
  <c r="U1353" i="2" a="1"/>
  <c r="U1353" i="2" s="1"/>
  <c r="S1354" i="2" a="1"/>
  <c r="S1354" i="2" s="1"/>
  <c r="U1354" i="2" a="1"/>
  <c r="U1354" i="2" s="1"/>
  <c r="S1355" i="2" a="1"/>
  <c r="S1355" i="2" s="1"/>
  <c r="U1355" i="2" a="1"/>
  <c r="U1355" i="2" s="1"/>
  <c r="S1357" i="2" a="1"/>
  <c r="S1357" i="2" s="1"/>
  <c r="U1357" i="2" a="1"/>
  <c r="U1357" i="2" s="1"/>
  <c r="S1358" i="2" a="1"/>
  <c r="S1358" i="2" s="1"/>
  <c r="U1358" i="2" a="1"/>
  <c r="U1358" i="2"/>
  <c r="S1359" i="2" a="1"/>
  <c r="S1359" i="2" s="1"/>
  <c r="U1359" i="2" a="1"/>
  <c r="U1359" i="2" s="1"/>
  <c r="U1360" i="2" a="1"/>
  <c r="U1360" i="2" s="1"/>
  <c r="U1361" i="2" a="1"/>
  <c r="U1361" i="2" s="1"/>
  <c r="T1374" i="2" a="1"/>
  <c r="T1374" i="2" s="1"/>
  <c r="S1479" i="2" a="1"/>
  <c r="S1479" i="2" s="1"/>
  <c r="U1512" i="2" a="1"/>
  <c r="U1512" i="2"/>
  <c r="U1515" i="2" a="1"/>
  <c r="U1515" i="2" s="1"/>
  <c r="S1524" i="2" a="1"/>
  <c r="S1524" i="2" s="1"/>
  <c r="S1525" i="2" a="1"/>
  <c r="S1525" i="2" s="1"/>
  <c r="T1526" i="2" a="1"/>
  <c r="T1526" i="2" s="1"/>
  <c r="T1527" i="2" a="1"/>
  <c r="T1527" i="2" s="1"/>
  <c r="T1528" i="2" a="1"/>
  <c r="T1528" i="2" s="1"/>
  <c r="T1529" i="2" a="1"/>
  <c r="T1529" i="2" s="1"/>
  <c r="T1530" i="2" a="1"/>
  <c r="T1530" i="2" s="1"/>
  <c r="T1531" i="2" a="1"/>
  <c r="T1531" i="2" s="1"/>
  <c r="S1532" i="2" a="1"/>
  <c r="S1532" i="2" s="1"/>
  <c r="S1533" i="2" a="1"/>
  <c r="S1533" i="2" s="1"/>
  <c r="S1535" i="2" a="1"/>
  <c r="S1535" i="2" s="1"/>
  <c r="T1536" i="2" a="1"/>
  <c r="T1536" i="2" s="1"/>
  <c r="T1537" i="2" a="1"/>
  <c r="T1537" i="2" s="1"/>
  <c r="T1538" i="2" a="1"/>
  <c r="T1538" i="2" s="1"/>
  <c r="T1539" i="2" a="1"/>
  <c r="T1539" i="2" s="1"/>
  <c r="T1540" i="2" a="1"/>
  <c r="T1540" i="2" s="1"/>
  <c r="T1541" i="2" a="1"/>
  <c r="T1541" i="2" s="1"/>
  <c r="S1542" i="2" a="1"/>
  <c r="S1542" i="2" s="1"/>
  <c r="S1543" i="2" a="1"/>
  <c r="S1543" i="2" s="1"/>
  <c r="S1544" i="2" a="1"/>
  <c r="S1544" i="2" s="1"/>
  <c r="S1545" i="2" a="1"/>
  <c r="S1545" i="2" s="1"/>
  <c r="T1546" i="2" a="1"/>
  <c r="T1546" i="2" s="1"/>
  <c r="T1547" i="2" a="1"/>
  <c r="T1547" i="2" s="1"/>
  <c r="T1548" i="2" a="1"/>
  <c r="T1548" i="2"/>
  <c r="T1549" i="2" a="1"/>
  <c r="T1549" i="2" s="1"/>
  <c r="T1550" i="2" a="1"/>
  <c r="T1550" i="2" s="1"/>
  <c r="T1551" i="2" a="1"/>
  <c r="T1551" i="2" s="1"/>
  <c r="S1552" i="2" a="1"/>
  <c r="S1552" i="2" s="1"/>
  <c r="S1553" i="2" a="1"/>
  <c r="S1553" i="2" s="1"/>
  <c r="S1554" i="2" a="1"/>
  <c r="S1554" i="2" s="1"/>
  <c r="S1555" i="2" a="1"/>
  <c r="S1555" i="2"/>
  <c r="S1569" i="2" a="1"/>
  <c r="S1569" i="2" s="1"/>
  <c r="S1570" i="2" a="1"/>
  <c r="S1570" i="2" s="1"/>
  <c r="S1571" i="2" a="1"/>
  <c r="S1571" i="2" s="1"/>
  <c r="S1572" i="2" a="1"/>
  <c r="S1572" i="2" s="1"/>
  <c r="S1573" i="2" a="1"/>
  <c r="S1573" i="2" s="1"/>
  <c r="S1574" i="2" a="1"/>
  <c r="S1574" i="2" s="1"/>
  <c r="T1614" i="2" a="1"/>
  <c r="T1614" i="2" s="1"/>
  <c r="T1617" i="2" a="1"/>
  <c r="T1617" i="2" s="1"/>
  <c r="T1625" i="2" a="1"/>
  <c r="T1625" i="2" s="1"/>
  <c r="T1626" i="2" a="1"/>
  <c r="T1626" i="2" s="1"/>
  <c r="T1633" i="2" a="1"/>
  <c r="T1633" i="2" s="1"/>
  <c r="T1637" i="2" a="1"/>
  <c r="T1637" i="2" s="1"/>
  <c r="S1655" i="2" a="1"/>
  <c r="S1655" i="2" s="1"/>
  <c r="T1659" i="2" a="1"/>
  <c r="T1659" i="2" s="1"/>
  <c r="T1660" i="2" a="1"/>
  <c r="T1660" i="2" s="1"/>
  <c r="T1661" i="2" a="1"/>
  <c r="T1661" i="2" s="1"/>
  <c r="T1663" i="2" a="1"/>
  <c r="T1663" i="2" s="1"/>
  <c r="T1664" i="2" a="1"/>
  <c r="T1664" i="2" s="1"/>
  <c r="T1666" i="2" a="1"/>
  <c r="T1666" i="2"/>
  <c r="T1667" i="2" a="1"/>
  <c r="T1667" i="2"/>
  <c r="T1668" i="2" a="1"/>
  <c r="T1668" i="2" s="1"/>
  <c r="T1669" i="2" a="1"/>
  <c r="T1669" i="2" s="1"/>
  <c r="T1674" i="2" a="1"/>
  <c r="T1674" i="2" s="1"/>
  <c r="T1675" i="2" a="1"/>
  <c r="T1675" i="2"/>
  <c r="T1676" i="2" a="1"/>
  <c r="T1676" i="2" s="1"/>
  <c r="T1678" i="2" a="1"/>
  <c r="T1678" i="2" s="1"/>
  <c r="T1680" i="2" a="1"/>
  <c r="T1680" i="2" s="1"/>
  <c r="T1681" i="2" a="1"/>
  <c r="T1681" i="2" s="1"/>
  <c r="T1682" i="2" a="1"/>
  <c r="T1682" i="2" s="1"/>
  <c r="T1683" i="2" a="1"/>
  <c r="T1683" i="2" s="1"/>
  <c r="T1688" i="2" a="1"/>
  <c r="T1688" i="2"/>
  <c r="T1689" i="2" a="1"/>
  <c r="T1689" i="2" s="1"/>
  <c r="T1690" i="2" a="1"/>
  <c r="T1690" i="2" s="1"/>
  <c r="T1692" i="2" a="1"/>
  <c r="T1692" i="2" s="1"/>
  <c r="T1693" i="2" a="1"/>
  <c r="T1693" i="2"/>
  <c r="T1694" i="2" a="1"/>
  <c r="T1694" i="2"/>
  <c r="T1695" i="2" a="1"/>
  <c r="T1695" i="2" s="1"/>
  <c r="T1696" i="2" a="1"/>
  <c r="T1696" i="2" s="1"/>
  <c r="T1697" i="2" a="1"/>
  <c r="T1697" i="2" s="1"/>
  <c r="S1701" i="2" a="1"/>
  <c r="S1701" i="2"/>
  <c r="S1702" i="2" a="1"/>
  <c r="S1702" i="2" s="1"/>
  <c r="S1703" i="2" a="1"/>
  <c r="S1703" i="2" s="1"/>
  <c r="S1704" i="2" a="1"/>
  <c r="S1704" i="2" s="1"/>
  <c r="S1705" i="2" a="1"/>
  <c r="S1705" i="2" s="1"/>
  <c r="S1708" i="2" a="1"/>
  <c r="S1708" i="2" s="1"/>
  <c r="S1710" i="2" a="1"/>
  <c r="S1710" i="2" s="1"/>
  <c r="S1711" i="2" a="1"/>
  <c r="S1711" i="2"/>
  <c r="S1712" i="2" a="1"/>
  <c r="S1712" i="2" s="1"/>
  <c r="S1713" i="2" a="1"/>
  <c r="S1713" i="2" s="1"/>
  <c r="S1714" i="2" a="1"/>
  <c r="S1714" i="2" s="1"/>
  <c r="S1715" i="2" a="1"/>
  <c r="S1715" i="2"/>
  <c r="S1716" i="2" a="1"/>
  <c r="S1716" i="2"/>
  <c r="S1717" i="2" a="1"/>
  <c r="S1717" i="2" s="1"/>
  <c r="S1718" i="2" a="1"/>
  <c r="S1718" i="2" s="1"/>
  <c r="S1721" i="2" a="1"/>
  <c r="S1721" i="2" s="1"/>
  <c r="S1723" i="2" a="1"/>
  <c r="S1723" i="2"/>
  <c r="S1724" i="2" a="1"/>
  <c r="S1724" i="2" s="1"/>
  <c r="S1725" i="2" a="1"/>
  <c r="S1725" i="2" s="1"/>
  <c r="U1730" i="2" a="1"/>
  <c r="U1730" i="2" s="1"/>
  <c r="U1731" i="2" a="1"/>
  <c r="U1731" i="2" s="1"/>
  <c r="T1733" i="2" a="1"/>
  <c r="T1733" i="2" s="1"/>
  <c r="S1734" i="2" a="1"/>
  <c r="S1734" i="2" s="1"/>
  <c r="T1735" i="2" a="1"/>
  <c r="T1735" i="2"/>
  <c r="S1736" i="2" a="1"/>
  <c r="S1736" i="2" s="1"/>
  <c r="T1737" i="2" a="1"/>
  <c r="T1737" i="2" s="1"/>
  <c r="S1739" i="2" a="1"/>
  <c r="S1739" i="2" s="1"/>
  <c r="T1740" i="2" a="1"/>
  <c r="T1740" i="2"/>
  <c r="S1741" i="2" a="1"/>
  <c r="S1741" i="2"/>
  <c r="U1744" i="2" a="1"/>
  <c r="U1744" i="2" s="1"/>
  <c r="U1746" i="2" a="1"/>
  <c r="U1746" i="2" s="1"/>
  <c r="U1747" i="2" a="1"/>
  <c r="U1747" i="2" s="1"/>
  <c r="U1748" i="2" a="1"/>
  <c r="U1748" i="2"/>
  <c r="U1749" i="2" a="1"/>
  <c r="U1749" i="2" s="1"/>
  <c r="U1751" i="2" a="1"/>
  <c r="U1751" i="2" s="1"/>
  <c r="U1752" i="2" a="1"/>
  <c r="U1752" i="2" s="1"/>
  <c r="U1753" i="2" a="1"/>
  <c r="U1753" i="2" s="1"/>
  <c r="U1754" i="2" a="1"/>
  <c r="U1754" i="2" s="1"/>
  <c r="U1755" i="2" a="1"/>
  <c r="U1755" i="2" s="1"/>
  <c r="S1801" i="2" a="1"/>
  <c r="S1801" i="2"/>
  <c r="S1802" i="2" a="1"/>
  <c r="S1802" i="2" s="1"/>
  <c r="S1804" i="2" a="1"/>
  <c r="S1804" i="2" s="1"/>
  <c r="S1805" i="2" a="1"/>
  <c r="S1805" i="2" s="1"/>
  <c r="S1818" i="2" a="1"/>
  <c r="S1818" i="2"/>
  <c r="S1820" i="2" a="1"/>
  <c r="S1820" i="2"/>
  <c r="S1828" i="2" a="1"/>
  <c r="S1828" i="2" s="1"/>
  <c r="S1835" i="2" a="1"/>
  <c r="S1835" i="2" s="1"/>
  <c r="S1855" i="2" a="1"/>
  <c r="S1855" i="2" s="1"/>
  <c r="S1860" i="2" a="1"/>
  <c r="S1860" i="2"/>
  <c r="S1862" i="2" a="1"/>
  <c r="S1862" i="2" s="1"/>
  <c r="S1863" i="2" a="1"/>
  <c r="S1863" i="2" s="1"/>
  <c r="S1864" i="2" a="1"/>
  <c r="S1864" i="2" s="1"/>
  <c r="S1865" i="2" a="1"/>
  <c r="S1865" i="2" s="1"/>
  <c r="S1867" i="2" a="1"/>
  <c r="S1867" i="2" s="1"/>
  <c r="S1868" i="2" a="1"/>
  <c r="S1868" i="2" s="1"/>
  <c r="S1869" i="2" a="1"/>
  <c r="S1869" i="2"/>
  <c r="S1871" i="2" a="1"/>
  <c r="S1871" i="2" s="1"/>
  <c r="S1872" i="2" a="1"/>
  <c r="S1872" i="2" s="1"/>
  <c r="S1873" i="2" a="1"/>
  <c r="S1873" i="2" s="1"/>
  <c r="S1874" i="2" a="1"/>
  <c r="S1874" i="2"/>
  <c r="S1879" i="2" a="1"/>
  <c r="S1879" i="2"/>
  <c r="S1881" i="2" a="1"/>
  <c r="S1881" i="2" s="1"/>
  <c r="S1882" i="2" a="1"/>
  <c r="S1882" i="2" s="1"/>
  <c r="S1883" i="2" a="1"/>
  <c r="S1883" i="2" s="1"/>
  <c r="S1884" i="2" a="1"/>
  <c r="S1884" i="2"/>
  <c r="S1886" i="2" a="1"/>
  <c r="S1886" i="2" s="1"/>
  <c r="S1887" i="2" a="1"/>
  <c r="S1887" i="2" s="1"/>
  <c r="S1888" i="2" a="1"/>
  <c r="S1888" i="2" s="1"/>
  <c r="S1890" i="2" a="1"/>
  <c r="S1890" i="2" s="1"/>
  <c r="S1891" i="2" a="1"/>
  <c r="S1891" i="2" s="1"/>
  <c r="S1892" i="2" a="1"/>
  <c r="S1892" i="2" s="1"/>
  <c r="S1893" i="2" a="1"/>
  <c r="S1893" i="2"/>
  <c r="U1896" i="2" a="1"/>
  <c r="U1896" i="2" s="1"/>
  <c r="U1901" i="2" a="1"/>
  <c r="U1901" i="2" s="1"/>
  <c r="U1906" i="2" a="1"/>
  <c r="U1906" i="2" s="1"/>
  <c r="S1912" i="2" a="1"/>
  <c r="S1912" i="2"/>
  <c r="T1912" i="2" a="1"/>
  <c r="T1912" i="2"/>
  <c r="S1913" i="2" a="1"/>
  <c r="S1913" i="2" s="1"/>
  <c r="S1931" i="2" a="1"/>
  <c r="S1931" i="2" s="1"/>
  <c r="S1936" i="2" a="1"/>
  <c r="S1936" i="2" s="1"/>
  <c r="S1937" i="2" a="1"/>
  <c r="S1937" i="2"/>
  <c r="S1938" i="2" a="1"/>
  <c r="S1938" i="2" s="1"/>
  <c r="S1943" i="2" a="1"/>
  <c r="S1943" i="2" s="1"/>
  <c r="S1944" i="2" a="1"/>
  <c r="S1944" i="2" s="1"/>
  <c r="S1945" i="2" a="1"/>
  <c r="S1945" i="2" s="1"/>
  <c r="S1949" i="2" a="1"/>
  <c r="S1949" i="2" s="1"/>
  <c r="U1950" i="2" a="1"/>
  <c r="U1950" i="2" s="1"/>
  <c r="T1954" i="2" a="1"/>
  <c r="T1954" i="2"/>
  <c r="S1955" i="2" a="1"/>
  <c r="S1955" i="2" s="1"/>
  <c r="S1956" i="2" a="1"/>
  <c r="S1956" i="2" s="1"/>
  <c r="S1957" i="2" a="1"/>
  <c r="S1957" i="2" s="1"/>
  <c r="S1958" i="2" a="1"/>
  <c r="S1958" i="2"/>
  <c r="T1970" i="2" a="1"/>
  <c r="T1970" i="2"/>
  <c r="T1974" i="2" a="1"/>
  <c r="T1974" i="2" s="1"/>
  <c r="T2041" i="2" a="1"/>
  <c r="T2041" i="2" s="1"/>
  <c r="T2048" i="2" a="1"/>
  <c r="T2048" i="2" s="1"/>
  <c r="T2055" i="2" a="1"/>
  <c r="T2055" i="2"/>
  <c r="U2077" i="2" a="1"/>
  <c r="U2077" i="2" s="1"/>
  <c r="U2078" i="2" a="1"/>
  <c r="U2078" i="2" s="1"/>
  <c r="U2082" i="2" a="1"/>
  <c r="U2082" i="2" s="1"/>
  <c r="U2092" i="2" a="1"/>
  <c r="U2092" i="2" s="1"/>
  <c r="U2094" i="2" a="1"/>
  <c r="U2094" i="2" s="1"/>
  <c r="U2096" i="2" a="1"/>
  <c r="U2096" i="2" s="1"/>
  <c r="U2097" i="2" a="1"/>
  <c r="U2097" i="2"/>
  <c r="U2111" i="2" a="1"/>
  <c r="U2111" i="2" s="1"/>
  <c r="U2113" i="2" a="1"/>
  <c r="U2113" i="2" s="1"/>
  <c r="U2115" i="2" a="1"/>
  <c r="U2115" i="2" s="1"/>
  <c r="U2116" i="2" a="1"/>
  <c r="U2116" i="2"/>
  <c r="U2120" i="2" a="1"/>
  <c r="U2120" i="2"/>
  <c r="U2130" i="2" a="1"/>
  <c r="U2130" i="2" s="1"/>
  <c r="U2132" i="2" a="1"/>
  <c r="U2132" i="2" s="1"/>
  <c r="S2134" i="2" a="1"/>
  <c r="S2134" i="2" s="1"/>
  <c r="S2136" i="2" a="1"/>
  <c r="S2136" i="2"/>
  <c r="U2136" i="2" a="1"/>
  <c r="U2136" i="2" s="1"/>
  <c r="S2145" i="2" a="1"/>
  <c r="S2145" i="2" s="1"/>
  <c r="S2146" i="2" a="1"/>
  <c r="S2146" i="2" s="1"/>
  <c r="T2147" i="2" a="1"/>
  <c r="T2147" i="2" s="1"/>
  <c r="S2148" i="2" a="1"/>
  <c r="S2148" i="2" s="1"/>
  <c r="S2149" i="2" a="1"/>
  <c r="S2149" i="2" s="1"/>
  <c r="T2150" i="2" a="1"/>
  <c r="T2150" i="2"/>
  <c r="S2151" i="2" a="1"/>
  <c r="S2151" i="2" s="1"/>
  <c r="S2152" i="2" a="1"/>
  <c r="S2152" i="2" s="1"/>
  <c r="T2153" i="2" a="1"/>
  <c r="T2153" i="2" s="1"/>
  <c r="S2225" i="2" a="1"/>
  <c r="S2225" i="2" s="1"/>
  <c r="S2226" i="2" a="1"/>
  <c r="S2226" i="2"/>
  <c r="S2227" i="2" a="1"/>
  <c r="S2227" i="2" s="1"/>
  <c r="S2228" i="2" a="1"/>
  <c r="S2228" i="2" s="1"/>
  <c r="S2229" i="2" a="1"/>
  <c r="S2229" i="2" s="1"/>
  <c r="T2233" i="2" a="1"/>
  <c r="T2233" i="2"/>
  <c r="T2258" i="2" a="1"/>
  <c r="T2258" i="2" s="1"/>
  <c r="S2261" i="2" a="1"/>
  <c r="S2261" i="2" s="1"/>
  <c r="S2262" i="2" a="1"/>
  <c r="S2262" i="2" s="1"/>
  <c r="S2263" i="2" a="1"/>
  <c r="S2263" i="2" s="1"/>
  <c r="S2268" i="2" a="1"/>
  <c r="S2268" i="2" s="1"/>
  <c r="S2269" i="2" a="1"/>
  <c r="S2269" i="2" s="1"/>
  <c r="S2270" i="2" a="1"/>
  <c r="S2270" i="2"/>
  <c r="S2271" i="2" a="1"/>
  <c r="S2271" i="2" s="1"/>
  <c r="S2272" i="2" a="1"/>
  <c r="S2272" i="2" s="1"/>
  <c r="S2273" i="2" a="1"/>
  <c r="S2273" i="2" s="1"/>
  <c r="S2274" i="2" a="1"/>
  <c r="S2274" i="2"/>
  <c r="S2275" i="2" a="1"/>
  <c r="S2275" i="2"/>
  <c r="S2276" i="2" a="1"/>
  <c r="S2276" i="2" s="1"/>
  <c r="U2282" i="2" a="1"/>
  <c r="U2282" i="2" s="1"/>
  <c r="U2284" i="2" a="1"/>
  <c r="U2284" i="2" s="1"/>
  <c r="S2285" i="2" a="1"/>
  <c r="S2285" i="2"/>
  <c r="U2286" i="2" a="1"/>
  <c r="U2286" i="2" s="1"/>
  <c r="S2287" i="2" a="1"/>
  <c r="S2287" i="2" s="1"/>
  <c r="T2309" i="2" a="1"/>
  <c r="T2309" i="2" s="1"/>
  <c r="S2311" i="2" a="1"/>
  <c r="S2311" i="2" s="1"/>
  <c r="S2328" i="2" a="1"/>
  <c r="S2328" i="2" s="1"/>
  <c r="S2332" i="2" a="1"/>
  <c r="S2332" i="2" s="1"/>
  <c r="S2333" i="2" a="1"/>
  <c r="S2333" i="2" s="1"/>
  <c r="S2334" i="2" a="1"/>
  <c r="S2334" i="2"/>
  <c r="S2335" i="2" a="1"/>
  <c r="S2335" i="2"/>
  <c r="S2336" i="2" a="1"/>
  <c r="S2336" i="2" s="1"/>
  <c r="S2337" i="2" a="1"/>
  <c r="S2337" i="2" s="1"/>
  <c r="S2338" i="2" a="1"/>
  <c r="S2338" i="2"/>
  <c r="S2339" i="2" a="1"/>
  <c r="S2339" i="2"/>
  <c r="S2340" i="2" a="1"/>
  <c r="S2340" i="2" s="1"/>
  <c r="S2341" i="2" a="1"/>
  <c r="S2341" i="2" s="1"/>
  <c r="S2342" i="2" a="1"/>
  <c r="S2342" i="2"/>
  <c r="S2343" i="2" a="1"/>
  <c r="S2343" i="2"/>
  <c r="S2344" i="2" a="1"/>
  <c r="S2344" i="2" s="1"/>
  <c r="S2345" i="2" a="1"/>
  <c r="S2345" i="2" s="1"/>
  <c r="S2346" i="2" a="1"/>
  <c r="S2346" i="2"/>
  <c r="S2359" i="2" a="1"/>
  <c r="S2359" i="2"/>
  <c r="S2360" i="2" a="1"/>
  <c r="S2360" i="2" s="1"/>
  <c r="S2361" i="2" a="1"/>
  <c r="S2361" i="2" s="1"/>
  <c r="S2362" i="2" a="1"/>
  <c r="S2362" i="2"/>
  <c r="S2363" i="2" a="1"/>
  <c r="S2363" i="2"/>
  <c r="S2364" i="2" a="1"/>
  <c r="S2364" i="2" s="1"/>
  <c r="U2366" i="2" a="1"/>
  <c r="U2366" i="2" s="1"/>
  <c r="S2367" i="2" a="1"/>
  <c r="S2367" i="2"/>
  <c r="S2372" i="2" a="1"/>
  <c r="S2372" i="2"/>
  <c r="S2373" i="2" a="1"/>
  <c r="S2373" i="2" s="1"/>
  <c r="S2375" i="2" a="1"/>
  <c r="S2375" i="2" s="1"/>
  <c r="S2552" i="2" a="1"/>
  <c r="S2552" i="2"/>
  <c r="S2556" i="2" a="1"/>
  <c r="S2556" i="2"/>
  <c r="S2579" i="2" a="1"/>
  <c r="S2579" i="2" s="1"/>
  <c r="S2580" i="2" a="1"/>
  <c r="S2580" i="2" s="1"/>
  <c r="T2679" i="2" a="1"/>
  <c r="T2679" i="2"/>
  <c r="T2768" i="2" a="1"/>
  <c r="T2768" i="2"/>
  <c r="S2769" i="2" a="1"/>
  <c r="S2769" i="2" s="1"/>
  <c r="S2771" i="2" a="1"/>
  <c r="S2771" i="2" s="1"/>
  <c r="T2773" i="2" a="1"/>
  <c r="T2773" i="2"/>
  <c r="S2775" i="2" a="1"/>
  <c r="S2775" i="2"/>
  <c r="S2776" i="2" a="1"/>
  <c r="S2776" i="2" s="1"/>
  <c r="T2778" i="2" a="1"/>
  <c r="T2778" i="2" s="1"/>
  <c r="S2780" i="2" a="1"/>
  <c r="S2780" i="2"/>
  <c r="S2781" i="2" a="1"/>
  <c r="S2781" i="2" s="1"/>
  <c r="T2782" i="2" a="1"/>
  <c r="T2782" i="2" s="1"/>
  <c r="S2783" i="2" a="1"/>
  <c r="S2783" i="2" s="1"/>
  <c r="S2833" i="2" a="1"/>
  <c r="S2833" i="2"/>
  <c r="S2840" i="2" a="1"/>
  <c r="S2840" i="2" s="1"/>
  <c r="S2845" i="2" a="1"/>
  <c r="S2845" i="2" s="1"/>
  <c r="S2846" i="2" a="1"/>
  <c r="S2846" i="2" s="1"/>
  <c r="S2847" i="2" a="1"/>
  <c r="S2847" i="2"/>
  <c r="S2848" i="2" a="1"/>
  <c r="S2848" i="2" s="1"/>
  <c r="S2849" i="2" a="1"/>
  <c r="S2849" i="2" s="1"/>
  <c r="S2850" i="2" a="1"/>
  <c r="S2850" i="2" s="1"/>
  <c r="S2851" i="2" a="1"/>
  <c r="S2851" i="2"/>
  <c r="S2852" i="2" a="1"/>
  <c r="S2852" i="2" s="1"/>
  <c r="T2958" i="2" a="1"/>
  <c r="T2958" i="2" s="1"/>
  <c r="S2973" i="2" a="1"/>
  <c r="S2973" i="2" s="1"/>
  <c r="S2974" i="2" a="1"/>
  <c r="S2974" i="2"/>
  <c r="S2989" i="2" a="1"/>
  <c r="S2989" i="2" s="1"/>
  <c r="T3008" i="2" a="1"/>
  <c r="T3008" i="2" s="1"/>
  <c r="T3014" i="2" a="1"/>
  <c r="T3014" i="2" s="1"/>
  <c r="T3020" i="2" a="1"/>
  <c r="T3020" i="2"/>
  <c r="T3034" i="2" a="1"/>
  <c r="T3034" i="2" s="1"/>
  <c r="T3036" i="2" a="1"/>
  <c r="T3036" i="2" s="1"/>
  <c r="T3037" i="2" a="1"/>
  <c r="T3037" i="2" s="1"/>
  <c r="T3038" i="2" a="1"/>
  <c r="T3038" i="2"/>
  <c r="T3039" i="2" a="1"/>
  <c r="T3039" i="2" s="1"/>
  <c r="T3041" i="2" a="1"/>
  <c r="T3041" i="2" s="1"/>
  <c r="T3042" i="2" a="1"/>
  <c r="T3042" i="2" s="1"/>
  <c r="T3043" i="2" a="1"/>
  <c r="T3043" i="2"/>
  <c r="T3044" i="2" a="1"/>
  <c r="T3044" i="2" s="1"/>
  <c r="T3045" i="2" a="1"/>
  <c r="T3045" i="2" s="1"/>
  <c r="T3047" i="2" a="1"/>
  <c r="T3047" i="2" s="1"/>
  <c r="T3048" i="2" a="1"/>
  <c r="T3048" i="2"/>
  <c r="T3049" i="2" a="1"/>
  <c r="T3049" i="2" s="1"/>
  <c r="T3050" i="2" a="1"/>
  <c r="T3050" i="2" s="1"/>
  <c r="S3076" i="2" a="1"/>
  <c r="S3076" i="2" s="1"/>
  <c r="S3077" i="2" a="1"/>
  <c r="S3077" i="2" s="1"/>
  <c r="S3079" i="2" a="1"/>
  <c r="S3079" i="2" s="1"/>
  <c r="S3084" i="2" a="1"/>
  <c r="S3084" i="2" s="1"/>
  <c r="S3090" i="2" a="1"/>
  <c r="S3090" i="2" s="1"/>
  <c r="S3095" i="2" a="1"/>
  <c r="S3095" i="2" s="1"/>
  <c r="S3096" i="2" a="1"/>
  <c r="S3096" i="2" s="1"/>
  <c r="S3097" i="2" a="1"/>
  <c r="S3097" i="2" s="1"/>
  <c r="S3103" i="2" a="1"/>
  <c r="S3103" i="2" s="1"/>
  <c r="S3104" i="2" a="1"/>
  <c r="S3104" i="2" s="1"/>
  <c r="T3107" i="2" a="1"/>
  <c r="T3107" i="2" s="1"/>
  <c r="S3110" i="2" a="1"/>
  <c r="S3110" i="2" s="1"/>
  <c r="S3113" i="2" a="1"/>
  <c r="S3113" i="2" s="1"/>
  <c r="S3114" i="2" a="1"/>
  <c r="S3114" i="2" s="1"/>
  <c r="S3115" i="2" a="1"/>
  <c r="S3115" i="2" s="1"/>
  <c r="S3118" i="2" a="1"/>
  <c r="S3118" i="2" s="1"/>
  <c r="S3119" i="2" a="1"/>
  <c r="S3119" i="2" s="1"/>
  <c r="U3122" i="2" a="1"/>
  <c r="U3122" i="2" s="1"/>
  <c r="S3132" i="2" a="1"/>
  <c r="S3132" i="2" s="1"/>
  <c r="T3169" i="2" a="1"/>
  <c r="T316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<sst xmlns="http://schemas.openxmlformats.org/spreadsheetml/2006/main" count="48069" uniqueCount="13553">
  <si>
    <t>SCB</t>
  </si>
  <si>
    <t>159L-RHS-SCB-AzoraBlue 56136</t>
  </si>
  <si>
    <t>159L-RHS-SCB-AzoraCharcoal Grey-58146</t>
  </si>
  <si>
    <t>343-2Str-Blue-Azora56136</t>
  </si>
  <si>
    <t>AS 3280-2</t>
  </si>
  <si>
    <t>AS-127L-B-RHS-Tan(Light brown Pvc)</t>
  </si>
  <si>
    <t>AS-199-WC-RoyalBlush-GoldenLegs_</t>
  </si>
  <si>
    <t>AS-303 2 seater Chesterfield Sofa_Azora 140_59204_2S_V_AMBRVL_PM</t>
  </si>
  <si>
    <t>AS-303 3 seater Chesterfield Sofa_Azora 140_59204_3S_V_AMBRVL_PM</t>
  </si>
  <si>
    <t>AS-318-SCB-CasaCraft-CurvedHandle+2Cushion-Sandybrown-Azora58007_PM //</t>
  </si>
  <si>
    <t>AS-318-SCB-Casa-CurvedHandle+2Cushion-Grey-OMEGA 352_PM //</t>
  </si>
  <si>
    <t>AS-318-SCB-CurveHandle-NavyBlue-Azora56136_ //</t>
  </si>
  <si>
    <t>AS-318-SCB-Regular-3 Cushion-Brown Jute Omega 233</t>
  </si>
  <si>
    <t>AS-318-SCB-Regular-3 Cushion-Grey Omega 352</t>
  </si>
  <si>
    <t>AS-334-L-LHS-Cream</t>
  </si>
  <si>
    <t>AS-334L-LHS-D.Brown PVC</t>
  </si>
  <si>
    <t>AS-334-L-LHS-DarkAlmond</t>
  </si>
  <si>
    <t>AS-334L-RHS-D.Brown PVC</t>
  </si>
  <si>
    <t>AS-337-L-LHS-Brown pvc</t>
  </si>
  <si>
    <t>AS-337-L-LHS-Cream pvc</t>
  </si>
  <si>
    <t>AS-337-L-LHS-Dark Almond pvc</t>
  </si>
  <si>
    <t>AS-337-L-RHS-Brown pvc</t>
  </si>
  <si>
    <t>AS-337-L-RHS-Dark Almond pvc</t>
  </si>
  <si>
    <t>AS-337-U Shape-LHS-Avio Cream PVC</t>
  </si>
  <si>
    <t>AS-342-WC-Blue</t>
  </si>
  <si>
    <t>AS-344WC-Green-Azora54020 //</t>
  </si>
  <si>
    <t>AS-349-L-LHS-D.Brown pvc</t>
  </si>
  <si>
    <t>AS-384-1 Seater_Navy Blue_Azora 140 - 56136New //</t>
  </si>
  <si>
    <t>AS-384-2 Seater_Charcoal Grey_Azora 140 - 58146_PM //</t>
  </si>
  <si>
    <t>AS-384-2 Seater_Navy Blue_Azora 140 - 56136_PM //</t>
  </si>
  <si>
    <t>AS-384-2 Seater_Sandy Brown_Azora 140 - 58007_PM //</t>
  </si>
  <si>
    <t>AS-384-3 Seater_Charcoal Grey_Azora-58146_PM //</t>
  </si>
  <si>
    <t>AS-384-3 Seater_Navy Blue_Azora 140 - 56136_PM //</t>
  </si>
  <si>
    <t>AS-384-3 Seater_Sandy Brown_Azora 140 - 58007_PM //</t>
  </si>
  <si>
    <t>AS-384-3S-AVIO GreyPVC //</t>
  </si>
  <si>
    <t>AS-390-Corner-GreyVelvet_PM</t>
  </si>
  <si>
    <t>AS-394-Chaise Lounger-Red Colour</t>
  </si>
  <si>
    <t>AS-398L-LHS-Small Size-SCB-Mistra 508</t>
  </si>
  <si>
    <t>AS-398L-RHS-Small Size-SCB-Mistra 508</t>
  </si>
  <si>
    <t>AS-398L-SCB-RHS-Grey-Atlantic712</t>
  </si>
  <si>
    <t>AS-416-SCB-Ruby617(TealBlue)</t>
  </si>
  <si>
    <t>AS-417L-LHS-Grey fab</t>
  </si>
  <si>
    <t>AS-430-WingChair+Pouffe-Green-Azora54020 //</t>
  </si>
  <si>
    <t>35+1POUFE</t>
  </si>
  <si>
    <t>36+1 POUFE</t>
  </si>
  <si>
    <t>AS-431-3 Str-Vibgyor1</t>
  </si>
  <si>
    <t>AS-437-1S-GreenVelvet-Iconic 53 //</t>
  </si>
  <si>
    <t>AS-443-1S-CharcoalGreyVelvet-Orchid //</t>
  </si>
  <si>
    <t>AS-443-1Str-Blush-Orchid 324 //</t>
  </si>
  <si>
    <t>AS-443-2S-CharcoalGreyVelvet-Orchid //</t>
  </si>
  <si>
    <t>AS-443-2Str-Blue-GTARuby617 //</t>
  </si>
  <si>
    <t>AS-443-2Str-Blush-Orchid 324 //</t>
  </si>
  <si>
    <t>AS-443-3S-CharcoalGreyVelvet-Orchid //</t>
  </si>
  <si>
    <t>AS-443-3Str-Blue-GTARuby 617 //</t>
  </si>
  <si>
    <t>AS-443-3Str-Blush-Orchid 324 //</t>
  </si>
  <si>
    <t>AS-465L-SCB-LHS-CharcoalGrey-Azora58146</t>
  </si>
  <si>
    <t>AS-469-2S-Bottle Green-ICONIC 61 //</t>
  </si>
  <si>
    <t>AS-469-2S-Mustard Yellow Velvet-Glam 656 //</t>
  </si>
  <si>
    <t>AS-471-2S-CamelYellow-Azora54019_ //</t>
  </si>
  <si>
    <t>AS-471-2S-WINE VELVET- GLAM 621 //</t>
  </si>
  <si>
    <t>AS-471-3S-WINE VELVET- GLAM 621 //</t>
  </si>
  <si>
    <t>AS-472-2S-GreyVelvet-Iconic 57 //</t>
  </si>
  <si>
    <t>AS-472-3S-Blush-Orchid 324 //</t>
  </si>
  <si>
    <t>AS-472-3S-GreyVelvet-Iconic 57 //</t>
  </si>
  <si>
    <t>AS-474-C-LHS-Brown-Azora 58109 //</t>
  </si>
  <si>
    <t>AS-474-L-LHS-Blue-Omega 694 //</t>
  </si>
  <si>
    <t>AS-475-2 Str-BlueVelvet-Iconic56</t>
  </si>
  <si>
    <t>AS-475-3Str-BlueVelvet-Iconic56</t>
  </si>
  <si>
    <t>AS-485-CL-Blush-Orchid324_ //</t>
  </si>
  <si>
    <t>AS-487-CL-ChestnutBrown-Azora58109_ //</t>
  </si>
  <si>
    <t>AS-487-CL-NavyBlue-Azora56136_ //</t>
  </si>
  <si>
    <t>AS-487-CL-SteelGrey-Azora58045_ //</t>
  </si>
  <si>
    <t>AS-490-WC-BlushVelvet-Orchid324_ //</t>
  </si>
  <si>
    <t>AS-490-WC-TealBlueVelvet-Orchid337_ //</t>
  </si>
  <si>
    <t>PM_AS-475-3S-BlushVelvet-Orchid324</t>
  </si>
  <si>
    <t>PM_AS-481-2Str-Avio-DarkBrownPVC</t>
  </si>
  <si>
    <t>PM_AS-481-2Str-TealVelvet-Orchid337</t>
  </si>
  <si>
    <t>PM_AS-481-3S-BlueVelvet-Iconic56</t>
  </si>
  <si>
    <t>PM_AS-481-3Str-Avio-DarkBrownPVC</t>
  </si>
  <si>
    <t>PM_AS-481-3Str-GreyFab-Iconic57</t>
  </si>
  <si>
    <t>PM_AS-481-3Str-TealVelvet-Orchid337</t>
  </si>
  <si>
    <t>SKU_ID</t>
  </si>
  <si>
    <t>Product_Name</t>
  </si>
  <si>
    <t>Merchant_SKU_ID</t>
  </si>
  <si>
    <t>Polo White + Polo Grey PVC</t>
  </si>
  <si>
    <t>Legs</t>
  </si>
  <si>
    <t>Legs Quantity</t>
  </si>
  <si>
    <t>Legs Finish</t>
  </si>
  <si>
    <t>Legs Assembly</t>
  </si>
  <si>
    <t>Cushions</t>
  </si>
  <si>
    <t>Fabric</t>
  </si>
  <si>
    <t>Carpenter Inches</t>
  </si>
  <si>
    <t>Foaming Inches</t>
  </si>
  <si>
    <t>FM1913264-S-PM9338</t>
  </si>
  <si>
    <t>Zoey Wing Chair In Sea Blue Colour with Footrest - CasaCraft By Pepperfry</t>
  </si>
  <si>
    <t>AS-430-WC-Chair+Pouffe-SeaBlue-Azora56132_.. //</t>
  </si>
  <si>
    <t>Azora 56132 (Sea Blue)</t>
  </si>
  <si>
    <t>8" Cross Kulfi</t>
  </si>
  <si>
    <t>4+4</t>
  </si>
  <si>
    <t>Natural</t>
  </si>
  <si>
    <t>Knock Down</t>
  </si>
  <si>
    <t>Yes</t>
  </si>
  <si>
    <t>?</t>
  </si>
  <si>
    <t>Same as product</t>
  </si>
  <si>
    <t>FM1913263-S-PM9338</t>
  </si>
  <si>
    <t>Zoey Wing Chair In Sea Blue Colour - CasaCraft By Pepperfry</t>
  </si>
  <si>
    <t>AS-430-WC-ChairOnly-SeaBlue-Azora56132_. , //</t>
  </si>
  <si>
    <t>FM1913266-S-PM9338</t>
  </si>
  <si>
    <t>Zoey Wing Chair In Red Colour with Footrest - CasaCraft By Pepperfry</t>
  </si>
  <si>
    <t>AS-430-WC-Chair+Pouffe-Red-Iconic36 , //</t>
  </si>
  <si>
    <t>Iconic 36 ( Dark Red Velvet)</t>
  </si>
  <si>
    <t>FM1913265-S-PM9338</t>
  </si>
  <si>
    <t>Zoey Wing Chair In Red Colour - CasaCraft By Pepperfry</t>
  </si>
  <si>
    <t>AS-430-WC-ChairOnly-Red-iconic36 , //</t>
  </si>
  <si>
    <t>FM1917952-S-PM9338</t>
  </si>
  <si>
    <t>Zoey Wing Chair In Pink Colour with Footrest - CasaCraft By Pepperfry</t>
  </si>
  <si>
    <t>AS-430-WC-Chair+Pouffe-Pink //</t>
  </si>
  <si>
    <t>Yet to decide</t>
  </si>
  <si>
    <t>FM1917951-S-PM9338</t>
  </si>
  <si>
    <t>Zoey Wing Chair In Pink Colour - CasaCraft By Pepperfry</t>
  </si>
  <si>
    <t>AS-430-WC-ChairOnly-Pink //</t>
  </si>
  <si>
    <t>FN1857249-S-PM9338</t>
  </si>
  <si>
    <t>Zoey Wing Chair in Olive Green Colour with Footrest - CasaCraft By Pepperfry</t>
  </si>
  <si>
    <t>Azora 54020 (Olive Green)</t>
  </si>
  <si>
    <t>FN1857248-S-PM9338</t>
  </si>
  <si>
    <t>Zoey Wing Chair in Olive Green Colour - CasaCraft By Pepperfry</t>
  </si>
  <si>
    <t>AS-430-WingChairOnly-Green-Azora54020 //</t>
  </si>
  <si>
    <t>FM1901772-S-PM9338</t>
  </si>
  <si>
    <t>Zile Wing Chair In Brown Colour - Amberville By Pepperfry</t>
  </si>
  <si>
    <t>AS-HighbackChair-Brown-Alto16_PM</t>
  </si>
  <si>
    <t>Krishna Alto 16 (Brown)</t>
  </si>
  <si>
    <t>Wooden Base</t>
  </si>
  <si>
    <t>Dark Brown</t>
  </si>
  <si>
    <t>No</t>
  </si>
  <si>
    <t>FN1805035-S-PM9338</t>
  </si>
  <si>
    <t>Yuva 1 Seater Recliner in Colour by Vittoria</t>
  </si>
  <si>
    <t>old model 1 str recliner</t>
  </si>
  <si>
    <t>Discontinued</t>
  </si>
  <si>
    <t>-</t>
  </si>
  <si>
    <t>FN1614340-S-PM9338</t>
  </si>
  <si>
    <t>Yonko Lounge Chair in Yellow Colour by Vittoria</t>
  </si>
  <si>
    <t>AS-177-Bentley926</t>
  </si>
  <si>
    <t>Sarom Bentley 926 Yellow</t>
  </si>
  <si>
    <t>6" Kulfi Straight</t>
  </si>
  <si>
    <t>FN1617324-S-PM9338</t>
  </si>
  <si>
    <t>Yonko Lounge Chair in Red Colour by Vittoria</t>
  </si>
  <si>
    <t>AS-177-RED-Bentley920</t>
  </si>
  <si>
    <t>Sarom Bentley 920 Red</t>
  </si>
  <si>
    <t>FN1766932-S-PM9338</t>
  </si>
  <si>
    <t>Xaviec 3 Seater Sofa With Adjustable Headrest in Red colour by Vittoria</t>
  </si>
  <si>
    <t>AS 3170-3-Red</t>
  </si>
  <si>
    <t>Signature Eternal 14 (Dark Red PVC)</t>
  </si>
  <si>
    <t>SS Glossy</t>
  </si>
  <si>
    <t>Pre-Assembled</t>
  </si>
  <si>
    <t>FN1846856-S-PM9338</t>
  </si>
  <si>
    <t>Xaviec 3 Seater Sofa With Adjustable Headrest in Dark Brown Colour by Vittoria</t>
  </si>
  <si>
    <t>AS-317-3S-D.Brown PVC</t>
  </si>
  <si>
    <t>Avio Dark Brown PVC</t>
  </si>
  <si>
    <t>FN1685369-S-PM9338</t>
  </si>
  <si>
    <t>Xaviec 3 Seater Sofa with adjustable Headrest in Black colour by Vittoria</t>
  </si>
  <si>
    <t>AS 3170-3</t>
  </si>
  <si>
    <t>Astra NX Black PVC</t>
  </si>
  <si>
    <t>FN1691798-S-PM9338</t>
  </si>
  <si>
    <t>Xaviec 3 Seater Sofa in Grey colour by Vittoria</t>
  </si>
  <si>
    <t>AS 3170-3Grey</t>
  </si>
  <si>
    <t>FN1766933-S-PM9338</t>
  </si>
  <si>
    <t>Xaviec 2 Seater Sofa with adjustable Headrest in Red Colour by Vittoria</t>
  </si>
  <si>
    <t>AS 3170-2-Red</t>
  </si>
  <si>
    <t>FN1685368-S-PM9338</t>
  </si>
  <si>
    <t>Xaviec 2 Seater Sofa With Adjustable Headrest in Black Colour by Vittoria</t>
  </si>
  <si>
    <t>AS 3170-2</t>
  </si>
  <si>
    <t>FN1846857-S-PM9338</t>
  </si>
  <si>
    <t>Xaviec 2 Seater Sofa in Dark Brown Colour by Vittoria</t>
  </si>
  <si>
    <t>AS-317-2S-D.Brown PVC</t>
  </si>
  <si>
    <t>FN1846854-S-PM9338</t>
  </si>
  <si>
    <t>Winchester Wing Chair in Brown Colour by Vittoria</t>
  </si>
  <si>
    <t>High Back Chair Brown fab</t>
  </si>
  <si>
    <t>FN1900470-S-PM9338</t>
  </si>
  <si>
    <t>Winchester Recamier in Grey Colour by Vittoria</t>
  </si>
  <si>
    <t>AS-390-Bench-GreyVelvet</t>
  </si>
  <si>
    <t>FN1900469-S-PM9338</t>
  </si>
  <si>
    <t>Winchester Corner Sofa in Grey Colour by Vittoria</t>
  </si>
  <si>
    <t>AS-390L-GreyVelvet-DivineLyonGunMetal</t>
  </si>
  <si>
    <t>FM1918956-S-PM9338</t>
  </si>
  <si>
    <t>Wiltshire 3 Seater Sofa In Wine Red Colour - Amberville By Pepperfry</t>
  </si>
  <si>
    <t>AS-385-3Str-Wine-Glam621</t>
  </si>
  <si>
    <t>Glam 621 (Wine Velvet)</t>
  </si>
  <si>
    <t>FM1918954-S-PM9338</t>
  </si>
  <si>
    <t>Wiltshire 3 Seater Sofa In Teal Blue Colour - Amberville By Pepperfry</t>
  </si>
  <si>
    <t>AS-385-3Str-Teal-Orchid337</t>
  </si>
  <si>
    <t>Orchid 337 ( Teal Velvet)</t>
  </si>
  <si>
    <t>FM1903593-S-PM9338</t>
  </si>
  <si>
    <t>Wiltshire 3 Seater Sofa In Royal Blue Colour - Amberville By Pepperfry</t>
  </si>
  <si>
    <t>PM_AS-385-3Str-NavyBlue-Iconic56</t>
  </si>
  <si>
    <t>Iconic 56 (Blue Velvet)</t>
  </si>
  <si>
    <t>FM1903595-S-PM9338</t>
  </si>
  <si>
    <t>Wiltshire 3 Seater Sofa In Fossil Grey Colour - Amberville By Pepperfry</t>
  </si>
  <si>
    <t>PM_AS-385-3Str-GreyVelvet-Iconic57</t>
  </si>
  <si>
    <t>Iconic 57 ( Grey Velvet)</t>
  </si>
  <si>
    <t>FM1918955-S-PM9338</t>
  </si>
  <si>
    <t>Wiltshire 3 Seater Sofa In Beige Colour - Amberville By Pepperfry</t>
  </si>
  <si>
    <t>AS-385-3Str-BeigeVelvet</t>
  </si>
  <si>
    <t>FM1918959-S-PM9338</t>
  </si>
  <si>
    <t>Wiltshire 2 Seater Sofa In Wine Red Colour - Amberville By Pepperfry</t>
  </si>
  <si>
    <t>AS-385-2 Str-Wine-Glam621</t>
  </si>
  <si>
    <t>FM1918957-S-PM9338</t>
  </si>
  <si>
    <t>Wiltshire 2 Seater Sofa In Teal Blue Colour - Amberville By Pepperfry</t>
  </si>
  <si>
    <t>AS-385-2 Str-Teal-Orchid337</t>
  </si>
  <si>
    <t>FM1903594-S-PM9338</t>
  </si>
  <si>
    <t>Wiltshire 2 Seater Sofa In Royal Blue Colour - Amberville By Pepperfry</t>
  </si>
  <si>
    <t>PM_AS-385-2 Str-NavyBlue-Iconic56</t>
  </si>
  <si>
    <t>FM1903596-S-PM9338</t>
  </si>
  <si>
    <t>Wiltshire 2 Seater Sofa In Fossil Grey Colour - Amberville By Pepperfry</t>
  </si>
  <si>
    <t>PM_AS-385-2 Str-GreyVelvet-Iconic57</t>
  </si>
  <si>
    <t>FM1918958-S-PM9338</t>
  </si>
  <si>
    <t>Wiltshire 2 Seater Sofa In Beige Colour - Amberville By Pepperfry</t>
  </si>
  <si>
    <t>AS-385-2 Str-BeigeVelvet</t>
  </si>
  <si>
    <t>FM1918962-S-PM9338</t>
  </si>
  <si>
    <t>Wiltshire 1 Seater Sofa In Wine Red Colour - Amberville By Pepperfry</t>
  </si>
  <si>
    <t>AS-385-1 Str-Wine-Glam621</t>
  </si>
  <si>
    <t>FM1918960-S-PM9338</t>
  </si>
  <si>
    <t>Wiltshire 1 Seater Sofa In Teal Blue Colour - Amberville By Pepperfry</t>
  </si>
  <si>
    <t>AS-385-1 Str-Teal-Orchid337</t>
  </si>
  <si>
    <t>FM1903597-S-PM9338</t>
  </si>
  <si>
    <t>Wiltshire 1 Seater Sofa In Royal Blue Colour - Amberville By Pepperfry</t>
  </si>
  <si>
    <t>PM_AS-385-1 Str-NavyBlue-Iconic56</t>
  </si>
  <si>
    <t>FM1903598-S-PM9338</t>
  </si>
  <si>
    <t>Wiltshire 1 Seater Sofa In Fossil Grey Colour - Amberville By Pepperfry</t>
  </si>
  <si>
    <t>PM_AS-385-1 Str-GreyVelvet-Iconic57</t>
  </si>
  <si>
    <t>FM1918961-S-PM9338</t>
  </si>
  <si>
    <t>Wiltshire 1 Seater Sofa In Beige Colour - Amberville By Pepperfry</t>
  </si>
  <si>
    <t>AS-385-1 Str-BeigeVelvet</t>
  </si>
  <si>
    <t>FN1614355-S-PM9338</t>
  </si>
  <si>
    <t>Whitoshe 3 Seater Sofa in Dark Grey colour by Vittoria</t>
  </si>
  <si>
    <t>AS-1160-3</t>
  </si>
  <si>
    <t>16 x 16</t>
  </si>
  <si>
    <t>FN1614357-S-PM9338</t>
  </si>
  <si>
    <t>Whitoshe 1 Seater Sofa in Dark Grey colour by Vittoria</t>
  </si>
  <si>
    <t>AS-1160-1</t>
  </si>
  <si>
    <t>FM1903586-S-PM9338</t>
  </si>
  <si>
    <t>Vize Wing Chair in Brown Colour - Amberville by Pepperfry</t>
  </si>
  <si>
    <t>Moved to PM_AS-477-WC-Yellow-Laurel-Amazon508_Hybrid</t>
  </si>
  <si>
    <t>FN1804984-S-PM9338</t>
  </si>
  <si>
    <t>Vivanka RHS Chaise Lounger in Yellow Colour by Vittoria</t>
  </si>
  <si>
    <t>AS-392-Chaise Lounger-Yellow/ Azora 54017</t>
  </si>
  <si>
    <t>Azora 54017 (Mustard Yellow)</t>
  </si>
  <si>
    <t>6" Chauras Straight( Front) + 6" Chauras Cross ( Back)</t>
  </si>
  <si>
    <t>FN1804985-S-PM9338</t>
  </si>
  <si>
    <t>Vivanka RHS Chaise Lounger in Maroon Colour by Vittoria</t>
  </si>
  <si>
    <t>AS-392-Chaise Lounger-Maroon</t>
  </si>
  <si>
    <t>FN1839738-S-PM9338</t>
  </si>
  <si>
    <t>Vivanka 1 Seater Recliner with Rocker &amp; Swivel in Cranberry Colour - CasaCraft By Pepperfry</t>
  </si>
  <si>
    <t>AS-1003-3R-Recliner-Cranberry PVC-Manual</t>
  </si>
  <si>
    <t>Cranberry PVC</t>
  </si>
  <si>
    <t>FM1896079-S-PM9338</t>
  </si>
  <si>
    <t>Vito 3 Seater Velvet Sofa in Navy Blue Colour - CasaCraft By Pepperfry</t>
  </si>
  <si>
    <t>AS-472-3S-NavyBlue-Azora56136_ //</t>
  </si>
  <si>
    <t>Azora 56136 (Navy Blue)</t>
  </si>
  <si>
    <t>6" Kulfi Straight with Golden Cap</t>
  </si>
  <si>
    <t>Dark Brown with metal cap</t>
  </si>
  <si>
    <t>FM1896077-S-PM9338</t>
  </si>
  <si>
    <t>Vito 3 Seater Velvet Sofa in Teal Green Colour - CasaCraft By Pepperfry</t>
  </si>
  <si>
    <t>AS-472-3S-Teal-Orchid 337 //</t>
  </si>
  <si>
    <t>FM1897000-S-PM9338</t>
  </si>
  <si>
    <t>Vito 3 Seater Velvet Sofa In Fossil Grey Colour - CasaCraft By Pepperfry</t>
  </si>
  <si>
    <t>FM1897001-S-PM9338</t>
  </si>
  <si>
    <t>Vito 3 Seater Velvet Sofa In Chestnut Brown Colour - CasaCraft By Pepperfry</t>
  </si>
  <si>
    <t>AS-472-3S-ChestnutBrown-Azora58109 //</t>
  </si>
  <si>
    <t>Azora 58109 (Chestnut Brown)</t>
  </si>
  <si>
    <t>FM1896078-S-PM9338</t>
  </si>
  <si>
    <t>Vito 3 Seater Velvet Sofa in Blush  Pink Colour - CasaCraft By Pepperfry</t>
  </si>
  <si>
    <t>Orchid 324 (Blush Velvet)</t>
  </si>
  <si>
    <t>FM1896082-S-PM9338</t>
  </si>
  <si>
    <t>Vito 2 Seater Velvet Sofa in Navy Blue Colour - CasaCraft By Pepperfry</t>
  </si>
  <si>
    <t>AS-472-2S-NavyBlue-Azora56136_ //</t>
  </si>
  <si>
    <t>FM1896080-S-PM9338</t>
  </si>
  <si>
    <t>Vito 2 Seater Velvet Sofa in Teal Green Colour - CasaCraft By Pepperfry</t>
  </si>
  <si>
    <t>AS-472-2S-Teal-Orchid 337 //</t>
  </si>
  <si>
    <t>FM1897002-S-PM9338</t>
  </si>
  <si>
    <t>Vito 2 Seater Velvet Sofa In Fossil Grey Colour - CasaCraft By Pepperfry</t>
  </si>
  <si>
    <t>FM1897003-S-PM9338</t>
  </si>
  <si>
    <t>Vito 2 Seater Velvet Sofa In Chestnut Brown Colour - CasaCraft By Pepperfry</t>
  </si>
  <si>
    <t>AS-472-2S-ChestnutBrown-Azora58109 //</t>
  </si>
  <si>
    <t>FM1896081-S-PM9338</t>
  </si>
  <si>
    <t>Vito 2 Seater Velvet Sofa in Blush Pink Colour - CasaCraft By Pepperfry</t>
  </si>
  <si>
    <t>AS-472-2S-Blush-Orchid 324 //</t>
  </si>
  <si>
    <t>FM1896085-S-PM9338</t>
  </si>
  <si>
    <t>Vito 1 Seater Velvet Sofa in Navy Blue Colour - CasaCraft By Pepperfry</t>
  </si>
  <si>
    <t>AS-472-1S-NavyBlue-Azora56136_ //</t>
  </si>
  <si>
    <t>FM1896083-S-PM9338</t>
  </si>
  <si>
    <t>Vito 1 Seater Velvet Sofa in Teal Green Colour - CasaCraft By Pepperfry</t>
  </si>
  <si>
    <t>AS-472-1S-Teal-Orchid 337 //</t>
  </si>
  <si>
    <t>FM1897004-S-PM9338</t>
  </si>
  <si>
    <t>Vito 1 Seater Velvet Sofa In Fossil Grey Colour - CasaCraft By Pepperfry</t>
  </si>
  <si>
    <t>AS-472-1S-GreyVelvet-Iconic 57 //</t>
  </si>
  <si>
    <t>FM1897005-S-PM9338</t>
  </si>
  <si>
    <t>Vito 1 Seater Velvet Sofa In Chestnut Brown Colour - CasaCraft By Pepperfry</t>
  </si>
  <si>
    <t>AS-472-1S-ChestnutBrown-Azora58109 //</t>
  </si>
  <si>
    <t>FM1896084-S-PM9338</t>
  </si>
  <si>
    <t>Vito 1 Seater Velvet Sofa in Blush Pink Colour - CasaCraft By Pepperfry</t>
  </si>
  <si>
    <t>AS-472-1S-Blush-Orchid 324 //</t>
  </si>
  <si>
    <t>FN1805034-S-PM9338</t>
  </si>
  <si>
    <t>Vitara 1 Seater Sofa in Colour by Vittoria</t>
  </si>
  <si>
    <t>old model recliner</t>
  </si>
  <si>
    <t>FN1846833-S-PM9338</t>
  </si>
  <si>
    <t>Visage 2 Seater Sofa in Grey &amp; Beige Colour by Vittoria</t>
  </si>
  <si>
    <t>AS-405-2S-GreyBeige</t>
  </si>
  <si>
    <t>FN1900465-S-PM9338</t>
  </si>
  <si>
    <t>Vionna 3 Seater Sofa in Violet Colour by Vittoria</t>
  </si>
  <si>
    <t>AS-450-SampatSofa-3Str-Divine Snobb Grape- Golden Legs</t>
  </si>
  <si>
    <t>Divine Snobb Grape</t>
  </si>
  <si>
    <t>Golden glossy</t>
  </si>
  <si>
    <t>FN1877193-S-PM9338</t>
  </si>
  <si>
    <t>Vicente 3 Seater Sofa in Sandy Brown Colour - CasaCraft By Pepperfry</t>
  </si>
  <si>
    <t>AS-425-3Str-SandyBrown-Azora58007_PM</t>
  </si>
  <si>
    <t>Azora 58007 (Sandy Brown)</t>
  </si>
  <si>
    <t xml:space="preserve">6" Chauras Straight  </t>
  </si>
  <si>
    <t>FN1877192-S-PM9338</t>
  </si>
  <si>
    <t>Vicente 3 Seater Sofa in Charcoal Grey Colour - CasaCraft By Pepperfry</t>
  </si>
  <si>
    <t>AS-425-3Str-CharcoalGrey-Azora58146_PM</t>
  </si>
  <si>
    <t>Azora 58146 (Charcoal Grey)</t>
  </si>
  <si>
    <t>FN1877191-S-PM9338</t>
  </si>
  <si>
    <t>Vicente 2 Seater Sofa in Sandy Brown Colour - CasaCraft By Pepperfry</t>
  </si>
  <si>
    <t>AS-425-2Str-SandyBrown-Azora58007_PM</t>
  </si>
  <si>
    <t>FN1877190-S-PM9338</t>
  </si>
  <si>
    <t>Vicente 2 Seater Sofa in Charcoal Grey Colour - CasaCraft By Pepperfry</t>
  </si>
  <si>
    <t>AS-425-2Str-CharcoalGrey-Azora58146_PM</t>
  </si>
  <si>
    <t>FN1877189-S-PM9338</t>
  </si>
  <si>
    <t>Vicente 1 Seater Sofa in Sandy Brown Colour - CasaCraft By Pepperfry</t>
  </si>
  <si>
    <t>AS-425-1Str-SandyBrown-Azora58007_PM</t>
  </si>
  <si>
    <t>FN1877188-S-PM9338</t>
  </si>
  <si>
    <t>Vicente 1 Seater Sofa in Charcoal Grey Colour - CasaCraft By Pepperfry</t>
  </si>
  <si>
    <t>AS-425-1Str-CharcoalGrey-Azora58146_PM</t>
  </si>
  <si>
    <t>FN1900463-S-PM9338</t>
  </si>
  <si>
    <t>Verona RHS Sectional Sofa with Lounger in Beige Colour by Vittoria</t>
  </si>
  <si>
    <t>AS-448-RHS-Shafique-DivineAdmireMarveBeige</t>
  </si>
  <si>
    <t>Divine Admire Marve Beige</t>
  </si>
  <si>
    <t>FN1900462-S-PM9338</t>
  </si>
  <si>
    <t>Verona LHS Sectional Sofa with Lounger in Beige Colour by Vittoria</t>
  </si>
  <si>
    <t>AS-448-LHS-Shafique-DivineAdmireMarveBeige</t>
  </si>
  <si>
    <t>FN1640702-S-PM9338</t>
  </si>
  <si>
    <t>Triosh 3 Seater Sofa in Cream &amp; Brown colour by Vittoria</t>
  </si>
  <si>
    <t>AS-1920 Triosh_Cream and Brown coloured 3 seater Sofa</t>
  </si>
  <si>
    <t>FN1866727-S-PM9338</t>
  </si>
  <si>
    <t>Tribbiani 1 Seater Manual Recliner in Marigold Colour by Vittoria</t>
  </si>
  <si>
    <t>AS-1009-1StrRecliner-DivineAdornMarrigold</t>
  </si>
  <si>
    <t>Divine Adorn Marrigold</t>
  </si>
  <si>
    <t>FN1846845-S-PM9338</t>
  </si>
  <si>
    <t>Tivoli RHS Sofa Cum Bed with Adjustable Headrest and Storage in Tan Colour by Vittoria</t>
  </si>
  <si>
    <t>Laurel Mistra 508 (Tan)</t>
  </si>
  <si>
    <t>FN1846846-S-PM9338</t>
  </si>
  <si>
    <t>Tivoli LHS Sofa Cum Bed with Adjustable Headrest and Storage in Tan Colour by Vittoria</t>
  </si>
  <si>
    <t>FN1866736-S-PM9338</t>
  </si>
  <si>
    <t>Tierra 1 Seater Manual Recliner in Dark Almond Colour by Vittoria</t>
  </si>
  <si>
    <t>AS-1010R-1Str-D.AlmondPVC</t>
  </si>
  <si>
    <t>Dark Almond PVC</t>
  </si>
  <si>
    <t>FN1839740-S-PM9338</t>
  </si>
  <si>
    <t>Thomas 3 Seater Recliner in Dark Brown Colour - CasaCraft By Pepperfry</t>
  </si>
  <si>
    <t>AS-1002-LHS L Shaped Recliner-D.Brown PVC-Manual</t>
  </si>
  <si>
    <t>Dark Brown PVC</t>
  </si>
  <si>
    <t>FN1805042-S-PM9338</t>
  </si>
  <si>
    <t>Svenska Wing Chair in Colour by Vittoria</t>
  </si>
  <si>
    <t>1Seater brown moshi</t>
  </si>
  <si>
    <t>FN1718159-S-PM9338</t>
  </si>
  <si>
    <t>Suedine 3 Seater Sofa in Red colour by Vittoria</t>
  </si>
  <si>
    <t>AS-191-3-Red</t>
  </si>
  <si>
    <t xml:space="preserve">3" Chauras </t>
  </si>
  <si>
    <t>FN1718160-S-PM9338</t>
  </si>
  <si>
    <t>Suedine 3 Seater Sofa in Grey colour by Vittoria</t>
  </si>
  <si>
    <t>AS-191-3-Grey</t>
  </si>
  <si>
    <t>FN1640705-S-PM9338</t>
  </si>
  <si>
    <t>Suedine 3 Seater Sofa in Aqua-Blue colour by Vittoria</t>
  </si>
  <si>
    <t>AS1910-3 Suedine_Aqua blue coloured three seater fabric sofa</t>
  </si>
  <si>
    <t>FN1718161-S-PM9338</t>
  </si>
  <si>
    <t>Suedine 2 Seater Sofa in Red colour by Vittoria</t>
  </si>
  <si>
    <t>AS-191-2--Red</t>
  </si>
  <si>
    <t>FN1718162-S-PM9338</t>
  </si>
  <si>
    <t>Suedine 2 Seater Sofa in Grey colour by Vittoria</t>
  </si>
  <si>
    <t>AS-191-2-Grey</t>
  </si>
  <si>
    <t>FN1640704-S-PM9338</t>
  </si>
  <si>
    <t>Suedine 2 Seater Sofa in Aqua-Blue colour by Vittoria</t>
  </si>
  <si>
    <t>AS1910-2 Suedine_Aqua blue coloured two seater fabric sofa</t>
  </si>
  <si>
    <t>FN1805030-S-PM9338</t>
  </si>
  <si>
    <t>Steve 2 Seater Sofa in Beige Colour by Vittoria</t>
  </si>
  <si>
    <t>old model 2 str cream</t>
  </si>
  <si>
    <t>FN1805032-S-PM9338</t>
  </si>
  <si>
    <t>Slenzo Barrel Chair in Blue and Orange Colour by Vittoria</t>
  </si>
  <si>
    <t>AS 435 Round Chair: Azora blue body + Orange pvc</t>
  </si>
  <si>
    <t>Azora 56136 body + Tan pvc seat</t>
  </si>
  <si>
    <t>4" Steel Round Leg</t>
  </si>
  <si>
    <t>Silver glossy</t>
  </si>
  <si>
    <t>FN1685375-S-PM9338</t>
  </si>
  <si>
    <t>Simplo 3 Seater Sofa Cum Bed in Grey Colour by Vittoria</t>
  </si>
  <si>
    <t>AS 325-3Str-SCB-Omega352</t>
  </si>
  <si>
    <t>Omega 352 ( Grey)</t>
  </si>
  <si>
    <t>FN1691801-S-PM9338</t>
  </si>
  <si>
    <t>Simplo 3 Seater Sofa Cum Bed in Blue Colour by Vittoria</t>
  </si>
  <si>
    <t>AS 325-3Str-SCB-Azora56136</t>
  </si>
  <si>
    <t>FM1913267-S-PM9338</t>
  </si>
  <si>
    <t>Simon Wing Chair In Green Colour -  CasaCraft By Pepperfry</t>
  </si>
  <si>
    <t>6" Chauras Straight</t>
  </si>
  <si>
    <t>FN1745498-S-PM9338</t>
  </si>
  <si>
    <t>Simon Lounge Chair in Sea Blue Colour - CasaCraft By Pepperfry</t>
  </si>
  <si>
    <t>AS-344-WC-Sea Blue_Azora56132 //</t>
  </si>
  <si>
    <t>FN1745499-S-PM9338</t>
  </si>
  <si>
    <t>Simon Lounge Chair in Mustard Yellow Colour - CasaCraft By Pepperfry</t>
  </si>
  <si>
    <t>AS-344-WC-Mustard Yellow-Azora54017_PM //</t>
  </si>
  <si>
    <t>FM1913268-S-PM9338</t>
  </si>
  <si>
    <t>Simon  Wing Chair In Wine Colour  - CasaCraft By Pepperfry</t>
  </si>
  <si>
    <t>AS-344-WC-Wine-Glam621 //</t>
  </si>
  <si>
    <t>FN1739902-S-PM9338</t>
  </si>
  <si>
    <t>Similo Wing Chair in Navy Blue Colour by Vittoria</t>
  </si>
  <si>
    <t>AS-344-NavyBlue</t>
  </si>
  <si>
    <t>FN1900459-S-PM9338</t>
  </si>
  <si>
    <t>Sigma 3 Seater Sofa With Adjustable Headrest in Light Brown Colour by Vittoria</t>
  </si>
  <si>
    <t>AS-301-3Str-Light Brown PVC</t>
  </si>
  <si>
    <t>5.5" Kulfi Cross</t>
  </si>
  <si>
    <t>FN1900460-S-PM9338</t>
  </si>
  <si>
    <t>Sigma 2 Seater Sofa With Adjustable Headrest in Light Brown Colour by Vittoria</t>
  </si>
  <si>
    <t>AS-301-2Str-Light Brown PVC</t>
  </si>
  <si>
    <t>FM1910032-S-PM9338</t>
  </si>
  <si>
    <t>Sergio Slipper Chair In Yellow Colour - CasaCraft By Pepperfry</t>
  </si>
  <si>
    <t>AS-494-Chair-YellowVelvet-GLAM 656 //</t>
  </si>
  <si>
    <t>GLAM 656 (Yellow Velvet)</t>
  </si>
  <si>
    <t>8" Kulfi Cross</t>
  </si>
  <si>
    <t>FM1910029-S-PM9338</t>
  </si>
  <si>
    <t>Sergio Slipper Chair In Teal Blue Colour - CasaCraft By Pepperfry</t>
  </si>
  <si>
    <t>AS-494-Chair-TealVelvet-orchid 337 //</t>
  </si>
  <si>
    <t>FM1910031-S-PM9338</t>
  </si>
  <si>
    <t>Sergio Slipper Chair In Rust Colour - CasaCraft By Pepperfry</t>
  </si>
  <si>
    <t>AS-494-Chair-RustVelvet -ICONIC 24 //</t>
  </si>
  <si>
    <t>Iconic 24 ( Rust Velvet)</t>
  </si>
  <si>
    <t>FM1910033-S-PM9338</t>
  </si>
  <si>
    <t>Sergio Slipper Chair In Fossil  Grey Colour - CasaCraft By Pepperfry</t>
  </si>
  <si>
    <t>AS-494-Chair-GreyVelvet-iconic 57 //</t>
  </si>
  <si>
    <t>FM1910034-S-PM9338</t>
  </si>
  <si>
    <t>Sergio Slipper Chair In Blush Pink Colour - CasaCraft By Pepperfry</t>
  </si>
  <si>
    <t>AS-494-Chair-BlushVelvet-Orchid324 //</t>
  </si>
  <si>
    <t>FM1910035-S-PM9338</t>
  </si>
  <si>
    <t>Sergio Slipper Chair In Denim Blue Colour - CasaCraft By Pepperfry</t>
  </si>
  <si>
    <t>AS-495-Chair-Blue-Iconic52 //</t>
  </si>
  <si>
    <t>Iconic 52 ( Denim Blue Velvet)</t>
  </si>
  <si>
    <t>FM1910030-S-PM9338</t>
  </si>
  <si>
    <t>Sergio Slipper Chair In Berry Red Colour - CasaCraft By Pepperfry</t>
  </si>
  <si>
    <t>AS-494-Chair-ICONIC 36 RED //</t>
  </si>
  <si>
    <t>FN1805046-S-PM9338</t>
  </si>
  <si>
    <t>Serene 3 Seater Sofa in Blue Colour by Vittoria</t>
  </si>
  <si>
    <t>355-3S-Blue</t>
  </si>
  <si>
    <t>FN1805047-S-PM9338</t>
  </si>
  <si>
    <t>Serene 2 Seater Sofa in Blue Colour by Vittoria</t>
  </si>
  <si>
    <t>355-2S-Blue</t>
  </si>
  <si>
    <t>FN1805048-S-PM9338</t>
  </si>
  <si>
    <t>Serene 1 Seater Sofa in Blue Colour by Vittoria</t>
  </si>
  <si>
    <t>355-1S-Blue</t>
  </si>
  <si>
    <t>FN1766945-S-PM9338</t>
  </si>
  <si>
    <t>Scenos 3 Seater Sofa in Multicolour Patchwork by Vittoria</t>
  </si>
  <si>
    <t>AS-332-3S-BrightShades/Carelino</t>
  </si>
  <si>
    <t>Sarom Carolina
912, 920, 911, 913, 915, 901, 917, 922, 919</t>
  </si>
  <si>
    <t>FN1708015-S-PM9338</t>
  </si>
  <si>
    <t>Scenos 2 Seater Sofa in Multicolour Patchwork by Vittoria</t>
  </si>
  <si>
    <t>AS-332-2-BrownShades</t>
  </si>
  <si>
    <t>Sarom Aspen 
715, 705, 714, 703, 719, 716, 713, 701</t>
  </si>
  <si>
    <t>FN1708016-S-PM9338</t>
  </si>
  <si>
    <t>AS-332-2-Allshades</t>
  </si>
  <si>
    <t>FN1804994-S-PM9338</t>
  </si>
  <si>
    <t>Scenos 1 Seater Sofa in Multicolour Patchwork by Vittoria</t>
  </si>
  <si>
    <t>AS-332-1 Str- Carelino-Bright Shades</t>
  </si>
  <si>
    <t>FN1857254-S-PM9338</t>
  </si>
  <si>
    <t>Scarlett 3 Seater Velvet Sofa In Royal Blue Colour - CasaCraft By Pepperfry</t>
  </si>
  <si>
    <t>AS-437-3 Str-Blue Velvet- Iconic56//</t>
  </si>
  <si>
    <t>6" Golden Pipe Straight</t>
  </si>
  <si>
    <t>FN1857255-S-PM9338</t>
  </si>
  <si>
    <t>Scarlett 3 Seater Velvet Sofa In Light  Grey Colour - CasaCraft By Pepperfry</t>
  </si>
  <si>
    <t>AS-437-3 Str-Grey Velvet-GTA Cube 802 //</t>
  </si>
  <si>
    <t>Cube 802 ( Light Grey Velvet)</t>
  </si>
  <si>
    <t>FM1917947-S-PM9338</t>
  </si>
  <si>
    <t>Scarlett 3 Seater Velvet Sofa in Dark Grey Colour - CasaCraft By Pepperfry</t>
  </si>
  <si>
    <t>AS-437-3S-Dark Grey Velvet-Iconic57 //</t>
  </si>
  <si>
    <t>FN1857283-S-PM9338</t>
  </si>
  <si>
    <t>Scarlett 3 Seater Velvet Sofa in Teal Green Colour - CasaCraft By Pepperfry</t>
  </si>
  <si>
    <t>AS-437-3S-TealVelvet-Iconic 53 //</t>
  </si>
  <si>
    <t>Iconic 53 ( Light Teal Velvet)</t>
  </si>
  <si>
    <t>FM1897006-S-PM9338</t>
  </si>
  <si>
    <t>Scarlett 3 Seater Velvet Sofa In Berry Red Colour - CasaCraft By Pepperfry</t>
  </si>
  <si>
    <t>AS-437-3S-Red Velvet-Iconic 36 //</t>
  </si>
  <si>
    <t>FN1857252-S-PM9338</t>
  </si>
  <si>
    <t>Scarlett 2 Seater Velvet Sofa In Royal Blue Colour - CasaCraft By Pepperfry</t>
  </si>
  <si>
    <t>AS-437-2 Str-Blue Velvet- Iconic56//</t>
  </si>
  <si>
    <t>FN1857253-S-PM9338</t>
  </si>
  <si>
    <t>Scarlett 2 Seater Velvet Sofa in Light Grey Colour - CasaCraft By Pepperfry</t>
  </si>
  <si>
    <t>AS-437-2 Str-Grey Velvet-GTA Cube 802 //</t>
  </si>
  <si>
    <t>FM1917948-S-PM9338</t>
  </si>
  <si>
    <t>Scarlett 2 Seater Velvet Sofa in Dark Grey Colour - CasaCraft By Pepperfry</t>
  </si>
  <si>
    <t>AS-437-2S-Dark Grey Velvet-Iconic57 //</t>
  </si>
  <si>
    <t>FN1857285-S-PM9338</t>
  </si>
  <si>
    <t>Scarlett 2 Seater Velvet Sofa in Teal Green Colour - CasaCraft By Pepperfry</t>
  </si>
  <si>
    <t>AS-437-2S-GreenVelvet-Iconic 53 //</t>
  </si>
  <si>
    <t>FM1897007-S-PM9338</t>
  </si>
  <si>
    <t>Scarlett 2 Seater Velvet Sofa In Berry Red Colour - CasaCraft By Pepperfry</t>
  </si>
  <si>
    <t>AS-437-2S-Red Velvet-Iconic 36 //</t>
  </si>
  <si>
    <t>FN1857250-S-PM9338</t>
  </si>
  <si>
    <t>Scarlett 1 Seater Velvet Sofa In Royal Blue Colour - CasaCraft By Pepperfry</t>
  </si>
  <si>
    <t>AS-437-1 Str-Blue Velvet- Iconic56//</t>
  </si>
  <si>
    <t>FM1917949-S-PM9338</t>
  </si>
  <si>
    <t>Scarlett 1 Seater Velvet Sofa in Light Grey Colour - CasaCraft By Pepperfry</t>
  </si>
  <si>
    <t>AS-437-1S-Dark Grey Velvet-Iconic57 //</t>
  </si>
  <si>
    <t>FN1857251-S-PM9338</t>
  </si>
  <si>
    <t>Scarlett 1 Seater Velvet Sofa in Dark Grey Colour - CasaCraft By Pepperfry</t>
  </si>
  <si>
    <t>AS-437-1 Str-Grey Velvet-GTA Cube 802 //</t>
  </si>
  <si>
    <t>FN1857281-S-PM9338</t>
  </si>
  <si>
    <t>Scarlett 1 Seater Velvet Sofa in Teal Green Colour - CasaCraft By Pepperfry</t>
  </si>
  <si>
    <t>FM1897008-S-PM9338</t>
  </si>
  <si>
    <t>Scarlett 1 Seater Velvet Sofa In Berry Red  Colour - CasaCraft By Pepperfry</t>
  </si>
  <si>
    <t>AS-437-1S-Red Velvet-Iconic 36 //</t>
  </si>
  <si>
    <t>FN1877172-S-PM9338</t>
  </si>
  <si>
    <t>Savana Sofa Cum Bed in Slate Grey Colour - CasaCraft By Pepperfry</t>
  </si>
  <si>
    <t>AS-410-3Str-VSCB-AozraSteelGrey-58045_PM</t>
  </si>
  <si>
    <t>Azora 58045 (Steel Grey)</t>
  </si>
  <si>
    <t>FN1877173-S-PM9338</t>
  </si>
  <si>
    <t>Savana Sofa Cum Bed in Chestnut Brown Colour - CasaCraft By Pepperfry</t>
  </si>
  <si>
    <t>AS-410-3Str-VSCB-AozraChestnutBrown-58109_PM</t>
  </si>
  <si>
    <t>FN1804990-S-PM9338</t>
  </si>
  <si>
    <t>Ruto Chaise Lounger With Storage in Blue Colour by Vittoria</t>
  </si>
  <si>
    <t>AS-391-ChaiseLounger-Sunmica-AzoraBlue</t>
  </si>
  <si>
    <t>FN1614334-S-PM9338</t>
  </si>
  <si>
    <t>Rosetta 3 Seater Sofa in Green &amp; Cream colour by Vittoria</t>
  </si>
  <si>
    <t>AS1140-3</t>
  </si>
  <si>
    <t>FN1614333-S-PM9338</t>
  </si>
  <si>
    <t>Rosetta 2 Seater Sofa in Green &amp; Cream colour by Vittoria</t>
  </si>
  <si>
    <t>AS1140-2</t>
  </si>
  <si>
    <t>FN1614332-S-PM9338</t>
  </si>
  <si>
    <t>Rosetta 1 Seater Sofa with Cushion in Green &amp; Cream Colour by Vittoria</t>
  </si>
  <si>
    <t>AS1140-1</t>
  </si>
  <si>
    <t>FN1877169-S-PM9338</t>
  </si>
  <si>
    <t>Rogelio LHS Sofa Cum Bed With Storage in Slate Grey Colour - CasaCraft By Pepperfry</t>
  </si>
  <si>
    <t>AS-325C-L-Casa-SCB-LHS-Grey-OMEGA 352_PM // ( CASA)</t>
  </si>
  <si>
    <t>FN1877171-S-PM9338</t>
  </si>
  <si>
    <t>Rogelio RHS Sofa Cum Bed With Storage in Slate Grey Colour - CasaCraft By Pepperfry</t>
  </si>
  <si>
    <t>AS-325C-L-Casa-SCB-RHS-Grey-OMEGA 352_PM //(CASA)</t>
  </si>
  <si>
    <t>FN1877168-S-PM9338</t>
  </si>
  <si>
    <t>Rogelio LHS Sofa Cum Bed With Storage in Navy Blue Colour - CasaCraft By Pepperfry</t>
  </si>
  <si>
    <t>AS-325C-L-Casa-SCB-LHS-Blue-Azora56136_PM //(casa)</t>
  </si>
  <si>
    <t>FN1877170-S-PM9338</t>
  </si>
  <si>
    <t>Rogelio RHS Sofa Cum Bed With Storage in Navy Blue Colour - CasaCraft By Pepperfry</t>
  </si>
  <si>
    <t>AS-325C-L-Casa-SCB-RHS-Blue-Azora56136_PM //(CASA)</t>
  </si>
  <si>
    <t>FN1708012-S-PM9338</t>
  </si>
  <si>
    <t>Rivae Wing Chair in Red Colour by Vittoria</t>
  </si>
  <si>
    <t>AS-341-RoyalRed</t>
  </si>
  <si>
    <t>FN1708009-S-PM9338</t>
  </si>
  <si>
    <t>Rivae Wing Chair in Blue Colour by Vittoria</t>
  </si>
  <si>
    <t>AS-341BlueGrey</t>
  </si>
  <si>
    <t>FN1805041-S-PM9338</t>
  </si>
  <si>
    <t>Riso 3 Seater Sofa in Grey Colour by Vittoria</t>
  </si>
  <si>
    <t>Home sofa</t>
  </si>
  <si>
    <t>FN1804976-S-PM9338</t>
  </si>
  <si>
    <t>Riosche RHS 3 Seater Sofa With Lounger in Tan Colour by Vittoria</t>
  </si>
  <si>
    <t>Toyo 12( Tan PVC)</t>
  </si>
  <si>
    <t xml:space="preserve">3" Steel Round </t>
  </si>
  <si>
    <t>FN1804977-S-PM9338</t>
  </si>
  <si>
    <t>Riosche RHS 3 Seater Sofa With Lounger in Dark Brown Colour by Vittoria</t>
  </si>
  <si>
    <t>AS-127L-B-RHS-Dark Brown PVC</t>
  </si>
  <si>
    <t>FN1804980-S-PM9338</t>
  </si>
  <si>
    <t>Riosche RHS 2 Seater Sofa With Lounger in Tan Colour by Vittoria</t>
  </si>
  <si>
    <t>AS-127L-A-RHS-Tan(Light brown Pvc)</t>
  </si>
  <si>
    <t>FN1804981-S-PM9338</t>
  </si>
  <si>
    <t>Riosche RHS 2 Seater Sofa With Lounger in Brown Colour by Vittoria</t>
  </si>
  <si>
    <t>AS-127L-A-RHS-Dark Brown PVC</t>
  </si>
  <si>
    <t>FN1804978-S-PM9338</t>
  </si>
  <si>
    <t>Riosche LHS 3 Seater Sofa With Lounger in Tan Colour by Vittoria</t>
  </si>
  <si>
    <t>AS-127L-B-LHS-Tan(Light brown Pvc)</t>
  </si>
  <si>
    <t>FN1804979-S-PM9338</t>
  </si>
  <si>
    <t>Riosche LHS 3 Seater Sofa With Lounger in Dark Brown Colour by Vittoria</t>
  </si>
  <si>
    <t>AS-127L-B-LHS-Dark Brown Pvc</t>
  </si>
  <si>
    <t>FN1804982-S-PM9338</t>
  </si>
  <si>
    <t>Riosche LHS 2 Seater Sofa With Lounger in Tan Colour by Vittoria</t>
  </si>
  <si>
    <t>AS-127L-A-LHS-Tan(Light brown Pvc)</t>
  </si>
  <si>
    <t>FN1804983-S-PM9338</t>
  </si>
  <si>
    <t>Riosche LHS 2 Seater Sofa With Lounger in Dark Brown Colour by Vittoria</t>
  </si>
  <si>
    <t>AS-127L-A-LHS-Dark Brown Pvc</t>
  </si>
  <si>
    <t>FN1617321-S-PM9338</t>
  </si>
  <si>
    <t>Riosche 3 Seater Sofa in Tan Colour by Vittoria</t>
  </si>
  <si>
    <t>VIS-1271-3</t>
  </si>
  <si>
    <t>FN1805044-S-PM9338</t>
  </si>
  <si>
    <t>Riosche 3 Seater Sofa in Dark Brown Colour by Vittoria</t>
  </si>
  <si>
    <t>127-3S-CoffeBrown</t>
  </si>
  <si>
    <t>FN1614352-S-PM9338</t>
  </si>
  <si>
    <t>Riosche 3 Seater Sofa in Brown Colour by Vittoria</t>
  </si>
  <si>
    <t>VIS-127-3</t>
  </si>
  <si>
    <t>FN1617322-S-PM9338</t>
  </si>
  <si>
    <t>Riosche 2 Seater Sofa in Tan Colour by Vittoria</t>
  </si>
  <si>
    <t>VIS-1271-2</t>
  </si>
  <si>
    <t>FN1805045-S-PM9338</t>
  </si>
  <si>
    <t>Riosche 2 Seater Sofa in Dark Brown Colour by Vittoria</t>
  </si>
  <si>
    <t>127-2S-CoffeBrown</t>
  </si>
  <si>
    <t>FN1614353-S-PM9338</t>
  </si>
  <si>
    <t>Riosche 2 Seater Sofa in Brown Colour by Vittoria</t>
  </si>
  <si>
    <t>VIS-127-2</t>
  </si>
  <si>
    <t>FN1617323-S-PM9338</t>
  </si>
  <si>
    <t>Riosche 1 Seater Sofa in Tan Colour by Vittoria</t>
  </si>
  <si>
    <t>VIS-1271-1</t>
  </si>
  <si>
    <t>FN1614354-S-PM9338</t>
  </si>
  <si>
    <t>Riosche 1 Seater Sofa in Brown Colour by Vittoria</t>
  </si>
  <si>
    <t>VIS-127-1</t>
  </si>
  <si>
    <t>FN1718163-S-PM9338</t>
  </si>
  <si>
    <t>Rigado Wing chair in Wine Colour by Vittoria</t>
  </si>
  <si>
    <t>AS-199-WC-Wine</t>
  </si>
  <si>
    <t>FN1718164-S-PM9338</t>
  </si>
  <si>
    <t>Rigado Wing chair in Green Colour by Vittoria</t>
  </si>
  <si>
    <t>AS-199-WC-Green</t>
  </si>
  <si>
    <t>FN1718165-S-PM9338</t>
  </si>
  <si>
    <t>Rigado Wing chair in Blue Colour by Vittoria</t>
  </si>
  <si>
    <t>AS-199-WC-Blue</t>
  </si>
  <si>
    <t>FN1617327-S-PM9338</t>
  </si>
  <si>
    <t>Rigado 3 Seater Sofa in Brown &amp; Cream colour by Vittoria</t>
  </si>
  <si>
    <t>AS-1880-3</t>
  </si>
  <si>
    <t>FN1617326-S-PM9338</t>
  </si>
  <si>
    <t>Rigado 2 Seater Sofa in Brown &amp; Cream colour by Vittoria</t>
  </si>
  <si>
    <t>AS-1880-2</t>
  </si>
  <si>
    <t>FN1617325-S-PM9338</t>
  </si>
  <si>
    <t>Rigado 1 Seater Sofa in Brown &amp; Cream colour by Vittoria</t>
  </si>
  <si>
    <t>AS1880-1</t>
  </si>
  <si>
    <t>FN1846847-S-PM9338</t>
  </si>
  <si>
    <t>Richmond Lounger Chair in Pastel Green Colour by Vittoria</t>
  </si>
  <si>
    <t>AS-Turkey Chair</t>
  </si>
  <si>
    <t>FN1846855-S-PM9338</t>
  </si>
  <si>
    <t>Reno Sofa Cum Bed with Storage in Maroon Colour by Vittoria</t>
  </si>
  <si>
    <t>2 Fold Maroon SCB</t>
  </si>
  <si>
    <t>Leone 11012 ( Maroon)</t>
  </si>
  <si>
    <t>FN1805036-S-PM9338</t>
  </si>
  <si>
    <t>Reno 2 Seater Chaise str in Colour by Vittoria</t>
  </si>
  <si>
    <t>old 2 str steel pipe</t>
  </si>
  <si>
    <t>FN1877185-S-PM9338</t>
  </si>
  <si>
    <t>Regina 3 Seater Sofa in Rust Colour - CasaCraft By Pepperfry</t>
  </si>
  <si>
    <t>AS-343-3Str-Rust-Leone13282_PM //</t>
  </si>
  <si>
    <t>Leone 13282 ( Rust)</t>
  </si>
  <si>
    <t>FM1913242-S-PM9338</t>
  </si>
  <si>
    <t>Regina 3 Seater Sofa In Navy Blue Colour - CasaCraft By Pepperfry</t>
  </si>
  <si>
    <t>343-3S-NavyBlue-Azora56136 ,</t>
  </si>
  <si>
    <t>FN1877186-S-PM9338</t>
  </si>
  <si>
    <t>Regina 3 Seater Sofa in Mint green Colour - CasaCraft By Pepperfry</t>
  </si>
  <si>
    <t>AS-343-3Str-Mint Green-Leone 18641_PM //</t>
  </si>
  <si>
    <t>Leone 18641 (Mint Green Jute)</t>
  </si>
  <si>
    <t>FN1877187-S-PM9338</t>
  </si>
  <si>
    <t>Regina 3 Seater Sofa in Blush Colour - CasaCraft By Pepperfry</t>
  </si>
  <si>
    <t>AS-343-3Str-Blush -Leone 18674_PM //</t>
  </si>
  <si>
    <t>Leone 18674 (Blush Jute)</t>
  </si>
  <si>
    <t>FM1903116-S-PM9338</t>
  </si>
  <si>
    <t>Regina 2 Seater Sofa in Sky Blue Colour - CasaCraft By Pepperfry</t>
  </si>
  <si>
    <t>AS-343-2S-SkuBlue-Austin714 //</t>
  </si>
  <si>
    <t>Austin 714(Sky Blue)</t>
  </si>
  <si>
    <t>FN1745502-S-PM9338</t>
  </si>
  <si>
    <t>Regina 2 Seater Sofa in Rust Colour - CasaCraft By Pepperfry</t>
  </si>
  <si>
    <t>AS-343-2Seater_Love seats_Rust Colour_LEONE B 140/ 13282_PM //</t>
  </si>
  <si>
    <t>FM1917950-S-PM9338</t>
  </si>
  <si>
    <t>Regina 2 Seater Sofa in Navy Blue Colour - CasaCraft By Pepperfry</t>
  </si>
  <si>
    <t>FN1745501-S-PM9338</t>
  </si>
  <si>
    <t>Regina 2 Seater Sofa in Mint Green Colour - CasaCraft By Pepperfry</t>
  </si>
  <si>
    <t>AS-343-2Seater_Love seats_Mint Green Colour_LEONE B 140/18641_PM //</t>
  </si>
  <si>
    <t>FN1745500-S-PM9338</t>
  </si>
  <si>
    <t>Regina 2 Seater Sofa in Blush Colour - CasaCraft By Pepperfry</t>
  </si>
  <si>
    <t>AS-343-2Seater_Love seats_Blush Colour_LEONE B 140/18674_PM //</t>
  </si>
  <si>
    <t>FN1877182-S-PM9338</t>
  </si>
  <si>
    <t>Regina 1 Seater Sofa in Rust Colour - CasaCraft By Pepperfry</t>
  </si>
  <si>
    <t>AS-343-1Str-Rust-Leone13282_PM //</t>
  </si>
  <si>
    <t>FM1913259-S-PM9338</t>
  </si>
  <si>
    <t>Regina 1 Seater Sofa In Navy Blue Colour - CasaCraft By Pepperfry</t>
  </si>
  <si>
    <t>343-1S-NavyBlue-Azora56136 ,</t>
  </si>
  <si>
    <t>FN1877183-S-PM9338</t>
  </si>
  <si>
    <t>Regina 1 Seater Sofa in Mint green Colour - CasaCraft By Pepperfry</t>
  </si>
  <si>
    <t>AS-343-1Str-Mint Green-Leone 18641_PM //</t>
  </si>
  <si>
    <t>FN1877184-S-PM9338</t>
  </si>
  <si>
    <t>Regina 1 Seater Sofa in Blush Colour - CasaCraft By Pepperfry</t>
  </si>
  <si>
    <t>AS-343-1Str-Blush -Leone 18674_PM //</t>
  </si>
  <si>
    <t>FN1580829-S-PM9338</t>
  </si>
  <si>
    <t>Pouffe with Low Back Rest in Grey Leatherette by Vittoria</t>
  </si>
  <si>
    <t>P017</t>
  </si>
  <si>
    <t>FM1894785-S-PM9338</t>
  </si>
  <si>
    <t>Parlier Pull Out Fabric Sofa Cum Bed In Teal Colour - Woodsworth By Pepperfry</t>
  </si>
  <si>
    <t>AS-465-3Str-SCB-Orchid337</t>
  </si>
  <si>
    <t>Bolster</t>
  </si>
  <si>
    <t>FM1894786-S-PM9338</t>
  </si>
  <si>
    <t>Parlier Pull Out Fabric Sofa Cum Bed In Chestnut Brown Colour - Woodsworth By Pepperfry</t>
  </si>
  <si>
    <t>AS-465-3Str-SCB-ChestnutBrown-AZORA58109</t>
  </si>
  <si>
    <t>FM1894784-S-PM9338</t>
  </si>
  <si>
    <t>Parlier Pull Out Fabric Sofa Cum Bed In Charcoal Grey Colour - Woodsworth By Pepperfry</t>
  </si>
  <si>
    <t>AS-465-3Str-SCB-Charcoal Grey-AZORA58146</t>
  </si>
  <si>
    <t>FN1739886-S-PM9338</t>
  </si>
  <si>
    <t>Panache 3 Seater Sofa in Wine colour by Vittoria</t>
  </si>
  <si>
    <t>AS-146-3S-Wine</t>
  </si>
  <si>
    <t>6" Kufli Straight</t>
  </si>
  <si>
    <t>Leone Rust</t>
  </si>
  <si>
    <t>FN1739885-S-PM9338</t>
  </si>
  <si>
    <t>Panache 3 Seater Sofa in Navy Blue colour by Vittoria</t>
  </si>
  <si>
    <t>AS-146-3S-NavyBlue</t>
  </si>
  <si>
    <t>FN1739884-S-PM9338</t>
  </si>
  <si>
    <t>Panache 3 Seater Sofa in Ice Blue colour by Vittoria</t>
  </si>
  <si>
    <t>AS-146-3S-IceBlue</t>
  </si>
  <si>
    <t>Sarom Aspen 714 ( Sky Blue)</t>
  </si>
  <si>
    <t>FN1659031-S-PM9338</t>
  </si>
  <si>
    <t>Panache 3 Seater Sofa in Grey colour by Vittoria</t>
  </si>
  <si>
    <t>AS 1462_Grey3</t>
  </si>
  <si>
    <t>FN1659034-S-PM9338</t>
  </si>
  <si>
    <t>Panache 3 Seater Sofa in Brown colour by Vittoria</t>
  </si>
  <si>
    <t>AS 1462_Brown3</t>
  </si>
  <si>
    <t>Sarom New Molfino 911 ( Brown)</t>
  </si>
  <si>
    <t>FN1580825-S-PM9338</t>
  </si>
  <si>
    <t>Panache 3 Seater Sofa in Beige colour by Vittoria</t>
  </si>
  <si>
    <t>AS1460-3</t>
  </si>
  <si>
    <t>FN1739889-S-PM9338</t>
  </si>
  <si>
    <t>Panache 2 Seater Sofa in Wine colour by Vittoria</t>
  </si>
  <si>
    <t>AS-146-2S-Wine</t>
  </si>
  <si>
    <t>FN1739888-S-PM9338</t>
  </si>
  <si>
    <t>Panache 2 Seater Sofa in Navy Blue Colour by Vittoria</t>
  </si>
  <si>
    <t>AS-146-2S-NavyBlue</t>
  </si>
  <si>
    <t>FN1739887-S-PM9338</t>
  </si>
  <si>
    <t>Panache 2 Seater Sofa in Ice Blue Colour by Vittoria</t>
  </si>
  <si>
    <t>AS-146-2S-IceBlue</t>
  </si>
  <si>
    <t>FN1659030-S-PM9338</t>
  </si>
  <si>
    <t>Panache 2 Seater Sofa in Grey Colour by Vittoria</t>
  </si>
  <si>
    <t>AS 1462_Grey2</t>
  </si>
  <si>
    <t>FN1659033-S-PM9338</t>
  </si>
  <si>
    <t>Panache 2 Seater Sofa in Brown colour by Vittoria</t>
  </si>
  <si>
    <t>AS 1462_Brown2</t>
  </si>
  <si>
    <t>FN1580824-S-PM9338</t>
  </si>
  <si>
    <t>Panache 2 Seater Sofa in Beige colour by Vittoria</t>
  </si>
  <si>
    <t>AS1460-2</t>
  </si>
  <si>
    <t>FN1739892-S-PM9338</t>
  </si>
  <si>
    <t>Panache 1 Seater Sofa in Wine colour by Vittoria</t>
  </si>
  <si>
    <t>AS-146-1S-Wine</t>
  </si>
  <si>
    <t>FN1739891-S-PM9338</t>
  </si>
  <si>
    <t>Panache 1 Seater Sofa in Navy Blue colour by Vittoria</t>
  </si>
  <si>
    <t>AS-146-1S-NavyBlue</t>
  </si>
  <si>
    <t>FN1739890-S-PM9338</t>
  </si>
  <si>
    <t>Panache 1 Seater Sofa in Ice Blue colour by Vittoria</t>
  </si>
  <si>
    <t>AS-146-1S-IceBlue</t>
  </si>
  <si>
    <t>FN1659029-S-PM9338</t>
  </si>
  <si>
    <t>Panache 1 Seater Sofa in Grey colour by Vittoria</t>
  </si>
  <si>
    <t>AS 1462_Grey1</t>
  </si>
  <si>
    <t>FN1659032-S-PM9338</t>
  </si>
  <si>
    <t>Panache 1 Seater Sofa in Brown colour by Vittoria</t>
  </si>
  <si>
    <t>AS 1462_Brown1</t>
  </si>
  <si>
    <t>FN1580823-S-PM9338</t>
  </si>
  <si>
    <t>Panache 1 Seater Sofa in Beige colour by Vittoria</t>
  </si>
  <si>
    <t>AS1460-1</t>
  </si>
  <si>
    <t>FN1857284-S-PM9338</t>
  </si>
  <si>
    <t>Owen 3 Seater Sofa in Indigo Blue and White Stripes Colour - CasaCraft By Pepperfry</t>
  </si>
  <si>
    <t>AS-442-3 Str-Blue and White Stripes //</t>
  </si>
  <si>
    <t>Blue and White Stripes Velvet</t>
  </si>
  <si>
    <t>FN1857282-S-PM9338</t>
  </si>
  <si>
    <t>Owen 2 Seater Sofa in Indigo Blue and White Stripes Colour - CasaCraft By Pepperfry</t>
  </si>
  <si>
    <t>AS-442-2S-BlueWhiteStripesVelvet //</t>
  </si>
  <si>
    <t>FN1857280-S-PM9338</t>
  </si>
  <si>
    <t>Owen 1 Seater Sofa in Indigo Blue and White Stripes Colour - CasaCraft By Pepperfry</t>
  </si>
  <si>
    <t>AS-442-1 Str-Blue and White Stripes //</t>
  </si>
  <si>
    <t>FN1614339-S-PM9338</t>
  </si>
  <si>
    <t>Olivo Lounge Chair in Green Colour by Vittoria</t>
  </si>
  <si>
    <t>AS-1780Green</t>
  </si>
  <si>
    <t xml:space="preserve">Sarom Bentley 929 Green  + 705 Black Seat </t>
  </si>
  <si>
    <t>FN1614338-S-PM9338</t>
  </si>
  <si>
    <t>Olivo Lounge Chair in Blue Colour by Vittoria</t>
  </si>
  <si>
    <t>AS-1780Blue</t>
  </si>
  <si>
    <t>Sarom Bentley 936 Blue</t>
  </si>
  <si>
    <t>FM1923994-S-PM9338</t>
  </si>
  <si>
    <t>Olive Green Swatch  - CasaCraft By Pepperfry</t>
  </si>
  <si>
    <t>Olive green (Azora -54020)._</t>
  </si>
  <si>
    <t>FN1857244-S-PM9338</t>
  </si>
  <si>
    <t>Nova 3 Seater Sofa in Navy Blue Colour - CasaCraft By Pepperfry</t>
  </si>
  <si>
    <t>AS-431-3 Str- NavyBlue-Azora 56136_PM</t>
  </si>
  <si>
    <t>Black matte metal</t>
  </si>
  <si>
    <t>FN1857247-S-PM9338</t>
  </si>
  <si>
    <t>Nova 3 Seater Sofa in Multicolour Printed Fabric Colour - CasaCraft By Pepperfry</t>
  </si>
  <si>
    <t>Vibgyor1</t>
  </si>
  <si>
    <t>6" Powder coated black metal straight</t>
  </si>
  <si>
    <t>FN1857246-S-PM9338</t>
  </si>
  <si>
    <t>AS-431-3 Str-Vibgyor46</t>
  </si>
  <si>
    <t>Vibgyor46</t>
  </si>
  <si>
    <t>FN1857245-S-PM9338</t>
  </si>
  <si>
    <t>AS-431-3 Str-SaromRiviera415</t>
  </si>
  <si>
    <t>Sarom Riviera 415</t>
  </si>
  <si>
    <t>FN1857243-S-PM9338</t>
  </si>
  <si>
    <t>Nova 3 Seater Sofa in Charcoal Grey Colour - CasaCraft By Pepperfry</t>
  </si>
  <si>
    <t>AS-431-3 Str- Charcoal Grey-Azora 58146_PM</t>
  </si>
  <si>
    <t>FN1857239-S-PM9338</t>
  </si>
  <si>
    <t>Nova 2 Seater Sofa in Navy Blue Colour - CasaCraft By Pepperfry</t>
  </si>
  <si>
    <t>AS-431-2 Str- NavyBlue-Azora 56136_PM</t>
  </si>
  <si>
    <t>FN1857242-S-PM9338</t>
  </si>
  <si>
    <t>Nova 2 Seater Sofa in Multicolour Printed Fabric Colour - CasaCraft By Pepperfry</t>
  </si>
  <si>
    <t>AS-431-2 Str-Vibgyor1</t>
  </si>
  <si>
    <t>FN1857241-S-PM9338</t>
  </si>
  <si>
    <t>AS-431-2 Str-Vibgyor46</t>
  </si>
  <si>
    <t>FN1857240-S-PM9338</t>
  </si>
  <si>
    <t>AS-431-2 Str-SaromRiviera415</t>
  </si>
  <si>
    <t>FN1857238-S-PM9338</t>
  </si>
  <si>
    <t>Nova 2 Seater Sofa in Charcoal Grey Colour - CasaCraft By Pepperfry</t>
  </si>
  <si>
    <t>AS-431-2 Str- Charcoal Grey-Azora 58146_PM</t>
  </si>
  <si>
    <t>FN1857234-S-PM9338</t>
  </si>
  <si>
    <t>Nova 1 Seater Sofa in Navy Blue Colour - CasaCraft By Pepperfry</t>
  </si>
  <si>
    <t>AS-431-1 Str- NavyBlue-Azora 56136_PM</t>
  </si>
  <si>
    <t>FN1857237-S-PM9338</t>
  </si>
  <si>
    <t>Nova 1 Seater Sofa in Multicolour Printed Fabric Colour - CasaCraft By Pepperfry</t>
  </si>
  <si>
    <t>AS-431-1 Str-Vibgyor1</t>
  </si>
  <si>
    <t>FN1857236-S-PM9338</t>
  </si>
  <si>
    <t>AS-431-1 Str-Vibgyor46</t>
  </si>
  <si>
    <t>FN1857235-S-PM9338</t>
  </si>
  <si>
    <t>AS-431-1 Str-SaromRiviera415</t>
  </si>
  <si>
    <t>FN1857233-S-PM9338</t>
  </si>
  <si>
    <t>Nova 1 Seater Sofa in Charcoal Grey Colour - CasaCraft By Pepperfry</t>
  </si>
  <si>
    <t>AS-431-1 Str- Charcoal Grey-Azora 58146_PM</t>
  </si>
  <si>
    <t>FN1846853-S-PM9338</t>
  </si>
  <si>
    <t>Norita RHS 3 Seater Sofa with Lounger in Grey Colour by Vittoria</t>
  </si>
  <si>
    <t>AS-337-L-RHS-Grey Fab</t>
  </si>
  <si>
    <t>FN1805022-S-PM9338</t>
  </si>
  <si>
    <t>Nirvana Wing Chair in Dark Brown Colour by Vittoria</t>
  </si>
  <si>
    <t>AS-404-WC-New</t>
  </si>
  <si>
    <t>FN1766920-S-PM9338</t>
  </si>
  <si>
    <t>Mullen 3 Seater Sofa in Sandy Beige colour by Vittoria</t>
  </si>
  <si>
    <t>AS-385-3S-Sandy Beige</t>
  </si>
  <si>
    <t>FN1846858-S-PM9338</t>
  </si>
  <si>
    <t>Mullen 3 Seater Sofa in Sandy Beige Colour by Vittoria</t>
  </si>
  <si>
    <t>AS-385-3S-Beige</t>
  </si>
  <si>
    <t>FN1900466-S-PM9338</t>
  </si>
  <si>
    <t>Mullen 3 Seater Sofa in Red Colour by Vittoria</t>
  </si>
  <si>
    <t>AS-385-3S-Red-DivinePeppyPaprika</t>
  </si>
  <si>
    <t>FN1766923-S-PM9338</t>
  </si>
  <si>
    <t>Mullen 3 Seater Sofa in Grey colour by Vittoria</t>
  </si>
  <si>
    <t>AS-385-3S-Grey</t>
  </si>
  <si>
    <t>FN1766926-S-PM9338</t>
  </si>
  <si>
    <t>Mullen 3 Seater Sofa in Blue colour by Vittoria</t>
  </si>
  <si>
    <t>AS-385-3S-Blue</t>
  </si>
  <si>
    <t>FN1766919-S-PM9338</t>
  </si>
  <si>
    <t>Mullen 2 Seater Sofa in Sandy Beige colour by Vittoria</t>
  </si>
  <si>
    <t>AS-385-2S-Sandy Beige</t>
  </si>
  <si>
    <t>FN1900467-S-PM9338</t>
  </si>
  <si>
    <t>Mullen 2 Seater Sofa in Red Colour by Vittoria</t>
  </si>
  <si>
    <t>AS-385-2S-Red-DivinePeppyPaprika</t>
  </si>
  <si>
    <t>FN1766922-S-PM9338</t>
  </si>
  <si>
    <t>Mullen 2 Seater Sofa in Grey colour by Vittoria</t>
  </si>
  <si>
    <t>AS-385-2S-Grey</t>
  </si>
  <si>
    <t>FN1766925-S-PM9338</t>
  </si>
  <si>
    <t>Mullen 2 Seater Sofa in Blue colour by Vittoria</t>
  </si>
  <si>
    <t>AS-385-2S-Blue</t>
  </si>
  <si>
    <t>FN1900468-S-PM9338</t>
  </si>
  <si>
    <t>Mullen 1 Seater Sofa in Yellow Colour by Vittoria</t>
  </si>
  <si>
    <t>AS-385-1S-Yellow-DivinePeppy-OldGold</t>
  </si>
  <si>
    <t>FN1766918-S-PM9338</t>
  </si>
  <si>
    <t>Mullen 1 Seater Sofa in Sandy Beige colour by Vittoria</t>
  </si>
  <si>
    <t>AS-385-1S-Sandy Beige</t>
  </si>
  <si>
    <t>FN1766921-S-PM9338</t>
  </si>
  <si>
    <t>Mullen 1 Seater Sofa in Grey colour by Vittoria</t>
  </si>
  <si>
    <t>AS-385-1S-Grey</t>
  </si>
  <si>
    <t>FN1766924-S-PM9338</t>
  </si>
  <si>
    <t>Mullen 1 Seater Sofa in Blue colour by Vittoria</t>
  </si>
  <si>
    <t>AS-385-1S-Blue</t>
  </si>
  <si>
    <t>FN1866725-S-PM9338</t>
  </si>
  <si>
    <t>Morocco Lounge Chair in Black &amp; White Colour by Vittoria</t>
  </si>
  <si>
    <t>Zigzag fabric chair</t>
  </si>
  <si>
    <t>Black White Zigzag</t>
  </si>
  <si>
    <t>11.5" Kulfi Cross</t>
  </si>
  <si>
    <t xml:space="preserve">Black  </t>
  </si>
  <si>
    <t>FN1805050-S-PM9338</t>
  </si>
  <si>
    <t>Morgan 3 Seater Sofa Cum Bed With Storage In Yellow Colour by Vittoria</t>
  </si>
  <si>
    <t>318-CurveHandle-Yellow/ Azora 54017</t>
  </si>
  <si>
    <t>2" L Shaped</t>
  </si>
  <si>
    <t>FN1805049-S-PM9338</t>
  </si>
  <si>
    <t>Morgan 3 Seater Sofa Cum Bed With Storage In Grey Colour by Vittoria</t>
  </si>
  <si>
    <t>318-CurveHandle-Grey/ Omega Grey</t>
  </si>
  <si>
    <t>FN1739873-S-PM9338</t>
  </si>
  <si>
    <t>Montero 3 Seater Sofa in Red colour by Vittoria</t>
  </si>
  <si>
    <t>AS-123-3S-Red</t>
  </si>
  <si>
    <t>Red PVC</t>
  </si>
  <si>
    <t>FN1739875-S-PM9338</t>
  </si>
  <si>
    <t>Montero 3 Seater Sofa in Navy Blue colour by Vittoria</t>
  </si>
  <si>
    <t>AS-123-3S-NavyBlue</t>
  </si>
  <si>
    <t>FN1580819-S-PM9338</t>
  </si>
  <si>
    <t>Montero 3 Seater Sofa in Dark Brown colour by Vittoria</t>
  </si>
  <si>
    <t>AS1230-3</t>
  </si>
  <si>
    <t>FN1739874-S-PM9338</t>
  </si>
  <si>
    <t>Montero 3 Seater Sofa in Black colour by Vittoria</t>
  </si>
  <si>
    <t>AS-123-3S-Black</t>
  </si>
  <si>
    <t>FN1739876-S-PM9338</t>
  </si>
  <si>
    <t>Montero 2 Seater Sofa in Red Colour by Vittoria</t>
  </si>
  <si>
    <t>AS-123-2S-Red</t>
  </si>
  <si>
    <t>FN1739878-S-PM9338</t>
  </si>
  <si>
    <t>Montero 2 Seater Sofa in Navy Blue colour by Vittoria</t>
  </si>
  <si>
    <t>AS-123-2S-NavyBlue</t>
  </si>
  <si>
    <t>FN1580818-S-PM9338</t>
  </si>
  <si>
    <t>Montero 2 Seater Sofa in Dark Brown colour by Vittoria</t>
  </si>
  <si>
    <t>AS1230-2</t>
  </si>
  <si>
    <t>FN1739877-S-PM9338</t>
  </si>
  <si>
    <t>Montero 2 Seater Sofa in Black colour by Vittoria</t>
  </si>
  <si>
    <t>AS-123-2S-Black</t>
  </si>
  <si>
    <t>FN1739879-S-PM9338</t>
  </si>
  <si>
    <t>Montero 1 Seater Sofa in Red colour by Vittoria</t>
  </si>
  <si>
    <t>AS-123-1S-Red</t>
  </si>
  <si>
    <t>FN1739881-S-PM9338</t>
  </si>
  <si>
    <t>Montero 1 Seater Sofa in Navy Blue colour by Vittoria</t>
  </si>
  <si>
    <t>AS-123-1S-NavyBlue</t>
  </si>
  <si>
    <t>FN1580817-S-PM9338</t>
  </si>
  <si>
    <t>Montero 1 Seater Sofa in Dark Brown colour by Vittoria</t>
  </si>
  <si>
    <t>AS1230-1</t>
  </si>
  <si>
    <t>FN1739880-S-PM9338</t>
  </si>
  <si>
    <t>Montero 1 Seater Sofa in Black colour by Vittoria</t>
  </si>
  <si>
    <t>AS-123-1S-Black</t>
  </si>
  <si>
    <t>FN1766929-S-PM9338</t>
  </si>
  <si>
    <t>Mont 3 Seater Sofa in Charcoal Grey colour by Vittoria</t>
  </si>
  <si>
    <t>AS-387-3S-Charcoal grey</t>
  </si>
  <si>
    <t>FN1846862-S-PM9338</t>
  </si>
  <si>
    <t>Monarch RHS L Shape Sofa With Adjustable Headrest in Cream Colour by Vittoria</t>
  </si>
  <si>
    <t>AS-181-L-RHS-ShadedCream-ArtizeFlorida-04</t>
  </si>
  <si>
    <t>Artize Florida 4(Shaded Cream)</t>
  </si>
  <si>
    <t>2 x Big V Shaped
2 x Small V Shaped
2 x Straight
1 x C Shaped 
1 x Handle C Shaped SS Glossy</t>
  </si>
  <si>
    <t>FN1805028-S-PM9338</t>
  </si>
  <si>
    <t>Monarch RHS L Shape Sofa With Adjustable Headrest in Brown Colour by Vittoria</t>
  </si>
  <si>
    <t>AS-181L-RHS-BrownShaded-ArtizeFlorida-17</t>
  </si>
  <si>
    <t>Artize Florida 17(Shaded Brown)</t>
  </si>
  <si>
    <t>FN1846861-S-PM9338</t>
  </si>
  <si>
    <t>Monarch LHS L Shape Sofa With Adjustable Headrest in Cream Colour by Vittoria</t>
  </si>
  <si>
    <t>AS-181-L-LHS-ShadedCream-ArtizeFlorida-04</t>
  </si>
  <si>
    <t>FN1805027-S-PM9338</t>
  </si>
  <si>
    <t>Monarch LHS L Shape Sofa With Adjustable Headrest in Brown Colour by Vittoria</t>
  </si>
  <si>
    <t>AS-181L-LHS-BrownShaded-ArtizeFlorida-17</t>
  </si>
  <si>
    <t>FN1866733-S-PM9338</t>
  </si>
  <si>
    <t>Mistra Corner Sofa with 2 Recliners in Bown Colour by Vittoria</t>
  </si>
  <si>
    <t>AS-1008-LSpapedRecliner-TanPVC</t>
  </si>
  <si>
    <t>FN1805021-S-PM9338</t>
  </si>
  <si>
    <t>Miracle Wing Chair in Yellow Colour by Vittoria</t>
  </si>
  <si>
    <t>AS-403-WC-New</t>
  </si>
  <si>
    <t>FM1919752-S-PM9338</t>
  </si>
  <si>
    <t>Mirac Wing Chair In Grey Colour - Woodsworth By Pepperfry</t>
  </si>
  <si>
    <t>Moved to PM_AS-461-WC-Eternal7-GreyPVC</t>
  </si>
  <si>
    <t>FM1919753-S-PM9338</t>
  </si>
  <si>
    <t>Mirac Wing Chair In Green Colour - Woodsworth By Pepperfry</t>
  </si>
  <si>
    <t>Moved to PM_AS-461-WC-Eternal10-GreenPVC</t>
  </si>
  <si>
    <t>FM1919751-S-PM9338</t>
  </si>
  <si>
    <t>Mirac Wing Chair In Brown Colour - Woodsworth By Pepperfry</t>
  </si>
  <si>
    <t>Moved to PM_AS-461-WC-Avio-DarkBrownPVC</t>
  </si>
  <si>
    <t>FM1919750-S-PM9338</t>
  </si>
  <si>
    <t>Moved to PM_AS-461-WC-Avio-TanPVC</t>
  </si>
  <si>
    <t>FN1857230-S-PM9338</t>
  </si>
  <si>
    <t>Minami 3 Seater Sofa in Spruce Blue Colour - Mintwud by Pepperfry</t>
  </si>
  <si>
    <t>AS-429-3 Str- Blue Omega 694_PM</t>
  </si>
  <si>
    <t>Blue Omega 694</t>
  </si>
  <si>
    <t>FN1857232-S-PM9338</t>
  </si>
  <si>
    <t>Minami 3 Seater Sofa in Slate Grey Colour - Mintwud by Pepperfry</t>
  </si>
  <si>
    <t>AS-429-3 Str- Grey Omega 352_PM</t>
  </si>
  <si>
    <t>FN1857231-S-PM9338</t>
  </si>
  <si>
    <t>Minami 3 Seater Sofa in Amber Red Colour - Mintwud by Pepperfry</t>
  </si>
  <si>
    <t>AS-429-3 Str- Red Omega 349_PM</t>
  </si>
  <si>
    <t>Red Omega 349</t>
  </si>
  <si>
    <t>FN1857228-S-PM9338</t>
  </si>
  <si>
    <t>Minami 2 Seater Sofa in Red Colour - Mintwud by Pepperfry</t>
  </si>
  <si>
    <t>AS-429-2 Str- Red Omega 349_PM</t>
  </si>
  <si>
    <t>FN1857229-S-PM9338</t>
  </si>
  <si>
    <t>Minami 2 Seater Sofa in Grey Colour - Mintwud by Pepperfry</t>
  </si>
  <si>
    <t>AS-429-2 Str- Grey Omega 352_PM</t>
  </si>
  <si>
    <t>FN1857227-S-PM9338</t>
  </si>
  <si>
    <t>Minami 2 Seater Sofa in Blue Colour - Mintwud by Pepperfry</t>
  </si>
  <si>
    <t>AS-429-2 Str- Blue Omega 694_PM</t>
  </si>
  <si>
    <t>FN1857225-S-PM9338</t>
  </si>
  <si>
    <t>Minami 1 Seater Sofa in Red Colour - Mintwud by Pepperfry</t>
  </si>
  <si>
    <t>AS-429-1 Str- Red Omega 349_PM</t>
  </si>
  <si>
    <t>FN1857226-S-PM9338</t>
  </si>
  <si>
    <t>Minami 1 Seater Sofa in Grey Colour - Mintwud by Pepperfry</t>
  </si>
  <si>
    <t>AS-429-1 Str- Grey Omega 352_PM</t>
  </si>
  <si>
    <t>FN1857224-S-PM9338</t>
  </si>
  <si>
    <t>Minami 1 Seater Sofa in Blue Colour - Mintwud by Pepperfry</t>
  </si>
  <si>
    <t>AS-429-1 Str- Blue Omega 694_PM</t>
  </si>
  <si>
    <t>FN1614358-S-PM9338</t>
  </si>
  <si>
    <t>Merishi Square Pouffe in Multicolour by Vittoria</t>
  </si>
  <si>
    <t>P-008-Merishi</t>
  </si>
  <si>
    <t>FN1805055-S-PM9338</t>
  </si>
  <si>
    <t>Merish RHS Sofa with Adjustable Headrest in Grey Colour by Vittoria</t>
  </si>
  <si>
    <t>AS-159 Sofa-RHS-Omega Grey</t>
  </si>
  <si>
    <t>FN1805056-S-PM9338</t>
  </si>
  <si>
    <t>Merish RHS Sofa with Adjustable Headrest in Blue Colour by Vittoria</t>
  </si>
  <si>
    <t>AS-159 Sofa-RHS-Blue-Brisbane 714</t>
  </si>
  <si>
    <t>Brisbane 714 (Blue)</t>
  </si>
  <si>
    <t>FN1685371-S-PM9338</t>
  </si>
  <si>
    <t>Merish LHS Sofa with Adjustable Headrest in Grey Colour by Vittoria</t>
  </si>
  <si>
    <t>AS 1590-L</t>
  </si>
  <si>
    <t>FN1718157-S-PM9338</t>
  </si>
  <si>
    <t>Merish LHS sofa with Adjustable Headrest in Brown Colour by Vittoria</t>
  </si>
  <si>
    <t>AS-159L-Brown</t>
  </si>
  <si>
    <t>FN1718158-S-PM9338</t>
  </si>
  <si>
    <t>Merish LHS sofa with Adjustable Headrest in Blue Colour by Vittoria</t>
  </si>
  <si>
    <t>AS-159L-Blue</t>
  </si>
  <si>
    <t>FN1766930-S-PM9338</t>
  </si>
  <si>
    <t>Meliana 3 Seater Sofa in Grey colour by Vittoria</t>
  </si>
  <si>
    <t>AS-388-3S-Ash grey</t>
  </si>
  <si>
    <t>FN1766931-S-PM9338</t>
  </si>
  <si>
    <t>Meliana 2 Seater Sofa in grey Colour by Vittoria</t>
  </si>
  <si>
    <t>AS-388-2S-Ash grey</t>
  </si>
  <si>
    <t>FN1839739-S-PM9338</t>
  </si>
  <si>
    <t>Meliana 1 Seater Recliner in Cream Colour - CasaCraft By Pepperfry</t>
  </si>
  <si>
    <t>AS-1007-2R-Recliner-Buttermilk PVC-Manual</t>
  </si>
  <si>
    <t>FM1901779-S-PM9338</t>
  </si>
  <si>
    <t>Mazus 3 Seater Sofa In Brown Colour - Amberville By Pepperfry</t>
  </si>
  <si>
    <t>AS-Chester-Alto-3S_PM</t>
  </si>
  <si>
    <t>FN1805039-S-PM9338</t>
  </si>
  <si>
    <t>Maseri 2 Seater Sofa in Colour by Vittoria</t>
  </si>
  <si>
    <t>AS-435-Beige Molfino 2 Str</t>
  </si>
  <si>
    <t>FN1846851-S-PM9338</t>
  </si>
  <si>
    <t>Marina RHS L Shape Sofa With Adjustable Headrest in Blue Colour by Vittoria</t>
  </si>
  <si>
    <t>AS-159L-LHS-Velvet blue</t>
  </si>
  <si>
    <t>FN1805043-S-PM9338</t>
  </si>
  <si>
    <t>Marina LHS L Shape Sofa With Adjustable Headrest in Blue Colour by Vittoria</t>
  </si>
  <si>
    <t>159-divine blue</t>
  </si>
  <si>
    <t>FN1805001-S-PM9338</t>
  </si>
  <si>
    <t>Marcus 3 Seater Sofa With Storage &amp; Cupholder in Beige Colour by Vittoria</t>
  </si>
  <si>
    <t>AS-397-SofaWithStorage-Beige</t>
  </si>
  <si>
    <t>Azora 59204 (Beige)</t>
  </si>
  <si>
    <t>FN1846852-S-PM9338</t>
  </si>
  <si>
    <t>Marcus 3 Seater Sofa In Grey Colour by Vittoria</t>
  </si>
  <si>
    <t>397 new</t>
  </si>
  <si>
    <t>FN1866732-S-PM9338</t>
  </si>
  <si>
    <t>Malvi Sofa Cum Bed in Beige Colour by Vittoria</t>
  </si>
  <si>
    <t>AST-TurkeySCB-Beige</t>
  </si>
  <si>
    <t>FN1866729-S-PM9338</t>
  </si>
  <si>
    <t>Maison 3 Seater Manual Recliner in Dark Brown Colour by Vittoria</t>
  </si>
  <si>
    <t>AS-1005-3StrRecliner-D.BrownPVC</t>
  </si>
  <si>
    <t>FN1805029-S-PM9338</t>
  </si>
  <si>
    <t>Madden 3 Seater Sofa in Grey Colour by Vittoria</t>
  </si>
  <si>
    <t>AS-432-Grey+Blue pvc-3Str</t>
  </si>
  <si>
    <t>FN1805011-S-PM9338</t>
  </si>
  <si>
    <t>Lusso RHS L Shape Sofa in cream Colour by Vittoria</t>
  </si>
  <si>
    <t>AS-389-L-RHS-Cream</t>
  </si>
  <si>
    <t>Avio Cream PVC</t>
  </si>
  <si>
    <t>FN1805013-S-PM9338</t>
  </si>
  <si>
    <t>Lusso RHS L Shape Sofa in brown Colour by Vittoria</t>
  </si>
  <si>
    <t>AS-389-L-RHS-Brown</t>
  </si>
  <si>
    <t>FN1805010-S-PM9338</t>
  </si>
  <si>
    <t>Lusso LHS L Shape Sofa in Cream Colour by Vittoria</t>
  </si>
  <si>
    <t>AS-389-L-LHS-Cream</t>
  </si>
  <si>
    <t>FN1805012-S-PM9338</t>
  </si>
  <si>
    <t>Lusso LHS L Shape Sofa in Brown Colour by Vittoria</t>
  </si>
  <si>
    <t>AS-389-L-LHS-Brown</t>
  </si>
  <si>
    <t>FN1866726-S-PM9338</t>
  </si>
  <si>
    <t>Louiss 3 Seater Sofa in Brown Colour by Vittoria</t>
  </si>
  <si>
    <t>AS-411-3S-Chester-AltoFabBrown</t>
  </si>
  <si>
    <t>FN1685364-S-PM9338</t>
  </si>
  <si>
    <t>Loribbo Sofa Cum Bed with Storage in Green Colour by Vittoria</t>
  </si>
  <si>
    <t>AS 1180</t>
  </si>
  <si>
    <t>FN1691793-S-PM9338</t>
  </si>
  <si>
    <t>Loribbo 3 Seater Sofa Cum Bed with Storage in Blue Colour by Vittoria</t>
  </si>
  <si>
    <t>AS 1180Blue</t>
  </si>
  <si>
    <t>FN1804991-S-PM9338</t>
  </si>
  <si>
    <t>Lisa Solid Wood Chaise Lounger in Yellow Colour by Vittoria</t>
  </si>
  <si>
    <t>AS-208-ChaiseLounger-@-Yellow</t>
  </si>
  <si>
    <t>Wooden base</t>
  </si>
  <si>
    <t>FN1804992-S-PM9338</t>
  </si>
  <si>
    <t>Lisa Chaise Lounger in Green Colour by Vittoria</t>
  </si>
  <si>
    <t>AS-208-ChaiseLounger-@-Green</t>
  </si>
  <si>
    <t>FN1846837-S-PM9338</t>
  </si>
  <si>
    <t>Lisa Chaise Lounger in Blue Colour by Vittoria</t>
  </si>
  <si>
    <t>AS-208-@Chaise Lounger-Glamour Blue</t>
  </si>
  <si>
    <t>FN1877165-S-PM9338</t>
  </si>
  <si>
    <t>Linda Wing Chair in Black and White Colour - CasaCraft By Pepperfry</t>
  </si>
  <si>
    <t>AS-Zigzag Chair-Black&amp;White_PM</t>
  </si>
  <si>
    <t>FN1846835-S-PM9338</t>
  </si>
  <si>
    <t>Laura RHS L Shape Sofa in Steel Grey Colour by Vittoria</t>
  </si>
  <si>
    <t>AS-417L-RHS-Grey fab</t>
  </si>
  <si>
    <t>FN1846836-S-PM9338</t>
  </si>
  <si>
    <t>Laura LHS L Shape Sofa in Steel Grey Colour by Vittoria</t>
  </si>
  <si>
    <t>FN1691792-S-PM9338</t>
  </si>
  <si>
    <t>Larisso Sofa Cum Bed with Storage in Grey Colour by Vittoria</t>
  </si>
  <si>
    <t>AS 1180AGREY</t>
  </si>
  <si>
    <t>FN1685365-S-PM9338</t>
  </si>
  <si>
    <t>Larisso Sofa Cum Bed with Storage in Aqua Blue Colour by Vittoria</t>
  </si>
  <si>
    <t>AS 1180A</t>
  </si>
  <si>
    <t>FN1766927-S-PM9338</t>
  </si>
  <si>
    <t>Larissa Wing chair in Velvet Blue Colour by Vittoria</t>
  </si>
  <si>
    <t>AS-352-High Back Chair-Royal Blue</t>
  </si>
  <si>
    <t>FN1766928-S-PM9338</t>
  </si>
  <si>
    <t>Larissa Wing chair in Brown Colour by Vittoria</t>
  </si>
  <si>
    <t>AS-352-High Back Chair-Brown</t>
  </si>
  <si>
    <t>FM1913244-S-PM9338</t>
  </si>
  <si>
    <t>Kylie 3 Seater Velvet Sofa In Navy  Blue Colour - CasaCraft By Pepperfry</t>
  </si>
  <si>
    <t>AS-441-3S-BlueVelvet-Iconic56 //</t>
  </si>
  <si>
    <t>FN1857279-S-PM9338</t>
  </si>
  <si>
    <t>Kylie 3 Seater Sofa in Sandy Brown Colour - CasaCraft By Pepperfry</t>
  </si>
  <si>
    <t>AS-441-3 Str-Sandy Brown-Azora 58007_PM //</t>
  </si>
  <si>
    <t>FN1857278-S-PM9338</t>
  </si>
  <si>
    <t>Kylie 3 Seater Sofa in Beige Colour - CasaCraft By Pepperfry</t>
  </si>
  <si>
    <t>AS-441-3 Str-Beige-Azora 59204_PM //</t>
  </si>
  <si>
    <t>FM1913254-S-PM9338</t>
  </si>
  <si>
    <t>Kylie 2 Seater Velvet Sofa In Navy Blue Colour - CasaCraft By Pepperfry</t>
  </si>
  <si>
    <t>AS-441-2S-BlueVelvet-Iconic56 , //</t>
  </si>
  <si>
    <t>FN1857277-S-PM9338</t>
  </si>
  <si>
    <t>Kylie 2 Seater Sofa in Sandy Brown Colour - CasaCraft By Pepperfry</t>
  </si>
  <si>
    <t>AS-441-2 Str-Sandy Brown-Azora 58007_PM //</t>
  </si>
  <si>
    <t>FN1857276-S-PM9338</t>
  </si>
  <si>
    <t>Kylie 2 Seater Sofa in Beige Colour - CasaCraft By Pepperfry</t>
  </si>
  <si>
    <t>AS-441-2 Str-Beige-Azora 59204_PM //</t>
  </si>
  <si>
    <t>FM1913261-S-PM9338</t>
  </si>
  <si>
    <t>Kylie 1 Seater Velvet Sofa In Navy Blue Colour - CasaCraft By Pepperfry</t>
  </si>
  <si>
    <t>AS-441-1S-BlueVelvet-Iconic56 //</t>
  </si>
  <si>
    <t>FN1857275-S-PM9338</t>
  </si>
  <si>
    <t>Kylie 1 Seater Sofa in Sandy Brown Colour - CasaCraft By Pepperfry</t>
  </si>
  <si>
    <t>AS-441-1 Str-Sandy Brown-Azora 58007_PM //</t>
  </si>
  <si>
    <t>FN1857274-S-PM9338</t>
  </si>
  <si>
    <t>Kylie 1 Seater Sofa in Beige Colour - CasaCraft By Pepperfry</t>
  </si>
  <si>
    <t>AS-441-1 Str-Beige-Azora 59204_PM //</t>
  </si>
  <si>
    <t>FN1708018-S-PM9338</t>
  </si>
  <si>
    <t>Kitson LHS L shaped Sofa in Blue Colour by Vittoria</t>
  </si>
  <si>
    <t>AS-323 L</t>
  </si>
  <si>
    <t>FM1917740-S-PM9338</t>
  </si>
  <si>
    <t>Kilis Chaise Lounger In Teal Blue Colour - Amberville By Pepperfry</t>
  </si>
  <si>
    <t>PM_AS-392-CL-TealVelvet-Orchid337</t>
  </si>
  <si>
    <t>FM1901771-S-PM9338</t>
  </si>
  <si>
    <t>Kilis Chaise Lounger In Mustard Yellow Colour - Amberville By Pepperfry</t>
  </si>
  <si>
    <t>AS-392-CL-Yellow-Azora54017_PM</t>
  </si>
  <si>
    <t>FM1917741-S-PM9338</t>
  </si>
  <si>
    <t>Kilis Chaise Lounger In Blush Pink Colour - Amberville By Pepperfry</t>
  </si>
  <si>
    <t>PM_AS-392-CL-BlushVelvet-Orchid324</t>
  </si>
  <si>
    <t>FM1913241-S-PM9338</t>
  </si>
  <si>
    <t>Kaylee 3 Seater Velvet Sofa In Sky Blue Colour - CasaCraft By Pepperfry</t>
  </si>
  <si>
    <t>AS-443-3S-SkyBlueVelvet-Iconic46_ //</t>
  </si>
  <si>
    <t>Iconic 46 ( Sky Blue Velvet)</t>
  </si>
  <si>
    <t>6" Golden Cross</t>
  </si>
  <si>
    <t>FM1913239-S-PM9338</t>
  </si>
  <si>
    <t>Kaylee 3 Seater Velvet Sofa In Fossil Grey Colour - CasaCraft By Pepperfry</t>
  </si>
  <si>
    <t>AS-443-3S-GreyVelvet-Orchid333. //</t>
  </si>
  <si>
    <t>Orchid 333 (Grey)</t>
  </si>
  <si>
    <t>FM1913240-S-PM9338</t>
  </si>
  <si>
    <t>Kaylee 3 Seater Velvet Sofa In Mint Green Colour - CasaCraft By Pepperfry</t>
  </si>
  <si>
    <t>AS-443-3S-MintGreenVelvet-Orchid339 , //</t>
  </si>
  <si>
    <t>Orchid 339 ( Mint Green Velvet)</t>
  </si>
  <si>
    <t>FM1917944-S-PM9338</t>
  </si>
  <si>
    <t>Kaylee 3 Seater Velvet Sofa In Charcoal  Grey Colour - CasaCraft By Pepperfry</t>
  </si>
  <si>
    <t>Orchid 2-431 (Charcoal Grey Velvey)</t>
  </si>
  <si>
    <t>FN1857291-S-PM9338</t>
  </si>
  <si>
    <t>Kaylee 3 Seater Velvet Sofa In Blush Pink Colour - CasaCraft By Pepperfry</t>
  </si>
  <si>
    <t>FN1857290-S-PM9338</t>
  </si>
  <si>
    <t>Kaylee 3 Seater Velvet Sofa In Teal Blue Colour - CasaCraft By Pepperfry</t>
  </si>
  <si>
    <t>FM1913248-S-PM9338</t>
  </si>
  <si>
    <t>Kaylee 2 Seater Velvet Sofa In Sky Blue Colour - CasaCraft By Pepperfry</t>
  </si>
  <si>
    <t>AS-443-2S-SkyBlueVelvet-Iconic46, //</t>
  </si>
  <si>
    <t>FM1913246-S-PM9338</t>
  </si>
  <si>
    <t>Kaylee 2 Seater Velvet Sofa In Fossil Grey Colour - CasaCraft By Pepperfry</t>
  </si>
  <si>
    <t>AS-443-2S-GreyVelvet-Orchid333 //</t>
  </si>
  <si>
    <t>FM1913247-S-PM9338</t>
  </si>
  <si>
    <t>Kaylee 2 Seater Velvet Sofa In Mint Green Colour - CasaCraft By Pepperfry</t>
  </si>
  <si>
    <t>AS-443-2S-MintGreenVelvet-Orchid339 //</t>
  </si>
  <si>
    <t>FM1917945-S-PM9338</t>
  </si>
  <si>
    <t>Kaylee 2 Seater Velvet Sofa In Charcoal  Grey Colour - CasaCraft By Pepperfry</t>
  </si>
  <si>
    <t>Orchid 2-431 (Charcoal Grey Velvet)</t>
  </si>
  <si>
    <t>FN1857288-S-PM9338</t>
  </si>
  <si>
    <t>Kaylee 2 Seater Velvet Sofa In Teal Blue Colour - CasaCraft By Pepperfry</t>
  </si>
  <si>
    <t>FN1857289-S-PM9338</t>
  </si>
  <si>
    <t>Kaylee 2 Seater Velvet Sofa in  Blush Pink Colour - CasaCraft By Pepperfry</t>
  </si>
  <si>
    <t>FM1913258-S-PM9338</t>
  </si>
  <si>
    <t>Kaylee 1 Seater Velvet Sofa In Sky Blue Colour - CasaCraft By Pepperfry</t>
  </si>
  <si>
    <t>AS-443-1S-SkyBlueVelvet-Iconic46 //</t>
  </si>
  <si>
    <t>FM1913256-S-PM9338</t>
  </si>
  <si>
    <t>Kaylee 1 Seater Velvet Sofa In Fossil Grey Colour - CasaCraft By Pepperfry</t>
  </si>
  <si>
    <t>AS-443-1S-GreyVelvet-Orchid333 //</t>
  </si>
  <si>
    <t>FM1913257-S-PM9338</t>
  </si>
  <si>
    <t>Kaylee 1 Seater Velvet Sofa In Mint Green Colour - CasaCraft By Pepperfry</t>
  </si>
  <si>
    <t>AS-443-1S-MintGreenVelvet-Orchid339 //</t>
  </si>
  <si>
    <t>FM1917946-S-PM9338</t>
  </si>
  <si>
    <t>Kaylee 1 Seater Velvet Sofa In Charcoal Grey Colour - CasaCraft By Pepperfry</t>
  </si>
  <si>
    <t>FN1857287-S-PM9338</t>
  </si>
  <si>
    <t>Kaylee 1 Seater Velvet Sofa In Blush Pink Colour - CasaCraft By Pepperfry</t>
  </si>
  <si>
    <t>FN1857286-S-PM9338</t>
  </si>
  <si>
    <t>Kaylee 1 Seater Velvet Sofa In Teal Blue Colour - CasaCraft By Pepperfry</t>
  </si>
  <si>
    <t>FM1919795-S-PM9338</t>
  </si>
  <si>
    <t>Jefren 3 Seater Sofa In Grey Colour - Woodsworth By Pepperfry</t>
  </si>
  <si>
    <t>Moved to PM_AS-105-3S-GreyPVC</t>
  </si>
  <si>
    <t>Avio Grey PVC</t>
  </si>
  <si>
    <t>FM1919794-S-PM9338</t>
  </si>
  <si>
    <t>Jefren 3 Seater Sofa With Adjustable Headrest In Brown Colour - Woodsworth By Pepperfry</t>
  </si>
  <si>
    <t>Moved to PM_AS-105-3S-Avio-DarkBrownPVC</t>
  </si>
  <si>
    <t>FM1919793-S-PM9338</t>
  </si>
  <si>
    <t>Jefren 3 Seater Sofa With Adjustable Headrest In Cream Colour - Woodsworth By Pepperfry</t>
  </si>
  <si>
    <t>Moved to PM_AS-105-3S-AvioCreamPVC</t>
  </si>
  <si>
    <t>FM1919798-S-PM9338</t>
  </si>
  <si>
    <t>Jefren 2 Seater Sofa In Grey Colour - Woodsworth By Pepperfry</t>
  </si>
  <si>
    <t>Moved to PM_AS-105-2S-GreyPVC</t>
  </si>
  <si>
    <t>FM1919797-S-PM9338</t>
  </si>
  <si>
    <t>Jefren 2 Seater Sofa With Adjustable Headrest In Brown Colour - Woodsworth By Pepperfry</t>
  </si>
  <si>
    <t>Moved to PM_AS-105-2S-Avio-DarkBrownPVC</t>
  </si>
  <si>
    <t>FM1919796-S-PM9338</t>
  </si>
  <si>
    <t>Jefren 2 Seater Sofa With Adjustable Headrest In Cream Colour - Woodsworth By Pepperfry</t>
  </si>
  <si>
    <t>Moved to PM_AS-105-2S-AvioCreamPVC</t>
  </si>
  <si>
    <t>FM1919801-S-PM9338</t>
  </si>
  <si>
    <t>Jefren 1 Seater Sofa In Grey Colour - Woodsworth By Pepperfry</t>
  </si>
  <si>
    <t>Moved to PM_AS-105-1S-GreyPVC</t>
  </si>
  <si>
    <t>FM1919800-S-PM9338</t>
  </si>
  <si>
    <t>Jefren 1 Seater Sofa With Adjustable Headrest In Brown Colour - Woodsworth By Pepperfry</t>
  </si>
  <si>
    <t>Moved to PM_AS-105-1S-Avio-DarkBrownPVC</t>
  </si>
  <si>
    <t>FM1919799-S-PM9338</t>
  </si>
  <si>
    <t>Jefren 1 Seater Sofa With Adjustable Headrest In Cream Colour - Woodsworth By Pepperfry</t>
  </si>
  <si>
    <t>Moved to PM_AS-105-1S-AvioCreamPVC</t>
  </si>
  <si>
    <t>FN1866735-S-PM9338</t>
  </si>
  <si>
    <t>Jason Sofa Cum Bed with Storage in Brown Colour by Vittoria</t>
  </si>
  <si>
    <t>ASMSCBVertical-BrownFab</t>
  </si>
  <si>
    <t>FN1900461-S-PM9338</t>
  </si>
  <si>
    <t>Jason Sofa Cum Bed in Blue Colour by Vittoria</t>
  </si>
  <si>
    <t>AS-416-SCB-BlueVelvet-Ruby617</t>
  </si>
  <si>
    <t>FM1894761-S-PM9338</t>
  </si>
  <si>
    <t>Izzo 3 Seater Sofa In Steel Grey Colour - Woodsworth By Pepperfry</t>
  </si>
  <si>
    <t>Moved to PM_AS-467-3 STR-Grey-Omega352</t>
  </si>
  <si>
    <t>FM1894760-S-PM9338</t>
  </si>
  <si>
    <t>Izzo 3 Seater Sofa In Sandy Brown Colour - Woodsworth By Pepperfry</t>
  </si>
  <si>
    <t>Moved to PM_AS-467-3 STR-HighwaySandyBrown</t>
  </si>
  <si>
    <t>Highway Sandy Brown</t>
  </si>
  <si>
    <t>FM1894762-S-PM9338</t>
  </si>
  <si>
    <t>Izzo 3 Seater Sofa In Chestnut Brown Colour - Woodsworth By Pepperfry</t>
  </si>
  <si>
    <t>Moved to PM_AS-467-3 STR-CHESTNUT BROWN-AZORA 58109</t>
  </si>
  <si>
    <t>FM1894758-S-PM9338</t>
  </si>
  <si>
    <t>Izzo 2 Seater Sofa In Steel Grey Colour - Woodsworth By Pepperfry</t>
  </si>
  <si>
    <t>Moved to PM_AS-467-2 STR-Grey-Omega352</t>
  </si>
  <si>
    <t>FM1894757-S-PM9338</t>
  </si>
  <si>
    <t>Izzo 2 Seater Sofa In Sandy Brown Colour - Woodsworth By Pepperfry</t>
  </si>
  <si>
    <t>Moved to PM_AS-467-2 STR-HighwaySandyBrown</t>
  </si>
  <si>
    <t>FM1894759-S-PM9338</t>
  </si>
  <si>
    <t>Izzo 2 Seater Sofa In Chestnut Brown Colour - Woodsworth By Pepperfry</t>
  </si>
  <si>
    <t>Moved to PM_AS-467-2 STR-CHESTNUT BROWN-AZORA 58109</t>
  </si>
  <si>
    <t>FM1894755-S-PM9338</t>
  </si>
  <si>
    <t>Izzo 1 Seater Sofa In Steel Grey Colour - Woodsworth By Pepperfry</t>
  </si>
  <si>
    <t>Moved to PM_AS-467-1 STR-Grey-Omega352</t>
  </si>
  <si>
    <t>FM1894754-S-PM9338</t>
  </si>
  <si>
    <t>Izzo 1 Seater Sofa In Sandy Brown Colour - Woodsworth By Pepperfry</t>
  </si>
  <si>
    <t>Moved to PM_AS-467-1 STR-HighwaySandyBrown</t>
  </si>
  <si>
    <t>FM1894756-S-PM9338</t>
  </si>
  <si>
    <t>Izzo 1 Seater Sofa In Chestnut Brown Colour - Woodsworth By Pepperfry</t>
  </si>
  <si>
    <t>Moved to PM_AS-467-1 STR-CHESTNUT BROWN-AZORA 58109</t>
  </si>
  <si>
    <t>FM1912489-S-PM9338</t>
  </si>
  <si>
    <t>AS-318-SCB-CurveHandle-Yellow-Azora54017 //</t>
  </si>
  <si>
    <t>FN1877167-S-PM9338</t>
  </si>
  <si>
    <t>Ines Sofa Cum Bed With Storage in Slate Grey Colour - CasaCraft By Pepperfry</t>
  </si>
  <si>
    <t>FN1877166-S-PM9338</t>
  </si>
  <si>
    <t>Ines Sofa Cum Bed With Storage in Sandy Brown Colour - CasaCraft By Pepperfry</t>
  </si>
  <si>
    <t>FM1913262-S-PM9338</t>
  </si>
  <si>
    <t>Ines Sofa Cum Bed With Storage In Navy Blue  Colour - CasaCraft By Pepperfry</t>
  </si>
  <si>
    <t>FN1805025-S-PM9338</t>
  </si>
  <si>
    <t>Impero U Shape Sofa With Adjustable Headrest in Sandy Brown Colour by Vittoria</t>
  </si>
  <si>
    <t>AS-337-U Shape-RHS-Sandy Brown-Azora58007</t>
  </si>
  <si>
    <t>FN1805023-S-PM9338</t>
  </si>
  <si>
    <t>Impero U Shape Sofa With Adjustable Headrest in  Slate Grey Colour by Vittoria</t>
  </si>
  <si>
    <t>AS-337-U Shape-RHS-Grey-Omega352</t>
  </si>
  <si>
    <t>FN1900457-S-PM9338</t>
  </si>
  <si>
    <t>Impero RHS Sectional Sofa with Adjustable Headrest in Sky Blue Colour by Vittoria</t>
  </si>
  <si>
    <t>AS-337L-RHS-SkyBlue PVC</t>
  </si>
  <si>
    <t>FN1900455-S-PM9338</t>
  </si>
  <si>
    <t>Impero RHS Sectional Sofa with Adjustable Headrest in Grey Colour by Vittoria</t>
  </si>
  <si>
    <t>AS-337L-RHS-GreyPVC</t>
  </si>
  <si>
    <t>FN1805019-S-PM9338</t>
  </si>
  <si>
    <t>Impero RHS L Shape Sofa With Adjustable Headrest in Dark Brown Colour by Vittoria</t>
  </si>
  <si>
    <t>FN1805017-S-PM9338</t>
  </si>
  <si>
    <t>Impero RHS L Shape Sofa With Adjustable Headrest in Tan Colour by Vittoria</t>
  </si>
  <si>
    <t>Avio Tan PVC</t>
  </si>
  <si>
    <t>FN1805015-S-PM9338</t>
  </si>
  <si>
    <t>Impero RHS L Shape Sofa With Adjustable Headrest in Cream Colour by Vittoria</t>
  </si>
  <si>
    <t>AS-337-L-RHS-Cream pvc</t>
  </si>
  <si>
    <t>FN1900456-S-PM9338</t>
  </si>
  <si>
    <t>Impero LHS Sectional Sofa with Adjustable Headrest in Sky Blue Colour by Vittoria</t>
  </si>
  <si>
    <t>AS-337L-LHS-SkyBlue PVC</t>
  </si>
  <si>
    <t>FN1900454-S-PM9338</t>
  </si>
  <si>
    <t>Impero LHS Sectional Sofa with Adjustable Headrest in Grey Colour by Vittoria</t>
  </si>
  <si>
    <t>AS-337L-LHS-GreyPVC</t>
  </si>
  <si>
    <t>FN1805018-S-PM9338</t>
  </si>
  <si>
    <t>Impero LHS L Shape Sofa With Adjustable Headrest in Dark Brown Colour by Vittoria</t>
  </si>
  <si>
    <t>FN1805016-S-PM9338</t>
  </si>
  <si>
    <t>Impero LHS L Shape Sofa With Adjustable Headrest in Tan Colour by Vittoria</t>
  </si>
  <si>
    <t>FN1805014-S-PM9338</t>
  </si>
  <si>
    <t>Impero LHS L Shape Sofa With Adjustable Headrest in Cream Colour by Vittoria</t>
  </si>
  <si>
    <t>FN1900453-S-PM9338</t>
  </si>
  <si>
    <t>Impero U Shape Sofa With Adjustable Headrest in Tan Colour by Vittoria</t>
  </si>
  <si>
    <t>AS-337-C--LHS-TanPVC-Eternal 05</t>
  </si>
  <si>
    <t>FN1846842-S-PM9338</t>
  </si>
  <si>
    <t>Impero U Shape Sofa With Adjustable Headrest in Dark Brown Colour by Vittoria</t>
  </si>
  <si>
    <t>AS-337-U Shape-LHS-Avio DARK BROWN PVC</t>
  </si>
  <si>
    <t>FN1846841-S-PM9338</t>
  </si>
  <si>
    <t>Impero U Shape Sofa With Adjustable Headrest in Cream Colour by Vittoria</t>
  </si>
  <si>
    <t>FN1805026-S-PM9338</t>
  </si>
  <si>
    <t>Impero Chaise Lounger in Sandy Brown Colour by Vittoria</t>
  </si>
  <si>
    <t>AS-337-Lounger-Sandy Brown</t>
  </si>
  <si>
    <t>FN1805024-S-PM9338</t>
  </si>
  <si>
    <t>Impero Chaise Lounger in Grey Colour by Vittoria</t>
  </si>
  <si>
    <t>AS-337-Lounger-Omega Grey</t>
  </si>
  <si>
    <t>FN1739905-S-PM9338</t>
  </si>
  <si>
    <t>Haiden RHS L Shape Sofa with Adjustable Headrest in Red Colour by Vittoria</t>
  </si>
  <si>
    <t>AS-334L-RHS-Red</t>
  </si>
  <si>
    <t>6" 2 cm SS Pipe Special Leg</t>
  </si>
  <si>
    <t>FN1739904-S-PM9338</t>
  </si>
  <si>
    <t>Haiden RHS L Shape Sofa with Adjustable Headrest in Navy Blue Colour by Vittoria</t>
  </si>
  <si>
    <t>AS-334L-RHS-Navyblue</t>
  </si>
  <si>
    <t>FN1846840-S-PM9338</t>
  </si>
  <si>
    <t>Haiden RHS L Shape Sofa with Adjustable Headrest in Dark Brown Colour by Vittoria</t>
  </si>
  <si>
    <t>Avio Dark Brown</t>
  </si>
  <si>
    <t>FN1718172-S-PM9338</t>
  </si>
  <si>
    <t>Haiden RHS L Shape Sofa with Adjustable Headrest in Tan Colour by Vittoria</t>
  </si>
  <si>
    <t>AS-334-L-DarkAlmond</t>
  </si>
  <si>
    <t>FN1708017-S-PM9338</t>
  </si>
  <si>
    <t>Haiden RHS L Shape Sofa with Adjustable Headrest in Cream Colour by Vittoria</t>
  </si>
  <si>
    <t>AS-334L-RHS-AvioCreamPVC</t>
  </si>
  <si>
    <t>FN1766941-S-PM9338</t>
  </si>
  <si>
    <t>Haiden LHS L Shape Sofa with Adjustable Headrest in Red Colour by Vittoria</t>
  </si>
  <si>
    <t>AS-334-L-LHS-Red</t>
  </si>
  <si>
    <t>FN1846839-S-PM9338</t>
  </si>
  <si>
    <t>Haiden LHS L Shape Sofa with Adjustable Headrest in Dark Brown Colour by Vittoria</t>
  </si>
  <si>
    <t>FN1766939-S-PM9338</t>
  </si>
  <si>
    <t>Haiden LHS L Shape Sofa with Adjustable Headrest in Tan Colour by Vittoria</t>
  </si>
  <si>
    <t>FN1766940-S-PM9338</t>
  </si>
  <si>
    <t>Haiden LHS L Shape Sofa with Adjustable Headrest in Cream Colour by Vittoria</t>
  </si>
  <si>
    <t>FN1766942-S-PM9338</t>
  </si>
  <si>
    <t>Haiden LHS L Shape Sofa with Adjustable Headrest in Blue Colour by Vittoria</t>
  </si>
  <si>
    <t>AS-334-L-LHS-Blue</t>
  </si>
  <si>
    <t>FN1805031-S-PM9338</t>
  </si>
  <si>
    <t>Gustaso Sofa in Colour by Vittoria</t>
  </si>
  <si>
    <t>old model green</t>
  </si>
  <si>
    <t>FM1901776-S-PM9338</t>
  </si>
  <si>
    <t>Gazania 3 Seater Sofa In Light Brown Colour - Amberville By Pepperfry</t>
  </si>
  <si>
    <t>AS-390-3S-FantasticBrown (1)_PM</t>
  </si>
  <si>
    <t>FM1901774-S-PM9338</t>
  </si>
  <si>
    <t>Gazania 3 Seater Sofa In Brown Colour - Amberville By Pepperfry</t>
  </si>
  <si>
    <t>AS-390-3S-MottiffBrown_PM</t>
  </si>
  <si>
    <t>FM1901777-S-PM9338</t>
  </si>
  <si>
    <t>Gazania 2 Seater Sofa In Light Brown Colour - Amberville By Pepperfry</t>
  </si>
  <si>
    <t>AS-390-2S-FantasticBrown (2)_PM</t>
  </si>
  <si>
    <t>FM1901775-S-PM9338</t>
  </si>
  <si>
    <t>Gazania 2 Seater Sofa In Brown Colour - Amberville By Pepperfry</t>
  </si>
  <si>
    <t>AS-390-2S-MottiffBrown_PM</t>
  </si>
  <si>
    <t>FN1640703-S-PM9338</t>
  </si>
  <si>
    <t>Fumingo Wing Chair with Cushion in Floral Design by Vittoria</t>
  </si>
  <si>
    <t>AS-1830 Fumingo_Multicoloured Wing chair</t>
  </si>
  <si>
    <t>FN1766936-S-PM9338</t>
  </si>
  <si>
    <t>Flumph RHS L Shaped Sofa Cum Bed with Storage in Red Colour by Vittoria</t>
  </si>
  <si>
    <t>AS-325-L-RHS-Red</t>
  </si>
  <si>
    <t>FN1766938-S-PM9338</t>
  </si>
  <si>
    <t>Flumph RHS L Shaped Sofa Cum Bed with Storage in Grey Colour by Vittoria</t>
  </si>
  <si>
    <t xml:space="preserve">AS-325L-SCB-RHS-Grey-Omega352(Regular) </t>
  </si>
  <si>
    <t>FN1766935-S-PM9338</t>
  </si>
  <si>
    <t>Flumph RHS L Shaped Sofa Cum Bed with Storage in Beige Colour by Vittoria</t>
  </si>
  <si>
    <t>AS-325-L-RHS-Beige</t>
  </si>
  <si>
    <t>FN1766937-S-PM9338</t>
  </si>
  <si>
    <t>Flumph RHS L Shape Sofa Cum Bed with Storage in Brown Colour by Vittoria</t>
  </si>
  <si>
    <t xml:space="preserve">AS-325L-SCB-RHS-Brown-Azora58109(Regular) </t>
  </si>
  <si>
    <t>FN1766934-S-PM9338</t>
  </si>
  <si>
    <t>Flumph RHS L Shape Sofa Cum Bed with Storage in Blue Colour by Vittoria</t>
  </si>
  <si>
    <t xml:space="preserve">AS-325L-SCB-RHS-Blue-Azora56136(Regular) </t>
  </si>
  <si>
    <t>FN1691795-S-PM9338</t>
  </si>
  <si>
    <t>Flumph LHS L Shape Sofa Cum Bed with Storage in Red Colour by Vittoria</t>
  </si>
  <si>
    <t>AS-325-L-LHS-Red</t>
  </si>
  <si>
    <t>FN1691796-S-PM9338</t>
  </si>
  <si>
    <t>Flumph LHS L Shape Sofa Cum Bed with Storage in Grey Colour by Vittoria</t>
  </si>
  <si>
    <t xml:space="preserve">AS-325L-SCB-LHS-Grey-Omega352(Regular) </t>
  </si>
  <si>
    <t>FN1718155-S-PM9338</t>
  </si>
  <si>
    <t>Flumph LHS L Shape Sofa Cum Bed with Storage in Brown Colour by Vittoria</t>
  </si>
  <si>
    <t>AS-325-L-LHS-Beige</t>
  </si>
  <si>
    <t>FN1685370-S-PM9338</t>
  </si>
  <si>
    <t>Flumph LHS L Shape Sofa Cum Bed with Storage in Blue Colour by Vittoria</t>
  </si>
  <si>
    <t>FN1691797-S-PM9338</t>
  </si>
  <si>
    <t>Flumph LHS L Shape Sofa Cum Bed with Storage in Beige Colour by Vittoria</t>
  </si>
  <si>
    <t xml:space="preserve">AS-325L-SCB-LHS-Blue-Azora56136(Regular) </t>
  </si>
  <si>
    <t>FM1896065-S-PM9338</t>
  </si>
  <si>
    <t>Fidel 3 Seater Velvet Sofa In Teal Green Colour - CasaCraft By Pepperfry</t>
  </si>
  <si>
    <t>AS-471-3S-TEAL VELVET- ORCHID 337 //</t>
  </si>
  <si>
    <t>FM1896994-S-PM9338</t>
  </si>
  <si>
    <t>Fidel 3 Seater Velvet Sofa In Royal Blue Colour - CasaCraft By Pepperfry</t>
  </si>
  <si>
    <t>AS-471-3S-BlueVelvet-Iconic 56 //</t>
  </si>
  <si>
    <t>FM1896066-S-PM9338</t>
  </si>
  <si>
    <t>Fidel 3 Seater Velvet Sofa In Blush Pink Colour - CasaCraft By Pepperfry</t>
  </si>
  <si>
    <t>AS-471-3S-Blush-Orchid 324 //</t>
  </si>
  <si>
    <t>FM1896988-S-PM9338</t>
  </si>
  <si>
    <t>Fidel 3 Seater Velvet Sofa In Beige Colour - CasaCraft By Pepperfry</t>
  </si>
  <si>
    <t>AS-471-3S-BeigeVelvet-Iconic12</t>
  </si>
  <si>
    <t>Iconic 12 ( BeigeVelvet)</t>
  </si>
  <si>
    <t>FM1896995-S-PM9338</t>
  </si>
  <si>
    <t>Fidel 3 Seater Velvet Sofa In  Wine Red Colour - CasaCraft By Pepperfry</t>
  </si>
  <si>
    <t>FM1896068-S-PM9338</t>
  </si>
  <si>
    <t>Fidel 3 Seater Velvet  Sofa In Camel Yellow Colour - CasaCraft By Pepperfry</t>
  </si>
  <si>
    <t>AS-471-3S-CamelYellow-Azora54019_ //</t>
  </si>
  <si>
    <t>Azora 54019 (Camel Yellow)</t>
  </si>
  <si>
    <t>FM1896067-S-PM9338</t>
  </si>
  <si>
    <t>Fidel 3 Seater Sofa In Slate Grey Colour - CasaCraft By Pepperfry</t>
  </si>
  <si>
    <t>AS-471-3S-OMEGA GREY 352 //</t>
  </si>
  <si>
    <t>FM1896997-S-PM9338</t>
  </si>
  <si>
    <t>Fidel 2 Seater Velvet Sofa In Wine Red Colour - CasaCraft By Pepperfry</t>
  </si>
  <si>
    <t>FM1896069-S-PM9338</t>
  </si>
  <si>
    <t>Fidel 2 Seater Velvet Sofa In Teal Green Colour - CasaCraft By Pepperfry</t>
  </si>
  <si>
    <t>AS-471-2S-TEAL VELVET- ORCHID 337 //</t>
  </si>
  <si>
    <t>FM1896071-S-PM9338</t>
  </si>
  <si>
    <t>Fidel 2 Seater Velvet Sofa In Slate Grey Colour - CasaCraft By Pepperfry</t>
  </si>
  <si>
    <t>AS-471-2S-OMEGA GREY 352 //</t>
  </si>
  <si>
    <t>FM1896996-S-PM9338</t>
  </si>
  <si>
    <t>Fidel 2 Seater Velvet Sofa In Royal Blue Colour - CasaCraft By Pepperfry</t>
  </si>
  <si>
    <t>AS-471-2S-BlueVelvet-Iconic 56 //</t>
  </si>
  <si>
    <t>FM1896060-S-PM9338</t>
  </si>
  <si>
    <t>Fidel 2 Seater Velvet Sofa in Grey Colour - CasaCraft By Pepperfry</t>
  </si>
  <si>
    <t>AS-471-2S-GREYVelvet-Iconic 57</t>
  </si>
  <si>
    <t>FM1896070-S-PM9338</t>
  </si>
  <si>
    <t>Fidel 2 Seater Velvet Sofa In Blush Pink  Colour - CasaCraft By Pepperfry</t>
  </si>
  <si>
    <t>AS-471-2S-Blush-Orchid 324 //</t>
  </si>
  <si>
    <t>FM1896990-S-PM9338</t>
  </si>
  <si>
    <t>Fidel 2 Seater Velvet Sofa In Beige  Colour - CasaCraft By Pepperfry</t>
  </si>
  <si>
    <t>AS-471-2S-BeigeVelvet-Iconic12</t>
  </si>
  <si>
    <t>FM1896072-S-PM9338</t>
  </si>
  <si>
    <t>Fidel 2 Seater Sofa In Camel Yellow Colour - CasaCraft By Pepperfry</t>
  </si>
  <si>
    <t>FM1896999-S-PM9338</t>
  </si>
  <si>
    <t>Fidel 1 Seater Velvet Sofa In Wine  Red Colour - CasaCraft By Pepperfry</t>
  </si>
  <si>
    <t>AS-471-1S-WINE VELVET- GLAM 621 //</t>
  </si>
  <si>
    <t>FM1896073-S-PM9338</t>
  </si>
  <si>
    <t>Fidel 1 Seater Velvet Sofa In Teal Green Colour - CasaCraft By Pepperfry</t>
  </si>
  <si>
    <t>AS-471-1S-TEAL VELVET- ORCHID 337 //</t>
  </si>
  <si>
    <t>FM1896075-S-PM9338</t>
  </si>
  <si>
    <t>Fidel 1 Seater Velvet Sofa In Slate Grey Colour - CasaCraft By Pepperfry</t>
  </si>
  <si>
    <t>AS-471-1S-OMEGA GREY 352 //</t>
  </si>
  <si>
    <t>FM1896998-S-PM9338</t>
  </si>
  <si>
    <t>Fidel 1 Seater Velvet Sofa In Royal Blue Colour - CasaCraft By Pepperfry</t>
  </si>
  <si>
    <t>AS-471-1S-BlueVelvet-Iconic 56 //</t>
  </si>
  <si>
    <t>FM1896076-S-PM9338</t>
  </si>
  <si>
    <t>Fidel 1 Seater Velvet Sofa In Camel Yellow Colour - CasaCraft By Pepperfry</t>
  </si>
  <si>
    <t>AS-471-1S-CamelYellow-Azora54019_ //</t>
  </si>
  <si>
    <t>FM1896074-S-PM9338</t>
  </si>
  <si>
    <t>Fidel 1 Seater Velvet Sofa In Blush Pink Colour - CasaCraft By Pepperfry</t>
  </si>
  <si>
    <t>AS-471-1S-Blush-Orchid 324 //</t>
  </si>
  <si>
    <t>FM1896064-S-PM9338</t>
  </si>
  <si>
    <t>Fidel 1 Seater Velvet  Sofa In Grey  Colour - CasaCraft By Pepperfry</t>
  </si>
  <si>
    <t>AS-471-1S-GREYVelvet-Iconic 57</t>
  </si>
  <si>
    <t>FM1896992-S-PM9338</t>
  </si>
  <si>
    <t>Fidel 1 Seater Sofa in Beige Colour - CasaCraft By Pepperfry</t>
  </si>
  <si>
    <t>AS-471-1S-BeigeVelvet-Iconic12</t>
  </si>
  <si>
    <t>FM1896056-S-PM9338</t>
  </si>
  <si>
    <t>Fidel 3 Seater Velvet  Sofa In Grey  Colour - CasaCraft By Pepperfry</t>
  </si>
  <si>
    <t>AS-471-3S-GREYVelvet-Iconic 57</t>
  </si>
  <si>
    <t>FM1896989-S-PM9338</t>
  </si>
  <si>
    <t>Fargo 3 Seater Velvet Sofa in Blue Colour - CasaCraft By Pepperfry</t>
  </si>
  <si>
    <t>AS-470-3S-Teal-Orchid337</t>
  </si>
  <si>
    <t>FM1896054-S-PM9338</t>
  </si>
  <si>
    <t>Fargo 3 Seater Sofa In Slate Grey Colour - CasaCraft By Pepperfry</t>
  </si>
  <si>
    <t>AS-470-3S-OmegaGrey352 //</t>
  </si>
  <si>
    <t>FM1896053-S-PM9338</t>
  </si>
  <si>
    <t>Fargo 3 Seater Sofa in Mint Green Colour - CasaCraft By Pepperfry</t>
  </si>
  <si>
    <t>AS-470-3S-MintGreenVelvet-GM Dawoz+52 //</t>
  </si>
  <si>
    <t>Dawoz 52 (Mint Green)</t>
  </si>
  <si>
    <t>FM1896055-S-PM9338</t>
  </si>
  <si>
    <t>Fargo 3 Seater Sofa in Charcoal Grey Colour - CasaCraft By Pepperfry</t>
  </si>
  <si>
    <t>AS-470-3S-CharcoalGrey-Azora58146_</t>
  </si>
  <si>
    <t>FM1896991-S-PM9338</t>
  </si>
  <si>
    <t>Fargo 2 Seater Velvet Sofa in Blue Colour - CasaCraft By Pepperfry</t>
  </si>
  <si>
    <t>AS-470-2S-Teal-Orchid337</t>
  </si>
  <si>
    <t>FM1896058-S-PM9338</t>
  </si>
  <si>
    <t>Fargo 2 Seater Sofa In Slate Grey Colour - CasaCraft By Pepperfry</t>
  </si>
  <si>
    <t>AS-470-2S-OmegaGrey352 //</t>
  </si>
  <si>
    <t>FM1896057-S-PM9338</t>
  </si>
  <si>
    <t>Fargo 2 Seater Sofa in Mint Green Colour - CasaCraft By Pepperfry</t>
  </si>
  <si>
    <t>AS-470-2S-MintGreenVelvet-GM Dawoz+52 //</t>
  </si>
  <si>
    <t>FM1896059-S-PM9338</t>
  </si>
  <si>
    <t>Fargo 2 Seater Sofa in Charcoal Grey Colour - CasaCraft By Pepperfry</t>
  </si>
  <si>
    <t>AS-470-2S-CharcoalGrey-Azora58146_</t>
  </si>
  <si>
    <t>FM1896993-S-PM9338</t>
  </si>
  <si>
    <t>Fargo 1 Seater Velvet Sofa in Blue Colour - CasaCraft By Pepperfry</t>
  </si>
  <si>
    <t>AS-470-1S-Teal-Orchid337</t>
  </si>
  <si>
    <t>FM1896062-S-PM9338</t>
  </si>
  <si>
    <t>Fargo 1 Seater Sofa In Slate Grey Colour - CasaCraft By Pepperfry</t>
  </si>
  <si>
    <t>AS-470-1S-OmegaGrey352 //</t>
  </si>
  <si>
    <t>FM1896063-S-PM9338</t>
  </si>
  <si>
    <t>Fargo 1 Seater Sofa in Charcoal Grey Colour - CasaCraft By Pepperfry</t>
  </si>
  <si>
    <t>AS-470-1S-CharcoalGrey-Azora58146_</t>
  </si>
  <si>
    <t>FM1896061-S-PM9338</t>
  </si>
  <si>
    <t>Fargo 1 Seater Sofa in  Mint Green Colour - CasaCraft By Pepperfry</t>
  </si>
  <si>
    <t>AS-470-1S-MintGreenVelvet-GM Dawoz+52 //</t>
  </si>
  <si>
    <t>FN1617328-S-PM9338</t>
  </si>
  <si>
    <t>Famsco 3 Seater Sofa in Beige colour by Vittoria</t>
  </si>
  <si>
    <t>AS-1161-3</t>
  </si>
  <si>
    <t>FN1617330-S-PM9338</t>
  </si>
  <si>
    <t>Famsco 1 Seater Sofa in Beige colour by Vittoria</t>
  </si>
  <si>
    <t>AS-1161-1</t>
  </si>
  <si>
    <t>FN1745508-S-PM9338</t>
  </si>
  <si>
    <t>Fabiana 3 Seater Sofa in Beige Colour - CasaCraft By Pepperfry</t>
  </si>
  <si>
    <t>AS-380-3 Seater_Beige_LEONE B 140/ 19222_PM</t>
  </si>
  <si>
    <t>FN1745505-S-PM9338</t>
  </si>
  <si>
    <t>Fabiana 2 Seater Sofa in Beige Colour - CasaCraft By Pepperfry</t>
  </si>
  <si>
    <t>AS-380-2 Seater_Beige_LEONE B 140/19222_PM</t>
  </si>
  <si>
    <t>FM1903585-S-PM9338</t>
  </si>
  <si>
    <t>Ezine Wing Chair in Wine Colour - Amberville by Pepperfry</t>
  </si>
  <si>
    <t>Moved to PM_AS-479-WC-Burgandy-SignatureLeatherette10_Hybrid</t>
  </si>
  <si>
    <t>FN1805033-S-PM9338</t>
  </si>
  <si>
    <t>Expeso 3 Seater Solid Wood Sofa in Beige Colour by Vittoria</t>
  </si>
  <si>
    <t>AS-431-WoodenLegs Sofa-Beige</t>
  </si>
  <si>
    <t>FN1857267-S-PM9338</t>
  </si>
  <si>
    <t>Evelyn 3 Seater Sofa in Sandy Brown Colour - CasaCraft By Pepperfry</t>
  </si>
  <si>
    <t>AS-421-3 Str-Sandy Brown-Azora 58007_PM</t>
  </si>
  <si>
    <t>FN1857266-S-PM9338</t>
  </si>
  <si>
    <t>Evelyn 3 Seater Sofa in Beige Colour - CasaCraft By Pepperfry</t>
  </si>
  <si>
    <t>AS-421-3 Str-Beige-Azora 59204_PM</t>
  </si>
  <si>
    <t>FN1857265-S-PM9338</t>
  </si>
  <si>
    <t>Evelyn 2 Seater Sofa in Sandy Brown Colour - CasaCraft By Pepperfry</t>
  </si>
  <si>
    <t>AS-421-2 Str-Sandy Brown-Azora 58007_PM</t>
  </si>
  <si>
    <t>FN1857264-S-PM9338</t>
  </si>
  <si>
    <t>Evelyn 2 Seater Sofa in Beige Colour - CasaCraft By Pepperfry</t>
  </si>
  <si>
    <t>AS-421-2 Str-Beige-Azora 59204_PM</t>
  </si>
  <si>
    <t>FN1857263-S-PM9338</t>
  </si>
  <si>
    <t>Evelyn 1 Seater Sofa in Sandy Brown Colour - CasaCraft By Pepperfry</t>
  </si>
  <si>
    <t>AS-421-1 Str-Sandy Brown-Azora 58007_PM</t>
  </si>
  <si>
    <t>FN1857262-S-PM9338</t>
  </si>
  <si>
    <t>Evelyn 1 Seater Sofa in Beige Colour - CasaCraft By Pepperfry</t>
  </si>
  <si>
    <t>AS-421-1 Str-Beige-Azora 59204_PM</t>
  </si>
  <si>
    <t>FN1839737-S-PM9338</t>
  </si>
  <si>
    <t>Eternia 1 Seater Recliner with Rocker &amp; Swivel in Dark Brown Colour - CasaCraft By Pepperfry</t>
  </si>
  <si>
    <t>AS-1001-3R-Recliner-D.brown PVC-Manual</t>
  </si>
  <si>
    <t>Avio D.brown PVC</t>
  </si>
  <si>
    <t>FM1913251-S-PM9338</t>
  </si>
  <si>
    <t>Estay RHS Sectional Sofa In Fossil Grey Colour- CasaCraft By Pepperfry</t>
  </si>
  <si>
    <t>AS-489L-RHS-GreyVelvet-Iconic57 , //</t>
  </si>
  <si>
    <t>FM1903126-S-PM9338</t>
  </si>
  <si>
    <t>Estay RHS Sectional Sofa In Royal Blue Colour- CasaCraft By Pepperfry</t>
  </si>
  <si>
    <t>AS-489L-RHS-BlueVelvet-Iconic56 //</t>
  </si>
  <si>
    <t>FM1913250-S-PM9338</t>
  </si>
  <si>
    <t>Estay LHS Sectional Sofa In Fossil Grey Colour- CasaCraft By Pepperfry</t>
  </si>
  <si>
    <t>AS-489L-LHS-GreyVelvet-Iconic57 //</t>
  </si>
  <si>
    <t>FM1903125-S-PM9338</t>
  </si>
  <si>
    <t>Estay LHS Sectional Sofa In Royal Blue Colour- CasaCraft By Pepperfry</t>
  </si>
  <si>
    <t>AS-489L-LHS-BlueVelvet-Iconic56 //</t>
  </si>
  <si>
    <t>FM1913253-S-PM9338</t>
  </si>
  <si>
    <t>Estay RHS Sectional Sofa In Chestnut Brown Colour- CasaCraft By Pepperfry</t>
  </si>
  <si>
    <t>AS-489L-RHS-Azora58109 //</t>
  </si>
  <si>
    <t>FM1913252-S-PM9338</t>
  </si>
  <si>
    <t>Estay LHS Sectional Sofa In Chestnut Brown Colour- CasaCraft By Pepperfry</t>
  </si>
  <si>
    <t>AS-489L-LHS-Azora58109 //</t>
  </si>
  <si>
    <t>FM1903128-S-PM9338</t>
  </si>
  <si>
    <t>Espino RHS Sectional Sofa In Teal Green Colour - CasaCraft By Pepperfry</t>
  </si>
  <si>
    <t>AS-452L-RHS-BlueTealVelvet-Orchid 337 //</t>
  </si>
  <si>
    <t>FM1903127-S-PM9338</t>
  </si>
  <si>
    <t>Espino LHS Sectional Sofa In Teal Green Colour - CasaCraft By Pepperfry</t>
  </si>
  <si>
    <t>AS-452L-LHS-BlueTealVelvet-Orchid 337 //</t>
  </si>
  <si>
    <t>FM1903124-S-PM9338</t>
  </si>
  <si>
    <t>Espin Velvet Sofa Cum Bed With Storage In Teal Blue Colour - CasaCraft By Pepperfry</t>
  </si>
  <si>
    <t>FN1685374-S-PM9338</t>
  </si>
  <si>
    <t>Esmina Checkered Wing Chair with Cushion by Vittoria</t>
  </si>
  <si>
    <t>AS 3270</t>
  </si>
  <si>
    <t>Krishna Istanbul Checks</t>
  </si>
  <si>
    <t>Special Base</t>
  </si>
  <si>
    <t>FN1900475-S-PM9338</t>
  </si>
  <si>
    <t>Ertico 3 Seater Sofa in Grey Colour by Vittoria</t>
  </si>
  <si>
    <t>AS-328-3S-GreyPVC</t>
  </si>
  <si>
    <t>FN1718170-S-PM9338</t>
  </si>
  <si>
    <t>Ertico 3 Seater Sofa in Dark Almond colour by Vittoria</t>
  </si>
  <si>
    <t>AS-328-3-DarkAlmond</t>
  </si>
  <si>
    <t>FN1685372-S-PM9338</t>
  </si>
  <si>
    <t>Ertico 3 Seater Sofa in Cream colour by Vittoria</t>
  </si>
  <si>
    <t>AS 3280-3</t>
  </si>
  <si>
    <t>FN1900476-S-PM9338</t>
  </si>
  <si>
    <t>Ertico 2 Seater Sofa in Grey Colour by Vittoria</t>
  </si>
  <si>
    <t>AS-328-2S-GreyPVC</t>
  </si>
  <si>
    <t>FN1718171-S-PM9338</t>
  </si>
  <si>
    <t>Ertico 2 Seater Sofa in Dark Almond colour by Vittoria</t>
  </si>
  <si>
    <t>AS-328-2-DarkAlmond</t>
  </si>
  <si>
    <t>FN1685373-S-PM9338</t>
  </si>
  <si>
    <t>Ertico 2 Seater Sofa in Cream Colour by Vittoria</t>
  </si>
  <si>
    <t>FN1866730-S-PM9338</t>
  </si>
  <si>
    <t>Emporis RHS 3 Seater Sofa with Lounger in Beige Colour by Vittoria</t>
  </si>
  <si>
    <t>ASM-Harim-RHS-BriskMushroomColour</t>
  </si>
  <si>
    <t>FN1866731-S-PM9338</t>
  </si>
  <si>
    <t>Emporis LHS 3 Seater Sofa with Lounger in Beige Colour by Vittoria</t>
  </si>
  <si>
    <t>ASM-Harim-LHS-BriskMushroomColour</t>
  </si>
  <si>
    <t>FM1901778-S-PM9338</t>
  </si>
  <si>
    <t>Ely Corner Sectional Sofa in Fossil Grey Colour - Amberville by Pepperfry</t>
  </si>
  <si>
    <t>FM1936137-S-PM9338</t>
  </si>
  <si>
    <t>Elle Decor Wing Chair In Printed Uphosltery - CasaCraft By Pepperfry</t>
  </si>
  <si>
    <t>AS-451-WC- ELLE- Print 3_</t>
  </si>
  <si>
    <t>Elle print</t>
  </si>
  <si>
    <t>FM1926954-S-PM9338</t>
  </si>
  <si>
    <t>Elle Decor Chaise Lounger In Printed Upholstery -  CasaCraft By Pepperfry</t>
  </si>
  <si>
    <t>AS-487-CL-Elle-Design1 //</t>
  </si>
  <si>
    <t>Elle design</t>
  </si>
  <si>
    <t>FM1926955-S-PM9338</t>
  </si>
  <si>
    <t>Elle Decor 3 Seater Sofa In Abstract Print - CasaCraft By Pepperfry</t>
  </si>
  <si>
    <t>AS-442-3S-Elle-PurplePrint //</t>
  </si>
  <si>
    <t>FM1926956-S-PM9338</t>
  </si>
  <si>
    <t>Elle Decor 2 Seater Sofa In Abstract Print - CasaCraft By Pepperfry</t>
  </si>
  <si>
    <t>AS-442-2S-Elle-PurplePrint //</t>
  </si>
  <si>
    <t>FM1926957-S-PM9338</t>
  </si>
  <si>
    <t>Elle Decor 1 Seater Sofa In Abstract Print - CasaCraft By Pepperfry</t>
  </si>
  <si>
    <t>AS-442-1S-Elle-PurplePrint //</t>
  </si>
  <si>
    <t>FN1805008-S-PM9338</t>
  </si>
  <si>
    <t>Eleganza 3 Seater Sofa With Adjustable Headrest in Light Brown Colour by Vittoria</t>
  </si>
  <si>
    <t>AS-390-3S-FantasticBrown</t>
  </si>
  <si>
    <t>FN1846843-S-PM9338</t>
  </si>
  <si>
    <t>Eleganza 3 Seater Sofa With Adjustable Headrest in Brown Colour by Vittoria</t>
  </si>
  <si>
    <t>AS-390-3S-MotiffBrown</t>
  </si>
  <si>
    <t>FN1805006-S-PM9338</t>
  </si>
  <si>
    <t>Eleganza 3 Seater Sofa With Adjustable Headrest and Cushions in Marble Yellow Colour by Vittoria</t>
  </si>
  <si>
    <t>AS-390-3S-Marble Yellow</t>
  </si>
  <si>
    <t>FN1805009-S-PM9338</t>
  </si>
  <si>
    <t>Eleganza 2 Seater Sofa With Adjustable Headrest in Light Brown Colour by Vittoria</t>
  </si>
  <si>
    <t>AS-390-2S-FantasticBrown</t>
  </si>
  <si>
    <t>FN1846844-S-PM9338</t>
  </si>
  <si>
    <t>Eleganza 2 Seater Sofa With Adjustable Headrest in Brown Colour by Vittoria</t>
  </si>
  <si>
    <t>AS-390-2S-MotiffBrown</t>
  </si>
  <si>
    <t>FN1805007-S-PM9338</t>
  </si>
  <si>
    <t>Eleganza 2 Seater Sofa in Marble Yellow Colour by Vittoria</t>
  </si>
  <si>
    <t>AS-390-2S-Marble Yellow</t>
  </si>
  <si>
    <t>FN1846838-S-PM9338</t>
  </si>
  <si>
    <t>Eldora Sofa Cum Bed with Storage in Brown Colour by Vittoria</t>
  </si>
  <si>
    <t>AS-318-C</t>
  </si>
  <si>
    <t>FN1846834-S-PM9338</t>
  </si>
  <si>
    <t>Eden Sofa Cum Bed in Steel Grey Colour by Vittoria</t>
  </si>
  <si>
    <t>AS-410-SCB-1S-Steel grey</t>
  </si>
  <si>
    <t>FM1894782-S-PM9338</t>
  </si>
  <si>
    <t>Dunford RHS Sectional Sofa In Tan Colour - Woodsworth By Pepperfry</t>
  </si>
  <si>
    <t>AS-464L-RHS-AVIO Tan PVC_new //</t>
  </si>
  <si>
    <t>5.25" Wooden Base with Leg</t>
  </si>
  <si>
    <t>FM1894781-S-PM9338</t>
  </si>
  <si>
    <t>Dunford RHS Sectional Sofa In Navy Blue Colour - Woodsworth By Pepperfry</t>
  </si>
  <si>
    <t>AS-464L-RHS-Navy Blue-Azora 56136</t>
  </si>
  <si>
    <t>FM1894783-S-PM9338</t>
  </si>
  <si>
    <t>Dunford RHS Sectional Sofa In Charcoal Grey Colour - Woodsworth By Pepperfry</t>
  </si>
  <si>
    <t>AS-464L-RHS-CharcoalGrey-Azora58146</t>
  </si>
  <si>
    <t>FM1894779-S-PM9338</t>
  </si>
  <si>
    <t>Dunford LHS Sectional Sofa In Tan Colour - Woodsworth By Pepperfry</t>
  </si>
  <si>
    <t>AS-464L-LHS-AVIO Tan PVC_new //</t>
  </si>
  <si>
    <t>FM1894778-S-PM9338</t>
  </si>
  <si>
    <t>Dunford LHS Sectional Sofa In Navy Blue Colour - Woodsworth By Pepperfry</t>
  </si>
  <si>
    <t>AS-464L-LHS-Navy Blue-Azora 56136</t>
  </si>
  <si>
    <t>FM1894780-S-PM9338</t>
  </si>
  <si>
    <t>Dunford LHS Sectional Sofa In Charcoal Grey Colour - Woodsworth By Pepperfry</t>
  </si>
  <si>
    <t>AS-464L-LHS-CharcoalGrey-Azora58146</t>
  </si>
  <si>
    <t>FN1805040-S-PM9338</t>
  </si>
  <si>
    <t>Divine 3 Seater Sofa in Blue Colour by Vittoria</t>
  </si>
  <si>
    <t>AS-430-WoodenFrame+Cushions Sofa/PW</t>
  </si>
  <si>
    <t>FM1903576-S-PM9338</t>
  </si>
  <si>
    <t>Derince 3 Seater Sofa In Fossil Grey Colour - Amberville By Pepperfry</t>
  </si>
  <si>
    <t>Moved to PM_AS-480-3S-GreyVelvet-ICONIC57</t>
  </si>
  <si>
    <t>FM1903575-S-PM9338</t>
  </si>
  <si>
    <t>Derince 3 Seater Sofa In Royal Blue Colour - Amberville By Pepperfry</t>
  </si>
  <si>
    <t>Moved to PM_AS-480-3S-BLUE Velvet-ICONIC 56</t>
  </si>
  <si>
    <t>FM1903574-S-PM9338</t>
  </si>
  <si>
    <t>Derince 3 Seater Sofa in Teal Green Colour- Amberville By Pepperfry</t>
  </si>
  <si>
    <t>AS-480-3S-TEAL Velvet-ORCHID 337</t>
  </si>
  <si>
    <t>FM1903573-S-PM9338</t>
  </si>
  <si>
    <t>Derince 2 Seater Sofa In Fossil Grey Colour - Amberville By Pepperfry</t>
  </si>
  <si>
    <t>Moved to PM_AS-480-2S-GreyVelvet-ICONIC57</t>
  </si>
  <si>
    <t>FM1903572-S-PM9338</t>
  </si>
  <si>
    <t>Derince 2 Seater Sofa In Royal Blue Colour - Amberville By Pepperfry</t>
  </si>
  <si>
    <t>Moved to PM_AS-480-2S-BLUE Velvet-ICONIC 56</t>
  </si>
  <si>
    <t>FM1903571-S-PM9338</t>
  </si>
  <si>
    <t>Derince 2 Seater Sofa in Teal Green Colour- Amberville By Pepperfry</t>
  </si>
  <si>
    <t>AS-480-2S-TEAL Velvet-ORCHID 337</t>
  </si>
  <si>
    <t>FM1903568-S-PM9338</t>
  </si>
  <si>
    <t>Derince 1 Seater Sofa in Teal Green Colour- Amberville By Pepperfry</t>
  </si>
  <si>
    <t>AS-480-1S-TEAL Velvet-ORCHID 337</t>
  </si>
  <si>
    <t>FM1903570-S-PM9338</t>
  </si>
  <si>
    <t>Derince 1 Seater Sofa In Fossil Grey Colour - Amberville By Pepperfry</t>
  </si>
  <si>
    <t>Moved to PM_AS-480-1S-GreyVelvet-ICONIC57</t>
  </si>
  <si>
    <t>FM1903569-S-PM9338</t>
  </si>
  <si>
    <t>Derince 1 Seater Sofa in Royal Blue Color- Amberville By Pepperfry</t>
  </si>
  <si>
    <t>Moved to PM_AS-480-1S-BLUE Velvet-ICONIC 56</t>
  </si>
  <si>
    <t>FN1805000-S-PM9338</t>
  </si>
  <si>
    <t>Densu Sofa Cum Bed in Blue Colour by Vittoria</t>
  </si>
  <si>
    <t>AS-377-SCB-Blue-Chopper</t>
  </si>
  <si>
    <t>FM1901770-S-PM9338</t>
  </si>
  <si>
    <t>Darica Chaise Lounger In Yellow Colour - Amberville By Pepperfry</t>
  </si>
  <si>
    <t>AS-208-CL-Yellow-Roosevelt216_PM</t>
  </si>
  <si>
    <t>FM1901769-S-PM9338</t>
  </si>
  <si>
    <t>Darica Chaise Lounger In Royal Blue Colour - Amberville By Pepperfry</t>
  </si>
  <si>
    <t>AS-208-CL-Blue-Glamour113_PM</t>
  </si>
  <si>
    <t>FM1903123-S-PM9338</t>
  </si>
  <si>
    <t>Cossio Reclaimer In Cream Leatherette - CasaCraft By Pepperfry</t>
  </si>
  <si>
    <t>AS-450-Recaimer-ButtermilkPVC //</t>
  </si>
  <si>
    <t>8"  Kulfi Cross</t>
  </si>
  <si>
    <t>FM1903120-S-PM9338</t>
  </si>
  <si>
    <t>Cossio 3 Seater Velvet Sofa In Green Colour - CasaCraft By Pepperfry</t>
  </si>
  <si>
    <t>AS-450-3S-Green-Mexico11 //</t>
  </si>
  <si>
    <t>Krishna Mexico 11 Green Textured</t>
  </si>
  <si>
    <t>8" Golden Cross</t>
  </si>
  <si>
    <t>FM1903122-S-PM9338</t>
  </si>
  <si>
    <t>Cossio 3 Seater Sofa In Cream Leatherette - CasaCraft By Pepperfry</t>
  </si>
  <si>
    <t>AS-450-3S-ButtermilkPVC(Wooden Legs) //</t>
  </si>
  <si>
    <t>FM1903118-S-PM9338</t>
  </si>
  <si>
    <t>Cossio 2 Seater Sofa In Cream Leatherette - CasaCraft By Pepperfry</t>
  </si>
  <si>
    <t>AS-450-2S-ButtermilkPVC(Wooden Legs) //</t>
  </si>
  <si>
    <t>FM1903115-S-PM9338</t>
  </si>
  <si>
    <t>Cossio 1 Seater Sofa In Cream Leatherette - CasaCraft By Pepperfry</t>
  </si>
  <si>
    <t>AS-450-1S-ButtermilkPVC(Wooden Legs) //</t>
  </si>
  <si>
    <t>FM1919781-S-PM9338</t>
  </si>
  <si>
    <t>Clayson 3 Seater Sofa In Teal Colour - Woodsworth By Pepperfry</t>
  </si>
  <si>
    <t>Moved to PM_AS-123-3S-TealVelvet-Iconic53</t>
  </si>
  <si>
    <t>FM1919782-S-PM9338</t>
  </si>
  <si>
    <t>Clayson 3 Seater Sofa In Grey Colour - Woodsworth By Pepperfry</t>
  </si>
  <si>
    <t>Moved to PM_AS-123-3S-GreyVelvet-Iconic57</t>
  </si>
  <si>
    <t>FM1919778-S-PM9338</t>
  </si>
  <si>
    <t>Clayson 3 Seater Sofa In Brown Colour - Woodsworth By Pepperfry</t>
  </si>
  <si>
    <t>Moved to PM_AS-123-3S-Avio-D.BrownPVC</t>
  </si>
  <si>
    <t>FM1919780-S-PM9338</t>
  </si>
  <si>
    <t>Moved to PM_AS-123-3S-Avio-TanPVC</t>
  </si>
  <si>
    <t>FM1919779-S-PM9338</t>
  </si>
  <si>
    <t>Clayson 3 Seater Sofa In Beige Colour - Woodsworth By Pepperfry</t>
  </si>
  <si>
    <t>Moved to PM_AS-123-3S-Avio-CreamPVC</t>
  </si>
  <si>
    <t>FM1919786-S-PM9338</t>
  </si>
  <si>
    <t>Clayson 2 Seater Sofa In Teal Colour - Woodsworth By Pepperfry</t>
  </si>
  <si>
    <t>Moved to PM_AS-123-2S-TealVelvet-Iconic53</t>
  </si>
  <si>
    <t>FM1919787-S-PM9338</t>
  </si>
  <si>
    <t>Clayson 2 Seater Sofa In Grey Colour - Woodsworth By Pepperfry</t>
  </si>
  <si>
    <t>Moved to PM_AS-123-2S-GreyVelvet-Iconic57</t>
  </si>
  <si>
    <t>FM1919783-S-PM9338</t>
  </si>
  <si>
    <t>Clayson 2 Seater Sofa In Brown Colour - Woodsworth By Pepperfry</t>
  </si>
  <si>
    <t>Moved to PM_AS-123-2S-Avio-D.BrownPVC</t>
  </si>
  <si>
    <t>FM1919785-S-PM9338</t>
  </si>
  <si>
    <t>Moved to PM_AS-123-2S-Avio-TanPVC</t>
  </si>
  <si>
    <t>FM1919784-S-PM9338</t>
  </si>
  <si>
    <t>Clayson 2 Seater Sofa In Beige Colour - Woodsworth By Pepperfry</t>
  </si>
  <si>
    <t>Moved to PM_AS-123-2S-Avio-CreamPVC</t>
  </si>
  <si>
    <t>FM1919791-S-PM9338</t>
  </si>
  <si>
    <t>Clayson 1 Seater Sofa In Teal Colour - Woodsworth By Pepperfry</t>
  </si>
  <si>
    <t>Moved to PM_AS-123-1S-TealVelvet-Iconic53</t>
  </si>
  <si>
    <t>FM1919792-S-PM9338</t>
  </si>
  <si>
    <t>Clayson 1 Seater Sofa In Grey Colour - Woodsworth By Pepperfry</t>
  </si>
  <si>
    <t>Moved to PM_AS-123-1S-GreyVelvet-Iconic57</t>
  </si>
  <si>
    <t>FM1919790-S-PM9338</t>
  </si>
  <si>
    <t>Clayson 1 Seater Sofa In Brown Colour - Woodsworth By Pepperfry</t>
  </si>
  <si>
    <t>Moved to PM_AS-123-1S-Avio-TanPVC</t>
  </si>
  <si>
    <t>FM1919788-S-PM9338</t>
  </si>
  <si>
    <t>Moved to PM_AS-123-1S-Avio-D.BrownPVC</t>
  </si>
  <si>
    <t>FM1919789-S-PM9338</t>
  </si>
  <si>
    <t>Clayson 1 Seater Sofa In Beige Colour - Woodsworth By Pepperfry</t>
  </si>
  <si>
    <t>Moved to PM_AS-123-1S-Avio-CreamPVC</t>
  </si>
  <si>
    <t>FM1894792-S-PM9338</t>
  </si>
  <si>
    <t>Claven Pull Out RHS Sofa Cum Bed With Storage In Teal Colour - Woodsworth By Pepperfry</t>
  </si>
  <si>
    <t>AS-465L-SCB-RHS-Teal-ORCHID 337</t>
  </si>
  <si>
    <t>FM1894790-S-PM9338</t>
  </si>
  <si>
    <t>Claven Pull Out RHS Sofa Cum Bed With Storage In Chestnut Brown Colour - Woodsworth By Pepperfry</t>
  </si>
  <si>
    <t>AS-465L-SCB-RHS-ChestnutBrown-Azora58109</t>
  </si>
  <si>
    <t>FM1894791-S-PM9338</t>
  </si>
  <si>
    <t>Claven Pull Out RHS Sofa Cum Bed With Storage In Charcoal Grey Colour - Woodsworth By Pepperfry</t>
  </si>
  <si>
    <t>AS-465L-SCB-RHS-CharcoalGrey-Azora58146</t>
  </si>
  <si>
    <t>FM1894789-S-PM9338</t>
  </si>
  <si>
    <t>Claven Pull Out LHS Sofa Cum Bed With Storage In Teal Colour - Woodsworth By Pepperfry</t>
  </si>
  <si>
    <t>FM1894787-S-PM9338</t>
  </si>
  <si>
    <t>Claven Pull Out LHS Sofa Cum Bed With Storage In Chestnut Brown Colour - Woodsworth By Pepperfry</t>
  </si>
  <si>
    <t>AS-465L-SCB-LHS-ChestnutBrown-Azora58109</t>
  </si>
  <si>
    <t>FM1894788-S-PM9338</t>
  </si>
  <si>
    <t>Claven Pull Out LHS Sofa Cum Bed With Storage In Charcoal Grey Colour - Woodsworth By Pepperfry</t>
  </si>
  <si>
    <t>FN1708010-S-PM9338</t>
  </si>
  <si>
    <t>Chiso Checkered Wing Chair with Cushion by Vittoria</t>
  </si>
  <si>
    <t>AS-327A</t>
  </si>
  <si>
    <t>FM1903617-S-PM9338</t>
  </si>
  <si>
    <t>Cheshire RHS Sectional Sofa in Dark Brown Colour - Amberville by Pepperfry</t>
  </si>
  <si>
    <t>PM_AS-481L-RHS-AVIO-D.BROWNPVC</t>
  </si>
  <si>
    <t>4" Kalash Special</t>
  </si>
  <si>
    <t>FM1917755-S-PM9338</t>
  </si>
  <si>
    <t>Cheshire RHS Sectional Sofa in Royal Blue Colour - Amberville by Pepperfry</t>
  </si>
  <si>
    <t>PM_AS-481L-RHS-BlueVelvet-Iconic56</t>
  </si>
  <si>
    <t>FM1903614-S-PM9338</t>
  </si>
  <si>
    <t>Cheshire LHS Sectional Sofa in Teal Blue Colour - Amberville by Pepperfry</t>
  </si>
  <si>
    <t>AS-481L-LHS-TEAL-ORCHID337</t>
  </si>
  <si>
    <t>FM1917754-S-PM9338</t>
  </si>
  <si>
    <t>Cheshire LHS Sectional Sofa in Royal Blue Colour - Amberville by Pepperfry</t>
  </si>
  <si>
    <t>PM_AS-481L-LHS-BlueVelvet-Iconic56</t>
  </si>
  <si>
    <t>FM1903591-S-PM9338</t>
  </si>
  <si>
    <t>Cheshire LHS Sectional Sofa in Fossil Grey Colour - Amberville by Pepperfry</t>
  </si>
  <si>
    <t>PM_AS-481L-LHS-GreyVelvet-Iconic57</t>
  </si>
  <si>
    <t>FM1903592-S-PM9338</t>
  </si>
  <si>
    <t>Cheshire LHS Sectional Sofa in Dark Brown Colour - Amberville by Pepperfry</t>
  </si>
  <si>
    <t>PM_AS-481L-LHS-AVIO-D.BROWNPVC</t>
  </si>
  <si>
    <t>FM1903587-S-PM9338</t>
  </si>
  <si>
    <t>Cheshire 3 Seater Sofa in Teal Blue Colour - Amberville By Pepperfry</t>
  </si>
  <si>
    <t>FM1903608-S-PM9338</t>
  </si>
  <si>
    <t>Cheshire 3 Seater Sofa in Royal Blue Colour - Amberville By Pepperfry</t>
  </si>
  <si>
    <t>FM1903605-S-PM9338</t>
  </si>
  <si>
    <t>Cheshire 3 Seater Sofa in Fossil Grey Colour - Amberville By Pepperfry</t>
  </si>
  <si>
    <t>FM1917751-S-PM9338</t>
  </si>
  <si>
    <t>Cheshire 3 Seater Sofa In Dark Brown Colour - Amberville By Pepperfry</t>
  </si>
  <si>
    <t>FM1903588-S-PM9338</t>
  </si>
  <si>
    <t>Cheshire 2 Seater Sofa in Teal Blue Colour - Amberville By Pepperfry</t>
  </si>
  <si>
    <t>FM1903612-S-PM9338</t>
  </si>
  <si>
    <t>Cheshire 2 Seater Sofa in Royal Blue Colour - Amberville By Pepperfry</t>
  </si>
  <si>
    <t>PM_AS-481-2S-BlueVelvet-Iconic56</t>
  </si>
  <si>
    <t>FM1903604-S-PM9338</t>
  </si>
  <si>
    <t>Cheshire 2 Seater Sofa in Fossil Grey Colour - Amberville By Pepperfry</t>
  </si>
  <si>
    <t>PM_AS-481-2Str-GreyFab-Iconic57</t>
  </si>
  <si>
    <t>FM1917752-S-PM9338</t>
  </si>
  <si>
    <t>Cheshire 2 Seater Sofa In Dark Brown Colour - Amberville By Pepperfry</t>
  </si>
  <si>
    <t>FM1903589-S-PM9338</t>
  </si>
  <si>
    <t>Cheshire 1 Seater Sofa in Teal Blue Colour - Amberville By Pepperfry</t>
  </si>
  <si>
    <t>PM_AS-481-1Str-TealVelvet-Orchid337</t>
  </si>
  <si>
    <t>FM1903609-S-PM9338</t>
  </si>
  <si>
    <t>Cheshire 1 Seater Sofa in Royal Blue Colour - Amberville By Pepperfry</t>
  </si>
  <si>
    <t>PM_AS-481-1S-BlueVelvet-Iconic56</t>
  </si>
  <si>
    <t>FM1903590-S-PM9338</t>
  </si>
  <si>
    <t>Cheshire 1 Seater Sofa in Fossil Grey Colour - Amberville By Pepperfry</t>
  </si>
  <si>
    <t>PM_AS-481-1Str-GreyFab-Iconic57</t>
  </si>
  <si>
    <t>FM1917753-S-PM9338</t>
  </si>
  <si>
    <t>Cheshire 1 Seater Sofa In Dark Brown Colour - Amberville By Pepperfry</t>
  </si>
  <si>
    <t>PM_AS-481-1Str-Avio-DarkBrownPVC</t>
  </si>
  <si>
    <t>FN1804993-S-PM9338</t>
  </si>
  <si>
    <t>Cento RHS Chaise Lounger in Grey Colour by Vittoria</t>
  </si>
  <si>
    <t>AS-395-ChaiseLounger-Omega Grey</t>
  </si>
  <si>
    <t>FN1846850-S-PM9338</t>
  </si>
  <si>
    <t>Cento Chaise Lounger in Maroon Colour by Vittoria</t>
  </si>
  <si>
    <t>395 new</t>
  </si>
  <si>
    <t>FM1900449-S-PM9338</t>
  </si>
  <si>
    <t>Celso RHS Sectional Sofa In Spruce Blue Colour - CasaCraft by Pepperfry</t>
  </si>
  <si>
    <t>AS-474-L-RHS-Blue-Omega 694 //</t>
  </si>
  <si>
    <t>FM1900447-S-PM9338</t>
  </si>
  <si>
    <t>Celso RHS Sectional Sofa In Slate Grey Colour - CasaCraft by Pepperfry</t>
  </si>
  <si>
    <t>AS-474-L-RHS-Grey-Omega 352 //</t>
  </si>
  <si>
    <t>FM1900441-S-PM9338</t>
  </si>
  <si>
    <t>Celso RHS Sectional Sofa in Red Colour- CasaCraft by Pepperfry</t>
  </si>
  <si>
    <t>AS-473-L-RHS-GarnetRed+YellowPiping-Azora52212+54017 //</t>
  </si>
  <si>
    <t>FM1900440-S-PM9338</t>
  </si>
  <si>
    <t>Celso RHS Sectional Sofa in Grey Colour- CasaCraft by Pepperfry</t>
  </si>
  <si>
    <t>AS-473-L-RHS-CharcoalGrey+GreenPiping-Azora58146+54020 //</t>
  </si>
  <si>
    <t>FM1900443-S-PM9338</t>
  </si>
  <si>
    <t>AS-473-L-RHS-Light Brown+Grey Piping-Azora 58711 + 59210 //</t>
  </si>
  <si>
    <t>FM1900448-S-PM9338</t>
  </si>
  <si>
    <t>Celso RHS Sectional Sofa in Chestnut Brown Colour - CasaCraft by Pepperfry</t>
  </si>
  <si>
    <t>AS-474-L-RHS-Brown-Azora 58109 //</t>
  </si>
  <si>
    <t>FM1917954-S-PM9338</t>
  </si>
  <si>
    <t>Celso RHS Sectional Sofa In Charcoal Grey Colour - CasaCraft By Pepperfry</t>
  </si>
  <si>
    <t>AS-474-L-RHS-CharcoalGrey-Azora58146 //</t>
  </si>
  <si>
    <t>FM1900442-S-PM9338</t>
  </si>
  <si>
    <t>Celso RHS Sectional Sofa in Brown Colour- CasaCraft by Pepperfry</t>
  </si>
  <si>
    <t>AS-473-L-RHS-NavyBlue+Pink Piping-Azora 56136+ 59140 //</t>
  </si>
  <si>
    <t>FM1900446-S-PM9338</t>
  </si>
  <si>
    <t>Celso LHS Sectional Sofa In Spruce Blue Colour - CasaCraft by Pepperfry</t>
  </si>
  <si>
    <t>FM1900444-S-PM9338</t>
  </si>
  <si>
    <t>Celso LHS Sectional Sofa In Slate Colour - CasaCraft by Pepperfry</t>
  </si>
  <si>
    <t>AS-474-L-LHS-Grey-Omega 352 //</t>
  </si>
  <si>
    <t>FM1900437-S-PM9338</t>
  </si>
  <si>
    <t>Celso LHS Sectional Sofa in Red Colour- CasaCraft by Pepperfry</t>
  </si>
  <si>
    <t>AS-473-L-LHS-GarnetRed+YellowPiping-Azora52212+54017 //</t>
  </si>
  <si>
    <t>FM1900438-S-PM9338</t>
  </si>
  <si>
    <t>Celso LHS Sectional Sofa in Navy Blue Colour- CasaCraft by Pepperfry</t>
  </si>
  <si>
    <t>AS-473-L-LHS-NavyBlue+Pink Piping-Azora 56136+ 59140 //</t>
  </si>
  <si>
    <t>FM1900436-S-PM9338</t>
  </si>
  <si>
    <t>FM1900445-S-PM9338</t>
  </si>
  <si>
    <t>Celso LHS Sectional Sofa in Chestnut Brown Colour - CasaCraft by Pepperfry</t>
  </si>
  <si>
    <t>AS-474-L-LHS-Brown-Azora 58109 //</t>
  </si>
  <si>
    <t>FM1917953-S-PM9338</t>
  </si>
  <si>
    <t>Celso LHS Sectional Sofa In Charcoal Grey Colour - CasaCraft By Pepperfry</t>
  </si>
  <si>
    <t>AS-474-L-LHS-CharcoalGrey-Azora58146 //</t>
  </si>
  <si>
    <t>FM1900439-S-PM9338</t>
  </si>
  <si>
    <t>Celso LHS Sectional Sofa in Brown Colour- CasaCraft by Pepperfry</t>
  </si>
  <si>
    <t>AS-473-L-LHS-Light Brown+Grey Piping-Azora 58711 + 59210 //</t>
  </si>
  <si>
    <t>FM1900452-S-PM9338</t>
  </si>
  <si>
    <t>Celso C Shape Corner Sofa In Spruce  Blue Colour - CasaCraft by Pepperfry</t>
  </si>
  <si>
    <t>AS-474-C-LHS-Blue-Omega 694 //</t>
  </si>
  <si>
    <t>FM1900450-S-PM9338</t>
  </si>
  <si>
    <t>Celso C Shape Corner Sofa In Slate Grey Colour - CasaCraft by Pepperfry</t>
  </si>
  <si>
    <t>AS-474-C-LHS-Grey-Omega 352 //</t>
  </si>
  <si>
    <t>FM1900451-S-PM9338</t>
  </si>
  <si>
    <t>Celso C Shape Corner Sofa in Chestnut Brown Colour - CasaCraft by Pepperfry</t>
  </si>
  <si>
    <t>FM1917955-S-PM9338</t>
  </si>
  <si>
    <t>Celso C Shape Corner Sofa In  Charcoal Grey  Colour - CasaCraft By Pepperfry</t>
  </si>
  <si>
    <t>AS-474-C-LHS-CharcoalGrey-Azora58146 //</t>
  </si>
  <si>
    <t>FM1901773-S-PM9338</t>
  </si>
  <si>
    <t>Celosia Wing Chair In Royal Blue Colour - Amberville By Pepperfry</t>
  </si>
  <si>
    <t>AS-352-WC-chopperBlue_PM</t>
  </si>
  <si>
    <t>FN1805005-S-PM9338</t>
  </si>
  <si>
    <t>Celez RHS L Shape Sofa With Adjustbable Headrest in Mint Green Colour by Vittoria</t>
  </si>
  <si>
    <t>AS-388L-RHS-Mint Green</t>
  </si>
  <si>
    <t>FN1805003-S-PM9338</t>
  </si>
  <si>
    <t>Celez RHS L Shape Sofa With Adjustbable Headrest in Cream Colour by Vittoria</t>
  </si>
  <si>
    <t>AS-388L-RHS-Cream</t>
  </si>
  <si>
    <t>FN1846860-S-PM9338</t>
  </si>
  <si>
    <t>Celez RHS 3 Seater Sofa with Lounger in Dark Brown Colour by Vittoria</t>
  </si>
  <si>
    <t>AS-388-L-RHS-D.brown pvc</t>
  </si>
  <si>
    <t>FN1805004-S-PM9338</t>
  </si>
  <si>
    <t>Celez LHS L Shape Sofa With Adjustbable Headrest in Mint Green Colour by Vittoria</t>
  </si>
  <si>
    <t>AS-388L-LHS-Mint Green</t>
  </si>
  <si>
    <t>FN1805002-S-PM9338</t>
  </si>
  <si>
    <t>Celez LHS L Shape Sofa With Adjustable Headrest in Cream Colour by Vittoria</t>
  </si>
  <si>
    <t>AS-388L-LHS-Cream</t>
  </si>
  <si>
    <t>FN1846859-S-PM9338</t>
  </si>
  <si>
    <t>Celez LHS 3 Seater Sofa with Lounger in Dark Brown Colour by Vittoria</t>
  </si>
  <si>
    <t>AS-388-L-LHS-D.brown pvc</t>
  </si>
  <si>
    <t>FN1708011-S-PM9338</t>
  </si>
  <si>
    <t>Castlio RHS L shaped Sofa in Red Colour by Vittoria</t>
  </si>
  <si>
    <t>AS-336-L</t>
  </si>
  <si>
    <t>FN1766943-S-PM9338</t>
  </si>
  <si>
    <t>Castlio LHS L Shaped Sofa in Red Colour by Vittoria</t>
  </si>
  <si>
    <t>AS-336-L-LHS-Red</t>
  </si>
  <si>
    <t>FM1903119-S-PM9338</t>
  </si>
  <si>
    <t>Carro  2 Seater Sofa in Blush Colour</t>
  </si>
  <si>
    <t>AS-383-2S-Blush</t>
  </si>
  <si>
    <t>FM1903113-S-PM9338</t>
  </si>
  <si>
    <t>Carmano Chaise Lounger In Blush Colour</t>
  </si>
  <si>
    <t>AS-393-CL-Blush-Leone18674_</t>
  </si>
  <si>
    <t>FN1866734-S-PM9338</t>
  </si>
  <si>
    <t>Carelino Corner Sofa in Dark Brown Colour by Vittoria</t>
  </si>
  <si>
    <t>AS-105-RoundCorner-8ftx9ft-D.BrownPVC</t>
  </si>
  <si>
    <t>FN1590956-S-PM9338</t>
  </si>
  <si>
    <t>Carelino 3 Seater Sofa With Adjustable Headrest in Dark Brown colour by Vittoria</t>
  </si>
  <si>
    <t>AS 1052-3</t>
  </si>
  <si>
    <t>FN1580816-S-PM9338</t>
  </si>
  <si>
    <t>Carelino 3 Seater Sofa With Adjustable Headrest in Cream colour by Vittoria</t>
  </si>
  <si>
    <t>AS1051-3</t>
  </si>
  <si>
    <t>FN1590957-S-PM9338</t>
  </si>
  <si>
    <t>Carelino 3 Seater Sofa in Dark Almond colour by Vittoria</t>
  </si>
  <si>
    <t>AS 1053-3</t>
  </si>
  <si>
    <t>FN1590954-S-PM9338</t>
  </si>
  <si>
    <t>Carelino 2 Seater Sofa With Adjustable Headrest in Dark Brown colour by Vittoria</t>
  </si>
  <si>
    <t>AS 1052-2</t>
  </si>
  <si>
    <t>FN1580815-S-PM9338</t>
  </si>
  <si>
    <t>Carelino 2 Seater Sofa With Adjustable Headrest in Cream Colour by Vittoria</t>
  </si>
  <si>
    <t>AS1051-2</t>
  </si>
  <si>
    <t>FN1590955-S-PM9338</t>
  </si>
  <si>
    <t>Carelino 2 Seater Sofa in Dark Almond colour by Vittoria</t>
  </si>
  <si>
    <t>AS1053-2</t>
  </si>
  <si>
    <t>FN1590952-S-PM9338</t>
  </si>
  <si>
    <t>Carelino 1 Seater Sofa With Adjustable Headrest in Dark Brown colour by Vittoria</t>
  </si>
  <si>
    <t>AS 1052-1</t>
  </si>
  <si>
    <t>FN1580814-S-PM9338</t>
  </si>
  <si>
    <t>Carelino 1 Seater Sofa With Adjustable Headrest in Cream colour by Vittoria</t>
  </si>
  <si>
    <t>AS1051-1</t>
  </si>
  <si>
    <t>FN1590953-S-PM9338</t>
  </si>
  <si>
    <t>Carelino 1 Seater Sofa in Dark Almond colour by Vittoria</t>
  </si>
  <si>
    <t>AS 1053-1</t>
  </si>
  <si>
    <t>FN1804988-S-PM9338</t>
  </si>
  <si>
    <t>Cape Chaise Lounger in Red Colour by Vittoria</t>
  </si>
  <si>
    <t>5" Kalash</t>
  </si>
  <si>
    <t>FN1804989-S-PM9338</t>
  </si>
  <si>
    <t>Cape Chaise Lounger in Green Colour by Vittoria</t>
  </si>
  <si>
    <t>AS-394-Chaise Lounger-Green Colour</t>
  </si>
  <si>
    <t>FM1903111-S-PM9338</t>
  </si>
  <si>
    <t>Canedo Chaise Lounger In Wine Red Colour - CasaCraft By Pepperfry</t>
  </si>
  <si>
    <t>AS-488-CL-DarkWine-Glam621_ // (8"GoldenCrossLeg)</t>
  </si>
  <si>
    <t>FM1903110-S-PM9338</t>
  </si>
  <si>
    <t>Canedo Chaise Lounger In Teal Blue Colour - CasaCraft By Pepperfry</t>
  </si>
  <si>
    <t>AS-488-CL-TealBlueVelvet-Orchid337(8" GoldenCrossedLegs)</t>
  </si>
  <si>
    <t>FM1903112-S-PM9338</t>
  </si>
  <si>
    <t>Canedo Chaise Lounger In  Beige Colour - CasaCraft By Pepperfry</t>
  </si>
  <si>
    <t>AS-488-CL-BeigeVelvet-Iconic 12 //(8"GoldenCrossedLegs)</t>
  </si>
  <si>
    <t>FN1900474-S-PM9338</t>
  </si>
  <si>
    <t>Cameo RHS Sofa Cum Bed With Storage and Adjustable Headrest in Tan Colour by Vittoria</t>
  </si>
  <si>
    <t>AS-398L-StitchingAtBorder-RHS-Lisa905</t>
  </si>
  <si>
    <t>Sarom Lisa 905 Tan</t>
  </si>
  <si>
    <t>FN1900473-S-PM9338</t>
  </si>
  <si>
    <t>Cameo LHS Sofa Cum Bed With Storage and Adjustable Headrest in Tan Colour by Vittoria</t>
  </si>
  <si>
    <t>AS-398L-StitchingAtBorder-LHS-Lisa905</t>
  </si>
  <si>
    <t>FN1900472-S-PM9338</t>
  </si>
  <si>
    <t>Cameo RHS Sofa Cum Bed With Storage and Adjustable Headrest in Brown Colour by Vittoria</t>
  </si>
  <si>
    <t>AS-398L-B-RHS-108*68-BrownFab-Alloy515</t>
  </si>
  <si>
    <t>Laurel Alloy 515 Brown</t>
  </si>
  <si>
    <t>FN1900471-S-PM9338</t>
  </si>
  <si>
    <t>Cameo LHS Sofa Cum Bed With Storage and Adjustable Headrest in Brown Colour by Vittoria</t>
  </si>
  <si>
    <t>AS-398L-B-LHS-108*68-BrownFab-Alloy515</t>
  </si>
  <si>
    <t>FN1805037-S-PM9338</t>
  </si>
  <si>
    <t>Cameo RHS L Shaped Sofa Cum Bed With Adjustable Headrest &amp; Storage in Grey Colour by Vittoria</t>
  </si>
  <si>
    <t>Atlantic 712(Grey)</t>
  </si>
  <si>
    <t>FN1805038-S-PM9338</t>
  </si>
  <si>
    <t>Cameo LHS Sofa Cum Bed with Adjustable Headrest &amp; Storage in Grey Colour by Vittoria</t>
  </si>
  <si>
    <t>AS-398L-SCB-LHS-Grey-Atlantic712</t>
  </si>
  <si>
    <t>FM1923995-S-PM9338</t>
  </si>
  <si>
    <t>Camel Yellow Swatch -  CasaCraft By Pepperfry</t>
  </si>
  <si>
    <t>Camel Yellow (Aroza -54019)._</t>
  </si>
  <si>
    <t>FM1903107-S-PM9338</t>
  </si>
  <si>
    <t>Camarillo Chaise Lounger In Slate Grey Colour - CasaCraft By Pepperfry</t>
  </si>
  <si>
    <t>AS-395-CL-OmegaGrey_</t>
  </si>
  <si>
    <t>FM1903108-S-PM9338</t>
  </si>
  <si>
    <t>Camarillo Chaise Lounger In Sandy Brown Colour - CasaCraft By Pepperfry</t>
  </si>
  <si>
    <t>AS-395-CL-SuratS.Brown_</t>
  </si>
  <si>
    <t>FM1903109-S-PM9338</t>
  </si>
  <si>
    <t>Camarillo Chaise Lounger In Beige Colour - CasaCraft By Pepperfry</t>
  </si>
  <si>
    <t>AS-395-CL-Beige-Azora59204_</t>
  </si>
  <si>
    <t>FM1903105-S-PM9338</t>
  </si>
  <si>
    <t>Calleros  Chaise Lounger In Steel Grey Colour - CasaCraft By Pepperfry</t>
  </si>
  <si>
    <t>FM1903104-S-PM9338</t>
  </si>
  <si>
    <t>Calleros  Chaise Lounger In Navy Blue Colour - CasaCraft By Pepperfry</t>
  </si>
  <si>
    <t>FM1903106-S-PM9338</t>
  </si>
  <si>
    <t>Calleros  Chaise Lounger In Chestnut Brown Colour - CasaCraft By Pepperfry</t>
  </si>
  <si>
    <t>FM1903101-S-PM9338</t>
  </si>
  <si>
    <t>Cabeza Chaise Lounger In Sky Blue Colour - CasaCraft By Pepperfry</t>
  </si>
  <si>
    <t>AS-486-CL-SkyBlue-Iconic 46 //</t>
  </si>
  <si>
    <t>Golden Wire Shape Special</t>
  </si>
  <si>
    <t>FM1903102-S-PM9338</t>
  </si>
  <si>
    <t>Cabeza Chaise Lounger In Green Colour - CasaCraft By Pepperfry</t>
  </si>
  <si>
    <t>AS-486-CL-GreenVelvet-ICONIC 60 //</t>
  </si>
  <si>
    <t>ICONIC 60 ( Green Velvet)</t>
  </si>
  <si>
    <t>FM1903103-S-PM9338</t>
  </si>
  <si>
    <t>Cabeza  Chaise Lounger In Berry Red Colour  - CasaCraft By Pepperfry</t>
  </si>
  <si>
    <t>AS-486-CL-DarkRed-Landmark36_ //</t>
  </si>
  <si>
    <t>FN1804974-S-PM9338</t>
  </si>
  <si>
    <t>Bostino RHS 3 Seater Sofa With Lounger In Red Colour by Vittoria</t>
  </si>
  <si>
    <t>AS-190L-B-RHS-Red</t>
  </si>
  <si>
    <t xml:space="preserve">3" Round Steel </t>
  </si>
  <si>
    <t>FN1804970-S-PM9338</t>
  </si>
  <si>
    <t>Bostino RHS 3 Seater Sofa With Lounger In Grey Colour by Vittoria</t>
  </si>
  <si>
    <t>AS-190L-B-RHS-Grey</t>
  </si>
  <si>
    <t>FN1804966-S-PM9338</t>
  </si>
  <si>
    <t>Bostino RHS 3 Seater Sofa With Lounger In Blue Colour by Vittoria</t>
  </si>
  <si>
    <t>AS-190L-B-RHS-Blue</t>
  </si>
  <si>
    <t>FN1804972-S-PM9338</t>
  </si>
  <si>
    <t>Bostino RHS 2 Seater Sofa With Lounger In Red Colour by Vittoria</t>
  </si>
  <si>
    <t>AS-190L-A-RHS-Red</t>
  </si>
  <si>
    <t>FN1804968-S-PM9338</t>
  </si>
  <si>
    <t>Bostino RHS 2 Seater Sofa With Lounger In Grey Colour by Vittoria</t>
  </si>
  <si>
    <t>AS-190L-A-RHS-Grey</t>
  </si>
  <si>
    <t>FN1804964-S-PM9338</t>
  </si>
  <si>
    <t>Bostino RHS 2 Seater Sofa With Lounger In Blue Colour by Vittoria</t>
  </si>
  <si>
    <t>AS-190L-A-RHS-Blue</t>
  </si>
  <si>
    <t>FN1804975-S-PM9338</t>
  </si>
  <si>
    <t>Bostino LHS 3 Seater Sofa With Lounger In Red Colour by Vittoria</t>
  </si>
  <si>
    <t>AS-190L-B-LHS-Red</t>
  </si>
  <si>
    <t>FN1804971-S-PM9338</t>
  </si>
  <si>
    <t>Bostino LHS 3 Seater Sofa With Lounger In Grey Colour by Vittoria</t>
  </si>
  <si>
    <t>AS-190L-B-LHS-Grey</t>
  </si>
  <si>
    <t>FN1804967-S-PM9338</t>
  </si>
  <si>
    <t>Bostino LHS 3 Seater Sofa With Lounger In Blue Colour by Vittoria</t>
  </si>
  <si>
    <t>AS-190L-B-LHS-Blue</t>
  </si>
  <si>
    <t>FN1804973-S-PM9338</t>
  </si>
  <si>
    <t>Bostino LHS 2 Seater Sofa With Lounger In Red Colour by Vittoria</t>
  </si>
  <si>
    <t>AS-190L-A-LHS-Red</t>
  </si>
  <si>
    <t>FN1804969-S-PM9338</t>
  </si>
  <si>
    <t>Bostino LHS 2 Seater Sofa With Lounger In Grey Colour by Vittoria</t>
  </si>
  <si>
    <t>AS-190L-A-LHS-Grey</t>
  </si>
  <si>
    <t>FN1804965-S-PM9338</t>
  </si>
  <si>
    <t>Bostino LHS 2 Seater Sofa With Lounger In Blue Colour by Vittoria</t>
  </si>
  <si>
    <t>AS-190L-A-LHS-Blue</t>
  </si>
  <si>
    <t>FN1739894-S-PM9338</t>
  </si>
  <si>
    <t>Bostino 3 Seater Sofa in Red colour by Vittoria</t>
  </si>
  <si>
    <t>AS-190-3S-Red</t>
  </si>
  <si>
    <t>FN1739895-S-PM9338</t>
  </si>
  <si>
    <t>Bostino 3 Seater Sofa in Grey colour by Vittoria</t>
  </si>
  <si>
    <t>AS-190-3S-Grey</t>
  </si>
  <si>
    <t>FN1614337-S-PM9338</t>
  </si>
  <si>
    <t>Bostino 3 Seater Sofa in Green colour by Vittoria</t>
  </si>
  <si>
    <t>AS1900-3</t>
  </si>
  <si>
    <t>FN1739893-S-PM9338</t>
  </si>
  <si>
    <t>Bostino 3 Seater Sofa in Blue colour by Vittoria</t>
  </si>
  <si>
    <t>AS-190-3S-Blue</t>
  </si>
  <si>
    <t>FM1896978-S-PM9338</t>
  </si>
  <si>
    <t>Bonito 3 Seater Velvet Sofa In Yellow Colour - CasaCraft By Pepperfry</t>
  </si>
  <si>
    <t>AS-469-3S-Mustard Yellow Velvet-Glam 656 //</t>
  </si>
  <si>
    <t>FM1896976-S-PM9338</t>
  </si>
  <si>
    <t>Bonito 3 Seater Velvet Sofa In Royal Blue Colour - CasaCraft By Pepperfry</t>
  </si>
  <si>
    <t>AS-469-3S-Blue Velvet-ICONIC 56 //</t>
  </si>
  <si>
    <t>FM1896047-S-PM9338</t>
  </si>
  <si>
    <t>Bonito 3 Seater Velvet Sofa In Green Colour - CasaCraft By Pepperfry</t>
  </si>
  <si>
    <t>AS-469-3S-Bottle Green-ICONIC 61 //</t>
  </si>
  <si>
    <t>ICONIC 61 ( Military Green Velvet)</t>
  </si>
  <si>
    <t>FM1896977-S-PM9338</t>
  </si>
  <si>
    <t>Bonito 3 Seater Velvet Sofa In Fossil Grey Colour - CasaCraft By Pepperfry</t>
  </si>
  <si>
    <t>AS-469-3S-Grey Velvet-Iconic 57 //</t>
  </si>
  <si>
    <t>FM1896048-S-PM9338</t>
  </si>
  <si>
    <t>Bonito 3 Seater Velvet Sofa in Blush Pink Colour - CasaCraft By Pepperfry</t>
  </si>
  <si>
    <t>AS-469-3S-Blush Velvet-ORCHID 324 //</t>
  </si>
  <si>
    <t>FM1896979-S-PM9338</t>
  </si>
  <si>
    <t>Bonito 3 Seater Velvet Sofa In Berry Red Colour - CasaCraft By Pepperfry</t>
  </si>
  <si>
    <t>AS-469-3S-Red Velvet-Iconic 36 //</t>
  </si>
  <si>
    <t>FM1896982-S-PM9338</t>
  </si>
  <si>
    <t>Bonito 2 Seater Velvet Sofa In Yellow Colour - CasaCraft By Pepperfry</t>
  </si>
  <si>
    <t>FM1896980-S-PM9338</t>
  </si>
  <si>
    <t>Bonito 2 Seater Velvet Sofa In Royal Blue Colour - CasaCraft By Pepperfry</t>
  </si>
  <si>
    <t>AS-469-2S-Blue Velvet-ICONIC 56 //</t>
  </si>
  <si>
    <t>FM1896049-S-PM9338</t>
  </si>
  <si>
    <t>Bonito 2 Seater Velvet Sofa In Green Colour - CasaCraft By Pepperfry</t>
  </si>
  <si>
    <t>FM1896981-S-PM9338</t>
  </si>
  <si>
    <t>Bonito 2 Seater Velvet Sofa In Fossil  Grey Colour - CasaCraft By Pepperfry</t>
  </si>
  <si>
    <t>AS-469-2S-Grey Velvet-Iconic 57 //</t>
  </si>
  <si>
    <t>FM1896050-S-PM9338</t>
  </si>
  <si>
    <t>Bonito 2 Seater Velvet Sofa in Blush Pink Colour - CasaCraft By Pepperfry</t>
  </si>
  <si>
    <t>AS-469-2S-Blush Velvet-ORCHID 324 //</t>
  </si>
  <si>
    <t>FM1896983-S-PM9338</t>
  </si>
  <si>
    <t>Bonito 2 Seater Velvet Sofa In  Berry Red Colour - CasaCraft By Pepperfry</t>
  </si>
  <si>
    <t>AS-469-2S-Red Velvet-Iconic 36 //</t>
  </si>
  <si>
    <t>FM1896986-S-PM9338</t>
  </si>
  <si>
    <t>Bonito 1 Seater Velvet Sofa In Yellow Colour - CasaCraft By Pepperfry</t>
  </si>
  <si>
    <t>AS-469-1S-Mustard Yellow Velvet-Glam 656 //</t>
  </si>
  <si>
    <t>FM1896984-S-PM9338</t>
  </si>
  <si>
    <t>Bonito 1 Seater Velvet Sofa In Royal Blue Colour - CasaCraft By Pepperfry</t>
  </si>
  <si>
    <t>AS-469-1S-Blue Velvet-ICONIC 56 //</t>
  </si>
  <si>
    <t>FM1896051-S-PM9338</t>
  </si>
  <si>
    <t>Bonito 1 Seater Velvet Sofa In Green Colour - CasaCraft By Pepperfry</t>
  </si>
  <si>
    <t>AS-469-1S-Bottle Green-ICONIC 61 //</t>
  </si>
  <si>
    <t>FM1896985-S-PM9338</t>
  </si>
  <si>
    <t>Bonito 1 Seater Velvet Sofa In Fossil Grey Colour - CasaCraft By Pepperfry</t>
  </si>
  <si>
    <t>AS-469-1S-Grey Velvet-Iconic 57 //</t>
  </si>
  <si>
    <t>FM1896052-S-PM9338</t>
  </si>
  <si>
    <t>Bonito 1 Seater Velvet Sofa in Blush Pink Colour - CasaCraft By Pepperfry</t>
  </si>
  <si>
    <t>AS-469-1S-Blush Velvet-ORCHID 324 //</t>
  </si>
  <si>
    <t>FM1896987-S-PM9338</t>
  </si>
  <si>
    <t>Bonito 1 Seater Velvet Sofa In Berry Red Colour - CasaCraft By Pepperfry</t>
  </si>
  <si>
    <t>AS-469-1S-Red Velvet-Iconic 36 //</t>
  </si>
  <si>
    <t>FM1903090-S-PM9338</t>
  </si>
  <si>
    <t>Berra Chaise Lounger In Voilet Colour- CasaCraft By Pepperfry</t>
  </si>
  <si>
    <t>AS-482-CL-Wine-Mulan16_ //</t>
  </si>
  <si>
    <t>Solanki Mulan 16 (Wine)</t>
  </si>
  <si>
    <t>8" Cross Metal Black glossy special from WH</t>
  </si>
  <si>
    <t>Black glossy metal</t>
  </si>
  <si>
    <t>FM1903089-S-PM9338</t>
  </si>
  <si>
    <t>Berra Chaise Lounger In Grey Colour - CasaCraft By Pepperfry</t>
  </si>
  <si>
    <t>AS-482-CL-Grey-Mulan28_ //</t>
  </si>
  <si>
    <t>Solanki Mulan 28(Grey)</t>
  </si>
  <si>
    <t>FM1903091-S-PM9338</t>
  </si>
  <si>
    <t>Berra Chaise Lounger In Blush Colour  - CasaCraft By Pepperfry</t>
  </si>
  <si>
    <t>AS-482-CL-Blush-Mulan24_ //</t>
  </si>
  <si>
    <t>Solanki Mulan 24(Blush)</t>
  </si>
  <si>
    <t>FM1903579-S-PM9338</t>
  </si>
  <si>
    <t>Berezne 3 Seater Sofa In Teal Blue Colour - Amberville By Pepperfry</t>
  </si>
  <si>
    <t>PM_AS-476-3S-TealVelvet-Orchid337</t>
  </si>
  <si>
    <t>FM1917742-S-PM9338</t>
  </si>
  <si>
    <t>Berezne 3 Seater Sofa in Fossil Grey Colour - Amberville by Pepperfry</t>
  </si>
  <si>
    <t>PM_AS-476-3S-GreyVelvet-Iconic57</t>
  </si>
  <si>
    <t>FM1903611-S-PM9338</t>
  </si>
  <si>
    <t>Berezne 3 Seater Sofa in Blush Pink Colour - Amberville by Pepperfry</t>
  </si>
  <si>
    <t>PM_AS-476-3S-BlushVelvet-Orchid324</t>
  </si>
  <si>
    <t>FM1903580-S-PM9338</t>
  </si>
  <si>
    <t>Berezne 2 Seater Sofa In Teal Blue Colour - Amberville By Pepperfry</t>
  </si>
  <si>
    <t>PM_AS-476-2S-TealVelvet-Orchid337</t>
  </si>
  <si>
    <t>FM1917743-S-PM9338</t>
  </si>
  <si>
    <t>Berezne 2 Seater Sofa in Fossil Grey Colour - Amberville by Pepperfry</t>
  </si>
  <si>
    <t>PM_AS-476-2S-GreyVelvet-Iconic57</t>
  </si>
  <si>
    <t>FM1903600-S-PM9338</t>
  </si>
  <si>
    <t>Berezne 2 Seater Sofa In Blush Pink Colour - Amberville By Pepperfry</t>
  </si>
  <si>
    <t>PM_AS-476-2S-BlushVelvet-Orchid324</t>
  </si>
  <si>
    <t>FM1903581-S-PM9338</t>
  </si>
  <si>
    <t>Berezne 1 Seater Sofa In Teal Blue Colour - Amberville By Pepperfry</t>
  </si>
  <si>
    <t>PM_AS-476-1S-TealVelvet-Orchid337</t>
  </si>
  <si>
    <t>FM1917744-S-PM9338</t>
  </si>
  <si>
    <t>Berezne 1 Seater Sofa in Fossil Grey Colour - Amberville by Pepperfry</t>
  </si>
  <si>
    <t>PM_AS-476-1S-GreyVelvet-Iconic57</t>
  </si>
  <si>
    <t>FM1903603-S-PM9338</t>
  </si>
  <si>
    <t>Berezne 1 Seater Sofa In Blush Pink Colour - Amberville By Pepperfry</t>
  </si>
  <si>
    <t>PM_AS-476-1S-BlushVelvet-Orchid324</t>
  </si>
  <si>
    <t>FM1903098-S-PM9338</t>
  </si>
  <si>
    <t>Benitez Chaise Lounger In Mustard Yellow Colour - CasaCraft By Pepperfry</t>
  </si>
  <si>
    <t>AS-485-CL-M.YellowVelvet-Orchid327_ //</t>
  </si>
  <si>
    <t>Orchid 327 Yellow Velvet</t>
  </si>
  <si>
    <t>FM1903100-S-PM9338</t>
  </si>
  <si>
    <t>Benitez Chaise Lounger In Fossil Grey  Colour - CasaCraft By Pepperfry</t>
  </si>
  <si>
    <t>AS-485-CL-GreyVelvet-Orchid 333 //</t>
  </si>
  <si>
    <t>FM1903099-S-PM9338</t>
  </si>
  <si>
    <t>Benitez Chaise Lounger In Blush Pink Colour - CasaCraft By Pepperfry</t>
  </si>
  <si>
    <t>FM1896038-S-PM9338</t>
  </si>
  <si>
    <t>Benicio 3 Seater Velvet Sofa in Blush Pink  Colour - CasaCraft By Pepperfry</t>
  </si>
  <si>
    <t>AS-468-3 STR-Blush-Orchid324 //</t>
  </si>
  <si>
    <t>FM1896973-S-PM9338</t>
  </si>
  <si>
    <t>Benicio 3 Seater Velvet Sofa in Berry Red Colour - CasaCraft By Pepperfry</t>
  </si>
  <si>
    <t>AS-468-3S-GarnetRed-Iconic36 //</t>
  </si>
  <si>
    <t>FM1896035-S-PM9338</t>
  </si>
  <si>
    <t>Benicio 3 Seater Sofa In Slate Grey Colour - CasaCraft By Pepperfry</t>
  </si>
  <si>
    <t>AS-468-3S-OMEGA GREY 352 //</t>
  </si>
  <si>
    <t>FM1896036-S-PM9338</t>
  </si>
  <si>
    <t>Benicio 3 Seater Sofa In Sandy Brown Colour - CasaCraft By Pepperfry</t>
  </si>
  <si>
    <t>AS-468-3S-SandyBrown-HighwayFab //</t>
  </si>
  <si>
    <t>FM1896037-S-PM9338</t>
  </si>
  <si>
    <t>Benicio 3 Seater Sofa in Navy  Blue Colour - CasaCraft By Pepperfry</t>
  </si>
  <si>
    <t>AS-468-3S-Azora 56136 Navy Blue //</t>
  </si>
  <si>
    <t>FM1896042-S-PM9338</t>
  </si>
  <si>
    <t>Benicio 2 Seater Velvet Sofa in Blush Pink Colour - CasaCraft By Pepperfry</t>
  </si>
  <si>
    <t>AS-468-2STR-Blush-Orchid324 //</t>
  </si>
  <si>
    <t>FM1896974-S-PM9338</t>
  </si>
  <si>
    <t>Benicio 2 Seater Velvet Sofa in Berry Red Colour - CasaCraft By Pepperfry</t>
  </si>
  <si>
    <t>AS-468-2S-GarnetRed-Iconic36 //</t>
  </si>
  <si>
    <t>FM1896039-S-PM9338</t>
  </si>
  <si>
    <t>Benicio 2 Seater Sofa In Slate Grey Colour - CasaCraft By Pepperfry</t>
  </si>
  <si>
    <t>AS-468-2S-OMEGA GREY 352 //</t>
  </si>
  <si>
    <t>FM1896040-S-PM9338</t>
  </si>
  <si>
    <t>Benicio 2 Seater Sofa In Sandy Brown Colour - CasaCraft By Pepperfry</t>
  </si>
  <si>
    <t>AS-468-2S-SandyBrown-HighwayFab //</t>
  </si>
  <si>
    <t>FM1896041-S-PM9338</t>
  </si>
  <si>
    <t>Benicio 2 Seater Sofa in Navy  Blue Colour - CasaCraft By Pepperfry</t>
  </si>
  <si>
    <t>AS-468-2S-Azora 56136 Navy Blue //</t>
  </si>
  <si>
    <t>FM1896046-S-PM9338</t>
  </si>
  <si>
    <t>Benicio 1 Seater Velvet Sofa in Blush Pink Colour - CasaCraft By Pepperfry</t>
  </si>
  <si>
    <t>AS-468-1S-Blush-Orchid324 //</t>
  </si>
  <si>
    <t>FM1896975-S-PM9338</t>
  </si>
  <si>
    <t>Benicio 1 Seater Velvet Sofa in Berry Red Colour - CasaCraft By Pepperfry</t>
  </si>
  <si>
    <t>AS-468-1S-GarnetRed-Iconic36 //</t>
  </si>
  <si>
    <t>FM1896043-S-PM9338</t>
  </si>
  <si>
    <t>Benicio 1 Seater Sofa In Slate Grey Colour - CasaCraft By Pepperfry</t>
  </si>
  <si>
    <t>AS-468-1S-OMEGA GREY 352 //</t>
  </si>
  <si>
    <t>FM1896044-S-PM9338</t>
  </si>
  <si>
    <t>Benicio 1 Seater Sofa In Sandy Brown Colour - CasaCraft By Pepperfry</t>
  </si>
  <si>
    <t>AS-468-1S-SandyBrown-HighwayFab //</t>
  </si>
  <si>
    <t>FM1896045-S-PM9338</t>
  </si>
  <si>
    <t>Benicio 1 Seater Sofa in Navy Blue Colour - CasaCraft By Pepperfry</t>
  </si>
  <si>
    <t>AS-468-1S-Azora 56136 Navy Blue //</t>
  </si>
  <si>
    <t>FN1708013-S-PM9338</t>
  </si>
  <si>
    <t>Belovi LHS L Shape Sofa in Blue Colour by Vittoria</t>
  </si>
  <si>
    <t>AS-340-L</t>
  </si>
  <si>
    <t>FN1900464-S-PM9338</t>
  </si>
  <si>
    <t>Bellezza RHS Chaise Lounger in Violet Colour by Vittoria</t>
  </si>
  <si>
    <t>AS-393CL-Divine-SnobbGrape-Golden Legs</t>
  </si>
  <si>
    <t>FN1804987-S-PM9338</t>
  </si>
  <si>
    <t>Bellezza RHS Chaise Lounger in Sandy Brown Colour by Vittoria</t>
  </si>
  <si>
    <t>AS-393-Chaise Lounger-Sandy Brown Colour/ Azora 58007</t>
  </si>
  <si>
    <t>FN1804986-S-PM9338</t>
  </si>
  <si>
    <t>Bellezza RHS Chaise Lounger in Blush Colour by Vittoria</t>
  </si>
  <si>
    <t>AS-393-Chaise Lounger-Blush Colour/ Leone 18674</t>
  </si>
  <si>
    <t>FM1903094-S-PM9338</t>
  </si>
  <si>
    <t>Beato Chaise Lounger In Wine Red Colour  - CasaCraft By Pepperfry</t>
  </si>
  <si>
    <t>AS-483-CL-Wine-Glam621 //</t>
  </si>
  <si>
    <t>Round Shaped with Centre button</t>
  </si>
  <si>
    <t>FM1903092-S-PM9338</t>
  </si>
  <si>
    <t>Beato Chaise Lounger In Teal Blue Colour - CasaCraft By Pepperfry</t>
  </si>
  <si>
    <t>AS-483-CL-TealBlueVelvet-Orchid337_ //</t>
  </si>
  <si>
    <t>FM1903093-S-PM9338</t>
  </si>
  <si>
    <t>Beato Chaise Lounger In Mustard Yellow Colour - CasaCraft By Pepperfry</t>
  </si>
  <si>
    <t>AS-483-CL-M.YellowVelvet-Glam656 //</t>
  </si>
  <si>
    <t>FM1903088-S-PM9338</t>
  </si>
  <si>
    <t>Barrio Wing Chair In Blush Pink Colour  - CasaCraft By Pepperfry</t>
  </si>
  <si>
    <t>FM1903095-S-PM9338</t>
  </si>
  <si>
    <t>Barcena Chaise Lounger In Sea Blue Colour - CasaCraft By Pepperfry</t>
  </si>
  <si>
    <t>AS-484-CL-SeaBlue-Azora56132_ + zigzagcushion //</t>
  </si>
  <si>
    <t>Zigzag fabric</t>
  </si>
  <si>
    <t>FM1903096-S-PM9338</t>
  </si>
  <si>
    <t>Barcena Chaise Lounger In Olive Green Colour - CasaCraft By Pepperfry</t>
  </si>
  <si>
    <t>AS-484L-CL-Green-Azora54020_+ zigzagcushion //</t>
  </si>
  <si>
    <t>FM1903097-S-PM9338</t>
  </si>
  <si>
    <t>Barcena Chaise Lounger In Charcoal Grey Colour - CasaCraft By Pepperfry</t>
  </si>
  <si>
    <t>AS-484L-CL-CharcoalGrey-Azora58146_+ zigzagcushion //</t>
  </si>
  <si>
    <t>FM1903601-S-PM9338</t>
  </si>
  <si>
    <t>Azalea 3 Seater Sofa In Teal Blue Colour - Amberville By Pepperfry</t>
  </si>
  <si>
    <t>PM_AS-475-3S-TealVelvet-Orchid337</t>
  </si>
  <si>
    <t>FM1918963-S-PM9338</t>
  </si>
  <si>
    <t>Azalea 3 Seater Sofa In Royal Blue Colour - Amberville By Pepperfry</t>
  </si>
  <si>
    <t>FM1917745-S-PM9338</t>
  </si>
  <si>
    <t>Azalea 3 Seater Sofa in Fossil Grey Colour - Amberville by Pepperfry</t>
  </si>
  <si>
    <t>PM_AS-475-3S-Grey Velvet-Iconic57</t>
  </si>
  <si>
    <t>FM1917748-S-PM9338</t>
  </si>
  <si>
    <t>Azalea 3 Seater Sofa in Brown Color- Amberville by Pepperfry</t>
  </si>
  <si>
    <t>PM_AS-475-3S-Brown Velvet</t>
  </si>
  <si>
    <t>FM1903607-S-PM9338</t>
  </si>
  <si>
    <t>Azalea 3 Seater Sofa In Blush Pink Colour - Amberville By Pepperfry</t>
  </si>
  <si>
    <t>FM1903582-S-PM9338</t>
  </si>
  <si>
    <t>Azalea 3 Seater Sofa in Berry Red Colour - Amberville by Pepperfry</t>
  </si>
  <si>
    <t>PM_AS-475-3S-RedVelvet-Iconic36</t>
  </si>
  <si>
    <t>FM1903599-S-PM9338</t>
  </si>
  <si>
    <t>Azalea 2 Seater Sofa In Teal Blue Colour - Amberville By Pepperfry</t>
  </si>
  <si>
    <t>PM_AS-475-2S-TealVelvet-Orchid337</t>
  </si>
  <si>
    <t>FM1918964-S-PM9338</t>
  </si>
  <si>
    <t>Azalea 2 Seater Sofa In Royal Blue Colour - Amberville By Pepperfry</t>
  </si>
  <si>
    <t>FM1917746-S-PM9338</t>
  </si>
  <si>
    <t>Azalea 2 Seater Sofa in Fossil Grey Colour - Amberville by Pepperfry</t>
  </si>
  <si>
    <t>PM_AS-475-2S-Grey Velvet-Iconic57</t>
  </si>
  <si>
    <t>FM1917749-S-PM9338</t>
  </si>
  <si>
    <t>Azalea 2 Seater Sofa in Brown Color- Amberville by Pepperfry</t>
  </si>
  <si>
    <t>PM_AS-475-2S-Brown Velvet</t>
  </si>
  <si>
    <t>FM1903602-S-PM9338</t>
  </si>
  <si>
    <t>Azalea 2 Seater Sofa In Blush Pink Colour - Amberville By Pepperfry</t>
  </si>
  <si>
    <t>PM_AS-475-2S-BlushVelvet-Orchid324</t>
  </si>
  <si>
    <t>FM1903583-S-PM9338</t>
  </si>
  <si>
    <t>Azalea 2 Seater Sofa In Berry Red Colour - Amberville By Pepperfry</t>
  </si>
  <si>
    <t>PM_AS-475-2S-RedVelvet-Iconic36</t>
  </si>
  <si>
    <t>FM1903610-S-PM9338</t>
  </si>
  <si>
    <t>Azalea 1 Seater Sofa In Teal Blue Colour - Amberville By Pepperfry</t>
  </si>
  <si>
    <t>PM_AS-475-1S-TealVelvet-Orchid337</t>
  </si>
  <si>
    <t>FM1918965-S-PM9338</t>
  </si>
  <si>
    <t>Azalea 1 Seater Sofa In Royal Blue Colour - Amberville By Pepperfry</t>
  </si>
  <si>
    <t>AS-475-1 Str-BlueVelvet-Iconic56</t>
  </si>
  <si>
    <t>FM1917747-S-PM9338</t>
  </si>
  <si>
    <t>Azalea 1 Seater Sofa in Fossil Grey Colour - Amberville by Pepperfry</t>
  </si>
  <si>
    <t>PM_AS-475-1S-Grey Velvet-Iconic57</t>
  </si>
  <si>
    <t>FM1917750-S-PM9338</t>
  </si>
  <si>
    <t>Azalea 1 Seater Sofa in Brown Color- Amberville by Pepperfry</t>
  </si>
  <si>
    <t>PM_AS-475-1S-Brown Velvet</t>
  </si>
  <si>
    <t>FM1903606-S-PM9338</t>
  </si>
  <si>
    <t>Azalea 1 Seater Sofa In Blush Pink Colour - Amberville By Pepperfry</t>
  </si>
  <si>
    <t>PM_AS-475-1Str-BlushVelvet-Orchid324</t>
  </si>
  <si>
    <t>FM1903584-S-PM9338</t>
  </si>
  <si>
    <t>Azalea 1 Seater Sofa In Berry Red Colour - Amberville By Pepperfry</t>
  </si>
  <si>
    <t>PM_AS-475-1S-RedVelvet-Iconic36</t>
  </si>
  <si>
    <t>FN1739882-S-PM9338</t>
  </si>
  <si>
    <t>Ayusho Sofa Cum Bed with Storage in Blue Colour by Vittoria</t>
  </si>
  <si>
    <t>AS-318-SCB-Regular-3 Cushion-Blue-Azora56136</t>
  </si>
  <si>
    <t>FN1685367-S-PM9338</t>
  </si>
  <si>
    <t>Ayusho 3 Seater Sofa Cum Bed with Storage in Grey Colour by Vittoria</t>
  </si>
  <si>
    <t>FN1685366-S-PM9338</t>
  </si>
  <si>
    <t>Ayusho 3 Seater Sofa Cum Bed with Storage in Brown Colour by Vittoria</t>
  </si>
  <si>
    <t>Omega 233 Brown Jute</t>
  </si>
  <si>
    <t>FN1900458-S-PM9338</t>
  </si>
  <si>
    <t>Atlantis Corner Sofa in Sky Blue Colour by Vittoria</t>
  </si>
  <si>
    <t>AS-445-C-RHS-LightBlue+greyPVC</t>
  </si>
  <si>
    <t>yet to decide</t>
  </si>
  <si>
    <t>Same as product (GREY PVC)</t>
  </si>
  <si>
    <t>FN1866728-S-PM9338</t>
  </si>
  <si>
    <t>Atlantis 3 Seater Sofa with Adjustable Backrest in Blue Colour by Vittoria</t>
  </si>
  <si>
    <t>AS-412-3S-Bluefab</t>
  </si>
  <si>
    <t>discontinued</t>
  </si>
  <si>
    <t>FM1903577-S-PM9338</t>
  </si>
  <si>
    <t>Arsin 3 Seater RHS Sectional Sofa in Teal Blue Colour - Amberville by Pepperfry</t>
  </si>
  <si>
    <t>AS-480L-RHS-TealVelvet-Orchid337_PM</t>
  </si>
  <si>
    <t>FM1903613-S-PM9338</t>
  </si>
  <si>
    <t>Arsin 3 Seater RHS Sectional Sofa in Fossil Grey Colour - Amberville by Pepperfry</t>
  </si>
  <si>
    <t>AS-480L-RHS-GreyVelvet_PM</t>
  </si>
  <si>
    <t>FM1903616-S-PM9338</t>
  </si>
  <si>
    <t>Arsin 3 Seater RHS Sectional Sofa in Beige Colour - Amberville by Pepperfry</t>
  </si>
  <si>
    <t>AS-480L-RHS-CreamLeatherette_PM</t>
  </si>
  <si>
    <t>FM1903578-S-PM9338</t>
  </si>
  <si>
    <t>Arsin 3 Seater LHS Sectional Sofa in Teal Blue Colour - Amberville by Pepperfry</t>
  </si>
  <si>
    <t>FM1903618-S-PM9338</t>
  </si>
  <si>
    <t>Arsin 3 Seater LHS Sectional Sofa in Fossil Grey Colour - Amberville by Pepperfry</t>
  </si>
  <si>
    <t>AS-480L-LHS-GreyVelvet_PM</t>
  </si>
  <si>
    <t>FM1903615-S-PM9338</t>
  </si>
  <si>
    <t>Arsin 3 Seater LHS Sectional Sofa in Beige Colour - Amberville by Pepperfry</t>
  </si>
  <si>
    <t>AS-480L-LHS-CreamLeatherette_PM</t>
  </si>
  <si>
    <t>FN1627587-S-PM9338</t>
  </si>
  <si>
    <t>Areia 3 Seater Sofa in Sandy Beige Colour - CasaCraft By Pepperfry</t>
  </si>
  <si>
    <t>AS-303 3 seater Chesterfield Sofa_Nevada 901_3S_V_PM</t>
  </si>
  <si>
    <t>Nevada 901- Sandy Beige</t>
  </si>
  <si>
    <t>5" Kalash Special</t>
  </si>
  <si>
    <t>FM1745091-S-PM9338</t>
  </si>
  <si>
    <t>Areia 3 Seater Sofa In Sandy Beige Colour - Amberville By Pepperfry</t>
  </si>
  <si>
    <t>AS-303 3 seater Chesterfield Sofa_Nevada 901_3S_V_AMBRVL_PM</t>
  </si>
  <si>
    <t>FN1627602-S-PM9338</t>
  </si>
  <si>
    <t>Areia 3 Seater Sofa in Navy Blue Colour - CasaCraft By Pepperfry</t>
  </si>
  <si>
    <t>AS-303 3 seater Chesterfield Sofa_Azora 140_56136_3S_V_PM</t>
  </si>
  <si>
    <t>FM1745084-S-PM9338</t>
  </si>
  <si>
    <t>Areia 3 Seater Sofa In Navy Blue Colour - Amberville By Pepperfry</t>
  </si>
  <si>
    <t>AS-303 3 seater Chesterfield Sofa_Azora 140_56136_3S_V_AMBRVL_PM</t>
  </si>
  <si>
    <t>FM1744873-S-PM9338</t>
  </si>
  <si>
    <t>Areia 3 Seater Sofa In Dark Brown Colour - Amberville By Pepperfry</t>
  </si>
  <si>
    <t>AS-303 3 seater Chesterfield Sofa_Nevada 103_3S_V_AMBRVL_PM</t>
  </si>
  <si>
    <t>Nevada 103-Dark Brown</t>
  </si>
  <si>
    <t>FN1627599-S-PM9338</t>
  </si>
  <si>
    <t>Areia 3 Seater Sofa in Charcoal Grey Colour - CasaCraft By Pepperfry</t>
  </si>
  <si>
    <t>AS-303 3 seater Chesterfield Sofa_Azora 140_58146_3S_V_PM</t>
  </si>
  <si>
    <t>FM1745088-S-PM9338</t>
  </si>
  <si>
    <t>Areia 3 Seater Sofa In Charcoal Grey Colour - Amberville By Pepperfry</t>
  </si>
  <si>
    <t>AS-303 3 seater Chesterfield Sofa_Azora 140_58146_3S_V_AMBRVL_PM</t>
  </si>
  <si>
    <t>FN1627590-S-PM9338</t>
  </si>
  <si>
    <t>Areia 3 Seater Sofa in Black Colour - CasaCraft By Pepperfry</t>
  </si>
  <si>
    <t>AS-303 3 seater Chesterfield Sofa_Nevada 800_3S_V_PM</t>
  </si>
  <si>
    <t>Nevada 800- Black</t>
  </si>
  <si>
    <t>FM1745089-S-PM9338</t>
  </si>
  <si>
    <t>Areia 3 Seater Sofa In Black Colour - Amberville By Pepperfry</t>
  </si>
  <si>
    <t>AS-303 3 seater Chesterfield Sofa_Nevada 800_3S_V_AMBRVL_PM</t>
  </si>
  <si>
    <t>FM1744874-S-PM9338</t>
  </si>
  <si>
    <t>Areia 3 Seater Sofa in Beige Colour - Amberville By Pepperfry</t>
  </si>
  <si>
    <t>FN1627588-S-PM9338</t>
  </si>
  <si>
    <t>Areia 2 Seater Sofa in Sandy Beige Colour - CasaCraft By Pepperfry</t>
  </si>
  <si>
    <t>AS-303 2 seater Chesterfield Sofa_Nevada 901_2S_V_PM</t>
  </si>
  <si>
    <t>FM1745090-S-PM9338</t>
  </si>
  <si>
    <t>Areia 2 Seater Sofa In Sandy Beige Colour - Amberville By Pepperfry</t>
  </si>
  <si>
    <t>AS-303 2 seater Chesterfield Sofa_Nevada 901_2S_V_AMBRVL_PM</t>
  </si>
  <si>
    <t>FN1627603-S-PM9338</t>
  </si>
  <si>
    <t>Areia 2 Seater Sofa in Navy Blue Colour - CasaCraft By Pepperfry</t>
  </si>
  <si>
    <t>AS-303 2 seater Chesterfield Sofa_Azora 140_56136_2S_V_PM</t>
  </si>
  <si>
    <t>FM1745087-S-PM9338</t>
  </si>
  <si>
    <t>Areia 2 Seater Sofa In Navy Blue Colour - Amberville By Pepperfry</t>
  </si>
  <si>
    <t>AS-303 2 seater Chesterfield Sofa_Azora 140_56136_2S_V_AMBRVL_PM</t>
  </si>
  <si>
    <t>FM1744871-S-PM9338</t>
  </si>
  <si>
    <t>Areia 2 Seater Sofa In Dark Brown Colour - Amberville By Pepperfry</t>
  </si>
  <si>
    <t>AS-303 2 seater Chesterfield Sofa_Nevada 103_2S_V_AMBRVL_PM</t>
  </si>
  <si>
    <t>FN1627600-S-PM9338</t>
  </si>
  <si>
    <t>Areia 2 Seater Sofa in Charcoal Grey Colour - CasaCraft By Pepperfry</t>
  </si>
  <si>
    <t>AS-303 2 seater Chesterfield Sofa_Azora 140_58146_2S_V_PM</t>
  </si>
  <si>
    <t>FM1745085-S-PM9338</t>
  </si>
  <si>
    <t>Areia 2 Seater Sofa In Charcoal Grey Colour - Amberville By Pepperfry</t>
  </si>
  <si>
    <t>AS-303 2 seater Chesterfield Sofa_Azora 140_58146_2S_V_AMBRVL_PM</t>
  </si>
  <si>
    <t>FN1627591-S-PM9338</t>
  </si>
  <si>
    <t>Areia 2 Seater Sofa in Black Colour - CasaCraft By Pepperfry</t>
  </si>
  <si>
    <t>AS-303 2 seater Chesterfield Sofa_Nevada 800_2S_V_PM</t>
  </si>
  <si>
    <t>FM1745080-S-PM9338</t>
  </si>
  <si>
    <t>Areia 2 Seater Sofa In Black Colour - Amberville By Pepperfry</t>
  </si>
  <si>
    <t>AS-303 2 seater Chesterfield Sofa_Nevada 800_2S_V_AMBRVL_PM</t>
  </si>
  <si>
    <t>FM1744875-S-PM9338</t>
  </si>
  <si>
    <t>Areia 2 Seater Sofa In Beige Colour - Amberville By Pepperfry</t>
  </si>
  <si>
    <t>FN1627589-S-PM9338</t>
  </si>
  <si>
    <t>Areia 1 Seater Sofa in Sandy Beige Colour - CasaCraft By Pepperfry</t>
  </si>
  <si>
    <t>AS-303 1 seater Chesterfield Sofa_Nevada 901_1S_V_PM</t>
  </si>
  <si>
    <t>FM1745082-S-PM9338</t>
  </si>
  <si>
    <t>Areia 1 Seater Sofa In Sandy Beige Colour - Amberville By Pepperfry</t>
  </si>
  <si>
    <t>AS-303 1 seater Chesterfield Sofa_Nevada 901_1S_V_AMBRVL_PM</t>
  </si>
  <si>
    <t>FN1627604-S-PM9338</t>
  </si>
  <si>
    <t>Areia 1 Seater Sofa in Navy Blue Colour - CasaCraft By Pepperfry</t>
  </si>
  <si>
    <t>AS-303 1 seater Chesterfield Sofa_Azora 140_56136_1S_V_PM</t>
  </si>
  <si>
    <t>FM1745083-S-PM9338</t>
  </si>
  <si>
    <t>Areia 1 Seater Sofa In Navy Blue Colour - Amberville By Pepperfry</t>
  </si>
  <si>
    <t>AS-303 1 seater Chesterfield Sofa_Azora 140_56136_1S_V_AMBRVL_PM</t>
  </si>
  <si>
    <t>FM1744872-S-PM9338</t>
  </si>
  <si>
    <t>Areia 1 Seater Sofa In Dark Brown Colour - Amberville By Pepperfry</t>
  </si>
  <si>
    <t>AS-303 1 seater Chesterfield Sofa_Nevada 103_1S_V_AMBRVL_PM</t>
  </si>
  <si>
    <t>FN1627601-S-PM9338</t>
  </si>
  <si>
    <t>Areia 1 Seater Sofa in Charcoal Grey Colour - CasaCraft By Pepperfry</t>
  </si>
  <si>
    <t>AS-303 1 seater Chesterfield Sofa_Azora 140_58146_1S_V_PM</t>
  </si>
  <si>
    <t>FM1745081-S-PM9338</t>
  </si>
  <si>
    <t>Areia 1 Seater Sofa In Charcoal Grey Colour - Amberville By Pepperfry</t>
  </si>
  <si>
    <t>AS-303 1 seater Chesterfield Sofa_Azora 140_58146_1S_V_AMBRVL_PM</t>
  </si>
  <si>
    <t>FN1627592-S-PM9338</t>
  </si>
  <si>
    <t>Areia 1 Seater Sofa in Black Colour - CasaCraft By Pepperfry</t>
  </si>
  <si>
    <t>AS-303 1 seater Chesterfield Sofa_Nevada 800_1S_V_PM</t>
  </si>
  <si>
    <t>FM1745086-S-PM9338</t>
  </si>
  <si>
    <t>Areia 1 Seater Sofa In Black Colour - Amberville By Pepperfry</t>
  </si>
  <si>
    <t>AS-303 1 seater Chesterfield Sofa_Nevada 800_1S_V_AMBRVL_PM</t>
  </si>
  <si>
    <t>FM1744870-S-PM9338</t>
  </si>
  <si>
    <t>Areia 1 Seater Sofa in Beige Colour - Amberville By Pepperfry</t>
  </si>
  <si>
    <t>AS-303 1 seater Chesterfield Sofa_Azora 140_59204_1S_V_AMBRVL_Pm</t>
  </si>
  <si>
    <t>FM1894767-S-PM9338</t>
  </si>
  <si>
    <t>Arcedior 3 Seater Sofa In Teal Blue Colour - Woodsworth By Pepperfry</t>
  </si>
  <si>
    <t>AS-466-3Str-Teal-Orchid 337</t>
  </si>
  <si>
    <t>FM1894768-S-PM9338</t>
  </si>
  <si>
    <t>Arcedior 3 Seater Sofa In Fossil Grey Color - Woodsworth By Pepperfry</t>
  </si>
  <si>
    <t>AS-466-3Str-Grey-Orchid 333</t>
  </si>
  <si>
    <t>FM1894765-S-PM9338</t>
  </si>
  <si>
    <t>Arcedior 2 Seater Sofa In Teal Blue Colour - Woodsworth By Pepperfry</t>
  </si>
  <si>
    <t>AS-466-2 Str-Teal-Orchid 337</t>
  </si>
  <si>
    <t>FM1894766-S-PM9338</t>
  </si>
  <si>
    <t>Arcedior 2 Seater Sofa In Fossil Grey Colour - Woodsworth By Pepperfry</t>
  </si>
  <si>
    <t>AS-466-2 Str-Grey-Orchid 333</t>
  </si>
  <si>
    <t>FM1894763-S-PM9338</t>
  </si>
  <si>
    <t>Arcedior 1 Seater Sofa In Teal Blue Colour - Woodsworth By Pepperfry</t>
  </si>
  <si>
    <t>AS-466-1 Str-Teal-Orchid 337</t>
  </si>
  <si>
    <t>FM1894764-S-PM9338</t>
  </si>
  <si>
    <t>Arcedior 1 Seater Sofa In Fossil Grey Colour - Woodsworth By Pepperfry</t>
  </si>
  <si>
    <t>AS-466- 1 Str-Grey-Orchid 333</t>
  </si>
  <si>
    <t>FN1805054-S-PM9338</t>
  </si>
  <si>
    <t>Antonio RHS Sofa Cum Bed with Adjustable Headrest &amp; Storage in Charcoal Grey Colour by Vittoria</t>
  </si>
  <si>
    <t>No legs</t>
  </si>
  <si>
    <t>FN1805052-S-PM9338</t>
  </si>
  <si>
    <t>Antonio RHS Sofa Cum Bed with Adjustable Headrest &amp; Storage in Blue Colour by Vittoria</t>
  </si>
  <si>
    <t>FN1805053-S-PM9338</t>
  </si>
  <si>
    <t>Antonio LHS Sofa Cum Bed with Adjustable Headrest &amp; Storage in Charcoal Grey Colour by Vittoria</t>
  </si>
  <si>
    <t>159L-LHS-SCB-AzoraCharcoal Grey-58146</t>
  </si>
  <si>
    <t>FN1805051-S-PM9338</t>
  </si>
  <si>
    <t>Antonio LHS Sofa Cum Bed with Adjustable Headrest &amp; Storage in Blue Colour by Vittoria</t>
  </si>
  <si>
    <t>159L-LHS-SCB-AzoraBlue 56136</t>
  </si>
  <si>
    <t>FN1804999-S-PM9338</t>
  </si>
  <si>
    <t>Ambro Wing Chair in Yellow Colour by Vittoria</t>
  </si>
  <si>
    <t>AS-Chair-UL-Lisa Yellow</t>
  </si>
  <si>
    <t>FN1804996-S-PM9338</t>
  </si>
  <si>
    <t>Amber RHS L Shape Sofa in Mango Colour by Vittoria</t>
  </si>
  <si>
    <t>AS-349-L-RHS-Amber Yellow Pvc</t>
  </si>
  <si>
    <t>FN1804998-S-PM9338</t>
  </si>
  <si>
    <t>Amber RHS L Shape Sofa in brown Colour by Vittoria</t>
  </si>
  <si>
    <t>AS-349-L-RHS-Brown</t>
  </si>
  <si>
    <t>FN1846864-S-PM9338</t>
  </si>
  <si>
    <t>Amber RHS 3 Seater Sofa with Lounger in Dark Brown Colour by Vittoria</t>
  </si>
  <si>
    <t>AS-349-L-RHS-D.Brown pvc</t>
  </si>
  <si>
    <t>FN1804995-S-PM9338</t>
  </si>
  <si>
    <t>Amber LHS L Shape Sofa in Mango Colour by Vittoria</t>
  </si>
  <si>
    <t>AS-349-L-LHS-Amber Yellow Pvc</t>
  </si>
  <si>
    <t>FN1804997-S-PM9338</t>
  </si>
  <si>
    <t>Amber LHS L Shape Sofa in Brown Colour by Vittoria</t>
  </si>
  <si>
    <t>AS-349-L-LHS-Brown</t>
  </si>
  <si>
    <t>FN1846863-S-PM9338</t>
  </si>
  <si>
    <t>Amber LHS 3 Seater Sofa with Lounger in Dark Brown Colour by Vittoria</t>
  </si>
  <si>
    <t>FM1913237-S-PM9338</t>
  </si>
  <si>
    <t>Amanda RHS Sectional Sofa in Tan Colour - CasaCraft By Pepperfry</t>
  </si>
  <si>
    <t>AS-384L-B-RHS-Avio-TanPVC , //</t>
  </si>
  <si>
    <t>FN1877179-S-PM9338</t>
  </si>
  <si>
    <t>Amanda RHS Sectional Sofa in Sandy Brown Colour - CasaCraft By Pepperfry</t>
  </si>
  <si>
    <t>AS-384L-B-RHS-SandyBrown-Azora58007_PM //</t>
  </si>
  <si>
    <t>FN1877175-S-PM9338</t>
  </si>
  <si>
    <t>Amanda RHS Secrional Sofa in Charcoal Grey Colour - CasaCraft By Pepperfry</t>
  </si>
  <si>
    <t>AS-384L-B-RHS-CharcoalGrey-Azora58146_PM //</t>
  </si>
  <si>
    <t>FN1877177-S-PM9338</t>
  </si>
  <si>
    <t>Amanda RHS Secctional Sofa in Steel Grey Colour - CasaCraft By Pepperfry</t>
  </si>
  <si>
    <t>AS-384L-B-RHS-SteelGrey-Azora58045_PM //</t>
  </si>
  <si>
    <t>FN1877181-S-PM9338</t>
  </si>
  <si>
    <t>Amanda RHS Secctional Sofa in Navy Blue Colour - CasaCraft By Pepperfry</t>
  </si>
  <si>
    <t>AS-384L-B-RHS-NavyBlue-Azora56136_PM //</t>
  </si>
  <si>
    <t>FM1913238-S-PM9338</t>
  </si>
  <si>
    <t>Amanda LHS Sectional Sofa in Tan Colour - CasaCraft By Pepperfry</t>
  </si>
  <si>
    <t>AS-384L-B-LHS-Avio-TanPVC , //</t>
  </si>
  <si>
    <t>FN1877176-S-PM9338</t>
  </si>
  <si>
    <t>Amanda LHS Sectional Sofa in Steel Grey Colour - CasaCraft By Pepperfry</t>
  </si>
  <si>
    <t>AS-384L-B-LHS-SteelGrey-Azora58045_PM //</t>
  </si>
  <si>
    <t>FN1877178-S-PM9338</t>
  </si>
  <si>
    <t>Amanda LHS Sectional Sofa in Sandy Brown Colour - CasaCraft By Pepperfry</t>
  </si>
  <si>
    <t>AS-384L-B-LHS-SandyBrown-Azora58007_PM //</t>
  </si>
  <si>
    <t>FN1877180-S-PM9338</t>
  </si>
  <si>
    <t>Amanda LHS Sectional Sofa in Navy Blue Colour - CasaCraft By Pepperfry</t>
  </si>
  <si>
    <t>AS-384L-B-LHS-NavyBlue-Azora56136_PM //</t>
  </si>
  <si>
    <t>FN1877174-S-PM9338</t>
  </si>
  <si>
    <t>Amanda LHS Sectional Sofa in Charcoal Grey Colour - CasaCraft By Pepperfry</t>
  </si>
  <si>
    <t>AS-384L-B-LHS-CharcoalGrey-Azora58146_PM //</t>
  </si>
  <si>
    <t>FM1913236-S-PM9338</t>
  </si>
  <si>
    <t>Amanda 3 Seater Sofa In Tan Colour - CasaCraft By Pepperfry</t>
  </si>
  <si>
    <t>AS-384-3STR-Avio-TanPVC , //</t>
  </si>
  <si>
    <t>FN1745521-S-PM9338</t>
  </si>
  <si>
    <t>Amanda 3 Seater Sofa in Steel Grey Colour - CasaCraft By Pepperfry</t>
  </si>
  <si>
    <t>AS-384-3 Seater_Steel Grey_Azora 140 - 58045_PM //</t>
  </si>
  <si>
    <t>FN1745520-S-PM9338</t>
  </si>
  <si>
    <t>Amanda 3 Seater Sofa in Sandy Brown Colour - CasaCraft By Pepperfry</t>
  </si>
  <si>
    <t>FN1745522-S-PM9338</t>
  </si>
  <si>
    <t>Amanda 3 Seater Sofa in Navy Blue Colour - CasaCraft By Pepperfry</t>
  </si>
  <si>
    <t>FM1903121-S-PM9338</t>
  </si>
  <si>
    <t>Amanda 3 Seater Sofa In Grey Colour - CasaCraft By Pepperfry</t>
  </si>
  <si>
    <t>FN1745519-S-PM9338</t>
  </si>
  <si>
    <t>Amanda 3 Seater Sofa in Charcoal Grey Colour - CasaCraft By Pepperfry</t>
  </si>
  <si>
    <t>FM1913245-S-PM9338</t>
  </si>
  <si>
    <t>Amanda 2 Seater Sofa In Tan Colour - CasaCraft By Pepperfry</t>
  </si>
  <si>
    <t>AS-384-2STR-Avio-TanPVC , //</t>
  </si>
  <si>
    <t>FN1745517-S-PM9338</t>
  </si>
  <si>
    <t>Amanda 2 Seater Sofa in Steel Grey Colour - CasaCraft By Pepperfry</t>
  </si>
  <si>
    <t>AS-384-2 Seater-Steel Grey_Azora 58045_PM //</t>
  </si>
  <si>
    <t>FN1745516-S-PM9338</t>
  </si>
  <si>
    <t>Amanda 2 Seater Sofa in Sandy Brown Colour - CasaCraft By Pepperfry</t>
  </si>
  <si>
    <t>FN1745518-S-PM9338</t>
  </si>
  <si>
    <t>Amanda 2 Seater Sofa in Navy Blue Colour - CasaCraft By Pepperfry</t>
  </si>
  <si>
    <t>FN1745515-S-PM9338</t>
  </si>
  <si>
    <t>Amanda 2 Seater Sofa in Charcoal Grey Colour - CasaCraft By Pepperfry</t>
  </si>
  <si>
    <t>FM1913255-S-PM9338</t>
  </si>
  <si>
    <t>Amanda 1 Seater Sofa In Tan Colour - CasaCraft By Pepperfry</t>
  </si>
  <si>
    <t>AS-384-1STR-Avio-TanPVC , //</t>
  </si>
  <si>
    <t>Avio TAN pvc</t>
  </si>
  <si>
    <t>FN1745513-S-PM9338</t>
  </si>
  <si>
    <t>Amanda 1 Seater Sofa in Steel Grey Colour - CasaCraft By Pepperfry</t>
  </si>
  <si>
    <t>AS-384-1 Seater_Steel Grey_Azora 140 - 58045_PM //</t>
  </si>
  <si>
    <t>FN1745512-S-PM9338</t>
  </si>
  <si>
    <t>Amanda 1 Seater Sofa in Sandy Brown Colour - CasaCraft By Pepperfry</t>
  </si>
  <si>
    <t>AS-384-1 Seater_Sandy Brown_Azora 140 - 58007_PM //</t>
  </si>
  <si>
    <t>FN1745514-S-PM9338</t>
  </si>
  <si>
    <t>Amanda 1 Seater Sofa in Navy Blue Colour - CasaCraft By Pepperfry</t>
  </si>
  <si>
    <t>FM1903114-S-PM9338</t>
  </si>
  <si>
    <t>Amanda 1 Seater Sofa In Grey Leatherette - CasaCraft By Pepperfry</t>
  </si>
  <si>
    <t>AS-384-1S-AVIO-GreyPVC //</t>
  </si>
  <si>
    <t>FN1745511-S-PM9338</t>
  </si>
  <si>
    <t>Amanda 1 Seater Sofa in Charcoal Grey Colour - CasaCraft By Pepperfry</t>
  </si>
  <si>
    <t>AS-384-1 Seater_Charcoal Grey_Azora 140 - 58146_PM //</t>
  </si>
  <si>
    <t>FM1903117-S-PM9338</t>
  </si>
  <si>
    <t>Amanda  2 Seater Sofa In Grey Leatherette - CasaCraft By Pepperfry</t>
  </si>
  <si>
    <t>AS-384-2S-avio-GreyPVC //</t>
  </si>
  <si>
    <t>FM1903082-S-PM9338</t>
  </si>
  <si>
    <t>Alvarez Wing Chair In Teal Blue Colour - CasaCraft By Pepperfry</t>
  </si>
  <si>
    <t>FM1903084-S-PM9338</t>
  </si>
  <si>
    <t>Alvarez Wing Chair In Peach Colour</t>
  </si>
  <si>
    <t>FM1903083-S-PM9338</t>
  </si>
  <si>
    <t>Alvarez Wing Chair In Mustard Yellow  Colour - CasaCraft By Pepperfry</t>
  </si>
  <si>
    <t>AS-490-WC-MustardYellowVelvet-Orchid327_ //</t>
  </si>
  <si>
    <t>FM1903081-S-PM9338</t>
  </si>
  <si>
    <t>Alvarez Wing Chair In Blush Pink  Colour - CasaCraft By Pepperfry</t>
  </si>
  <si>
    <t>FN1857261-S-PM9338</t>
  </si>
  <si>
    <t>Allison 3 Seater Sofa in Sandy Brown Colour - CasaCraft By Pepperfry</t>
  </si>
  <si>
    <t>AS-436-3 Str-Sandy Brown-Azora 58007 //</t>
  </si>
  <si>
    <t>FN1857260-S-PM9338</t>
  </si>
  <si>
    <t>Allison 3 Seater Sofa in Charcoal Grey Colour - CasaCraft By Pepperfry</t>
  </si>
  <si>
    <t>AS-436-3 Str-Charcoal Grey-Azora 58146 //</t>
  </si>
  <si>
    <t>FN1857259-S-PM9338</t>
  </si>
  <si>
    <t>Allison 2 Seater Sofa in Sandy Brown Colour - CasaCraft By Pepperfry</t>
  </si>
  <si>
    <t>AS-436-2 Str-Sandy Brown-Azora 58007 //</t>
  </si>
  <si>
    <t>FN1857258-S-PM9338</t>
  </si>
  <si>
    <t>Allison 2 Seater Sofa in Charcoal Grey Colour - CasaCraft By Pepperfry</t>
  </si>
  <si>
    <t>AS-436-2 Str-Charcoal Grey-Azora 58146 //</t>
  </si>
  <si>
    <t>FN1857257-S-PM9338</t>
  </si>
  <si>
    <t>Allison 1 Seater Sofa in Sandy Brown Colour - CasaCraft By Pepperfry</t>
  </si>
  <si>
    <t>AS-436-1 Str-Sandy Brown-Azora 58007</t>
  </si>
  <si>
    <t>FN1857256-S-PM9338</t>
  </si>
  <si>
    <t>Allison 1 Seater Sofa in Charcoal Grey Colour - CasaCraft By Pepperfry</t>
  </si>
  <si>
    <t>AS-436-1 Str-Charcoal Grey-Azora 58146</t>
  </si>
  <si>
    <t>FM1913243-S-PM9338</t>
  </si>
  <si>
    <t>Allison 3 Seater Velvet Sofa In Teal Blue Colour  - CasaCraft By Pepperfry</t>
  </si>
  <si>
    <t>AS-436-3 Str-Teal-Orchid337 //</t>
  </si>
  <si>
    <t>FM1913249-S-PM9338</t>
  </si>
  <si>
    <t>Allison 2 Seater Velvet Sofa In Teal Blue Colour  - CasaCraft By Pepperfry</t>
  </si>
  <si>
    <t>AS-436-2 Str-Teal-Orchid337 //</t>
  </si>
  <si>
    <t>FM1913260-S-PM9338</t>
  </si>
  <si>
    <t>Allison 1 Seater Velvet Sofa In Teal Blue Colour  - CasaCraft By Pepperfry</t>
  </si>
  <si>
    <t>AS-436-1 Str-Teal-Orchid337 //</t>
  </si>
  <si>
    <t>FM1894775-S-PM9338</t>
  </si>
  <si>
    <t>Alisia 3 Seater Sofa In Sandy Brown Colour- Woodsworth By Pepperfry</t>
  </si>
  <si>
    <t>Moved to PM_AS-463-3 STR-Sandy Brown-Highway</t>
  </si>
  <si>
    <t>2.5" L Shaped</t>
  </si>
  <si>
    <t>FM1894776-S-PM9338</t>
  </si>
  <si>
    <t>Alisia 3 Seater Sofa In Navy Blue Colour - Woodsworth By Pepperfry</t>
  </si>
  <si>
    <t>Moved to PM_AS-463-3 STR-Navy Blue-Azora 56136</t>
  </si>
  <si>
    <t>FM1894777-S-PM9338</t>
  </si>
  <si>
    <t>Alisia 3 Seater Sofa In Beige Colour - Woodsworth By Pepperfry</t>
  </si>
  <si>
    <t>Moved to PM_AS-463-3 STR-Beige-Azora 59204</t>
  </si>
  <si>
    <t>FM1894772-S-PM9338</t>
  </si>
  <si>
    <t>Alisia 2 Seater Sofa In Sandy Brown Colour - Woodsworth By Pepperfry</t>
  </si>
  <si>
    <t>Moved to PM_AS-463-2 STR-Sandy Brown-Highway</t>
  </si>
  <si>
    <t>FM1894773-S-PM9338</t>
  </si>
  <si>
    <t>Alisia 2 Seater Sofa In Navy Blue Colour - Woodsworth By Pepperfry</t>
  </si>
  <si>
    <t>Moved to PM_AS-463-2 STR-Navy Blue-Azora 56136</t>
  </si>
  <si>
    <t>FM1894774-S-PM9338</t>
  </si>
  <si>
    <t>Alisia 2 Seater Sofa In Beige Colour - Woodsworth By Pepperfry</t>
  </si>
  <si>
    <t>AS-463-2 STR-Beige-Azora 59204_PM</t>
  </si>
  <si>
    <t>FM1894769-S-PM9338</t>
  </si>
  <si>
    <t>Alisia 1 Seater Sofa In Sandy Brown Colour - Woodsworth By Pepperfry</t>
  </si>
  <si>
    <t>Moved to PM_AS-463-1 STR-Sandy Brown-Highway</t>
  </si>
  <si>
    <t>FM1894770-S-PM9338</t>
  </si>
  <si>
    <t>Alisia 1 Seater Sofa In Navy Blue Colour - Woodsworth By Pepperfry</t>
  </si>
  <si>
    <t>Moved to PM_AS-463-1STR-Navy Blue-Azora 56136</t>
  </si>
  <si>
    <t>FM1894771-S-PM9338</t>
  </si>
  <si>
    <t>Alisia 1 Seater Sofa In Beige Colour - Woodsworth By Pepperfry</t>
  </si>
  <si>
    <t>Moved to PM_AS-463-1STR-Beige-Azora 59204</t>
  </si>
  <si>
    <t>FM1903087-S-PM9338</t>
  </si>
  <si>
    <t>Alcalde Wing Chair In Wine  Red Colour -   CasaCraft by Pepperfry</t>
  </si>
  <si>
    <t>AS-491-WC-WineVelvet-Glam621</t>
  </si>
  <si>
    <t>7" Kulfi Cross</t>
  </si>
  <si>
    <t>FM1903086-S-PM9338</t>
  </si>
  <si>
    <t>FM1903085-S-PM9338</t>
  </si>
  <si>
    <t>Alcalde Wing Chair In Grey Colour</t>
  </si>
  <si>
    <t>AS-481-WC-GreyVelvet_</t>
  </si>
  <si>
    <t>FM1912490-S-PM9338</t>
  </si>
  <si>
    <t>Albanto 1 Seater Recliner In Marigold Colour - CasaCraft by Pepperfry</t>
  </si>
  <si>
    <t>AS-1009-1StrRecliner-DivineAdornMarrigold..</t>
  </si>
  <si>
    <t>FM1919767-S-PM9338</t>
  </si>
  <si>
    <t>Aelber 3 Seater Sofa In Royal Blue Colour - Woodsworth By Pepperfry</t>
  </si>
  <si>
    <t>Moved to PM_AS-499-3S-NavyBlueVelvet-Iconic56</t>
  </si>
  <si>
    <t>FM1919768-S-PM9338</t>
  </si>
  <si>
    <t>Aelber 3 Seater Sofa In Fossil Grey Colour - Woodsworth By Pepperfry</t>
  </si>
  <si>
    <t>Moved to PM_AS-499-3S-Darkgreyvelvet-Iconic57</t>
  </si>
  <si>
    <t>FM1919766-S-PM9338</t>
  </si>
  <si>
    <t>Aelber 3 Seater Sofa In Teal Green Colour - Woodsworth By Pepperfry</t>
  </si>
  <si>
    <t>Moved to PM_AS-499-3S-Teal-Orchid337</t>
  </si>
  <si>
    <t>FM1919769-S-PM9338</t>
  </si>
  <si>
    <t>Aelber 3 Seater Sofa In Beige Colour - Woodsworth By Pepperfry</t>
  </si>
  <si>
    <t>Moved to PM_AS-499-3S-Beige-Iconic12</t>
  </si>
  <si>
    <t>FM1919771-S-PM9338</t>
  </si>
  <si>
    <t>Aelber 2 Seater Sofa In Royal Blue Colour - Woodsworth By Pepperfry</t>
  </si>
  <si>
    <t>Moved to PM_AS-499-2S-NavyBlueVelvet-Iconic56</t>
  </si>
  <si>
    <t>FM1919772-S-PM9338</t>
  </si>
  <si>
    <t>Aelber 2 Seater Sofa In Fossil Grey Colour - Woodsworth By Pepperfry</t>
  </si>
  <si>
    <t>Moved to PM_AS-499-2S-Darkgreyvelvet-Iconic57</t>
  </si>
  <si>
    <t>FM1919770-S-PM9338</t>
  </si>
  <si>
    <t>Aelber 2 Seater Sofa In Teal Green Colour - Woodsworth By Pepperfry</t>
  </si>
  <si>
    <t>Moved to PM_AS-499-2S-Teal-Orchid337</t>
  </si>
  <si>
    <t>FM1919773-S-PM9338</t>
  </si>
  <si>
    <t>Aelber 2 Seater Sofa In Beige Colour - Woodsworth By Pepperfry</t>
  </si>
  <si>
    <t>Moved to PM_AS-499-2S-Beige-Iconic12</t>
  </si>
  <si>
    <t>FM1919775-S-PM9338</t>
  </si>
  <si>
    <t>Aelber 1 Seater Sofa In Royal Blue Colour - Woodsworth By Pepperfry</t>
  </si>
  <si>
    <t>Moved to PM_AS-499-1S-NavyBlueVelvet-Iconic56</t>
  </si>
  <si>
    <t>FM1919776-S-PM9338</t>
  </si>
  <si>
    <t>Aelber 1 Seater Sofa In Fossil Grey Colour - Woodsworth By Pepperfry</t>
  </si>
  <si>
    <t>Moved to PM_AS-499-1S-Darkgreyvelvet-Iconic57</t>
  </si>
  <si>
    <t>FM1919774-S-PM9338</t>
  </si>
  <si>
    <t>Aelber 1 Seater Sofa In Teal Green Colour - Woodsworth By Pepperfry</t>
  </si>
  <si>
    <t>Moved to PM_AS-499-1S-Teal-Orchid337</t>
  </si>
  <si>
    <t>FM1919777-S-PM9338</t>
  </si>
  <si>
    <t>Aelber 1 Seater Sofa In Beige Colour - Woodsworth By Pepperfry</t>
  </si>
  <si>
    <t>Moved to PM_AS-499-1S-Beige-Iconic12</t>
  </si>
  <si>
    <t>FN1846849-S-PM9338</t>
  </si>
  <si>
    <t>Adonia RHS Sofa Cum Bed in Brown Colour by Vittoria</t>
  </si>
  <si>
    <t>Sarom Miracle 105-Textured Brown</t>
  </si>
  <si>
    <t>FN1846848-S-PM9338</t>
  </si>
  <si>
    <t>Adonia LHS Sofa Cum Bed in Brown Colour by Vittoria</t>
  </si>
  <si>
    <t>AS-398L-C(WithPouffe)-Miracle Brown-LHS-Miracle105</t>
  </si>
  <si>
    <t>FM1919765-S-PM9338</t>
  </si>
  <si>
    <t>Adomas Rhs Sectional Sofa In Brown Colour - Woodsworth By Pepperfry</t>
  </si>
  <si>
    <t>Moved to PM_AS-459L-RHS(2 Seater + Lounger)-TanPVC</t>
  </si>
  <si>
    <t>FM1919759-S-PM9338</t>
  </si>
  <si>
    <t>Moved to PM_AS-459L-RHS(3 Seater + Lounger)-TanPVC</t>
  </si>
  <si>
    <t>FM1919763-S-PM9338</t>
  </si>
  <si>
    <t>Moved to PM_AS-459L-RHS(2 Seater + Lounger)-DarkBrownPVC</t>
  </si>
  <si>
    <t>FM1919757-S-PM9338</t>
  </si>
  <si>
    <t>Moved to PM_AS-459L-RHS(3 Seater + Lounger)-DarkBrownPVC</t>
  </si>
  <si>
    <t>FM1919761-S-PM9338</t>
  </si>
  <si>
    <t>Adomas Rhs Sectional Sofa In Beige Colour - Woodsworth By Pepperfry</t>
  </si>
  <si>
    <t>Moved to PM_AS-459L-RHS(2 Seater + Lounger)-CreamPVC</t>
  </si>
  <si>
    <t>FM1919755-S-PM9338</t>
  </si>
  <si>
    <t>Moved to PM_AS-459L-RHS(3 Seater + Lounger)-AvioCreamPVC</t>
  </si>
  <si>
    <t>FM1919762-S-PM9338</t>
  </si>
  <si>
    <t>Adomas Lhs Sectional Sofa In Brown Colour - Woodsworth By Pepperfry</t>
  </si>
  <si>
    <t>Moved to PM_AS-459L-LHS(2 Seater + Lounger)-DarkBrownPVC</t>
  </si>
  <si>
    <t>FM1919764-S-PM9338</t>
  </si>
  <si>
    <t>Moved to PM_AS-459L-LHS(2 Seater + Lounger)-TanPVC</t>
  </si>
  <si>
    <t>FM1919756-S-PM9338</t>
  </si>
  <si>
    <t>Moved to PM_AS-459L-LHS(3 Seater + Lounger)-DarkBrownPVC</t>
  </si>
  <si>
    <t>FM1919758-S-PM9338</t>
  </si>
  <si>
    <t>Moved to PM_AS-459L-LHS(3 Seater + Lounger)-TanPVC</t>
  </si>
  <si>
    <t>FM1919760-S-PM9338</t>
  </si>
  <si>
    <t>Adomas Lhs Sectional Sofa In Beige Colour - Woodsworth By Pepperfry</t>
  </si>
  <si>
    <t>Moved to PM_AS-459L-LHS(2 Seater + Lounger)-CreamPVC</t>
  </si>
  <si>
    <t>FM1919754-S-PM9338</t>
  </si>
  <si>
    <t>Moved to PM_AS-459L-LHS(3 Seater + Lounger)-AvioCreamPVC</t>
  </si>
  <si>
    <t>FN1857273-S-PM9338</t>
  </si>
  <si>
    <t>Addison 3 Seater Sofa in Beige Colour - CasaCraft By Pepperfry</t>
  </si>
  <si>
    <t>AS-440-3Str-Beige-Azora59204_PM //</t>
  </si>
  <si>
    <t>5" Chauras Straight</t>
  </si>
  <si>
    <t>FN1857272-S-PM9338</t>
  </si>
  <si>
    <t>Addison 3 Seater Sofa in Ash Grey Colour - CasaCraft By Pepperfry</t>
  </si>
  <si>
    <t>AS-440-3Str-Grey-Azora58045_PM //</t>
  </si>
  <si>
    <t>Azora 58044 (Ash Grey)</t>
  </si>
  <si>
    <t>FN1857271-S-PM9338</t>
  </si>
  <si>
    <t>Addison 2 Seater Sofa in Beige Colour - CasaCraft By Pepperfry</t>
  </si>
  <si>
    <t>AS-440-2Str-Beige-Azora59204_PM //</t>
  </si>
  <si>
    <t>FN1857270-S-PM9338</t>
  </si>
  <si>
    <t>Addison 2 Seater Sofa in Ash Grey Colour - CasaCraft By Pepperfry</t>
  </si>
  <si>
    <t>AS-440-2Str-Grey-Azora58045_PM //</t>
  </si>
  <si>
    <t>FN1857269-S-PM9338</t>
  </si>
  <si>
    <t>Addison 1 Seater Sofa in Beige Colour - CasaCraft By Pepperfry</t>
  </si>
  <si>
    <t>AS-440-1Str-Beige-Azora59204_PM //</t>
  </si>
  <si>
    <t>FN1857268-S-PM9338</t>
  </si>
  <si>
    <t>Addison 1 Seater Sofa in Ash Grey Colour - CasaCraft By Pepperfry</t>
  </si>
  <si>
    <t>AS-440-1Str-Grey-Azora58045_PM //</t>
  </si>
  <si>
    <t>FN1718174-S-PM9338</t>
  </si>
  <si>
    <t>Aarmo Wing chair in Yellow Colour by Vittoria</t>
  </si>
  <si>
    <t>AS-342-WC-Yellow-Azora54017</t>
  </si>
  <si>
    <t>FN1718173-S-PM9338</t>
  </si>
  <si>
    <t>Aarmo Wing chair in Red Colour by Vittoria</t>
  </si>
  <si>
    <t>AS-342-WC-Red</t>
  </si>
  <si>
    <t>FN1708008-S-PM9338</t>
  </si>
  <si>
    <t>Aarmo Wing Chair in Grey Colour by Vittoria</t>
  </si>
  <si>
    <t>AS-342-WC-Omega352GREY</t>
  </si>
  <si>
    <t>FN1718175-S-PM9338</t>
  </si>
  <si>
    <t>Aarmo Wing chair in Brown Colour by Vittoria</t>
  </si>
  <si>
    <t>AS-342-WC-Brown</t>
  </si>
  <si>
    <t>FN1766944-S-PM9338</t>
  </si>
  <si>
    <t>Aarmo Wing Chair in Blue Colour by Vittoria</t>
  </si>
  <si>
    <t>FN1805020-S-PM9338</t>
  </si>
  <si>
    <t>Aaarmo Wing Chair in Green Colour by Vittoria</t>
  </si>
  <si>
    <t>AS-342-WC-Green</t>
  </si>
  <si>
    <t>FN1580822-S-PM9338</t>
  </si>
  <si>
    <t>3 Seater Sofa in Dark Brown Colour by Vittoria</t>
  </si>
  <si>
    <t>AS1170-3</t>
  </si>
  <si>
    <t>FN1580821-S-PM9338</t>
  </si>
  <si>
    <t>2 Seater Sofa in Dark Brown Colour by Vittoria</t>
  </si>
  <si>
    <t>AS1170-2</t>
  </si>
  <si>
    <t>FN1708019-S-PM9338</t>
  </si>
  <si>
    <t>2 Seater Sofa in Brown colour by Vittoria</t>
  </si>
  <si>
    <t>AS-122-2</t>
  </si>
  <si>
    <t>FN1580820-S-PM9338</t>
  </si>
  <si>
    <t>1 Seater Sofa in Dark Brown colour by Vittoria</t>
  </si>
  <si>
    <t>AS1170-1</t>
  </si>
  <si>
    <t>FN1875521-S-PM9338</t>
  </si>
  <si>
    <t>AS-384-3S-AzoraBeige59204 .</t>
  </si>
  <si>
    <t>AzoraBeige59204</t>
  </si>
  <si>
    <t>no</t>
  </si>
  <si>
    <t>As 355-2 Str Sofa</t>
  </si>
  <si>
    <t>Sarom Cairo 912 (Indigo Blue)</t>
  </si>
  <si>
    <t>Sarom Cairo 917 (Light Grey)</t>
  </si>
  <si>
    <t>As 357-3 Str Sofa</t>
  </si>
  <si>
    <t>Om- Polo Grey PVC</t>
  </si>
  <si>
    <t>Avio Dark Grey PVC</t>
  </si>
  <si>
    <t>scb</t>
  </si>
  <si>
    <t>Orchid337</t>
  </si>
  <si>
    <t>Unique Teal Velvet</t>
  </si>
  <si>
    <t xml:space="preserve"> </t>
  </si>
  <si>
    <t>MustardYellowVelvet</t>
  </si>
  <si>
    <t>CharcoalGrey-Azora58146_</t>
  </si>
  <si>
    <t xml:space="preserve">Avio Dark Brown </t>
  </si>
  <si>
    <t>AS-465L-SCB-LHS-</t>
  </si>
  <si>
    <t>FM1964860-S-PM9338</t>
  </si>
  <si>
    <t>Ines Sofa Cum Bed In Teal Blue Colour With Storage By CasaCraf</t>
  </si>
  <si>
    <t>FN2054345-S-PM9338</t>
  </si>
  <si>
    <t>FN2016522-S-PM9338</t>
  </si>
  <si>
    <t>FN2016567-S-PM9338</t>
  </si>
  <si>
    <t>FN2016512-S-PM9338</t>
  </si>
  <si>
    <t>FN2016552-S-PM9338</t>
  </si>
  <si>
    <t>FN2016570-S-PM9338</t>
  </si>
  <si>
    <t>FN2036937-S-PM9338</t>
  </si>
  <si>
    <t>FN2066938-S-PM9338</t>
  </si>
  <si>
    <t>FN2066937-S-PM9338</t>
  </si>
  <si>
    <t>FN2016569-S-PM9338</t>
  </si>
  <si>
    <t>FN2036952-S-PM9338</t>
  </si>
  <si>
    <t>FM2052819-S-PM9338</t>
  </si>
  <si>
    <t>FN2066919-S-PM9338</t>
  </si>
  <si>
    <t>FN2054359-S-PM9338</t>
  </si>
  <si>
    <t>FN2054330-S-PM9338</t>
  </si>
  <si>
    <t>FN2066929-S-PM9338</t>
  </si>
  <si>
    <t>FN2016562-S-PM9338</t>
  </si>
  <si>
    <t>FN2016579-S-PM9338</t>
  </si>
  <si>
    <t>FN2036946-S-PM9338</t>
  </si>
  <si>
    <t>FN2036930-S-PM9338</t>
  </si>
  <si>
    <t>FN2054335-S-PM9338</t>
  </si>
  <si>
    <t>FN2016539-S-PM9338</t>
  </si>
  <si>
    <t>FN2066921-S-PM9338</t>
  </si>
  <si>
    <t>FN2016554-S-PM9338</t>
  </si>
  <si>
    <t>FN2016587-S-PM9338</t>
  </si>
  <si>
    <t>FN2066932-S-PM9338</t>
  </si>
  <si>
    <t>FN2066916-S-PM9338</t>
  </si>
  <si>
    <t>FN2016580-S-PM9338</t>
  </si>
  <si>
    <t>FN2036949-S-PM9338</t>
  </si>
  <si>
    <t>FN2036933-S-PM9338</t>
  </si>
  <si>
    <t>FN2054354-S-PM9338</t>
  </si>
  <si>
    <t>FN2066940-S-PM9338</t>
  </si>
  <si>
    <t>FN2054338-S-PM9338</t>
  </si>
  <si>
    <t>FN2066924-S-PM9338</t>
  </si>
  <si>
    <t>FN2016575-S-PM9338</t>
  </si>
  <si>
    <t>FN2016588-S-PM9338</t>
  </si>
  <si>
    <t>FN2036941-S-PM9338</t>
  </si>
  <si>
    <t>FN2054346-S-PM9338</t>
  </si>
  <si>
    <t>FN2036936-S-PM9338</t>
  </si>
  <si>
    <t>FN2054357-S-PM9338</t>
  </si>
  <si>
    <t>FN2054328-S-PM9338</t>
  </si>
  <si>
    <t>FN2054341-S-PM9338</t>
  </si>
  <si>
    <t>FN2016544-S-PM9338</t>
  </si>
  <si>
    <t>FN2016577-S-PM9338</t>
  </si>
  <si>
    <t>FN2036928-S-PM9338</t>
  </si>
  <si>
    <t>FN2066935-S-PM9338</t>
  </si>
  <si>
    <t>FN2054333-S-PM9338</t>
  </si>
  <si>
    <t>FN2016537-S-PM9338</t>
  </si>
  <si>
    <t>FN2016568-S-PM9338</t>
  </si>
  <si>
    <t>FN2016585-S-PM9338</t>
  </si>
  <si>
    <t>FN2054331-S-PM9338</t>
  </si>
  <si>
    <t>FN2054344-S-PM9338</t>
  </si>
  <si>
    <t>FN2066930-S-PM9338</t>
  </si>
  <si>
    <t>FN2016517-S-PM9338</t>
  </si>
  <si>
    <t>FN2016578-S-PM9338</t>
  </si>
  <si>
    <t>FN2036931-S-PM9338</t>
  </si>
  <si>
    <t>FN2054352-S-PM9338</t>
  </si>
  <si>
    <t>FN2054336-S-PM9338</t>
  </si>
  <si>
    <t>FN2066922-S-PM9338</t>
  </si>
  <si>
    <t>FN2016586-S-PM9338</t>
  </si>
  <si>
    <t>FN2016583-S-PM9338</t>
  </si>
  <si>
    <t>FN2036934-S-PM9338</t>
  </si>
  <si>
    <t>FN2054355-S-PM9338</t>
  </si>
  <si>
    <t>FN2066941-S-PM9338</t>
  </si>
  <si>
    <t>FN2054339-S-PM9338</t>
  </si>
  <si>
    <t>FN2016543-S-PM9338</t>
  </si>
  <si>
    <t>FN2016590-S-PM9338</t>
  </si>
  <si>
    <t>FN2054347-S-PM9338</t>
  </si>
  <si>
    <t>FN2066933-S-PM9338</t>
  </si>
  <si>
    <t>FN2066917-S-PM9338</t>
  </si>
  <si>
    <t>FN2036953-S-PM9338</t>
  </si>
  <si>
    <t>FN2054358-S-PM9338</t>
  </si>
  <si>
    <t>FN2054329-S-PM9338</t>
  </si>
  <si>
    <t>FN2066928-S-PM9338</t>
  </si>
  <si>
    <t>FN2016576-S-PM9338</t>
  </si>
  <si>
    <t>FN2036945-S-PM9338</t>
  </si>
  <si>
    <t>FN2054350-S-PM9338</t>
  </si>
  <si>
    <t>FN2066936-S-PM9338</t>
  </si>
  <si>
    <t>FN2054334-S-PM9338</t>
  </si>
  <si>
    <t>FN2016536-S-PM9338</t>
  </si>
  <si>
    <t>FN2066920-S-PM9338</t>
  </si>
  <si>
    <t>FN2016571-S-PM9338</t>
  </si>
  <si>
    <t>FN2016584-S-PM9338</t>
  </si>
  <si>
    <t>FN2066931-S-PM9338</t>
  </si>
  <si>
    <t>FN2036932-S-PM9338</t>
  </si>
  <si>
    <t>FN2066923-S-PM9338</t>
  </si>
  <si>
    <t>FN2016525-S-PM9338</t>
  </si>
  <si>
    <t>FN2016572-S-PM9338</t>
  </si>
  <si>
    <t>FN2016589-S-PM9338</t>
  </si>
  <si>
    <t>FN2036935-S-PM9338</t>
  </si>
  <si>
    <t>FN2054356-S-PM9338</t>
  </si>
  <si>
    <t>FN2066942-S-PM9338</t>
  </si>
  <si>
    <t>FN2054340-S-PM9338</t>
  </si>
  <si>
    <t>FN2066926-S-PM9338</t>
  </si>
  <si>
    <t>FN2016545-S-PM9338</t>
  </si>
  <si>
    <t>FN2066934-S-PM9338</t>
  </si>
  <si>
    <t>FN2054332-S-PM9338</t>
  </si>
  <si>
    <t>FN2066918-S-PM9338</t>
  </si>
  <si>
    <t>FN2036954-S-PM9338</t>
  </si>
  <si>
    <t>FN2054343-S-PM9338</t>
  </si>
  <si>
    <t>FN2016514-S-PM9338</t>
  </si>
  <si>
    <t>FN2054351-S-PM9338</t>
  </si>
  <si>
    <t>FN2016523-S-PM9338</t>
  </si>
  <si>
    <t>FN2016524-S-PM9338</t>
  </si>
  <si>
    <t>FN2066927-S-PM9338</t>
  </si>
  <si>
    <t>FN2054349-S-PM9338</t>
  </si>
  <si>
    <t>FN2016507-S-PM9338</t>
  </si>
  <si>
    <t>FN2016538-S-PM9338</t>
  </si>
  <si>
    <t>FN2016550-S-PM9338</t>
  </si>
  <si>
    <t>FN2066925-S-PM9338</t>
  </si>
  <si>
    <t>FN2016527-S-PM9338</t>
  </si>
  <si>
    <t>FN2036942-S-PM9338</t>
  </si>
  <si>
    <t>FN2054342-S-PM9338</t>
  </si>
  <si>
    <t>FN2016515-S-PM9338</t>
  </si>
  <si>
    <t>FN2016547-S-PM9338</t>
  </si>
  <si>
    <t>FN2016520-S-PM9338</t>
  </si>
  <si>
    <t>FN2016533-S-PM9338</t>
  </si>
  <si>
    <t>FN2066915-S-PM9338</t>
  </si>
  <si>
    <t>FN2016548-S-PM9338</t>
  </si>
  <si>
    <t>FN2036948-S-PM9338</t>
  </si>
  <si>
    <t>FN2054353-S-PM9338</t>
  </si>
  <si>
    <t>FN2066939-S-PM9338</t>
  </si>
  <si>
    <t>FN2054337-S-PM9338</t>
  </si>
  <si>
    <t>FN2016541-S-PM9338</t>
  </si>
  <si>
    <t>FN2036940-S-PM9338</t>
  </si>
  <si>
    <t>FN2016582-S-PM9338</t>
  </si>
  <si>
    <t>FN2016526-S-PM9338</t>
  </si>
  <si>
    <t>FN2054348-S-PM9338</t>
  </si>
  <si>
    <t>FN2016521-S-PM9338</t>
  </si>
  <si>
    <t>FN2016531-S-PM9338</t>
  </si>
  <si>
    <t>FN2016532-S-PM9338</t>
  </si>
  <si>
    <t>FN2036939-S-PM9338</t>
  </si>
  <si>
    <t>FN2016530-S-PM9338</t>
  </si>
  <si>
    <t>FN2016565-S-PM9338</t>
  </si>
  <si>
    <t>FN2016566-S-PM9338</t>
  </si>
  <si>
    <t>FN2016563-S-PM9338</t>
  </si>
  <si>
    <t>FN2016564-S-PM9338</t>
  </si>
  <si>
    <t>FN2011928-S-PM9338</t>
  </si>
  <si>
    <t>FN2011926-S-PM9338</t>
  </si>
  <si>
    <t>FN2011927-S-PM9338</t>
  </si>
  <si>
    <t>FN1705254-S-PM9338</t>
  </si>
  <si>
    <t>FM1895466-S-PM9338</t>
  </si>
  <si>
    <t>FM1895478-S-PM9338</t>
  </si>
  <si>
    <t>FM1942246-S-PM9338</t>
  </si>
  <si>
    <t>FM1990728-S-PM9338</t>
  </si>
  <si>
    <t>FM1964866-S-PM9338</t>
  </si>
  <si>
    <t>FM1908947-S-PM9338</t>
  </si>
  <si>
    <t>FM1895472-S-PM9338</t>
  </si>
  <si>
    <t>FM1895476-S-PM9338</t>
  </si>
  <si>
    <t>FM1895470-S-PM9338</t>
  </si>
  <si>
    <t>FM1895464-S-PM9338</t>
  </si>
  <si>
    <t>FM1964865-S-PM9338</t>
  </si>
  <si>
    <t>FN1850495-S-PM9338</t>
  </si>
  <si>
    <t>FM1908946-S-PM9338</t>
  </si>
  <si>
    <t>FM1908945-S-PM9338</t>
  </si>
  <si>
    <t>FN1705252-S-PM9338</t>
  </si>
  <si>
    <t>FM1962284-S-PM9338</t>
  </si>
  <si>
    <t>FN1850497-S-PM9338</t>
  </si>
  <si>
    <t>FN1850496-S-PM9338</t>
  </si>
  <si>
    <t>FM1908944-S-PM9338</t>
  </si>
  <si>
    <t>FM1964864-S-PM9338</t>
  </si>
  <si>
    <t>FM1962283-S-PM9338</t>
  </si>
  <si>
    <t>FN1705253-S-PM9338</t>
  </si>
  <si>
    <t>FM1908001-S-PM9338</t>
  </si>
  <si>
    <t>FM1942247-S-PM9338</t>
  </si>
  <si>
    <t>FM1907994-S-PM9338</t>
  </si>
  <si>
    <t>FM1962285-S-PM9338</t>
  </si>
  <si>
    <t>FM1908000-S-PM9338</t>
  </si>
  <si>
    <t>FM1907993-S-PM9338</t>
  </si>
  <si>
    <t>FM1912371-S-PM9338</t>
  </si>
  <si>
    <t>FM1912372-S-PM9338</t>
  </si>
  <si>
    <t>FN1755721-S-PM9338</t>
  </si>
  <si>
    <t>FN1755720-S-PM9338</t>
  </si>
  <si>
    <t>FN2070652-S-PM9338</t>
  </si>
  <si>
    <t>FN2036929-S-PM9338</t>
  </si>
  <si>
    <t>FM1963678-S-PM9338</t>
  </si>
  <si>
    <t>FN2016559-S-PM9338</t>
  </si>
  <si>
    <t>FN2016560-S-PM9338</t>
  </si>
  <si>
    <t>FN2016558-S-PM9338</t>
  </si>
  <si>
    <t>FN2016561-S-PM9338</t>
  </si>
  <si>
    <t>FN2011925-S-PM9338</t>
  </si>
  <si>
    <t>FN2036938-S-PM9338</t>
  </si>
  <si>
    <t>FM2052820-S-PM9338</t>
  </si>
  <si>
    <t>FN2036950-S-PM9338</t>
  </si>
  <si>
    <t>FN2036951-S-PM9338</t>
  </si>
  <si>
    <t>FM2052818-S-PM9338</t>
  </si>
  <si>
    <t>FM2052821-S-PM9338</t>
  </si>
  <si>
    <t>FM1963691-S-PM9338</t>
  </si>
  <si>
    <t>FN2016535-S-PM9338</t>
  </si>
  <si>
    <t>FN2016534-S-PM9338</t>
  </si>
  <si>
    <t>FM1963693-S-PM9338</t>
  </si>
  <si>
    <t>FM1963692-S-PM9338</t>
  </si>
  <si>
    <t>FM1963694-S-PM9338</t>
  </si>
  <si>
    <t>FN2016542-S-PM9338</t>
  </si>
  <si>
    <t>FN2011931-S-PM9338</t>
  </si>
  <si>
    <t>FN2011930-S-PM9338</t>
  </si>
  <si>
    <t>FN2011929-S-PM9338</t>
  </si>
  <si>
    <t>FN2016506-S-PM9338</t>
  </si>
  <si>
    <t>FN2016508-S-PM9338</t>
  </si>
  <si>
    <t>FN2016540-S-PM9338</t>
  </si>
  <si>
    <t>FN2016516-S-PM9338</t>
  </si>
  <si>
    <t>FN2016509-S-PM9338</t>
  </si>
  <si>
    <t>FN2016510-S-PM9338</t>
  </si>
  <si>
    <t>FN2036947-S-PM9338</t>
  </si>
  <si>
    <t>FN2016511-S-PM9338</t>
  </si>
  <si>
    <t>FN2016528-S-PM9338</t>
  </si>
  <si>
    <t>FN2016529-S-PM9338</t>
  </si>
  <si>
    <t>FN2036944-S-PM9338</t>
  </si>
  <si>
    <t>FN2036943-S-PM9338</t>
  </si>
  <si>
    <t>FN2016519-S-PM9338</t>
  </si>
  <si>
    <t>FN2016573-S-PM9338</t>
  </si>
  <si>
    <t>FN2016518-S-PM9338</t>
  </si>
  <si>
    <t>FN2016546-S-PM9338</t>
  </si>
  <si>
    <t>FN2016513-S-PM9338</t>
  </si>
  <si>
    <t>FN2016551-S-PM9338</t>
  </si>
  <si>
    <t>FN2016549-S-PM9338</t>
  </si>
  <si>
    <t>FN2016555-S-PM9338</t>
  </si>
  <si>
    <t>FN2016553-S-PM9338</t>
  </si>
  <si>
    <t>FN2016557-S-PM9338</t>
  </si>
  <si>
    <t>FN2016574-S-PM9338</t>
  </si>
  <si>
    <t>FN2016581-S-PM9338</t>
  </si>
  <si>
    <t>FN2016556-S-PM9338</t>
  </si>
  <si>
    <t>AS-127L-B-RHS-HighwayBeige</t>
  </si>
  <si>
    <t>AS-398L-SCB-LHS-Regular-Azora58146-CharcoalGrey(NoCupholder, No Handle Storage)</t>
  </si>
  <si>
    <t>AS-337L-LHS-OmegaGrey352</t>
  </si>
  <si>
    <t>AS-337-C-RHS-C.grey-Azora58146</t>
  </si>
  <si>
    <t>AS-576-CL-TealVelvet</t>
  </si>
  <si>
    <t>AS-337L-RHS-GreyVelvet</t>
  </si>
  <si>
    <t>AS-199-WC-TealVelvet</t>
  </si>
  <si>
    <t>AS-515-2S-TanPvc</t>
  </si>
  <si>
    <t>AS-515-3S-TanPvc</t>
  </si>
  <si>
    <t>AS-337L-LHS-GreyVelvet</t>
  </si>
  <si>
    <t>AS-526-3S-CreamPVC(8"GoldenLegs)</t>
  </si>
  <si>
    <t>AS-480L-RHS-TealVelvet</t>
  </si>
  <si>
    <t>AS-416-SCB-M.GreenVelvet</t>
  </si>
  <si>
    <t>AS-480L-RHS-LookAlike-OnyxGreenVelvet</t>
  </si>
  <si>
    <t>AS-398L-LHS-SmallSize-SCB-LeoneMaroon</t>
  </si>
  <si>
    <t>AS-518-Pouffe-Storage-BlueVelvet</t>
  </si>
  <si>
    <t>AS-540-3S-WoodenBase-BlueVelvet</t>
  </si>
  <si>
    <t>AS-573-L-LHS-HighwayBeige</t>
  </si>
  <si>
    <t>AS-398L-SCB-C-LHS-C.Grey-Azora58146</t>
  </si>
  <si>
    <t>AS-127-1S-C.Grey-Azora58146</t>
  </si>
  <si>
    <t>AS-518L-RHS-BlueVelvet</t>
  </si>
  <si>
    <t>AS-471-3S-SCB-GreyVelvet</t>
  </si>
  <si>
    <t>AS-536-1S Teal</t>
  </si>
  <si>
    <t>AS-576-CL-WineVelvet</t>
  </si>
  <si>
    <t>AS-520-1S-BlueVelvet</t>
  </si>
  <si>
    <t>SquarePouffe-GreyFab</t>
  </si>
  <si>
    <t>AS-385L-RHS-SCB-SteelGreyFab</t>
  </si>
  <si>
    <t>AS-573-L-RHS-HighwayBeige</t>
  </si>
  <si>
    <t>AS-398L-SCB-RHS-Small-Mistra509</t>
  </si>
  <si>
    <t>AS-127-2S-C.Grey-Azora58146</t>
  </si>
  <si>
    <t>AS-450-2S-CreamPVC</t>
  </si>
  <si>
    <t>AS-337L-LHS-PinkPVC</t>
  </si>
  <si>
    <t>AS-398L-B-Regular-SCB-LHS-LEONE-MAROON</t>
  </si>
  <si>
    <t>AS-576-CL-BlueWhite</t>
  </si>
  <si>
    <t>AS-524-3S-WineVelvet</t>
  </si>
  <si>
    <t>AS-520-3S-GreyVelvet</t>
  </si>
  <si>
    <t>AS-337L-RHS-S.Brown-Azora58007</t>
  </si>
  <si>
    <t>AS-481L-LHS-SCB-AzoraRed52212</t>
  </si>
  <si>
    <t>AS-127-3S-C.Grey-Azora58146</t>
  </si>
  <si>
    <t>AS-516-3S-OnyxGreenVelvet</t>
  </si>
  <si>
    <t>AS-398L-LHS-SmallSize-SCB-MistraGrey</t>
  </si>
  <si>
    <t>AS-398L-SCB-RHS-Regular-LEONE-MAROON (NoCupholder, No Handle Storage)</t>
  </si>
  <si>
    <t>AS-526L-LHS-SCB-Blue</t>
  </si>
  <si>
    <t>AS-524-2S-WineVelvet</t>
  </si>
  <si>
    <t>AS-127-1S-Blue-Azora56136</t>
  </si>
  <si>
    <t>SquareChesterPouffe-Teal</t>
  </si>
  <si>
    <t>AS-518L-RHS(Right)-Blush-Velvet</t>
  </si>
  <si>
    <t>AS-575L-SCB-RHS-GreenVelvet</t>
  </si>
  <si>
    <t>AS-337L-RHS-OmegaGrey352</t>
  </si>
  <si>
    <t>AS-520-3S-BlueVelvet</t>
  </si>
  <si>
    <t>AS-398L-RHS-SmallSize-SCB-LeoneMaroon</t>
  </si>
  <si>
    <t>AS-127L-B-LHS-HighwayBeige</t>
  </si>
  <si>
    <t>SquareChesterPouffe-BlueVelvet</t>
  </si>
  <si>
    <t>AS-390L-BlueVelvet</t>
  </si>
  <si>
    <t>AS-524-1S-WineVelvet</t>
  </si>
  <si>
    <t>AS-127-2S-Blue-Azora56136</t>
  </si>
  <si>
    <t>AS-111-1S-SkyBluePVC</t>
  </si>
  <si>
    <t>AS-398L-B-Regular-SCB-LHS-TealVelvet</t>
  </si>
  <si>
    <t>AS-536-2S Teal</t>
  </si>
  <si>
    <t>AS-520-2S-BlueVelvet</t>
  </si>
  <si>
    <t>AS-520-2S-WineVelvet</t>
  </si>
  <si>
    <t>AS-127-3S-Blue-Azora56136</t>
  </si>
  <si>
    <t>AS-450-1S-CreamPVC</t>
  </si>
  <si>
    <t>AS-337L-SCB-LHS-SandyBrown-Azora58007</t>
  </si>
  <si>
    <t>AS-398L-B-Regular-SCB-RHS-LEONE-MAROON</t>
  </si>
  <si>
    <t>AS-385-1S-Pink</t>
  </si>
  <si>
    <t>AS-520-1S-GreyVelvet</t>
  </si>
  <si>
    <t>AS-481L-RHS-SCB-AzoraRed52212</t>
  </si>
  <si>
    <t>SquareChesterPouffe-GreyVelvet</t>
  </si>
  <si>
    <t>AS-385L-LHS-SCB-SteelGreyFab</t>
  </si>
  <si>
    <t>AS-526-3S-TealVelvet(8"GoldenLegs)</t>
  </si>
  <si>
    <t>AS-480L-LHS-LookAlike-OnyxGreenVelvet</t>
  </si>
  <si>
    <t>AS-398L-RHS-SmallSize-SCB-MistraGrey</t>
  </si>
  <si>
    <t>AS-912-3S-AzoraBlue56136</t>
  </si>
  <si>
    <t>AS-524-3S-BlueVelvet</t>
  </si>
  <si>
    <t>AS-398L-SCB-C-RHS-C.Grey-Azora58146</t>
  </si>
  <si>
    <t>AS-524-3S-Teal</t>
  </si>
  <si>
    <t>RS-1-Electric-WineVelvet</t>
  </si>
  <si>
    <t>AS-518L-LHS-BlueVelvet</t>
  </si>
  <si>
    <t>AS-575L-SCB-LHS-GreenVelvet</t>
  </si>
  <si>
    <t>AS-536-3S-SkyBlue</t>
  </si>
  <si>
    <t>AS-539L-LHS-BluePVC</t>
  </si>
  <si>
    <t>AS-520-1S-WineVelvet</t>
  </si>
  <si>
    <t>AS-543-3S-AzoraSteelGrey</t>
  </si>
  <si>
    <t>AS-127-2S-TealVelvet</t>
  </si>
  <si>
    <t>AS-536-3S Teal</t>
  </si>
  <si>
    <t>AS-334L-LHS-BlueVelvet</t>
  </si>
  <si>
    <t>AS-539L-RHS-BluePVC</t>
  </si>
  <si>
    <t>AS-520-2S-GreyVelvet</t>
  </si>
  <si>
    <t>AS-127-3S-TealVelvet</t>
  </si>
  <si>
    <t>AS-105-Corner-CreamPVC</t>
  </si>
  <si>
    <t>AS-337L-SCB-RHS-SandyBrown-Azora58007</t>
  </si>
  <si>
    <t>AS-398L-SCB-LHS-Regular-LEONE-MAROON (NoCupholder, No Handle Storage)</t>
  </si>
  <si>
    <t>Black Chester 2S</t>
  </si>
  <si>
    <t>AS-526L-RHS-SCB-Blue</t>
  </si>
  <si>
    <t>AS-901-Bench-TealVelvet</t>
  </si>
  <si>
    <t>AS-518L-LHS-Blush-Velvet</t>
  </si>
  <si>
    <t>AS-325-3S-SCB-New-RustVelvet</t>
  </si>
  <si>
    <t>AS-518-3Str-GreyVelvet-Iconic57</t>
  </si>
  <si>
    <t>AS-398L-SCB-RHS-Regular-Azora 58109 (Chestnut Brown) (NoCupholder, No Handle Storage)</t>
  </si>
  <si>
    <t>AS-337-C-LHS-Grey PVC</t>
  </si>
  <si>
    <t>AS-111-3S-SkyBluePVC</t>
  </si>
  <si>
    <t>AS-398L-SCB-RHS-Regular-Azora58146-CharcoalGrey(NoCupholder, No Handle Storage)</t>
  </si>
  <si>
    <t>AS-334L-RHS-BlueVelvet</t>
  </si>
  <si>
    <t>AS-542-3S-BlueVelvet</t>
  </si>
  <si>
    <t>AS-481L-RHS-SCB-CharcoalGrey-Azpra58146</t>
  </si>
  <si>
    <t>AS-337-C-RHS-C.Brown-Azora58109</t>
  </si>
  <si>
    <t>AS-471-3S-SCB-PinkVelvet</t>
  </si>
  <si>
    <t>AS-576-CL-BlueVelvet</t>
  </si>
  <si>
    <t>AS-901-Bench-MolfinoBeige</t>
  </si>
  <si>
    <t>AS-334L-LHS-TealVelvet</t>
  </si>
  <si>
    <t>AS-337L-LHS-S.Brown-Azora58007</t>
  </si>
  <si>
    <t>AS-398L-SCB-LHS-Regular-Azora 58109 (Chestnut Brown) (NoCupholder, No Handle Storage)</t>
  </si>
  <si>
    <t>AS-390L-WineVelvet</t>
  </si>
  <si>
    <t>AS-337L-RHS-L.TanPVC</t>
  </si>
  <si>
    <t>AS-388L-RHS-GreyPVC</t>
  </si>
  <si>
    <t>AS-325L-Regular-SCB-RHS-S.Brown</t>
  </si>
  <si>
    <t>AS-2FoldSCB-BlueVelvet</t>
  </si>
  <si>
    <t>AS-576-CL-BlushVelvet</t>
  </si>
  <si>
    <t>AS-398L-SCB-LHS-Small-Mistra509</t>
  </si>
  <si>
    <t>AS-450-3S-CreamPVC</t>
  </si>
  <si>
    <t>AS-337L-RHS-PinkPVC</t>
  </si>
  <si>
    <t>AS-398L-B-Regular-SCB-RHS-TealVelvet</t>
  </si>
  <si>
    <t>AS-471-3S-SCB-TealVelvet</t>
  </si>
  <si>
    <t>AS-523-3S-BlushVelvet</t>
  </si>
  <si>
    <t>AS-520-3S-WineVelvet</t>
  </si>
  <si>
    <t>AS-334L-RHS-TealVelvet</t>
  </si>
  <si>
    <t>AS-481L-LHS-SCB-CharcoalGrey-Azpra58146</t>
  </si>
  <si>
    <t>AS-388L-LHS-GreyPVC</t>
  </si>
  <si>
    <t>AS-417L-RHS-S.Brown</t>
  </si>
  <si>
    <t>AS-325L-Regular-SCB-LHS-S.Brown</t>
  </si>
  <si>
    <t>AS-523-3S-TealVelvet</t>
  </si>
  <si>
    <t>AS-417L-LHS-S.Brown</t>
  </si>
  <si>
    <t>AS-538-3S-AzoraC.Grey58146</t>
  </si>
  <si>
    <t>AS-538-3S-AzoraN.Blue56136</t>
  </si>
  <si>
    <t>AS-538-3S-AzoraSteelGrey58045</t>
  </si>
  <si>
    <t>AS-538-3S-AzoraSandyBrown58007</t>
  </si>
  <si>
    <t>AS-465L-RHS-SCB-Beige-Azora59204_PM</t>
  </si>
  <si>
    <t>AS-483-CL-LightTeal-Season712_PM</t>
  </si>
  <si>
    <t>AS-465L-LHS-SCB-Beige-Azora59204_PM</t>
  </si>
  <si>
    <t>Copenhagen - Azora Three seater - Yellow_-9338</t>
  </si>
  <si>
    <t>Copenhagen - Azora One seater - Yellow-9338</t>
  </si>
  <si>
    <t>Bolivar Chair Garnet Red.-9338</t>
  </si>
  <si>
    <t>Bolivar Chair in Azora Sky Blue-9338</t>
  </si>
  <si>
    <t>Copenhagen - Azora Two seater - Yellow-9338</t>
  </si>
  <si>
    <t>Copenhagen - Azora One seater - Green-9338</t>
  </si>
  <si>
    <t>Copenhagen - Azora Two seater - Green-9338</t>
  </si>
  <si>
    <t>Copenhagen - Azora Three seater - Green-9338</t>
  </si>
  <si>
    <t>Chair 3 in Velvet Fabrics in  Quartz Green ,-9338</t>
  </si>
  <si>
    <t>Bolivar Chair Yellow.-9338</t>
  </si>
  <si>
    <t>Chair 3 in Azora Fabrics in Beige ,-9338</t>
  </si>
  <si>
    <t>Chair 3 in Velvet Fabrics in Quartz Vine ,-9338</t>
  </si>
  <si>
    <t>Chair 3 in Azora Fabrics in Ash Grey-9338</t>
  </si>
  <si>
    <t>CHESTON SECTIONAL LHS-9338</t>
  </si>
  <si>
    <t>CHESTON SECTIONAL RHS_PM9268-9338</t>
  </si>
  <si>
    <t>Dining Chair_Bulk Order</t>
  </si>
  <si>
    <t>AS-127-1S-TealVelvet</t>
  </si>
  <si>
    <t>AS-318-C.H.-SCB-CharcoalGrey-Azora58146_9338</t>
  </si>
  <si>
    <t>AS-512L-RHS-TealVelvet</t>
  </si>
  <si>
    <t>AS-512L-LHS-BlueVelvet</t>
  </si>
  <si>
    <t>AS-512L-LHS-TealVelvet</t>
  </si>
  <si>
    <t>AS-512L-RHS-BlueVelvet</t>
  </si>
  <si>
    <t>AS-318-C.H.-SCB-Rust-Leone13282_PM</t>
  </si>
  <si>
    <t>AS-475-4S-GreyVelvet</t>
  </si>
  <si>
    <t>AS-488-CL-SkyBlueVelvet-(8" GoldenCrossedLegs)</t>
  </si>
  <si>
    <t>AS-451-WC-RedVelvet-Iconic36</t>
  </si>
  <si>
    <t>AS-451-WC-BlueVelvet-Iconic56</t>
  </si>
  <si>
    <t>AS-480L-LHS-TealVelvet</t>
  </si>
  <si>
    <t>AS-465-3Str-SCB-CamelYellow-Azora54019</t>
  </si>
  <si>
    <t>AS-512L-LHS-Wine-Glam621_PM</t>
  </si>
  <si>
    <t>AS-159L-RHS-TealVelvet</t>
  </si>
  <si>
    <t>AS-159L-LHS-TealVelvet</t>
  </si>
  <si>
    <t>AS-452L-LHS-Wine-Glam621_PM</t>
  </si>
  <si>
    <t>AS-512L-RHS-Wine-Glam621_PM</t>
  </si>
  <si>
    <t>AS-452L-RHS-Wine-Glam621_PM</t>
  </si>
  <si>
    <t>AS-385-3S-SkyBlue</t>
  </si>
  <si>
    <t>AS-471L-RHS-G.Red-Azora52212_PM</t>
  </si>
  <si>
    <t>AS-471L-LHS-G.Red-Azora52212_PM</t>
  </si>
  <si>
    <t>AS-344-WC-Print-Vigo104_PM</t>
  </si>
  <si>
    <t>AS-337-C-RHS-NavyBlue-Azora56136</t>
  </si>
  <si>
    <t>AS-337-C-RHS-PurpleVelvet</t>
  </si>
  <si>
    <t>AS-471-3S-SCB-WineVelvet</t>
  </si>
  <si>
    <t>AS-390L-TealVelvet</t>
  </si>
  <si>
    <t>AS-337-C-RHS-TealVelvet</t>
  </si>
  <si>
    <t>AS-337-C-RHS-WineVelvet</t>
  </si>
  <si>
    <t>AS-491 Look-Alike Ready Chair</t>
  </si>
  <si>
    <t>AS-337-C-RHS-DarkGreyVelvet</t>
  </si>
  <si>
    <t>AS-159L-SCB-RHS-C.Brown-Azora58109</t>
  </si>
  <si>
    <t>AS-159L-SCB-LHS-C.Brown-Azora58109</t>
  </si>
  <si>
    <t>AS-398L-SCB-RHS-Regular-LeoneMaroon (NoCupholder, No Handle Storage)</t>
  </si>
  <si>
    <t>AS-398L-SCB-LHS-Regular-LeoneMaroon (NoCupholder, No Handle Storage)</t>
  </si>
  <si>
    <t>AS-388L-LHS-RedPVC</t>
  </si>
  <si>
    <t>AS-356-SmallPouffe</t>
  </si>
  <si>
    <t>AS-388L-RHS-RedPVC</t>
  </si>
  <si>
    <t>AS-337L-LHS-L.TanPVC</t>
  </si>
  <si>
    <t>AS-337-C-LHS-Green PVC</t>
  </si>
  <si>
    <t>AS-576-2S-BlueVelvet</t>
  </si>
  <si>
    <t>AS-576-2S-BlushVelvet</t>
  </si>
  <si>
    <t>AS-576-2S-WineVelvet</t>
  </si>
  <si>
    <t>AS-576-2S-TealVelvet</t>
  </si>
  <si>
    <t>AS-512L-RHS-WineVelvet</t>
  </si>
  <si>
    <t>AS-356-BigPouffe</t>
  </si>
  <si>
    <t>AS-480L-BlueVelvetTextured</t>
  </si>
  <si>
    <t>AS-512L-LHS-WineVelvet</t>
  </si>
  <si>
    <t>Riosche Fabric RHS Sectional Sofa in Beige Colour</t>
  </si>
  <si>
    <t>Galleria Fabric LHS Pull-Out Sofa Cum Bed in Charcoal Grey Colour with Storage</t>
  </si>
  <si>
    <t>Impero Fabric LHS Sectional Sofa in Slate Grey Colour</t>
  </si>
  <si>
    <t>Impero Fabric Corner Sofa in Charcoal Grey Colour in C Shape</t>
  </si>
  <si>
    <t>Regal Velvet 2 Seater Sofa in Teal Blue Colour</t>
  </si>
  <si>
    <t>Impero Velvet RHS Sectional Sofa in Fossil Grey Colour</t>
  </si>
  <si>
    <t>Regent Velvet Wing Chair in Teal Blue Colour</t>
  </si>
  <si>
    <t>Obelia Leatherette 2 Seater Sofa in Tan Colour</t>
  </si>
  <si>
    <t>Obelia Leatherette 3 Seater Sofa in Tan Colour</t>
  </si>
  <si>
    <t>Impero Velvet LHS Sectional Sofa in Fossil Grey Colour</t>
  </si>
  <si>
    <t>Preston Leatherette 3 Seater Sofa in Cream Colour</t>
  </si>
  <si>
    <t>Alanzo Velvet RHS Sectional Sofa In Teal Blue Colour</t>
  </si>
  <si>
    <t>Jason Velvet Pull-Out Sofa Cum Bed in Mint Green Colour with Storage</t>
  </si>
  <si>
    <t>Onyxx Velvet RHS Sectional Sofa in Textured Green Colour</t>
  </si>
  <si>
    <t>Tivoli Fabric LHS Pull-Out Sofa Cum Bed in Wine Red Colour with Storage</t>
  </si>
  <si>
    <t>Valencia Velvet Pouffe in Royal Blue Colour</t>
  </si>
  <si>
    <t>Willow Velvet 3 Seater Sofa in Royal Blue Colour</t>
  </si>
  <si>
    <t>Serena Fabric LHS Sectional Sofa in Beige Colour</t>
  </si>
  <si>
    <t>Adonia LHS Fabric Pull-Out Sofa Cum Bed in Charcoal Grey Colour</t>
  </si>
  <si>
    <t>Riosche Fabric 1 Seater Sofa in Charcoal Grey Colour</t>
  </si>
  <si>
    <t>Valencia Velvet RHS Sectional Sofa in Royal Blue Colour</t>
  </si>
  <si>
    <t>Bianca Velvet Pull-Out Sofa Cum Bed in Fossil Grey Colour</t>
  </si>
  <si>
    <t>Solitaire Velvet 1 Seater Sofa in Teal Blue Colour</t>
  </si>
  <si>
    <t>Regal Velvet 2 Seater Sofa in Wine Red Colour</t>
  </si>
  <si>
    <t>Atlantis Velvet 1 Seater Sofa in Royal Blue Colour</t>
  </si>
  <si>
    <t>Shaleno Fabric Pouffe in Steel Grey Colour</t>
  </si>
  <si>
    <t>Shaleno Fabric RHS Pull-Out Sofa Cum Bed in Steel Grey Colour with Storage</t>
  </si>
  <si>
    <t>Serena Fabric RHS Sectional Sofa in Beige Colour</t>
  </si>
  <si>
    <t>Tivoli RHS Fabric Pull-Out Sofa Cum Bed in Dark Red Colour with Storage</t>
  </si>
  <si>
    <t>Riosche Fabric 2 Seater Sofa in Charcoal Grey Colour</t>
  </si>
  <si>
    <t>Cossio Leatherette 2 Seater Sofa in Cream Colour</t>
  </si>
  <si>
    <t>Impero Leatherette LHS Sectional Sofa in Pink Colour</t>
  </si>
  <si>
    <t>Cameo RHS Fabric Pull-Out Sofa Cum Bed in Wine Red Colour with Storage</t>
  </si>
  <si>
    <t>Regal Velvet 2 Seater Sofa in Blue &amp; White Colour</t>
  </si>
  <si>
    <t>Leona Velvet 3 Seater Sofa in Wine Red Colour</t>
  </si>
  <si>
    <t>Atlantis Velvet 3 Seater Sofa in Fossil Grey Colour</t>
  </si>
  <si>
    <t>Impero Fabric RHS Sectional Sofa in Sandy Brown Colour</t>
  </si>
  <si>
    <t>Torino Fabric LHS Pull-Out Sofa Cum Bed in Garnet Red Colour with Storage</t>
  </si>
  <si>
    <t>Riosche Fabric 3 Seater Sofa in Charcoal Grey Colour</t>
  </si>
  <si>
    <t>Emerald Velvet 3 Seater Sofa in Green Colour</t>
  </si>
  <si>
    <t>Tivoli LHS Fabric Pull-Out Sofa Cum Bed in Textured Grey Colour with Storage</t>
  </si>
  <si>
    <t>Galleria Fabric RHS Pull-Out Sofa Cum Bed in Wine Red Colour with Storage</t>
  </si>
  <si>
    <t>Preston Fabric LHS Pull-Out Sofa Cum Bed in Blue Colour with Storage</t>
  </si>
  <si>
    <t>Leona Velvet 2 Seater Sofa in Wine Red Colour</t>
  </si>
  <si>
    <t>Riosche Fabric 1 Seater Sofa in Navy Blue Colour</t>
  </si>
  <si>
    <t>Leona Velvet Pouffe in Teal Blue Colour</t>
  </si>
  <si>
    <t>Valencia Velvet RHS Sectional Sofa in Blush Pink Colour</t>
  </si>
  <si>
    <t>Pelcan Velvet RHS Pull-Out Sofa Cum Bed in Teal Green Colour with Storage</t>
  </si>
  <si>
    <t>Impero Fabric RHS Sectional Sofa in Slate Grey Colour</t>
  </si>
  <si>
    <t>Atlantis Velvet 3 Seater Sofa in Royal Blue Colour</t>
  </si>
  <si>
    <t>Tivoli Fabric RHS Pull-Out Sofa Cum Bed in Wine Red Colour with Storage</t>
  </si>
  <si>
    <t>Riosche Fabric LHS Sectional Sofa in Beige Colour</t>
  </si>
  <si>
    <t>Leona Velvet Pouffe in Royal Blue Colour</t>
  </si>
  <si>
    <t>Winchester Velvet Corner Sofa in Royal Blue Colour in L Shape</t>
  </si>
  <si>
    <t>Leona Velvet 1 Seater Sofa in Wine Red Colour</t>
  </si>
  <si>
    <t>Riosche Fabric 2 Seater Sofa in Navy Blue Colour</t>
  </si>
  <si>
    <t>Rigado Leatherette 1 Seater Sofa in Sky Blue Colour</t>
  </si>
  <si>
    <t>Cameo LHS Velvet Pull-Out Sofa Cum Bed in Teal Blue Colour with Storage</t>
  </si>
  <si>
    <t>Solitaire Velvet 2 Seater Sofa in Teal Blue Colour</t>
  </si>
  <si>
    <t>Atlantis Velvet 2 Seater Sofa in Royal Blue Colour</t>
  </si>
  <si>
    <t>Atlantis Velvet 2 Seater Sofa in Wine Red Colour</t>
  </si>
  <si>
    <t>Riosche Fabric 3 Seater Sofa in Navy Blue Colour</t>
  </si>
  <si>
    <t>Cossio Leatherette 1 Seater Sofa in Cream Colour</t>
  </si>
  <si>
    <t>Impero Fabric LHS Pull-Out Sofa Cum Bed in Sandy Brown Colour with Storage</t>
  </si>
  <si>
    <t>Cameo LHS Fabric Pull-Out Sofa Cum Bed in Wine Red Colour with Storage</t>
  </si>
  <si>
    <t>Mullen Fabric 1 Seater Sofa in Blush Pink Colour</t>
  </si>
  <si>
    <t>Atlantis Velvet 1 Seater Sofa in Fossil Grey Colour</t>
  </si>
  <si>
    <t>Torino Fabric RHS Pull-Out Sofa Cum Bed in Garnet Red Colour with Storage</t>
  </si>
  <si>
    <t>Leona Velvet Pouffe in Fossil Grey Colour</t>
  </si>
  <si>
    <t>Shaleno Fabric Pull-Out LHS Sofa Cum Bed in Steel Grey Colour with Storage</t>
  </si>
  <si>
    <t>Preston Velvet 3 Seater Sofa in Teal Blue Colour</t>
  </si>
  <si>
    <t>Onyxx Velvet LHS Sectional Sofa in Textured Green Colour</t>
  </si>
  <si>
    <t>Tivoli RHS Fabric Pull-Out Sofa Cum Bed in Textured Grey Colour with Storage</t>
  </si>
  <si>
    <t>Duke Fabric 3 Seater Sofa in Navy Blue Colour</t>
  </si>
  <si>
    <t>Leona Velvet 3 Seater Sofa in Royal Blue Colour</t>
  </si>
  <si>
    <t>Adonia RHS Fabric Pull-Out Sofa Cum Bed in Charcoal Grey Colour</t>
  </si>
  <si>
    <t>Leona Velvet 3 Seater Sofa in Teal Blue Colour</t>
  </si>
  <si>
    <t>Joey Velvet Motorized 1 Seater Recliner in Wine Red Colour</t>
  </si>
  <si>
    <t>Valencia Velvet LHS Sectional Sofa in Royal Blue Colour</t>
  </si>
  <si>
    <t>Pelcan Velvet LHS Pull-Out Sofa Cum Bed in Teal Green Colour with Storage</t>
  </si>
  <si>
    <t>Solitaire Velvet 3 Seater Sofa in Sky Blue Colour</t>
  </si>
  <si>
    <t>Hampton Leatherette LHS Sectional Sofa in Blue Colour</t>
  </si>
  <si>
    <t>Atlantis Velvet 1 Seater Sofa in Wine Red Colour</t>
  </si>
  <si>
    <t>Delenna Fabric 3 Seater Sofa in Steel Grey Colour</t>
  </si>
  <si>
    <t>Riosche Velvet 2 Seater Sofa in Teal Blue Colour</t>
  </si>
  <si>
    <t>Solitaire Velvet 3 Seater Sofa in Teal Blue Colour</t>
  </si>
  <si>
    <t>Haiden Velvet LHS Sectional Sofa in Royal Blue Colour</t>
  </si>
  <si>
    <t>Hampton Leatherette RHS Sectional Sofa in Blue Colour</t>
  </si>
  <si>
    <t>Atlantis Velvet 2 Seater Sofa in Fossil Grey Colour</t>
  </si>
  <si>
    <t>Riosche Velvet 3 Seater Sofa in Teal Blue Colour</t>
  </si>
  <si>
    <t>Carelino Leatherette Corner Sofa in Cream Colour in L Shape</t>
  </si>
  <si>
    <t>Impero Fabric RHS Pull-Out Sofa Cum Bed in Sandy Brown Colour with Storage</t>
  </si>
  <si>
    <t>Galleria Fabric LHS Pull-Out Sofa Cum Bed in Wine Red Colour with Storage</t>
  </si>
  <si>
    <t>Octavius Velvet 2 Seater Sofa in Charcoal Grey Colour</t>
  </si>
  <si>
    <t>Preston Fabric RHS Pull-Out Sofa Cum Bed in Blue Colour with Storage</t>
  </si>
  <si>
    <t>Olympia Velvet Bench in Teal Blue Colour</t>
  </si>
  <si>
    <t>Valencia Velvet LHS Sectional Sofa in Blush Pink Colour</t>
  </si>
  <si>
    <t>Kedio Velvet Pull-Out Sofa Cum Bed in Rust Colour</t>
  </si>
  <si>
    <t>Valencia Velvet 3 Seater Sofa in Grey Colour</t>
  </si>
  <si>
    <t>Galleria Fabric RHS Pull-Out Sofa Cum Bed in Chestnut Brown Colour with Storage</t>
  </si>
  <si>
    <t>Impero Leatherette Corner Sofa in Grey Colour in C Shape</t>
  </si>
  <si>
    <t>Rigado Leatherette 3 Seater Sofa in Sky Blue Colour</t>
  </si>
  <si>
    <t>Galleria Fabric RHS Pull-Out Sofa Cum Bed in Charcoal Grey Colour with Storage</t>
  </si>
  <si>
    <t>Haiden Velvet RHS Sectional Sofa in Royal Blue Colour</t>
  </si>
  <si>
    <t>Highland Velvet 3 Seater Sofa in Royal Blue Colour</t>
  </si>
  <si>
    <t>Torino Fabric RHS Pull-Out Sofa Cum Bed in Charcoal Grey Colour with Storage</t>
  </si>
  <si>
    <t>Impero Fabric Corner Sofa in Chestnut Brown Colour in C Shape</t>
  </si>
  <si>
    <t>Bianca Velvet Pull-Out Sofa Cum Bed in Baby Pink Colour</t>
  </si>
  <si>
    <t>Regal Velvet 2 Seater Sofa in Royal Blue Colour</t>
  </si>
  <si>
    <t>Olympia Bench in Beige Colour</t>
  </si>
  <si>
    <t>Haiden Velvet LHS Sectional Sofa in Teal Blue Colour</t>
  </si>
  <si>
    <t>Impero Fabric LHS Sectional Sofa in Sandy Brown Colour</t>
  </si>
  <si>
    <t>Galleria Fabric LHS Pull-Out Sofa Cum Bed in Chestnut Brown Colour with Storage</t>
  </si>
  <si>
    <t>Winchester Velvet Corner Sofa in Wine Red Colour in L Shape</t>
  </si>
  <si>
    <t>Impero Leatherette RHS Sectional Sofa in Light Brown Colour</t>
  </si>
  <si>
    <t>Celez Leatherette RHS Sectional Sofa in Grey Colour</t>
  </si>
  <si>
    <t>Flumph Fabric RHS Pull-Out Sofa Cum Bed in Sandy Brown Colour with Storage</t>
  </si>
  <si>
    <t>Reno Velvet Pull-Out Sofa Cum Bed in Royal Blue Colour with Storage</t>
  </si>
  <si>
    <t>Regal Velvet 2 Seater Sofa in Blush Pink Colour</t>
  </si>
  <si>
    <t>Tivoli LHS Fabric Pull-Out Sofa Cum Bed in Dark Red Colour with Storage</t>
  </si>
  <si>
    <t>Cossio Leatherette 3 Seater Sofa in Cream Colour</t>
  </si>
  <si>
    <t>Impero Leatherette RHS Sectional Sofa in Pink Colour</t>
  </si>
  <si>
    <t>Cameo RHS Velvet Pull-Out Sofa Cum Bed in Teal Blue Colour with Storage</t>
  </si>
  <si>
    <t>Bianca Velvet Pull-Out Sofa Cum Bed in Teal Blue Colour</t>
  </si>
  <si>
    <t>Evoq Velvet 3 Seater Sofa in Blush Pink Colour</t>
  </si>
  <si>
    <t>Atlantis Velvet 3 Seater Sofa in Wine Red Colour</t>
  </si>
  <si>
    <t>Haiden Velvet RHS Sectional Sofa in Teal Blue Colour</t>
  </si>
  <si>
    <t>Torino Fabric LHS Pull-Out Sofa Cum Bed in Charcoal Grey Colour with Storage</t>
  </si>
  <si>
    <t>Celez Leatherette LHS Sectional Sofa in Grey Colour</t>
  </si>
  <si>
    <t>Laura Fabric RHS Sectional Sofa in Sandy Brown Colour</t>
  </si>
  <si>
    <t>Flumph Fabric Pull-Out Sofa Cum Bed in Sandy Brown Colour with Storage</t>
  </si>
  <si>
    <t>Evoq Velvet 3 Seater Sofa in Teal Blue Colour</t>
  </si>
  <si>
    <t>Laura Fabric LHS Sectional Sofa in Sandy Brown Colour</t>
  </si>
  <si>
    <t>Rodas Fabric 3 Seater Sofa in Charcaol Grey Colour</t>
  </si>
  <si>
    <t>Rodas Fabric 3 Seater Sofa in Navy Blue Colour</t>
  </si>
  <si>
    <t>Rodas Fabric 3 Seater Sofa in Steel Grey Colour</t>
  </si>
  <si>
    <t>Rodas Fabric 3 Seater Sofa in Sandy Brown Colour</t>
  </si>
  <si>
    <t>Claven Fabric RHS Pull Out Sofa Cum Bed In Beige Colour With Storage</t>
  </si>
  <si>
    <t>Beato Velvet Chaise Lounger in Light Teal Colour</t>
  </si>
  <si>
    <t>Claven Fabric LHS Pull Out Sofa Cum Bed In Beige Colour</t>
  </si>
  <si>
    <t>Romina Fabric LHS Sectional Sofa In Charcoal Grey Colour</t>
  </si>
  <si>
    <t>Aracely Fabric 3 Seater Sofa In Yellow Colour</t>
  </si>
  <si>
    <t>Aracely Fabric 1 Seater Sofa In Yellow Colour</t>
  </si>
  <si>
    <t>Bolivar Fabric Dining Chair In Garnet Red Colour</t>
  </si>
  <si>
    <t>Bolivar Velvet Dining Chair In Royal Blue Colour</t>
  </si>
  <si>
    <t>Adalia Leatherette 1 Seater Sofa In Black</t>
  </si>
  <si>
    <t>Romina Fabric 2 Seater Sofa In Beige Colour</t>
  </si>
  <si>
    <t>Aracely Fabric 2 Seater Sofa In Yellow Colour</t>
  </si>
  <si>
    <t>Aracely Fabric 1 Seater Sofa In Green Colour</t>
  </si>
  <si>
    <t>Aracely Fabric 2 Seater Sofa In Green Colour</t>
  </si>
  <si>
    <t>Aracely Fabric 3 Seater Sofa In Green Colour</t>
  </si>
  <si>
    <t>Adalia Leatherette 2 Seater Sofa In Black</t>
  </si>
  <si>
    <t>Salvatore Fabric 3 Seater Sofa In Multicolour</t>
  </si>
  <si>
    <t>Romina Fabric 3 Seater Sofa In Beige Colour</t>
  </si>
  <si>
    <t>Romina Fabric 2 Seater Sofa In Navy Blue Colour</t>
  </si>
  <si>
    <t>Romina Fabric LHS Sectional Sofa In Beige Colour</t>
  </si>
  <si>
    <t>Adalia Leatherette 2 Seater Sofa In Brown Colour</t>
  </si>
  <si>
    <t>Salvatore Fabric 1 Seater Sofa In Multicolour</t>
  </si>
  <si>
    <t>Salvatore Fabric 2 Seater Sofa In Multicolour</t>
  </si>
  <si>
    <t>Romina Fabric 3 Seater Sofa In Navy Blue Colour</t>
  </si>
  <si>
    <t>Adalia Leatherette 3 Seater Sofa In Black</t>
  </si>
  <si>
    <t>Adalia Leatherette 3 Seater Sofa In Brown Colour</t>
  </si>
  <si>
    <t>Romina Fabric LHS Sectional Sofa In Navy Blue Colour</t>
  </si>
  <si>
    <t>Bolivar Velvet Dining Chair In Teal Colour</t>
  </si>
  <si>
    <t>Bolivar Fabric Dining Chair In Yellow Colour</t>
  </si>
  <si>
    <t>Bolivar Fabric Dining Chair In Beige Colour</t>
  </si>
  <si>
    <t>Adalia Leatherette 1 Seater Sofa In Brown Colour</t>
  </si>
  <si>
    <t>Bolivar Velvet Dining Chair In Purple Colour</t>
  </si>
  <si>
    <t>Bolivar Fabric Dining Chair In Ash Grey Colour</t>
  </si>
  <si>
    <t>Jauna Fabric LHS Sectional Sofa In Beige Colour</t>
  </si>
  <si>
    <t>Jauna Fabric RHS Sectional Sofa (3 + Lounger) in Beige Colour</t>
  </si>
  <si>
    <t>Bari Leatherette 2 Seater Sofa In Dark Brown Colour</t>
  </si>
  <si>
    <t>Bari Leatherette 3 Seater Sofa In Dark Brown Colour</t>
  </si>
  <si>
    <t>Floral Velvet Pull-Out Sofa Cum Bed in Charcoal Grey Colour</t>
  </si>
  <si>
    <t>Riosche 1 Seater Velvet Sofa In Teal Blue Colour</t>
  </si>
  <si>
    <t>Ines Fabric Pull Out Sofa Cum Bed In Charcoal Grey Colour</t>
  </si>
  <si>
    <t>Senina RHS Velvet Sectional Sofa In Teal Blue Colour</t>
  </si>
  <si>
    <t>Senina LHS Velvet Sectional Sofa In Royal Blue Colour</t>
  </si>
  <si>
    <t>Senina LHS Velvet Sectional Sofa In Teal Blue Colour</t>
  </si>
  <si>
    <t>Senina RHS Velvet Sectional Sofa In Royal Blue Colour</t>
  </si>
  <si>
    <t>Ines Fabric Pull Out Sofa Cum Bed In Rust Colour</t>
  </si>
  <si>
    <t>Azalea Velvet 4 Seater Sofa In Fossil Grey Colour</t>
  </si>
  <si>
    <t>Canedo Velvet Chaise Lounger in Sky Blue Colour</t>
  </si>
  <si>
    <t>Morocco Velvet Lounge Chair In Berry Red Colour</t>
  </si>
  <si>
    <t>Morocco Velvet Lounge Chair In Royal Blue Colour</t>
  </si>
  <si>
    <t>Alanzo Velvet LHS Sectional Sofa In Teal Blue Colour</t>
  </si>
  <si>
    <t>Parlier Velvet Fabric Pull Out Sofa Cum Bed In Camel Yellow Colour</t>
  </si>
  <si>
    <t>Pedro Velvet LHS Sectional Sofa In Wine Red Colour</t>
  </si>
  <si>
    <t>Marina RHS L Shape Sofa With Adjustable Headrestss In Teal Blue Colour</t>
  </si>
  <si>
    <t>Marina LHS L Shape Sofa With Adjustable Headrestss In Teal Blue Colour</t>
  </si>
  <si>
    <t>Espino Velvet LHS Sectional Sofa In Wine Red Colour</t>
  </si>
  <si>
    <t>Pedro Velvet RHS Sectional Sofa In Wine Red Colour</t>
  </si>
  <si>
    <t>Espino Velvet RHS Sectional Sofa In Wine Red Colour</t>
  </si>
  <si>
    <t>Imelda Fabric 3 Seater Sofa In Sky Blue Colour</t>
  </si>
  <si>
    <t>Fidel Fabric RHS Sectional Sofa In Red Colour</t>
  </si>
  <si>
    <t>Fidel Fabric LHS Sectional Sofa In Red Colour</t>
  </si>
  <si>
    <t>Fernand Fabric Arm Chair In Floral Print</t>
  </si>
  <si>
    <t>Impero Fabric Corner Sofa in Navy Blue Colour</t>
  </si>
  <si>
    <t>Impero Velvet Corner Sofa in Plum Purple Colour</t>
  </si>
  <si>
    <t>Bianca 3 Seater Velvet Pull-Out Sofa Cum Bed In Wine Red Colour</t>
  </si>
  <si>
    <t>Winchester Velvet Corner Sofa s in Teal Colour in L Shape</t>
  </si>
  <si>
    <t>Impero U Shape Velvet Sofa in Teal Blue Colour in C Shape</t>
  </si>
  <si>
    <t>Impero Velvet Corner Sofa in Wine Red Colour</t>
  </si>
  <si>
    <t>Moca Velvet Wing Chair in Blush Pink Colour</t>
  </si>
  <si>
    <t>Impero Velvet Corner Sofa in Fossil Grey Colour</t>
  </si>
  <si>
    <t>Antonio RHS Fabric Sofa Cum Bed in Chestnut Brown Colour</t>
  </si>
  <si>
    <t>Antonio LHS Fabric Sofa Cum Bed in Chestnut Brown Colour</t>
  </si>
  <si>
    <t>Galleria Rhs Pull-Out Sofa Cum Bed With Adjustable Headrest &amp; Storage In Maroon Colour</t>
  </si>
  <si>
    <t>Galleria Lhs Pull-Out Sofa Cum Bed With Adjustable Headrest &amp; Storage In Maroon Colour</t>
  </si>
  <si>
    <t>Celez LHS L Shape Sofa With Adjustable Headrests In Dark Red Colour</t>
  </si>
  <si>
    <t>Polo Pouffe in Grey Colour</t>
  </si>
  <si>
    <t>Celez RHS L Shape Sofa With Adjustable Headrests In Dark Red Colour</t>
  </si>
  <si>
    <t>Impero Leatherette LHS Sectional Sofa in Light Brown Colour</t>
  </si>
  <si>
    <t>Impero U Shape Sofa in Dark Green Leatherette in C Shape</t>
  </si>
  <si>
    <t>Regal 2 Seater Velvet Sofa in Royal Blue Colour</t>
  </si>
  <si>
    <t>Regal 2 Seater Velvet Sofa in Blush Pink Colour</t>
  </si>
  <si>
    <t>Regal 2 Seater Velvet Sofa in Wine Red Colour</t>
  </si>
  <si>
    <t>Regal 2 Seater Velvet Sofa in Teal Blue Colour</t>
  </si>
  <si>
    <t>Senina RHS Velvet Sectional Sofa In Wine Red Colour</t>
  </si>
  <si>
    <t>Polo Pouffe in White Colour</t>
  </si>
  <si>
    <t>Cypress Corner Velvet Chesterfield Sofa In Royal Blue Colour</t>
  </si>
  <si>
    <t>Senina LHS Velvet Sectional Sofa In Wine Red Colour</t>
  </si>
  <si>
    <t>AS-318-C.H.-SCB-Teal</t>
  </si>
  <si>
    <t>Azora Codes &amp; Color</t>
  </si>
  <si>
    <t>Highway Beige</t>
  </si>
  <si>
    <t xml:space="preserve">Signature Onyx </t>
  </si>
  <si>
    <t>Pink PVC</t>
  </si>
  <si>
    <t>Onyx Green</t>
  </si>
  <si>
    <t>Sky Blue PVC</t>
  </si>
  <si>
    <t>Ibiza Pink</t>
  </si>
  <si>
    <t xml:space="preserve">Winchester Rust Velvet </t>
  </si>
  <si>
    <t>Polo White PVC</t>
  </si>
  <si>
    <t>Textured Blue Velvet</t>
  </si>
  <si>
    <t>Polo Grey PVC</t>
  </si>
  <si>
    <t>Libya Purple Velvet</t>
  </si>
  <si>
    <t>Sarom Vigo 104</t>
  </si>
  <si>
    <t>Ibiza Sky Blue</t>
  </si>
  <si>
    <t>Vishat Teal Velvet</t>
  </si>
  <si>
    <t>Aboone133 Blue PVC</t>
  </si>
  <si>
    <t>Sarom Atlantic 712(Grey)</t>
  </si>
  <si>
    <t>Eternal 03- Cream PVC</t>
  </si>
  <si>
    <t>Eternal 02-Dark Brown PVC</t>
  </si>
  <si>
    <t>Eternal 07- Grey PVC</t>
  </si>
  <si>
    <t>Eternal 05- Tan PVC</t>
  </si>
  <si>
    <t>Clayson 3 Seater Sofa In Tan Colour - Woodsworth By Pepperfry</t>
  </si>
  <si>
    <t>Clayson 1 Seater Sofa In Tan Colour - Woodsworth By Pepperfry</t>
  </si>
  <si>
    <t>Clayson 2 Seater Sofa In Tan Colour - Woodsworth By Pepperfry</t>
  </si>
  <si>
    <t>Sarom Heritage 905</t>
  </si>
  <si>
    <t>Ines Sofa Cum Bed With Storage In Camel Yellow Colour - CasaCraft by Pepperfry</t>
  </si>
  <si>
    <t>Highway Navy Blue</t>
  </si>
  <si>
    <t>Black White Zigzag Velvet</t>
  </si>
  <si>
    <t>Eternal 14 (Dark Red PVC)</t>
  </si>
  <si>
    <t>Sarom Lisa 905 Tan Suede</t>
  </si>
  <si>
    <t>HK Season 712</t>
  </si>
  <si>
    <t>Holland Blue Velvet with Backing</t>
  </si>
  <si>
    <t>Holland GREY VELVET (BACKING)</t>
  </si>
  <si>
    <t>Libya 141 Grey Velvet</t>
  </si>
  <si>
    <t>Eternal 13-Red PVC</t>
  </si>
  <si>
    <t>Azora 52212 (Garnet Red)</t>
  </si>
  <si>
    <t>Krishna Mexico 11-Textured Green</t>
  </si>
  <si>
    <t>Mistra Red- Laurel Mistra 509</t>
  </si>
  <si>
    <t>Crimson Wine Velvet</t>
  </si>
  <si>
    <t>Holland Yellow Velvet (Backing)</t>
  </si>
  <si>
    <t>Laurel Mistra Grey</t>
  </si>
  <si>
    <t>Luxur 17 Mint Green Velvet</t>
  </si>
  <si>
    <t>Blush Velvet</t>
  </si>
  <si>
    <t>Black Powder Coated Special 388 Legs</t>
  </si>
  <si>
    <t>Nylon Bush</t>
  </si>
  <si>
    <t>AS-490-WC-PeachFabric_ //</t>
  </si>
  <si>
    <t>Alcalde Velvet Wing Chair In Blush Pink Colour</t>
  </si>
  <si>
    <t>AS-491-WC-BlushVelvet</t>
  </si>
  <si>
    <t>Avio Black PVC</t>
  </si>
  <si>
    <t>Azora 58123 (Pine Green)</t>
  </si>
  <si>
    <t>Special Set of AS-459</t>
  </si>
  <si>
    <t>Special 317 Paata Legs SS</t>
  </si>
  <si>
    <t>AS-325L-LHS-Regular-MolfinoBeige</t>
  </si>
  <si>
    <t>AS-398-C-SCB-RHS-Miracle105</t>
  </si>
  <si>
    <t>AS-554-1Str</t>
  </si>
  <si>
    <t>AS-554-2Str</t>
  </si>
  <si>
    <t>AS-554-3Str</t>
  </si>
  <si>
    <t>AS-557-2Str</t>
  </si>
  <si>
    <t>AS-557-3Str</t>
  </si>
  <si>
    <t>AS-557-LHS</t>
  </si>
  <si>
    <t>AS-550-2Str</t>
  </si>
  <si>
    <t>AS-550-3Str</t>
  </si>
  <si>
    <t>AS-558-1Str</t>
  </si>
  <si>
    <t>AS-558-2Str</t>
  </si>
  <si>
    <t>AS-558-3Str</t>
  </si>
  <si>
    <t xml:space="preserve">Serena </t>
  </si>
  <si>
    <t>AS-561 - 3Str</t>
  </si>
  <si>
    <t>AVIO DARK BROWN</t>
  </si>
  <si>
    <t>FN1875540-S-PM9338</t>
  </si>
  <si>
    <t>Serena Fabric LHS Sectional 2 Seater Sofa In Blue Colour</t>
  </si>
  <si>
    <t>AS-561 - 2+L LHS</t>
  </si>
  <si>
    <t>Omega 694 blue</t>
  </si>
  <si>
    <t>Brown Velvet</t>
  </si>
  <si>
    <t xml:space="preserve"> Fog Grey Velvet / Holland Grey</t>
  </si>
  <si>
    <t>FN1998665-S-PM9338</t>
  </si>
  <si>
    <t>Haiden Leatherette RHS Sectional Sofa In Grey Colour</t>
  </si>
  <si>
    <t xml:space="preserve">AS-334-RHS </t>
  </si>
  <si>
    <t>Avio-GreyPVC</t>
  </si>
  <si>
    <t>Sato Fabric 2 Seater Sofa In Graphite Grey Colour</t>
  </si>
  <si>
    <t>FN2036741-S-PM9338</t>
  </si>
  <si>
    <t>Sato_2_Seater Sofa_GraphiteGrey_PM9338</t>
  </si>
  <si>
    <t>FN2036740-S-PM9338</t>
  </si>
  <si>
    <t>Sato Fabric 1 Seater Sofa In Graphite Grey Colour</t>
  </si>
  <si>
    <t>Sato_1_Seater Sofa_Graphite Grey_PM933826April2023</t>
  </si>
  <si>
    <t>FN2036742-S-PM9338</t>
  </si>
  <si>
    <t>Sato_3_Seater Sofa_Graphite Grey_PM9338</t>
  </si>
  <si>
    <t>Sato Fabric 3 Seater Sofa In Graphite Grey Colour</t>
  </si>
  <si>
    <t>FN2095546-S-PM9338</t>
  </si>
  <si>
    <t>Ines Velvet Pull Out Sofa Cum Bed In Royal Blue Colour With Storage</t>
  </si>
  <si>
    <t>AS-318-CH-SCB-RoyalBlueVelvet</t>
  </si>
  <si>
    <t>FN2095521-S-PM9338</t>
  </si>
  <si>
    <t>Kaylee Velvet 3 Seater Sofa In Wine Red Colour</t>
  </si>
  <si>
    <t>AS-443-3S-WineRedVelvet</t>
  </si>
  <si>
    <t>Wine Velvet</t>
  </si>
  <si>
    <t>FN2095444-S-PM9338</t>
  </si>
  <si>
    <t>Aelber Velvet 1 Seater Sofa In Olive Green Colour</t>
  </si>
  <si>
    <t>AS-499-1Str-OliveGreenVelvet</t>
  </si>
  <si>
    <t>Essence - Olive</t>
  </si>
  <si>
    <t>FN2095446-S-PM9338</t>
  </si>
  <si>
    <t>Aelber Velvet 3 Seater Sofa In Olive Green Colour</t>
  </si>
  <si>
    <t>AS-499-3Str-OliveGreenVelvet</t>
  </si>
  <si>
    <t>_FN2095550-S-PM9338</t>
  </si>
  <si>
    <t>Ines Velvet Pull Out Sofa Cum Bed In Mint Green Colour With Storage</t>
  </si>
  <si>
    <t>AS-318-CH-SCB-MintGreenVelvet</t>
  </si>
  <si>
    <t xml:space="preserve">Luxur 18 </t>
  </si>
  <si>
    <t>Fabric cotton mean vantha  Azora ezhuthanum</t>
  </si>
  <si>
    <t>FN2095548-S-PM9338</t>
  </si>
  <si>
    <t>Ines Fabric Pull Out Sofa Cum Bed In Maroon Colour With Storage</t>
  </si>
  <si>
    <t>AS-318-CH-SCB-AzoraMaroon</t>
  </si>
  <si>
    <t>FN2055876-S-PM9338</t>
  </si>
  <si>
    <t>Elian Fabric Wing Chair In Coffee Colour</t>
  </si>
  <si>
    <t>AS-552-WC-SpecialDualFabric3(Coffee)</t>
  </si>
  <si>
    <t>FN2095443-S-PM9338</t>
  </si>
  <si>
    <t>AS-499-3Str-DarkRedVelvet</t>
  </si>
  <si>
    <t>Aelber Velvet 3 Seater Sofa In Berry Red Colour</t>
  </si>
  <si>
    <t>FN2095442-S-PM9338</t>
  </si>
  <si>
    <t>Aelber Velvet 2 Seater Sofa In Berry Red Colour</t>
  </si>
  <si>
    <t>AS-499-2Str-DarkRedVelvet</t>
  </si>
  <si>
    <t>HollandTeal Velvet</t>
  </si>
  <si>
    <t>FN2095593-S-PM9338</t>
  </si>
  <si>
    <t>AS-199-WC-RoyalBlueVelvet</t>
  </si>
  <si>
    <t>Barrio Velvet Wing Chair In Royal Blue Colour</t>
  </si>
  <si>
    <t>FN1745943-S-PM9338</t>
  </si>
  <si>
    <t>Sato 2 Seater Sofa In Texas Brown Colour</t>
  </si>
  <si>
    <t>AS-560-2S-D.BrownPVC</t>
  </si>
  <si>
    <t>Eternal Dark Brown PVC</t>
  </si>
  <si>
    <t xml:space="preserve">Iconic 53 </t>
  </si>
  <si>
    <t>Holland Teal Velvet</t>
  </si>
  <si>
    <t>AS-471-L-LHS-VISHAT TEAL</t>
  </si>
  <si>
    <t>Fidel Velvet LHS Sectional Sofa (3 + Lounger) In Teal Blue Colour</t>
  </si>
  <si>
    <t>AS-552-WC-SpecialDualFabric4(Red)</t>
  </si>
  <si>
    <t>Libya124+Red Print</t>
  </si>
  <si>
    <t>Elian Fabric Wing Chair In Red Colour</t>
  </si>
  <si>
    <t>FN2055875-S-PM9338</t>
  </si>
  <si>
    <t>Sato 2 Seater Sofa In  Brown Colour</t>
  </si>
  <si>
    <t>FN2125357-S-PM9338</t>
  </si>
  <si>
    <t>Sato Fabric 3 Seater Sofa In Brown Colour</t>
  </si>
  <si>
    <t>Azora Chestnut Brown</t>
  </si>
  <si>
    <t>FN2095591-S-PM9338</t>
  </si>
  <si>
    <t>Alcalde Velvet Wing Chair In Violet Colour</t>
  </si>
  <si>
    <t>AS-491-WC-TexturedVioletVelvet</t>
  </si>
  <si>
    <t>Libya132</t>
  </si>
  <si>
    <t>FN1745304-S-PM9338</t>
  </si>
  <si>
    <t>Vintter Leatherette 1 Seater Motorized Recliner In Black &amp; Brown Colour</t>
  </si>
  <si>
    <t>FN2125316-S-PM9338</t>
  </si>
  <si>
    <t>Sato Fabric 3 Seater Sofa In Grey Colour</t>
  </si>
  <si>
    <t>Azora Charcoal Grey</t>
  </si>
  <si>
    <t>FM2130185-S-PM9338</t>
  </si>
  <si>
    <t>Fidel Fabric RHS Sectional Sofa (3 + Lounger) In Blush Pink Colour</t>
  </si>
  <si>
    <t>AS-471-L-RHS-VISHAT TEALColorAddition495</t>
  </si>
  <si>
    <t>FN2125566-S-PM9338</t>
  </si>
  <si>
    <t>Vito Velvet 1 Seater Sofa In Mint Green Colour</t>
  </si>
  <si>
    <t>AS-472-1S-Mint Green Velvet</t>
  </si>
  <si>
    <t>Iconic green Sunny Backing</t>
  </si>
  <si>
    <t>FN2055877-S-PM9338</t>
  </si>
  <si>
    <t>Elian Fabric Wing Chair In Blue Colour</t>
  </si>
  <si>
    <t>AS-552-WC-SpecialDualFabric2(Blue)</t>
  </si>
  <si>
    <t>SpecialDualFabric2(Blue)</t>
  </si>
  <si>
    <t>FN2116024-S-PM9338</t>
  </si>
  <si>
    <t>Valencia Velvet Chaise Lounger In Fossil Grey Colour</t>
  </si>
  <si>
    <t>AS-518-Lounger-GreyVelvet</t>
  </si>
  <si>
    <t>Holland Grey Velvet</t>
  </si>
  <si>
    <t>FN2125243-S-PM9338</t>
  </si>
  <si>
    <t>Serena Fabric 3 Seater Sofa In Beige Colour</t>
  </si>
  <si>
    <t>AS-561-3Str</t>
  </si>
  <si>
    <t>Omega Beige</t>
  </si>
  <si>
    <t>FM2130179-S-PM9338</t>
  </si>
  <si>
    <t>Fidel Velvet 2 Seater Sofa In Olive Green Colour</t>
  </si>
  <si>
    <t>AS-471-2Str</t>
  </si>
  <si>
    <t>Olive green velvet</t>
  </si>
  <si>
    <t>AS-471-1Str</t>
  </si>
  <si>
    <t>Fidel Velvet 1 Seater Sofa In Olive Green Colour</t>
  </si>
  <si>
    <t>FM2130207-S-PM9338</t>
  </si>
  <si>
    <t>FN2125224-S-PM9338</t>
  </si>
  <si>
    <t>Fidel Fabric 2 Seater Sofa In Beige Colour</t>
  </si>
  <si>
    <t xml:space="preserve"> Iconic 12 </t>
  </si>
  <si>
    <t>Holland Wine Velvet</t>
  </si>
  <si>
    <t>AS-560-3Str Brown</t>
  </si>
  <si>
    <t>AS-560-3Str Grey</t>
  </si>
  <si>
    <t>FN2138394-S-PM9338</t>
  </si>
  <si>
    <t>Kitson Velvet LHS Sectional Sofa In Baby Pink Colour</t>
  </si>
  <si>
    <t>AS-323L-LHS-BabyPink</t>
  </si>
  <si>
    <t>Velveto 921</t>
  </si>
  <si>
    <t>FN2125426-S-PM9338</t>
  </si>
  <si>
    <t>Estevan Velvet 2 Seater Sofa In Beige Colour</t>
  </si>
  <si>
    <t>AS-437-2 Str</t>
  </si>
  <si>
    <t>Caster 739</t>
  </si>
  <si>
    <t>Darwin Fabric Sofa Cum Bed With Storage In Steel Grey Colour</t>
  </si>
  <si>
    <t>AS-416-SCB-2S-GreyFab</t>
  </si>
  <si>
    <t>FM2130366-S-PM9338</t>
  </si>
  <si>
    <t>Azalea Velvet 3 Seater Sofa In Pine Colour</t>
  </si>
  <si>
    <t>PM_AS-475-3S-</t>
  </si>
  <si>
    <t>Luxor 18</t>
  </si>
  <si>
    <t>Seat - Coffee Colour / Back - Libya124+Redprint</t>
  </si>
  <si>
    <t>FN2125378-S-PM9338</t>
  </si>
  <si>
    <t>Sato Fabric 3 Seater Sofa In Blue Colour</t>
  </si>
  <si>
    <t>AS-560-3Str</t>
  </si>
  <si>
    <t>FN2125376-S-PM9338</t>
  </si>
  <si>
    <t>Sato Fabric 1 Seater Sofa In Blue Colour</t>
  </si>
  <si>
    <t>AS-560-1Str</t>
  </si>
  <si>
    <t>FM2116301-S-PM9338</t>
  </si>
  <si>
    <t>Aelber Velvet 3 Seater Sofa In Dark Green Colour</t>
  </si>
  <si>
    <t>AS-499-3Str</t>
  </si>
  <si>
    <t xml:space="preserve"> LUXOR 18</t>
  </si>
  <si>
    <t xml:space="preserve"> Azora 56051 Ice Blue</t>
  </si>
  <si>
    <t>FN2125381-S-PM9338</t>
  </si>
  <si>
    <t>Serena Fabric 3 Seater Sofa In Navy Blue Colour</t>
  </si>
  <si>
    <t>FN1745949-S-PM9338</t>
  </si>
  <si>
    <t>AS-560-3S-D.BrownPVC</t>
  </si>
  <si>
    <t>Sato Leatherette 3 Seater Sofa In Texas Brown Colour</t>
  </si>
  <si>
    <t>FN2138376-S-PM9338</t>
  </si>
  <si>
    <t>Amara Velvet Sofa Cum Bed In Forest Green Colour</t>
  </si>
  <si>
    <t>AS-598-SCB-Vel-SunnyGreen</t>
  </si>
  <si>
    <t>Holland Green</t>
  </si>
  <si>
    <t>FM2130493-S-PM9338</t>
  </si>
  <si>
    <t>Erico Leatherette 2 Seater Sofa In Grey Colour</t>
  </si>
  <si>
    <t>AS-556-2S-TanPVCColorAddition803</t>
  </si>
  <si>
    <t>FM2130576-S-PM9338</t>
  </si>
  <si>
    <t>Kaylee Velvet 3 Seater Sofa In Powder Blue Colour</t>
  </si>
  <si>
    <t>AS-443-3S</t>
  </si>
  <si>
    <t>Austria Sea Green 302</t>
  </si>
  <si>
    <t>FN2095530-S-PM9338</t>
  </si>
  <si>
    <t>Kaylee Velvet 3 Seater Sofa In Mehendi Green Colour</t>
  </si>
  <si>
    <t xml:space="preserve">Austria 326 </t>
  </si>
  <si>
    <t>FN2125286-S-PM9338</t>
  </si>
  <si>
    <t>Serena Fabric 2 Seater Sofa In Yellow Colour</t>
  </si>
  <si>
    <t>AS-561-2Str</t>
  </si>
  <si>
    <t>FN2125242-S-PM9338</t>
  </si>
  <si>
    <t>Serena Fabric 2 Seater Sofa In Beige Colour</t>
  </si>
  <si>
    <t>FN2138408-S-PM9338</t>
  </si>
  <si>
    <t>Eliane Velvet Convertible Sofa Cum Bed In Teal Blue Colour</t>
  </si>
  <si>
    <t>AS-596-SCB-Teal</t>
  </si>
  <si>
    <t>FM1973675-S-PM9338</t>
  </si>
  <si>
    <t>Mariana Velvet Barrel Chair In Wine Colour With Foot Stool</t>
  </si>
  <si>
    <t xml:space="preserve"> Barrel Chair &amp; Pouffe</t>
  </si>
  <si>
    <t>Austria 334</t>
  </si>
  <si>
    <t>FN2125240-S-PM9338</t>
  </si>
  <si>
    <t>Sato Fabric 3 Seater Sofa In Beige Colour</t>
  </si>
  <si>
    <t xml:space="preserve">AS-560-3Str </t>
  </si>
  <si>
    <t>Omega Sandy Brown</t>
  </si>
  <si>
    <t>FN2125239-S-PM9338</t>
  </si>
  <si>
    <t>Sato Fabric 2 Seater Sofa In Beige Colour</t>
  </si>
  <si>
    <t xml:space="preserve">AS-560-2Str </t>
  </si>
  <si>
    <t>FM2130186-S-PM9338</t>
  </si>
  <si>
    <t>Fidel Velvet Lhs Sectional Sofa (3 + Lounger) In Blush Pink Colour</t>
  </si>
  <si>
    <t>AS-471-L-LHS</t>
  </si>
  <si>
    <t>Blush Pink</t>
  </si>
  <si>
    <t>FN2125671-S-PM9338</t>
  </si>
  <si>
    <t>Bucurest Velvet 3 Seater Sofa In Yellow Colour</t>
  </si>
  <si>
    <t>AS-123-3S</t>
  </si>
  <si>
    <t>Luxor - 16</t>
  </si>
  <si>
    <t>FN2116032-S-PM9338</t>
  </si>
  <si>
    <t>Symphony Sofa Cum Bed In Ash Grey Colour</t>
  </si>
  <si>
    <t>AS-416-SCB-New-AshGreyVelvet+Print</t>
  </si>
  <si>
    <t>Libya 139 + Cinthia106</t>
  </si>
  <si>
    <t>FN2125429-S-PM9338</t>
  </si>
  <si>
    <t>Kaylee Velvet 2 Seater Sofa In Beige Colour</t>
  </si>
  <si>
    <t>AS-443-2S</t>
  </si>
  <si>
    <t>FN2125318-S-PM9338</t>
  </si>
  <si>
    <t>Serena Fabric 2 Seater Sofa In Grey Colour</t>
  </si>
  <si>
    <t>FN2125319-S-PM9338</t>
  </si>
  <si>
    <t>Serena Fabric 3 Seater Sofa In Grey Colour</t>
  </si>
  <si>
    <t>FM2130048-S-PM9338</t>
  </si>
  <si>
    <t>Amanda Fabric 3 Seater Sofa In Grey Colour</t>
  </si>
  <si>
    <t>AS-384-3 Seater</t>
  </si>
  <si>
    <t>FN2055892-S-PM9338</t>
  </si>
  <si>
    <t>Bari Leatherette 2 Seater Sofa In Grey Buff Colour</t>
  </si>
  <si>
    <t>AS-550-2S</t>
  </si>
  <si>
    <t>BuffGreyPVC</t>
  </si>
  <si>
    <t>FN2055891-S-PM9338</t>
  </si>
  <si>
    <t>Bari Leatherette 3 Seater Sofa In Grey Buff Colour</t>
  </si>
  <si>
    <t>AS-550-3S</t>
  </si>
  <si>
    <t>FN2102241-S-PM9338</t>
  </si>
  <si>
    <t>Consalvo Teak Wood Arm Chair In Grey Colour</t>
  </si>
  <si>
    <t>ALC-102-Print1</t>
  </si>
  <si>
    <t>Houndstooth Print</t>
  </si>
  <si>
    <t>AR-1006-1R Motorized</t>
  </si>
  <si>
    <t>Florida 17 Jindal PVC</t>
  </si>
  <si>
    <t>FN2116041-S-PM9338</t>
  </si>
  <si>
    <t>Zenith Fabric Sofa Cum Bed In Tangy Yellow Colour With Storage</t>
  </si>
  <si>
    <t>AS-416-SCB-SpclYellowFav</t>
  </si>
  <si>
    <t>Aspen710</t>
  </si>
  <si>
    <t>FM2130049-S-PM9338</t>
  </si>
  <si>
    <t>Amanda Velvet 2 Seater Sofa In Grey Colour</t>
  </si>
  <si>
    <t>AS-384-2S</t>
  </si>
  <si>
    <t>DAVOS ( Rust Velvet)</t>
  </si>
  <si>
    <t xml:space="preserve">AS-494-Chair-RustVelvet </t>
  </si>
  <si>
    <t>FN1779187-S-PM9338</t>
  </si>
  <si>
    <t>Abdero Fabric Wing Chair In Wine Colour With Foot Stool</t>
  </si>
  <si>
    <t>Abdero Wing Chair</t>
  </si>
  <si>
    <t>Molfino Purple</t>
  </si>
  <si>
    <t>FN2138419-S-PM9338</t>
  </si>
  <si>
    <t>Choper  909</t>
  </si>
  <si>
    <t>AS-398L-LHS-Small Size-SCB</t>
  </si>
  <si>
    <t xml:space="preserve"> Wine Velvet</t>
  </si>
  <si>
    <t>FN2138396-S-PM9338</t>
  </si>
  <si>
    <t>Brookhill Velvet 1 Seater Motorised Recliner In Beige Colour</t>
  </si>
  <si>
    <t>AR-1006-Motor-1R-BeigeVelvet</t>
  </si>
  <si>
    <t>Iconic 03</t>
  </si>
  <si>
    <t>AS-398L-RHS-Small Size-SCB</t>
  </si>
  <si>
    <t>Libya 115</t>
  </si>
  <si>
    <t>FN2125430-S-PM9338</t>
  </si>
  <si>
    <t>Kaylee Velvet 3 Seater Sofa In Beige Colour</t>
  </si>
  <si>
    <t>Libya115</t>
  </si>
  <si>
    <t>FN1703715-S-PM9338</t>
  </si>
  <si>
    <t>Elian Fabric Wing Chair In Beige Floral Colour</t>
  </si>
  <si>
    <t>SpecialDualFabric1(Beige)</t>
  </si>
  <si>
    <t>AS-552-WC-SpecialDualFabric1(Beige)</t>
  </si>
  <si>
    <t>FN2116027-S-PM9338</t>
  </si>
  <si>
    <t>Eden Fabric Sofa Cum Bed In Sandy Brown Colour</t>
  </si>
  <si>
    <t>AS-410-SCB-1S-SandyBrown</t>
  </si>
  <si>
    <t>FN2125351-S-PM9338</t>
  </si>
  <si>
    <t>Romina Fabric 3 Seater Sofa In Brown Colour</t>
  </si>
  <si>
    <t>AS-557 - 3Str</t>
  </si>
  <si>
    <t>Omega jute brown 223</t>
  </si>
  <si>
    <t>Tierra 1 Seater Manual Recliner In Tan Colour</t>
  </si>
  <si>
    <t>AS-1010R-1Str Manual</t>
  </si>
  <si>
    <t>TanPVC</t>
  </si>
  <si>
    <t>FN2125436-S-PM9338</t>
  </si>
  <si>
    <t>Solitaire Velvet 3 Seater Sofa In Beige Colour</t>
  </si>
  <si>
    <t>AS-536-3S</t>
  </si>
  <si>
    <t>FN2125310-S-PM9338</t>
  </si>
  <si>
    <t>Romina Fabric 3 Seater Sofa In Grey Colour</t>
  </si>
  <si>
    <t>Leone Charcoal Grey</t>
  </si>
  <si>
    <t>AS-465-3Str-SCB</t>
  </si>
  <si>
    <t>AS-398L-B-LHS Regular with Cup Holder</t>
  </si>
  <si>
    <t>Leone Beige</t>
  </si>
  <si>
    <t>FN2125424-S-PM9338</t>
  </si>
  <si>
    <t>Cheshire Velvet 3 Seater Sofa In Beige Colour</t>
  </si>
  <si>
    <t>AS-481-3Str</t>
  </si>
  <si>
    <t>Libya121</t>
  </si>
  <si>
    <t>AS-481-2Str</t>
  </si>
  <si>
    <t>Cheshire Velvet 2 Seater Sofa In Beige Colour</t>
  </si>
  <si>
    <t>FN2125423-S-PM9338</t>
  </si>
  <si>
    <t>Camel Yellow (Azora -54019)._</t>
  </si>
  <si>
    <t>Cushion Size</t>
  </si>
  <si>
    <t>Sofa Fabric</t>
  </si>
  <si>
    <t>Cushion Fabric</t>
  </si>
  <si>
    <t>Cushion Qty</t>
  </si>
  <si>
    <t>FN2095550-S-PM9338</t>
  </si>
  <si>
    <t>Dimensions</t>
  </si>
  <si>
    <t>Abdul</t>
  </si>
  <si>
    <t>Product</t>
  </si>
  <si>
    <t>CARPENTER</t>
  </si>
  <si>
    <t>FOAMING</t>
  </si>
  <si>
    <t>466- 1s</t>
  </si>
  <si>
    <t>466- 2s</t>
  </si>
  <si>
    <t>466-3s</t>
  </si>
  <si>
    <t>494-chair</t>
  </si>
  <si>
    <t>495 chair</t>
  </si>
  <si>
    <t>429-1s</t>
  </si>
  <si>
    <t>429-2s</t>
  </si>
  <si>
    <t>429-3s</t>
  </si>
  <si>
    <t>325CL SCB LHS</t>
  </si>
  <si>
    <t>62+54</t>
  </si>
  <si>
    <t>325CL SCB RHS</t>
  </si>
  <si>
    <t>436-1s</t>
  </si>
  <si>
    <t>436-2s</t>
  </si>
  <si>
    <t>436-3s</t>
  </si>
  <si>
    <t>384L-B-LHS</t>
  </si>
  <si>
    <t>384L-B-RHS</t>
  </si>
  <si>
    <t xml:space="preserve">484-CL </t>
  </si>
  <si>
    <t>395CL</t>
  </si>
  <si>
    <t>AS-Zigzag chair</t>
  </si>
  <si>
    <t>476-3</t>
  </si>
  <si>
    <t>476-1</t>
  </si>
  <si>
    <t>480-1</t>
  </si>
  <si>
    <t>480-2</t>
  </si>
  <si>
    <t>480-3</t>
  </si>
  <si>
    <t>472-1</t>
  </si>
  <si>
    <t>472-2</t>
  </si>
  <si>
    <t>385-3</t>
  </si>
  <si>
    <t>385-2</t>
  </si>
  <si>
    <t>385-1</t>
  </si>
  <si>
    <t>471-L-LHS</t>
  </si>
  <si>
    <t>471-L-RHS</t>
  </si>
  <si>
    <t>481-2str</t>
  </si>
  <si>
    <t>481-1str</t>
  </si>
  <si>
    <t>343-3str</t>
  </si>
  <si>
    <t>343-2str</t>
  </si>
  <si>
    <t>343-1str</t>
  </si>
  <si>
    <t>1051-3</t>
  </si>
  <si>
    <t>1051-2</t>
  </si>
  <si>
    <t>337-U Shape LHS</t>
  </si>
  <si>
    <t>410-3str SCB</t>
  </si>
  <si>
    <t>410-1str SCB</t>
  </si>
  <si>
    <t>392CL</t>
  </si>
  <si>
    <t>1051-1</t>
  </si>
  <si>
    <t>499-1</t>
  </si>
  <si>
    <t>499-2</t>
  </si>
  <si>
    <t>499-3</t>
  </si>
  <si>
    <t>356-1</t>
  </si>
  <si>
    <t>356-2</t>
  </si>
  <si>
    <t>441-1</t>
  </si>
  <si>
    <t>441-2</t>
  </si>
  <si>
    <t>441-3</t>
  </si>
  <si>
    <t>442-3</t>
  </si>
  <si>
    <t>442-2</t>
  </si>
  <si>
    <t>442-1</t>
  </si>
  <si>
    <t>476-2</t>
  </si>
  <si>
    <t>472-3</t>
  </si>
  <si>
    <t>471-1</t>
  </si>
  <si>
    <t>355-2</t>
  </si>
  <si>
    <t>336-L-LHS</t>
  </si>
  <si>
    <t>465-3Str-SCB</t>
  </si>
  <si>
    <t>474-C-RHS</t>
  </si>
  <si>
    <t>485-CL</t>
  </si>
  <si>
    <t>398L-B-SCB</t>
  </si>
  <si>
    <t xml:space="preserve">398L-SCB-Reg </t>
  </si>
  <si>
    <t>398L-C-SCB</t>
  </si>
  <si>
    <t>181-L-LHS</t>
  </si>
  <si>
    <t>440-3</t>
  </si>
  <si>
    <t>440-2</t>
  </si>
  <si>
    <t>123-3</t>
  </si>
  <si>
    <t>123-1</t>
  </si>
  <si>
    <t>4.50mtr</t>
  </si>
  <si>
    <t>123-2</t>
  </si>
  <si>
    <t>388L-LHS</t>
  </si>
  <si>
    <t>317-3str</t>
  </si>
  <si>
    <t>VIS-1271 -3</t>
  </si>
  <si>
    <t>VIS-1271 -2</t>
  </si>
  <si>
    <t>VIS-1271 -1</t>
  </si>
  <si>
    <t>118A SCB</t>
  </si>
  <si>
    <t>464L</t>
  </si>
  <si>
    <t>518 L Sofa</t>
  </si>
  <si>
    <t>518 diwaan</t>
  </si>
  <si>
    <t>Elain</t>
  </si>
  <si>
    <t>ADC-111</t>
  </si>
  <si>
    <t>Bolivar</t>
  </si>
  <si>
    <t>561-2Str</t>
  </si>
  <si>
    <t>561-(2+L)</t>
  </si>
  <si>
    <t>561-(3+L)</t>
  </si>
  <si>
    <t>AS-557-3Str+Pouffe</t>
  </si>
  <si>
    <t>AS-560-2Str</t>
  </si>
  <si>
    <t>AS-536-2Str</t>
  </si>
  <si>
    <t>AS-536-3Str</t>
  </si>
  <si>
    <t>Copenhagen -2Str</t>
  </si>
  <si>
    <t>AS-468-3Str</t>
  </si>
  <si>
    <t>AS-3280-3</t>
  </si>
  <si>
    <t>AS-3280-2</t>
  </si>
  <si>
    <t xml:space="preserve">High Back Chair </t>
  </si>
  <si>
    <t>AS-552-WC</t>
  </si>
  <si>
    <t>ADC-114</t>
  </si>
  <si>
    <t>AS-105-2</t>
  </si>
  <si>
    <t>Sato-3</t>
  </si>
  <si>
    <t>AS-561-1Str</t>
  </si>
  <si>
    <t>AS-933-CL</t>
  </si>
  <si>
    <t>AS-558-2</t>
  </si>
  <si>
    <t>AS-431-2</t>
  </si>
  <si>
    <t>AS-470-3Str</t>
  </si>
  <si>
    <t>AS-475-4Str</t>
  </si>
  <si>
    <t>AS-538-3</t>
  </si>
  <si>
    <t>332-3</t>
  </si>
  <si>
    <t>467-3</t>
  </si>
  <si>
    <t>AS-471-3Str SCB</t>
  </si>
  <si>
    <t>463-3</t>
  </si>
  <si>
    <t>463-2</t>
  </si>
  <si>
    <t>127-3</t>
  </si>
  <si>
    <t>127-2</t>
  </si>
  <si>
    <t>536-1Str</t>
  </si>
  <si>
    <t xml:space="preserve">Abdero - Wing Chair </t>
  </si>
  <si>
    <t>32+Pouffe</t>
  </si>
  <si>
    <t>33+Pouffe</t>
  </si>
  <si>
    <t>ADC-115</t>
  </si>
  <si>
    <t>471-L-B</t>
  </si>
  <si>
    <t>597-SCB</t>
  </si>
  <si>
    <t>FM2130367-S-PM9338</t>
  </si>
  <si>
    <t>Azalea Velvet 2 Seater Sofa In Pine Colour</t>
  </si>
  <si>
    <t>PM_AS-475-2S-TealVelvet-VISHATColorAddition677</t>
  </si>
  <si>
    <t>FM2130368-S-PM9338</t>
  </si>
  <si>
    <t>Azalea Velvet 1 Seater Sofa In Olive Green Colour</t>
  </si>
  <si>
    <t>AS-475-1Str-LightBeigeVelvetColorAddition678</t>
  </si>
  <si>
    <t>FM2130369-S-PM9338</t>
  </si>
  <si>
    <t>Azalea Velvet 3 Seater Sofa In Olive Green Colour</t>
  </si>
  <si>
    <t>PM_AS-475-3S-TealVelvet-VISHATColorAddition679</t>
  </si>
  <si>
    <t>FM2130370-S-PM9338</t>
  </si>
  <si>
    <t>Azalea Velvet 2 Seater Sofa In Olive Green Colour</t>
  </si>
  <si>
    <t>PM_AS-475-2S-TealVelvet-VISHATColorAddition680</t>
  </si>
  <si>
    <t>FM2130371-S-PM9338</t>
  </si>
  <si>
    <t>Azalea Velvet 1 Seater Sofa In Grey Colour</t>
  </si>
  <si>
    <t>AS-475-1Str-LightBeigeVelvetColorAddition681</t>
  </si>
  <si>
    <t>FM2130373-S-PM9338</t>
  </si>
  <si>
    <t>Azalea Velvet 2 Seater Sofa In Grey Colour</t>
  </si>
  <si>
    <t>PM_AS-475-2S-TealVelvet-VISHATColorAddition683</t>
  </si>
  <si>
    <t>FM2130374-S-PM9338</t>
  </si>
  <si>
    <t>Azalea Velvet 1 Seater Sofa In Powder Blue Colour</t>
  </si>
  <si>
    <t>AS-475-1Str-LightBeigeVelvetColorAddition684</t>
  </si>
  <si>
    <t>FM2130375-S-PM9338</t>
  </si>
  <si>
    <t>Azalea Velvet 3 Seater Sofa In Powder Blue Colour</t>
  </si>
  <si>
    <t>PM_AS-475-3S-TealVelvet-VISHATColorAddition685</t>
  </si>
  <si>
    <t>FM2130376-S-PM9338</t>
  </si>
  <si>
    <t>Azalea Velvet 2 Seater Sofa In Powder Blue Colour</t>
  </si>
  <si>
    <t>PM_AS-475-2S-TealVelvet-VISHATColorAddition686</t>
  </si>
  <si>
    <t>FM2130377-S-PM9338</t>
  </si>
  <si>
    <t>Azalea Velvet 1 Seater Sofa In Mustard Yellow Colour</t>
  </si>
  <si>
    <t>AS-475-1Str-LightBeigeVelvetColorAddition687</t>
  </si>
  <si>
    <t>FM2130378-S-PM9338</t>
  </si>
  <si>
    <t>Azalea Velvet 3 Seater Sofa In Mustard Yellow Colour</t>
  </si>
  <si>
    <t>PM_AS-475-3S-TealVelvet-VISHATColorAddition688</t>
  </si>
  <si>
    <t>FM2130379-S-PM9338</t>
  </si>
  <si>
    <t>Azalea Velvet 2 Seater Sofa In Mustard Yellow Colour</t>
  </si>
  <si>
    <t>PM_AS-475-2S-TealVelvet-VISHATColorAddition689</t>
  </si>
  <si>
    <t>FM2130380-S-PM9338</t>
  </si>
  <si>
    <t>Behar Velvet 1 Seater Sofa In Fossil Grey Colour</t>
  </si>
  <si>
    <t>AS-470-1S-Teal-Orchid337ColorAddition690</t>
  </si>
  <si>
    <t>FM2130381-S-PM9338</t>
  </si>
  <si>
    <t>Behar Velvet 3 Seater Sofa In Fossil Grey Colour</t>
  </si>
  <si>
    <t>AS-470-3S-Teal-Orchid337ColorAddition691</t>
  </si>
  <si>
    <t>FM2130382-S-PM9338</t>
  </si>
  <si>
    <t>Behar Velvet 2 Seater Sofa In Fossil Grey Colour</t>
  </si>
  <si>
    <t>AS-470-2S-Teal-Orchid337ColorAddition692</t>
  </si>
  <si>
    <t>FM2130383-S-PM9338</t>
  </si>
  <si>
    <t>Behar Velvet 1 Seater Sofa In Sandy Brown Colour</t>
  </si>
  <si>
    <t>AS-470-1S-Teal-Orchid337ColorAddition693</t>
  </si>
  <si>
    <t>FM2130384-S-PM9338</t>
  </si>
  <si>
    <t>Behar Velvet 3 Seater Sofa In Sandy Brown Colour</t>
  </si>
  <si>
    <t>AS-470-3S-Teal-Orchid337ColorAddition694</t>
  </si>
  <si>
    <t>FM2130385-S-PM9338</t>
  </si>
  <si>
    <t>Behar Velvet 2 Seater Sofa In Sandy Brown Colour</t>
  </si>
  <si>
    <t>AS-470-2S-Teal-Orchid337ColorAddition695</t>
  </si>
  <si>
    <t>FM2130386-S-PM9338</t>
  </si>
  <si>
    <t>Behar Velvet 1 Seater Sofa In Steel Grey Colour</t>
  </si>
  <si>
    <t>AS-470-1S-Teal-Orchid337ColorAddition696</t>
  </si>
  <si>
    <t>FM2130387-S-PM9338</t>
  </si>
  <si>
    <t>Behar Velvet 3 Seater Sofa In Steel Grey Colour</t>
  </si>
  <si>
    <t>AS-470-3S-Teal-Orchid337ColorAddition697</t>
  </si>
  <si>
    <t>FM2130388-S-PM9338</t>
  </si>
  <si>
    <t>Behar Velvet 2 Seater Sofa In Steel Grey Colour</t>
  </si>
  <si>
    <t>AS-470-2S-Teal-Orchid337ColorAddition698</t>
  </si>
  <si>
    <t>FM2130389-S-PM9338</t>
  </si>
  <si>
    <t>Behar Velvet 1 Seater Sofa In Olive Green Colour</t>
  </si>
  <si>
    <t>AS-470-1S-Teal-Orchid337ColorAddition699</t>
  </si>
  <si>
    <t>FM2130390-S-PM9338</t>
  </si>
  <si>
    <t>Behar Velvet 3 Seater Sofa In Olive Green Colour</t>
  </si>
  <si>
    <t>AS-470-3S-Teal-Orchid337ColorAddition700</t>
  </si>
  <si>
    <t>FM2130391-S-PM9338</t>
  </si>
  <si>
    <t>Behar Velvet 2 Seater Sofa In Olive Green Colour</t>
  </si>
  <si>
    <t>AS-470-2S-Teal-Orchid337ColorAddition701</t>
  </si>
  <si>
    <t>FM2130392-S-PM9338</t>
  </si>
  <si>
    <t>Behar Velvet 1 Seater Sofa In Blush Pink Colour</t>
  </si>
  <si>
    <t>AS-470-1S-Teal-Orchid337ColorAddition702</t>
  </si>
  <si>
    <t>FM2130393-S-PM9338</t>
  </si>
  <si>
    <t>Behar Velvet 3 Seater Sofa In Blush Pink Colour</t>
  </si>
  <si>
    <t>AS-470-3S-Teal-Orchid337ColorAddition703</t>
  </si>
  <si>
    <t>FM2130394-S-PM9338</t>
  </si>
  <si>
    <t>Behar Velvet 2 Seater Sofa In Blush Pink Colour</t>
  </si>
  <si>
    <t>AS-470-2S-Teal-Orchid337ColorAddition704</t>
  </si>
  <si>
    <t>FM2130395-S-PM9338</t>
  </si>
  <si>
    <t>Behar Velvet 1 Seater Sofa In Grey Colour</t>
  </si>
  <si>
    <t>AS-470-1S-Teal-Orchid337ColorAddition705</t>
  </si>
  <si>
    <t>FM2130396-S-PM9338</t>
  </si>
  <si>
    <t>Behar Velvet 3 Seater Sofa In Grey Colour</t>
  </si>
  <si>
    <t>AS-470-3S-Teal-Orchid337ColorAddition706</t>
  </si>
  <si>
    <t>FM2130397-S-PM9338</t>
  </si>
  <si>
    <t>Behar Velvet 2 Seater Sofa In Grey Colour</t>
  </si>
  <si>
    <t>AS-470-2S-Teal-Orchid337ColorAddition707</t>
  </si>
  <si>
    <t>FM2130398-S-PM9338</t>
  </si>
  <si>
    <t>Behar Velvet 1 Seater Sofa In Garnet Red Colour</t>
  </si>
  <si>
    <t>AS-470-1S-Teal-Orchid337ColorAddition708</t>
  </si>
  <si>
    <t>FM2130399-S-PM9338</t>
  </si>
  <si>
    <t>Behar Velvet 3 Seater Sofa In Garnet Red Colour</t>
  </si>
  <si>
    <t>AS-470-3S-Teal-Orchid337ColorAddition709</t>
  </si>
  <si>
    <t>FM2130400-S-PM9338</t>
  </si>
  <si>
    <t>Behar Velvet 2 Seater Sofa In Garnet Red Colour</t>
  </si>
  <si>
    <t>AS-470-2S-Teal-Orchid337ColorAddition710</t>
  </si>
  <si>
    <t>FM2130401-S-PM9338</t>
  </si>
  <si>
    <t>Behar Velvet 1 Seater Sofa In Pine Colour</t>
  </si>
  <si>
    <t>AS-470-1S-Teal-Orchid337ColorAddition711</t>
  </si>
  <si>
    <t>FM2130402-S-PM9338</t>
  </si>
  <si>
    <t>Behar Velvet 3 Seater Sofa In Pine Colour</t>
  </si>
  <si>
    <t>AS-470-3S-Teal-Orchid337ColorAddition712</t>
  </si>
  <si>
    <t>FM2130403-S-PM9338</t>
  </si>
  <si>
    <t>Behar Velvet 2 Seater Sofa In Pine Colour</t>
  </si>
  <si>
    <t>AS-470-2S-Teal-Orchid337ColorAddition713</t>
  </si>
  <si>
    <t>FM2130404-S-PM9338</t>
  </si>
  <si>
    <t>AS-470-1S-Teal-Orchid337ColorAddition714</t>
  </si>
  <si>
    <t>FM2130405-S-PM9338</t>
  </si>
  <si>
    <t>AS-470-3S-Teal-Orchid337ColorAddition715</t>
  </si>
  <si>
    <t>FM2130406-S-PM9338</t>
  </si>
  <si>
    <t>AS-470-2S-Teal-Orchid337ColorAddition716</t>
  </si>
  <si>
    <t>FM2130407-S-PM9338</t>
  </si>
  <si>
    <t>AS-470-1S-Teal-Orchid337ColorAddition717</t>
  </si>
  <si>
    <t>FM2130408-S-PM9338</t>
  </si>
  <si>
    <t>AS-470-3S-Teal-Orchid337ColorAddition718</t>
  </si>
  <si>
    <t>FM2130409-S-PM9338</t>
  </si>
  <si>
    <t>AS-470-2S-Teal-Orchid337ColorAddition719</t>
  </si>
  <si>
    <t>FM2130410-S-PM9338</t>
  </si>
  <si>
    <t>Behar Velvet 1 Seater Sofa In Powder Blue Colour</t>
  </si>
  <si>
    <t>AS-470-1S-Teal-Orchid337ColorAddition720</t>
  </si>
  <si>
    <t>FM2130411-S-PM9338</t>
  </si>
  <si>
    <t>Behar Velvet 3 Seater Sofa In Powder Blue Colour</t>
  </si>
  <si>
    <t>AS-470-3S-Teal-Orchid337ColorAddition721</t>
  </si>
  <si>
    <t>FM2130412-S-PM9338</t>
  </si>
  <si>
    <t>Behar Velvet 2 Seater Sofa In Powder Blue Colour</t>
  </si>
  <si>
    <t>AS-470-2S-Teal-Orchid337ColorAddition722</t>
  </si>
  <si>
    <t>FM2130413-S-PM9338</t>
  </si>
  <si>
    <t>Behar Velvet 1 Seater Sofa In Rust Colour</t>
  </si>
  <si>
    <t>AS-470-1S-Teal-Orchid337ColorAddition723</t>
  </si>
  <si>
    <t>FM2130414-S-PM9338</t>
  </si>
  <si>
    <t>Behar Velvet 3 Seater Sofa In Rust Colour</t>
  </si>
  <si>
    <t>AS-470-3S-Teal-Orchid337ColorAddition724</t>
  </si>
  <si>
    <t>FM2130415-S-PM9338</t>
  </si>
  <si>
    <t>Behar Velvet 2 Seater Sofa In Rust Colour</t>
  </si>
  <si>
    <t>AS-470-2S-Teal-Orchid337ColorAddition725</t>
  </si>
  <si>
    <t>FM2130416-S-PM9338</t>
  </si>
  <si>
    <t>Behar Velvet 1 Seater Sofa In Teal Blue Colour</t>
  </si>
  <si>
    <t>AS-470-1S-Teal-Orchid337ColorAddition726</t>
  </si>
  <si>
    <t>FM2130417-S-PM9338</t>
  </si>
  <si>
    <t>Behar Velvet 3 Seater Sofa In Teal Blue Colour</t>
  </si>
  <si>
    <t>AS-470-3S-Teal-Orchid337ColorAddition727</t>
  </si>
  <si>
    <t>FM2130418-S-PM9338</t>
  </si>
  <si>
    <t>Behar Velvet 2 Seater Sofa In Teal Blue Colour</t>
  </si>
  <si>
    <t>AS-470-2S-Teal-Orchid337ColorAddition728</t>
  </si>
  <si>
    <t>FM2130419-S-PM9338</t>
  </si>
  <si>
    <t>Behar Velvet 1 Seater Sofa In Mustard Yellow Colour</t>
  </si>
  <si>
    <t>AS-470-1S-Teal-Orchid337ColorAddition729</t>
  </si>
  <si>
    <t>FM2130420-S-PM9338</t>
  </si>
  <si>
    <t>Behar Velvet 3 Seater Sofa In Mustard Yellow Colour</t>
  </si>
  <si>
    <t>AS-470-3S-Teal-Orchid337ColorAddition730</t>
  </si>
  <si>
    <t>FM2130421-S-PM9338</t>
  </si>
  <si>
    <t>Behar Velvet 2 Seater Sofa In Mustard Yellow Colour</t>
  </si>
  <si>
    <t>AS-470-2S-Teal-Orchid337ColorAddition731</t>
  </si>
  <si>
    <t>FM2130422-S-PM9338</t>
  </si>
  <si>
    <t>Bonito Velvet 1 Seater Sofa In Olive Green Colour</t>
  </si>
  <si>
    <t>AS-469-1S-Teal-ICONIC 53_PMColorAddition732</t>
  </si>
  <si>
    <t>FM2130423-S-PM9338</t>
  </si>
  <si>
    <t>Bonito Velvet 3 Seater Sofa In Olive Green Colour</t>
  </si>
  <si>
    <t>AS-469-3S-Blush Velvet-ORCHID 324 //ColorAddition733</t>
  </si>
  <si>
    <t>FM2130424-S-PM9338</t>
  </si>
  <si>
    <t>Bonito Velvet 2 Seater Sofa In Olive Green Colour</t>
  </si>
  <si>
    <t>AS-469-2S-Teal-ICONIC 53_PMColorAddition734</t>
  </si>
  <si>
    <t>FM2130425-S-PM9338</t>
  </si>
  <si>
    <t>Bonito Velvet 1 Seater Sofa In Mint Green Colour</t>
  </si>
  <si>
    <t>AS-469-1S-Teal-ICONIC 53_PMColorAddition735</t>
  </si>
  <si>
    <t>FM2130426-S-PM9338</t>
  </si>
  <si>
    <t>Bonito Velvet 3 Seater Sofa In Mint Green Colour</t>
  </si>
  <si>
    <t>AS-469-3S-Blush Velvet-ORCHID 324 //ColorAddition736</t>
  </si>
  <si>
    <t>FM2130427-S-PM9338</t>
  </si>
  <si>
    <t>Bonito Velvet 2 Seater Sofa In Mint Green Colour</t>
  </si>
  <si>
    <t>AS-469-2S-Teal-ICONIC 53_PMColorAddition737</t>
  </si>
  <si>
    <t>FM2130428-S-PM9338</t>
  </si>
  <si>
    <t>Bonito Velvet 1 Seater Sofa In Grey Colour</t>
  </si>
  <si>
    <t>AS-469-1S-Teal-ICONIC 53_PMColorAddition738</t>
  </si>
  <si>
    <t>FM2130429-S-PM9338</t>
  </si>
  <si>
    <t>Bonito Velvet 3 Seater Sofa In Grey Colour</t>
  </si>
  <si>
    <t>AS-469-3S-Blush Velvet-ORCHID 324 //ColorAddition739</t>
  </si>
  <si>
    <t>FM2130430-S-PM9338</t>
  </si>
  <si>
    <t>Bonito Velvet 2 Seater Sofa In Grey Colour</t>
  </si>
  <si>
    <t>AS-469-2S-Teal-ICONIC 53_PMColorAddition740</t>
  </si>
  <si>
    <t>FM2130431-S-PM9338</t>
  </si>
  <si>
    <t>AS-469-1S-Teal-ICONIC 53_PMColorAddition741</t>
  </si>
  <si>
    <t>FM2130432-S-PM9338</t>
  </si>
  <si>
    <t>AS-469-3S-Blush Velvet-ORCHID 324 //ColorAddition742</t>
  </si>
  <si>
    <t>FM2130433-S-PM9338</t>
  </si>
  <si>
    <t>AS-469-2S-Teal-ICONIC 53_PMColorAddition743</t>
  </si>
  <si>
    <t>FM2130434-S-PM9338</t>
  </si>
  <si>
    <t>Bonito Velvet 1 Seater Sofa In Powder Blue Colour</t>
  </si>
  <si>
    <t>AS-469-1S-Teal-ICONIC 53_PMColorAddition744</t>
  </si>
  <si>
    <t>FM2130435-S-PM9338</t>
  </si>
  <si>
    <t>Bonito Velvet 3 Seater Sofa In Powder Blue Colour</t>
  </si>
  <si>
    <t>AS-469-3S-Blush Velvet-ORCHID 324 //ColorAddition745</t>
  </si>
  <si>
    <t>FM2130436-S-PM9338</t>
  </si>
  <si>
    <t>Bonito Velvet 2 Seater Sofa In Powder Blue Colour</t>
  </si>
  <si>
    <t>AS-469-2S-Teal-ICONIC 53_PMColorAddition746</t>
  </si>
  <si>
    <t>FM2130437-S-PM9338</t>
  </si>
  <si>
    <t>Bucurest Velvet 1 Seater Sofa In Brown Colour</t>
  </si>
  <si>
    <t>AS-123-1S-DeepGreenVelvetColorAddition747</t>
  </si>
  <si>
    <t>FM2130438-S-PM9338</t>
  </si>
  <si>
    <t>Bucurest Velvet 3 Seater Sofa In Brown Colour</t>
  </si>
  <si>
    <t>AS-123-3S-DeepGreenVelvetColorAddition748</t>
  </si>
  <si>
    <t>FM2130439-S-PM9338</t>
  </si>
  <si>
    <t>Bucurest Velvet 2 Seater Sofa In Brown Colour</t>
  </si>
  <si>
    <t>AS-123-2S-DeepGreenVelvetColorAddition749</t>
  </si>
  <si>
    <t>FM2130440-S-PM9338</t>
  </si>
  <si>
    <t>Bucurest Velvet 1 Seater Sofa In Sandy Brown Colour</t>
  </si>
  <si>
    <t>AS-123-1S-DeepGreenVelvetColorAddition750</t>
  </si>
  <si>
    <t>FM2130441-S-PM9338</t>
  </si>
  <si>
    <t>Bucurest Velvet 3 Seater Sofa In Sandy Brown Colour</t>
  </si>
  <si>
    <t>AS-123-3S-DeepGreenVelvetColorAddition751</t>
  </si>
  <si>
    <t>FM2130442-S-PM9338</t>
  </si>
  <si>
    <t>Bucurest Velvet 2 Seater Sofa In Sandy Brown Colour</t>
  </si>
  <si>
    <t>AS-123-2S-DeepGreenVelvetColorAddition752</t>
  </si>
  <si>
    <t>FM2130443-S-PM9338</t>
  </si>
  <si>
    <t>Bucurest Velvet 1 Seater Sofa In Slate Grey Colour</t>
  </si>
  <si>
    <t>AS-123-1S-DeepGreenVelvetColorAddition753</t>
  </si>
  <si>
    <t>FM2130444-S-PM9338</t>
  </si>
  <si>
    <t>Bucurest Velvet 3 Seater Sofa In Slate Grey Colour</t>
  </si>
  <si>
    <t>AS-123-3S-DeepGreenVelvetColorAddition754</t>
  </si>
  <si>
    <t>FM2130445-S-PM9338</t>
  </si>
  <si>
    <t>Bucurest Velvet 2 Seater Sofa In Slate Grey Colour</t>
  </si>
  <si>
    <t>AS-123-2S-DeepGreenVelvetColorAddition755</t>
  </si>
  <si>
    <t>FM2130446-S-PM9338</t>
  </si>
  <si>
    <t>Bucurest Velvet 1 Seater Sofa In Steel Grey Colour</t>
  </si>
  <si>
    <t>AS-123-1S-DeepGreenVelvetColorAddition756</t>
  </si>
  <si>
    <t>FM2130447-S-PM9338</t>
  </si>
  <si>
    <t>Bucurest Velvet 3 Seater Sofa In Steel Grey Colour</t>
  </si>
  <si>
    <t>AS-123-3S-DeepGreenVelvetColorAddition757</t>
  </si>
  <si>
    <t>FM2130448-S-PM9338</t>
  </si>
  <si>
    <t>Bucurest Velvet 2 Seater Sofa In Steel Grey Colour</t>
  </si>
  <si>
    <t>AS-123-2S-DeepGreenVelvetColorAddition758</t>
  </si>
  <si>
    <t>FM2130449-S-PM9338</t>
  </si>
  <si>
    <t>Bucurest Velvet 1 Seater Sofa In Blush Pink Colour</t>
  </si>
  <si>
    <t>AS-123-1S-DeepGreenVelvetColorAddition759</t>
  </si>
  <si>
    <t>FM2130450-S-PM9338</t>
  </si>
  <si>
    <t>Bucurest Velvet 3 Seater Sofa In Blush Pink Colour</t>
  </si>
  <si>
    <t>AS-123-3S-DeepGreenVelvetColorAddition760</t>
  </si>
  <si>
    <t>FM2130451-S-PM9338</t>
  </si>
  <si>
    <t>Bucurest Velvet 2 Seater Sofa In Blush Pink Colour</t>
  </si>
  <si>
    <t>AS-123-2S-DeepGreenVelvetColorAddition761</t>
  </si>
  <si>
    <t>FM2130452-S-PM9338</t>
  </si>
  <si>
    <t>Bucurest Velvet 1 Seater Sofa In Mint Green Colour</t>
  </si>
  <si>
    <t>AS-123-1S-DeepGreenVelvetColorAddition762</t>
  </si>
  <si>
    <t>FM2130453-S-PM9338</t>
  </si>
  <si>
    <t>Bucurest Velvet 3 Seater Sofa In Mint Green Colour</t>
  </si>
  <si>
    <t>AS-123-3S-DeepGreenVelvetColorAddition763</t>
  </si>
  <si>
    <t>FM2130454-S-PM9338</t>
  </si>
  <si>
    <t>Bucurest Velvet 2 Seater Sofa In Mint Green Colour</t>
  </si>
  <si>
    <t>AS-123-2S-DeepGreenVelvetColorAddition764</t>
  </si>
  <si>
    <t>FM2130455-S-PM9338</t>
  </si>
  <si>
    <t>Bucurest Velvet 1 Seater Sofa In Black Colour</t>
  </si>
  <si>
    <t>AS-123-1S-DeepGreenVelvetColorAddition765</t>
  </si>
  <si>
    <t>FM2130456-S-PM9338</t>
  </si>
  <si>
    <t>Bucurest Velvet 3 Seater Sofa In Black Colour</t>
  </si>
  <si>
    <t>AS-123-3S-DeepGreenVelvetColorAddition766</t>
  </si>
  <si>
    <t>FM2130457-S-PM9338</t>
  </si>
  <si>
    <t>Bucurest Velvet 2 Seater Sofa In Black Colour</t>
  </si>
  <si>
    <t>AS-123-2S-DeepGreenVelvetColorAddition767</t>
  </si>
  <si>
    <t>FM2130458-S-PM9338</t>
  </si>
  <si>
    <t>Bucurest Velvet 1 Seater Sofa In Grey Colour</t>
  </si>
  <si>
    <t>AS-123-1S-DeepGreenVelvetColorAddition768</t>
  </si>
  <si>
    <t>FM2130459-S-PM9338</t>
  </si>
  <si>
    <t>Bucurest Velvet 3 Seater Sofa In Grey Colour</t>
  </si>
  <si>
    <t>AS-123-3S-DeepGreenVelvetColorAddition769</t>
  </si>
  <si>
    <t>FM2130460-S-PM9338</t>
  </si>
  <si>
    <t>Bucurest Velvet 2 Seater Sofa In Grey Colour</t>
  </si>
  <si>
    <t>AS-123-2S-DeepGreenVelvetColorAddition770</t>
  </si>
  <si>
    <t>FM2130461-S-PM9338</t>
  </si>
  <si>
    <t>Bucurest Velvet 1 Seater Sofa In Garnet Red Colour</t>
  </si>
  <si>
    <t>AS-123-1S-DeepGreenVelvetColorAddition771</t>
  </si>
  <si>
    <t>FM2130462-S-PM9338</t>
  </si>
  <si>
    <t>Bucurest Velvet 3 Seater Sofa In Garnet Red Colour</t>
  </si>
  <si>
    <t>AS-123-3S-DeepGreenVelvetColorAddition772</t>
  </si>
  <si>
    <t>FM2130463-S-PM9338</t>
  </si>
  <si>
    <t>Bucurest Velvet 2 Seater Sofa In Garnet Red Colour</t>
  </si>
  <si>
    <t>AS-123-2S-DeepGreenVelvetColorAddition773</t>
  </si>
  <si>
    <t>FM2130464-S-PM9338</t>
  </si>
  <si>
    <t>Bucurest Velvet 1 Seater Sofa In Pine Colour</t>
  </si>
  <si>
    <t>AS-123-1S-DeepGreenVelvetColorAddition774</t>
  </si>
  <si>
    <t>FM2130465-S-PM9338</t>
  </si>
  <si>
    <t>Bucurest Velvet 3 Seater Sofa In Pine Colour</t>
  </si>
  <si>
    <t>AS-123-3S-DeepGreenVelvetColorAddition775</t>
  </si>
  <si>
    <t>FM2130466-S-PM9338</t>
  </si>
  <si>
    <t>Bucurest Velvet 2 Seater Sofa In Pine Colour</t>
  </si>
  <si>
    <t>AS-123-2S-DeepGreenVelvetColorAddition776</t>
  </si>
  <si>
    <t>FM2130467-S-PM9338</t>
  </si>
  <si>
    <t>Bucurest Velvet 1 Seater Sofa In Olive Green Colour</t>
  </si>
  <si>
    <t>AS-123-1S-DeepGreenVelvetColorAddition777</t>
  </si>
  <si>
    <t>FM2130468-S-PM9338</t>
  </si>
  <si>
    <t>Bucurest Velvet 3 Seater Sofa In Olive Green Colour</t>
  </si>
  <si>
    <t>AS-123-3S-DeepGreenVelvetColorAddition778</t>
  </si>
  <si>
    <t>FM2130469-S-PM9338</t>
  </si>
  <si>
    <t>Bucurest Velvet 2 Seater Sofa In Olive Green Colour</t>
  </si>
  <si>
    <t>AS-123-2S-DeepGreenVelvetColorAddition779</t>
  </si>
  <si>
    <t>FM2130470-S-PM9338</t>
  </si>
  <si>
    <t>AS-123-1S-DeepGreenVelvetColorAddition780</t>
  </si>
  <si>
    <t>FM2130471-S-PM9338</t>
  </si>
  <si>
    <t>AS-123-3S-DeepGreenVelvetColorAddition781</t>
  </si>
  <si>
    <t>FM2130472-S-PM9338</t>
  </si>
  <si>
    <t>AS-123-2S-DeepGreenVelvetColorAddition782</t>
  </si>
  <si>
    <t>FM2130473-S-PM9338</t>
  </si>
  <si>
    <t>Bucurest Leatherette 1 Seater Sofa In Powder Blue Colour</t>
  </si>
  <si>
    <t>Moved to PM_AS-123-1S-Avio-TanPVCColorAddition783</t>
  </si>
  <si>
    <t>FM2130474-S-PM9338</t>
  </si>
  <si>
    <t>Bucurest Leatherette 3 Seater Sofa In Powder Blue Colour</t>
  </si>
  <si>
    <t>Moved to PM_AS-123-3S-Avio-TanPVCColorAddition784</t>
  </si>
  <si>
    <t>FM2130475-S-PM9338</t>
  </si>
  <si>
    <t>Bucurest Leatherette 2 Seater Sofa In Powder Blue Colour</t>
  </si>
  <si>
    <t>Moved to PM_AS-123-2S-Avio-TanPVCColorAddition785</t>
  </si>
  <si>
    <t>FM2130476-S-PM9338</t>
  </si>
  <si>
    <t>Bucurest Leatherette 1 Seater Sofa In Rust Colour</t>
  </si>
  <si>
    <t>Moved to PM_AS-123-1S-Avio-TanPVCColorAddition786</t>
  </si>
  <si>
    <t>FM2130477-S-PM9338</t>
  </si>
  <si>
    <t>Bucurest Leatherette 3 Seater Sofa In Rust Colour</t>
  </si>
  <si>
    <t>Moved to PM_AS-123-3S-Avio-TanPVCColorAddition787</t>
  </si>
  <si>
    <t>FM2130478-S-PM9338</t>
  </si>
  <si>
    <t>Bucurest Leatherette 2 Seater Sofa In Rust Colour</t>
  </si>
  <si>
    <t>Moved to PM_AS-123-2S-Avio-TanPVCColorAddition788</t>
  </si>
  <si>
    <t>FM2130479-S-PM9338</t>
  </si>
  <si>
    <t>Bucurest Leatherette 1 Seater Sofa In Mustard Yellow Colour</t>
  </si>
  <si>
    <t>Moved to PM_AS-123-1S-Avio-TanPVCColorAddition789</t>
  </si>
  <si>
    <t>FM2130480-S-PM9338</t>
  </si>
  <si>
    <t>Bucurest Leatherette 3 Seater Sofa In Mustard Yellow Colour</t>
  </si>
  <si>
    <t>Moved to PM_AS-123-3S-Avio-TanPVCColorAddition790</t>
  </si>
  <si>
    <t>FM2130481-S-PM9338</t>
  </si>
  <si>
    <t>Bucurest Leatherette 2 Seater Sofa In Mustard Yellow Colour</t>
  </si>
  <si>
    <t>Moved to PM_AS-123-2S-Avio-TanPVCColorAddition791</t>
  </si>
  <si>
    <t>FM2130482-S-PM9338</t>
  </si>
  <si>
    <t>Erico Leatherette 1 Seater Sofa In Brown Colour</t>
  </si>
  <si>
    <t>AS-556-1S-TanPVCColorAddition792</t>
  </si>
  <si>
    <t>FM2130483-S-PM9338</t>
  </si>
  <si>
    <t>Erico Leatherette 3 Seater Sofa In Brown Colour</t>
  </si>
  <si>
    <t>AS-556-3S-TanPVCColorAddition793</t>
  </si>
  <si>
    <t>FM2130484-S-PM9338</t>
  </si>
  <si>
    <t>Erico Leatherette 2 Seater Sofa In Brown Colour</t>
  </si>
  <si>
    <t>AS-556-2S-TanPVCColorAddition794</t>
  </si>
  <si>
    <t>FM2130485-S-PM9338</t>
  </si>
  <si>
    <t>Erico Leatherette 1 Seater Sofa In Black Colour</t>
  </si>
  <si>
    <t>AS-556-1S-TanPVCColorAddition795</t>
  </si>
  <si>
    <t>FM2130486-S-PM9338</t>
  </si>
  <si>
    <t>Erico Leatherette 3 Seater Sofa In Black Colour</t>
  </si>
  <si>
    <t>AS-556-3S-TanPVCColorAddition796</t>
  </si>
  <si>
    <t>FM2130487-S-PM9338</t>
  </si>
  <si>
    <t>Erico Leatherette 2 Seater Sofa In Black Colour</t>
  </si>
  <si>
    <t>AS-556-2S-TanPVCColorAddition797</t>
  </si>
  <si>
    <t>FM2130488-S-PM9338</t>
  </si>
  <si>
    <t>Erico Leatherette 1 Seater Sofa In Dark Brown Colour</t>
  </si>
  <si>
    <t>AS-556-1S-TanPVCColorAddition798</t>
  </si>
  <si>
    <t>FM2130489-S-PM9338</t>
  </si>
  <si>
    <t>Erico Leatherette 3 Seater Sofa In Dark Brown Colour</t>
  </si>
  <si>
    <t>AS-556-3S-TanPVCColorAddition799</t>
  </si>
  <si>
    <t>FM2130490-S-PM9338</t>
  </si>
  <si>
    <t>Erico Leatherette 2 Seater Sofa In Dark Brown Colour</t>
  </si>
  <si>
    <t>AS-556-2S-TanPVCColorAddition800</t>
  </si>
  <si>
    <t>FM2130491-S-PM9338</t>
  </si>
  <si>
    <t>Erico Leatherette 1 Seater Sofa In Grey Colour</t>
  </si>
  <si>
    <t>AS-556-1S-TanPVCColorAddition801</t>
  </si>
  <si>
    <t>FM2130492-S-PM9338</t>
  </si>
  <si>
    <t>Erico Leatherette 3 Seater Sofa In Grey Colour</t>
  </si>
  <si>
    <t>AS-556-3S-TanPVCColorAddition802</t>
  </si>
  <si>
    <t>FM1895461-S-PM9338</t>
  </si>
  <si>
    <t>Aracely Fabric 3 Seater Sofa In Ash Grey Colour</t>
  </si>
  <si>
    <t>AS-555-3S-Azora58044-AshGrey</t>
  </si>
  <si>
    <t>FM1895462-S-PM9338</t>
  </si>
  <si>
    <t>Aracely Fabric 3 Seater Sofa In Sandy Brown Colour</t>
  </si>
  <si>
    <t>AS-555-3S-Azora58007-SandyBrown</t>
  </si>
  <si>
    <t>FM1895463-S-PM9338</t>
  </si>
  <si>
    <t>Aracely Fabric 3 Seater Sofa In Navy Blue Colour</t>
  </si>
  <si>
    <t>AS-555-3S-Azora56136-NavyBlue</t>
  </si>
  <si>
    <t>FM1895465-S-PM9338</t>
  </si>
  <si>
    <t>Aracely Fabric 3 Seater Sofa In Red Colour</t>
  </si>
  <si>
    <t>AS-555-3S-Azora52212-GarnetRed</t>
  </si>
  <si>
    <t>FM1895467-S-PM9338</t>
  </si>
  <si>
    <t>Aracely Fabric 2 Seater Sofa In Ash Grey Colour</t>
  </si>
  <si>
    <t>AS-555-2S-Azora58044-AshGrey</t>
  </si>
  <si>
    <t>FM1895468-S-PM9338</t>
  </si>
  <si>
    <t>Aracely Fabric 2 Seater Sofa In Sandy Brown Colour</t>
  </si>
  <si>
    <t>AS-555-2S-Azora58007-SandyBrown</t>
  </si>
  <si>
    <t>FM1895469-S-PM9338</t>
  </si>
  <si>
    <t>Aracely Fabric 2 Seater Sofa In Navy Blue Colour</t>
  </si>
  <si>
    <t>AS-555-2S-Azora56136-NavyBlue</t>
  </si>
  <si>
    <t>FM1895471-S-PM9338</t>
  </si>
  <si>
    <t>FM1895473-S-PM9338</t>
  </si>
  <si>
    <t>FM1895474-S-PM9338</t>
  </si>
  <si>
    <t>FM1895475-S-PM9338</t>
  </si>
  <si>
    <t>Aracely Fabric 1 Seater Sofa In Ash Grey Colour</t>
  </si>
  <si>
    <t>AS-555-1S-Azora58044-AshGrey</t>
  </si>
  <si>
    <t>Aracely Fabric 1 Seater Sofa In Sandy Brown Colour</t>
  </si>
  <si>
    <t>AS-555-1S-Azora58007-SandyBrown</t>
  </si>
  <si>
    <t>Aracely Fabric 1 Seater Sofa In Navy Blue Colour</t>
  </si>
  <si>
    <t>AS-555-1S-Azora56136-NavyBlue</t>
  </si>
  <si>
    <t>FM1895477-S-PM9338</t>
  </si>
  <si>
    <t>Aracely Fabric 1 Seater Sofa In Red Colour</t>
  </si>
  <si>
    <t>AS-555-1S-Azora52212-GarnetRed</t>
  </si>
  <si>
    <t>FM1907992-S-PM9338</t>
  </si>
  <si>
    <t>Bolivar Upholstered Dining Chair In Navy Blue Colour</t>
  </si>
  <si>
    <t>ADC-111-Bolivar-Azora56136-NavBlue</t>
  </si>
  <si>
    <t>FM1908941-S-PM9338</t>
  </si>
  <si>
    <t>Serena Fabric 3 Seater Sofa In Garnet Red Colour</t>
  </si>
  <si>
    <t>AS-561-3S-OmegaRed349</t>
  </si>
  <si>
    <t>FM1908942-S-PM9338</t>
  </si>
  <si>
    <t>Serena Fabric 2 Seater Sofa In Garnet Red Colour</t>
  </si>
  <si>
    <t>AS-561-2S-OmegaRed349</t>
  </si>
  <si>
    <t>FM1908943-S-PM9338</t>
  </si>
  <si>
    <t>Serena Fabric 1 Seater Sofa In Garnet Red Colour</t>
  </si>
  <si>
    <t>AS-561-1S-OmegaRed349</t>
  </si>
  <si>
    <t xml:space="preserve">Carpenter Team </t>
  </si>
  <si>
    <t>Sharukh</t>
  </si>
  <si>
    <t>sanoop</t>
  </si>
  <si>
    <t>FN1745935-S-PM9338</t>
  </si>
  <si>
    <t>Sato Leatherette 1 Seater Sofa In Matte Black Colour</t>
  </si>
  <si>
    <t>AS-560-1S-BlackPVC</t>
  </si>
  <si>
    <t>FN1745937-S-PM9338</t>
  </si>
  <si>
    <t>Sato Leatherette 1 Seater Sofa In Texas Brown Colour</t>
  </si>
  <si>
    <t>AS-560-1S-D.BrownPVC</t>
  </si>
  <si>
    <t>FN1745936-S-PM9338</t>
  </si>
  <si>
    <t>Sato Leatherette 1 Seater Sofa In Nimbus Grey Colour</t>
  </si>
  <si>
    <t>AS-560-1S-GreyPVC</t>
  </si>
  <si>
    <t>FN2125355-S-PM9338</t>
  </si>
  <si>
    <t>Sato Fabric 1 Seater Sofa in Brown Colour</t>
  </si>
  <si>
    <t>FN1745941-S-PM9338</t>
  </si>
  <si>
    <t>Sato Leatherette 2 Seater Sofa In Matte Black Colour</t>
  </si>
  <si>
    <t>AS-560-2S-BlackPVC</t>
  </si>
  <si>
    <t>FN1745942-S-PM9338</t>
  </si>
  <si>
    <t>Sato Leatherette 2 Seater Sofa In Nimbus Grey Colour</t>
  </si>
  <si>
    <t>AS-560-2S-GreyPVC</t>
  </si>
  <si>
    <t>FN2183062-S-PM9338</t>
  </si>
  <si>
    <t>Mila Fabric Dining Chair In Navy Blue Colour</t>
  </si>
  <si>
    <t>AS-964-DC-azoranavyblue_aadeshwar</t>
  </si>
  <si>
    <t>FN2183048-S-PM9338</t>
  </si>
  <si>
    <t>Luis Velvet Dining Chair In Grey Colour</t>
  </si>
  <si>
    <t>ADC-106-Grey+Blush(Seat)(D.BrownPolish+Cap)_aadeshwar</t>
  </si>
  <si>
    <t>FN2125651-S-PM9338</t>
  </si>
  <si>
    <t>Vito Velvet 2 Seater Sofa in Wine Colour</t>
  </si>
  <si>
    <t>AS-472-2STR- Wine Velvet</t>
  </si>
  <si>
    <t>FN1926539-S-PM9338</t>
  </si>
  <si>
    <t>Flembey Fabric 3 Seater Sofa in Brown Colour</t>
  </si>
  <si>
    <t>Flemby 3Str</t>
  </si>
  <si>
    <t>FN2116017-S-PM9338</t>
  </si>
  <si>
    <t>Impero Fabric LHS Sofa Cum Bed in Navy Blue Colour With Storage</t>
  </si>
  <si>
    <t>AS-337L-SCB-LHS-Azora56136(NavyBlue)</t>
  </si>
  <si>
    <t>FN1875542-S-PM9338</t>
  </si>
  <si>
    <t>Serena Fabric LHS Sectional Sofa (3 + Lounger) In Garnet Red Colour</t>
  </si>
  <si>
    <t>AS-561L-3L-LHS-OmegaRed349</t>
  </si>
  <si>
    <t>FN2085946-S-PM9338</t>
  </si>
  <si>
    <t>AS-901-Bench-Beige-Azora59204</t>
  </si>
  <si>
    <t>FN2125503-S-PM9338</t>
  </si>
  <si>
    <t>Solitaire Velvet 2 Seater Sofa in Blush Colour</t>
  </si>
  <si>
    <t>AS-536-2S-Blush Velvet (Luxur 02)</t>
  </si>
  <si>
    <t>FN2125504-S-PM9338</t>
  </si>
  <si>
    <t>Solitaire Velvet 3 Seater Sofa in Blush Colour</t>
  </si>
  <si>
    <t>AS-536-3S-Blush Velvet(Luxur 02)</t>
  </si>
  <si>
    <t>FN2138436-S-PM9338</t>
  </si>
  <si>
    <t>Tribbiani Velvet 1 Seater Motorised Recliner in Blush Pink Colour</t>
  </si>
  <si>
    <t>AR-1007-Motor-BlushVelvet</t>
  </si>
  <si>
    <t>FN1850476-S-PM9338</t>
  </si>
  <si>
    <t>Serena Fabric 2 Seater Sofa In Sandy Brown Colour</t>
  </si>
  <si>
    <t>AS-561-2S-OmegaSandyBrown</t>
  </si>
  <si>
    <t>FN1850475-S-PM9338</t>
  </si>
  <si>
    <t>Serena Fabric 3 Seater Sofa In Sandy Brown Colour</t>
  </si>
  <si>
    <t>AS-561-3S-OmegaSandyBrown</t>
  </si>
  <si>
    <t>FN2085948-S-PM9338</t>
  </si>
  <si>
    <t>Olympia Bench in Mustard Yellow Colour</t>
  </si>
  <si>
    <t>AS-901-Bench-AzoraMustardYellow</t>
  </si>
  <si>
    <t>FN2110485-S-PM9338</t>
  </si>
  <si>
    <t>Lavinia Fabric Dining Chair in Beige Colour</t>
  </si>
  <si>
    <t>ADC-113-Azora59204(Beige)</t>
  </si>
  <si>
    <t>FN1778971-S-PM9338</t>
  </si>
  <si>
    <t>Fernand Fabric 2 Seater Sofa In Yellow Blocks</t>
  </si>
  <si>
    <t>Frida II_01008_09001_08015_9870_Hybrid_New_2021_aadeshwar</t>
  </si>
  <si>
    <t>FM2130698-S-PM9338</t>
  </si>
  <si>
    <t>Solitaire Velvet 2 Seater Sofa In Powder Blue Colour</t>
  </si>
  <si>
    <t>AS-536-2S-TealVelvet</t>
  </si>
  <si>
    <t>FN1998669-S-PM9338</t>
  </si>
  <si>
    <t>Impero Velvet RHS Sectional Sofain Teal Blue Colour</t>
  </si>
  <si>
    <t>AS-337L-RHS-VishatTeal</t>
  </si>
  <si>
    <t>FM2130744-S-PM9338</t>
  </si>
  <si>
    <t>Bari Leatherette 2 Seater Sofa In Black Colour</t>
  </si>
  <si>
    <t xml:space="preserve">AS-550-2Str Black </t>
  </si>
  <si>
    <t>FN2125561-S-PM9338</t>
  </si>
  <si>
    <t>Kaylee Velvet 2 Seater Sofa in Mint Green Colour</t>
  </si>
  <si>
    <t>AS-443-2S- Mint Green Velvet</t>
  </si>
  <si>
    <t>FN2138407-S-PM9338</t>
  </si>
  <si>
    <t>Delanna Fabric Convertible Sofa Cum Bed In Steel Grey Colour</t>
  </si>
  <si>
    <t>AS-594-SCB-OmegaGrey</t>
  </si>
  <si>
    <t>FN2095551-S-PM9338</t>
  </si>
  <si>
    <t>Ines Fabric Pull Out Sofa Cum Bed In Blush Colour With Storage</t>
  </si>
  <si>
    <t>AS-318-CH-SCB-LeoneBlush</t>
  </si>
  <si>
    <t>FN2095586-S-PM9338</t>
  </si>
  <si>
    <t>Alvarez Velvet Wing Chair In Powder Blue Colour</t>
  </si>
  <si>
    <t>AS-490-WC-PowderBlueVelvet</t>
  </si>
  <si>
    <t>FN2095547-S-PM9338</t>
  </si>
  <si>
    <t>Ines Fabric Pull Out Sofa Cum Bed In Beige Colour With Storage</t>
  </si>
  <si>
    <t>AS-318-CH-SCB-Azora59204(Beige)</t>
  </si>
  <si>
    <t>FN2125524-S-PM9338</t>
  </si>
  <si>
    <t>Fidel Velvet 1 Seater Sofa in Brown Colour</t>
  </si>
  <si>
    <t>AS-471-1S-Brown Velvet</t>
  </si>
  <si>
    <t>FN2125526-S-PM9338</t>
  </si>
  <si>
    <t>Fidel Velvet 3 Seater Sofa in Brown Colour</t>
  </si>
  <si>
    <t>AS-471-3S- Brown Velvet</t>
  </si>
  <si>
    <t>FN2095524-S-PM9338</t>
  </si>
  <si>
    <t>Kaylee Fabric 3 Seater Sofa In Navy Blue Colour</t>
  </si>
  <si>
    <t>AS-443-3S-Azora56136(NavyBlue)</t>
  </si>
  <si>
    <t>FN2095549-S-PM9338</t>
  </si>
  <si>
    <t>Ines Suede Fabric Pull Out Sofa Cum Bed In Beige Colour With Storage</t>
  </si>
  <si>
    <t>AS-318-CH-SCB-SuedeBeige</t>
  </si>
  <si>
    <t>FM2116247-S-PM9338</t>
  </si>
  <si>
    <t>Adalia Leatherette 3 Seater Sofa In Tan Colour</t>
  </si>
  <si>
    <t>AS-554-3Str-AvioTanPVC</t>
  </si>
  <si>
    <t>FN2085648-S-PM9338</t>
  </si>
  <si>
    <t>Rogelio Fabric RHS Pull Out Sofa Cum Bed In Sandy Brown Colour With Storage</t>
  </si>
  <si>
    <t>AS-325C-L-SCB-RHS-Sandy Brown-Azora 58007 _9338</t>
  </si>
  <si>
    <t>FN1875520-S-PM9338</t>
  </si>
  <si>
    <t>Amanda Fabric 2 Seater Sofa In Beige Colour</t>
  </si>
  <si>
    <t>AS-384-2S-AzoraBeige59204 .</t>
  </si>
  <si>
    <t>FN2102121-S-PM9338</t>
  </si>
  <si>
    <t>Larenzo Velvet 1 Seater Sofa In Peachy Pink Colour</t>
  </si>
  <si>
    <t>Larenzo 1 seater_180624</t>
  </si>
  <si>
    <t>FN2183041-S-PM9338</t>
  </si>
  <si>
    <t>Juan Solid Wood 6 Seater Dining Table With White Marble Top</t>
  </si>
  <si>
    <t>ADT-4-BrownBase+SatvarioMarble_aadeshwar</t>
  </si>
  <si>
    <t>Sanoop</t>
  </si>
  <si>
    <t>FN2138380-S-PM9338</t>
  </si>
  <si>
    <t>Eliane Fabric Convertible Sofa Cum Bed In Navy Blue Colour</t>
  </si>
  <si>
    <t>AS-596-3S-SCB-AadhiBlue</t>
  </si>
  <si>
    <t>FN2125229-S-PM9338</t>
  </si>
  <si>
    <t>Kaylee Fabric 1 Seater Sofa in Beige Colour</t>
  </si>
  <si>
    <t>AS-443-1S-Azora Beige</t>
  </si>
  <si>
    <t>FM2116239-S-PM9338</t>
  </si>
  <si>
    <t>Adalia Leatherette 1 Seater Sofa In Grey Colour</t>
  </si>
  <si>
    <t>AS-554-1Str-AvioGreyPVC</t>
  </si>
  <si>
    <t>FM2116245-S-PM9338</t>
  </si>
  <si>
    <t>Adalia Leatherette 3 Seater Sofa In Grey Colour</t>
  </si>
  <si>
    <t>AS-554-3Str-AvioGreyPVC</t>
  </si>
  <si>
    <t>FM2116241-S-PM9338</t>
  </si>
  <si>
    <t>Adalia Leatherette 1 Seater Sofa In Tan Colour</t>
  </si>
  <si>
    <t>AS-554-1Str-AvioTanPVC</t>
  </si>
  <si>
    <t>FM2116244-S-PM9338</t>
  </si>
  <si>
    <t>Adalia Leatherette 2 Seater Sofa In Tan Colour</t>
  </si>
  <si>
    <t>AS-554-2Str-AvioTanPVC</t>
  </si>
  <si>
    <t>FN2110497-S-PM9338</t>
  </si>
  <si>
    <t>Basilius Arm Chair in Cream Colour</t>
  </si>
  <si>
    <t>ADC-115-Eternal03-CreamPVC</t>
  </si>
  <si>
    <t>FN2085957-S-PM9338</t>
  </si>
  <si>
    <t>Cameo Velvet Sofa Cum Bed in Chocolate Brown Colour With Cup Holder</t>
  </si>
  <si>
    <t>AS-398-3S-SCB-Reg-BrownVelvet</t>
  </si>
  <si>
    <t>FN2125393-S-PM9338</t>
  </si>
  <si>
    <t>Fidel Fabric 3 Seater Sofa in Sandy Brown Colour</t>
  </si>
  <si>
    <t>AS-471-3S-Azora Sandy Brown</t>
  </si>
  <si>
    <t>FN2183039-S-PM9338</t>
  </si>
  <si>
    <t>Carlisle Solid Wood 4 Seater Dining Table With White Marble Top In Dark Walnut Finish</t>
  </si>
  <si>
    <t>ADT-2-BlackPolish-SatvarioMarble_aadeshwar</t>
  </si>
  <si>
    <t>FN2183038-S-PM9338</t>
  </si>
  <si>
    <t>Belya Solid Wood 6 Seater Dining Table With Cream Marble Top</t>
  </si>
  <si>
    <t>ADT-1-GoldenAcrylic-CreamMarble_aadeshwar</t>
  </si>
  <si>
    <t>FN2183040-S-PM9338</t>
  </si>
  <si>
    <t>Jordi Solid Wood 6 Seater Dining Table With White Marble Top</t>
  </si>
  <si>
    <t>ADT-3-BrownBase+SatvarioMarble_aadeshwar</t>
  </si>
  <si>
    <t>FN2183043-S-PM9338</t>
  </si>
  <si>
    <t>Leonel Solid Wood 6 Seater Dining Table With Beige Marble Top</t>
  </si>
  <si>
    <t>ADT-8-RosegoldAcrylic+KalingaStone_aadeshwar</t>
  </si>
  <si>
    <t>FN2183042-S-PM9338</t>
  </si>
  <si>
    <t>Laredo Solid Wood 6 Seater Dining Table With Beige Marble Top</t>
  </si>
  <si>
    <t>ADT-5-BrownBase+CreamMarble_aadeshwar</t>
  </si>
  <si>
    <t>FN2183045-S-PM9338</t>
  </si>
  <si>
    <t>Leya Solid Wood 6 Seater Dining Table With White Marble Top</t>
  </si>
  <si>
    <t>ADT-7-D.brown-SatvarioMarble_aadeshwar</t>
  </si>
  <si>
    <t>FN2183046-S-PM9338</t>
  </si>
  <si>
    <t>Lucita Solid Wood 6 Seater Dining Set With White Marble Top</t>
  </si>
  <si>
    <t>ADT-7-d.brown-SatvarioMarble+6Chair_aadeshwar</t>
  </si>
  <si>
    <t>FN2183049-S-PM9338</t>
  </si>
  <si>
    <t>Bruton Leatherette Dining Chair In Brown Colour</t>
  </si>
  <si>
    <t>AS-949-DiningChair-Alloy515_aadeshwar</t>
  </si>
  <si>
    <t>FN2183051-S-PM9338</t>
  </si>
  <si>
    <t>Bruton Solid Wood 4 Seater Dining Set With Grey Marble Top And Teal Green Chairs</t>
  </si>
  <si>
    <t>ADT-10(D.Brown+KalingaGeorgiaStone)+4xAS-949Chairs(Teal)_aadeshwar</t>
  </si>
  <si>
    <t>FN2183050-S-PM9338</t>
  </si>
  <si>
    <t>Bruton Velvet Dining Chair In Teal Green Colour</t>
  </si>
  <si>
    <t>AS-949-DiningChair-TealVelvet_aadeshwar</t>
  </si>
  <si>
    <t>FN2183053-S-PM9338</t>
  </si>
  <si>
    <t>Bruton Solid Wood 4 Seater Dining Set With Grey Marble Top</t>
  </si>
  <si>
    <t>ADT-10(D.Brown+KalingaGeorgiaStone)+4xADC-106Chairs_aadeshwar</t>
  </si>
  <si>
    <t>FN2183052-S-PM9338</t>
  </si>
  <si>
    <t>Bruton Solid Wood 4 Seater Dining Set With Grey Marble Top And Brown Leatherette Chairs</t>
  </si>
  <si>
    <t>ADT-10(D.Brown+KalingaGeorgiaStone)+4xAS-949Chairs(Alloy515)_aadeshwar</t>
  </si>
  <si>
    <t>FN2183055-S-PM9338</t>
  </si>
  <si>
    <t>Carlisle Solid Wood 4 Seater Dining Table With Beige Marble Top In Natural Finish</t>
  </si>
  <si>
    <t>ADT-2-NaturalPolish+DDMarble_aadeshwar</t>
  </si>
  <si>
    <t>FN2183054-S-PM9338</t>
  </si>
  <si>
    <t>Milagro Solid Wood 4 Seater Dining Table With Grey Marble Top</t>
  </si>
  <si>
    <t>ADT-10(D.Brown+KalingaGeorgiaStone)_aadeshwar</t>
  </si>
  <si>
    <t>FN2183057-S-PM9338</t>
  </si>
  <si>
    <t>Carlisle Solid Wood 4 Seater Dining Set With Beige Marble Top</t>
  </si>
  <si>
    <t>ADT-2-NaturalPolish+DDMarble+4xAS-949Chair(Alloy515)_aadeshwar</t>
  </si>
  <si>
    <t>FN2183056-S-PM9338</t>
  </si>
  <si>
    <t>ADT-2-NaturalPolish+DDMarble+4xAS-949Chair(Teal)_aadeshwar</t>
  </si>
  <si>
    <t>FN2183059-S-PM9338</t>
  </si>
  <si>
    <t>Nidia Leatherette Dining Chair In Brown Colour</t>
  </si>
  <si>
    <t>ADC-106-Svivel-Heritage929_aadeshwar</t>
  </si>
  <si>
    <t>FN2183058-S-PM9338</t>
  </si>
  <si>
    <t>ADT-2-NaturalPolish+DDMarble+4xADC-106Chairs_aadeshwar</t>
  </si>
  <si>
    <t>FN2183061-S-PM9338</t>
  </si>
  <si>
    <t>Mila Fabric Dining Chair In Olive Green Colour</t>
  </si>
  <si>
    <t>AS-964-DC-azoraolivegreen_aadeshwar</t>
  </si>
  <si>
    <t>FN2183060-S-PM9338</t>
  </si>
  <si>
    <t>Mila Fabric Dining Chair In Chestnut Brown Colour</t>
  </si>
  <si>
    <t>AS-964-DC-azorachestnutbrown_aadeshwar</t>
  </si>
  <si>
    <t>FN2085975-S-PM9338</t>
  </si>
  <si>
    <t>Richmond Sofa Cum Bed With Storage in Light Rust Colour</t>
  </si>
  <si>
    <t>AS-416-B-SCB-Wonder11Orange</t>
  </si>
  <si>
    <t>FN2085968-S-PM9338</t>
  </si>
  <si>
    <t>Richmond Sofa Cum Bed With Storage in Textured Rust Colour</t>
  </si>
  <si>
    <t>AS-416-B-SCB-Monalisa107Rust</t>
  </si>
  <si>
    <t>FN2116025-S-PM9338</t>
  </si>
  <si>
    <t>Cardinal Velvet Sofa Cum Bed In Textured Rust Colour With Armrest Storage</t>
  </si>
  <si>
    <t>AS-416-SCB-New-Lisa909Tan(7ft)</t>
  </si>
  <si>
    <t>FN1778975-S-PM9338</t>
  </si>
  <si>
    <t>Fernand Fabric 3 Seater Sofa In Red Multicolour</t>
  </si>
  <si>
    <t>Frida III_02213_5482_09001_08005_Hybrid_New_2021_aadeshwar</t>
  </si>
  <si>
    <t>FN2138403-S-PM9338</t>
  </si>
  <si>
    <t>Empress Velvet LHS Sectional Sofa Cum Bed in Wine Red Colour</t>
  </si>
  <si>
    <t>AS-597L-SCB-RHS-WineVelvet</t>
  </si>
  <si>
    <t>FN2125392-S-PM9338</t>
  </si>
  <si>
    <t>Fidel Fabric 2 Seater Sofa in Sandy Brown Colour</t>
  </si>
  <si>
    <t>AS-471-2S-Azora Sandy Brown</t>
  </si>
  <si>
    <t>FN1998674-S-PM9338</t>
  </si>
  <si>
    <t>Laura Velvet RHS Sectional Sofa in Teal Blue Colour</t>
  </si>
  <si>
    <t>AS-417L-RHS-VishatTeal</t>
  </si>
  <si>
    <t>FN1778972-S-PM9338</t>
  </si>
  <si>
    <t>Fernand Fabric 2 Seater Sofa In Red Multicolour</t>
  </si>
  <si>
    <t>Frida II_02213_5482_09001_08005_Hybrid_New_2021_aadeshwar</t>
  </si>
  <si>
    <t>FN1998667-S-PM9338</t>
  </si>
  <si>
    <t>Haiden Velvet RHS Sectional Sofa in Blush Pink Colour</t>
  </si>
  <si>
    <t>AS-334L-RHS-BlushVelvet</t>
  </si>
  <si>
    <t>FN2125241-S-PM9338</t>
  </si>
  <si>
    <t>Serena Fabric 1 Seater Sofa in Beige Colour</t>
  </si>
  <si>
    <t>FN2110487-S-PM9338</t>
  </si>
  <si>
    <t>Lavinia Fabric Dining Chair in Ice Blue Colour</t>
  </si>
  <si>
    <t>ADC-113-AzoraIceBlue56051</t>
  </si>
  <si>
    <t>FN2110488-S-PM9338</t>
  </si>
  <si>
    <t>Lavinia Fabric Dining Chair in Garnet Red Colour</t>
  </si>
  <si>
    <t>ADC-113-Azora52212(GarnetRed)</t>
  </si>
  <si>
    <t>FN2138440-S-PM9338</t>
  </si>
  <si>
    <t>Apollo Fabric Wing Chair in Multiprint Colour</t>
  </si>
  <si>
    <t>CustomWingChair-Cynthia102</t>
  </si>
  <si>
    <t>FN2095522-S-PM9338</t>
  </si>
  <si>
    <t>Kaylee Fabric 1 Seater Sofa In Navy Blue Colour</t>
  </si>
  <si>
    <t>AS-443-1S-Azora56136(NavyBlue)</t>
  </si>
  <si>
    <t>FN2116033-S-PM9338</t>
  </si>
  <si>
    <t>Imelda  Marble Top 6 Seater Dining Table</t>
  </si>
  <si>
    <t>ADT-3</t>
  </si>
  <si>
    <t>FN2116034-S-PM9338</t>
  </si>
  <si>
    <t>Artis Marble Top 6 Seater Dining Table</t>
  </si>
  <si>
    <t>ADT-4</t>
  </si>
  <si>
    <t>FN2138369-S-PM9338</t>
  </si>
  <si>
    <t>Imelda Teak Wood 6 Seater Dining Table With Marble Top</t>
  </si>
  <si>
    <t>ADT-5</t>
  </si>
  <si>
    <t>FN2183044-S-PM9338</t>
  </si>
  <si>
    <t>ADT-7-WhiteBase-SatvarioMarble_aadeshwar</t>
  </si>
  <si>
    <t>FN2183047-S-PM9338</t>
  </si>
  <si>
    <t>Luis Solid Wood 6 Seater Dining Set With White Marble Top</t>
  </si>
  <si>
    <t>ADT-7-White-SatvarioMarble+6Chair_aadeshwar</t>
  </si>
  <si>
    <t>FN1998691-S-PM9338</t>
  </si>
  <si>
    <t>Torino Velvet Pull-Out Sofa Cum Bed in Royal Blue Colour with Hydraulic Storage</t>
  </si>
  <si>
    <t>AS-481L-LHS-SCB-VishatBlueVelvet</t>
  </si>
  <si>
    <t>FN1998703-S-PM9338</t>
  </si>
  <si>
    <t>Galleria Fabric RHS Pull-Out Sofa Cum Bed in Sandy Brown Colour with Storage</t>
  </si>
  <si>
    <t>AS-398L-SCB-RHS-Regular-SandyBrown-Azora58007(NoCupholder, No Handle Storage)</t>
  </si>
  <si>
    <t>FN2181314-S-PM9338</t>
  </si>
  <si>
    <t>Kaylee 3 seater customised Sofa</t>
  </si>
  <si>
    <t>Dummyskus_aadeshwar_24</t>
  </si>
  <si>
    <t>FN1875539-S-PM9338</t>
  </si>
  <si>
    <t>Serena Fabric RHS Sectional Sofa (3 + Lounger) in Blue Colour</t>
  </si>
  <si>
    <t>AS-561L-3L-RHS-OmegaBlue694</t>
  </si>
  <si>
    <t>FN2138433-S-PM9338</t>
  </si>
  <si>
    <t>Impero Fabric LHS Sectional Sofa in Navy Blue Colour with Adjustable Headrest</t>
  </si>
  <si>
    <t>AS-337L-LHS-BlueFab</t>
  </si>
  <si>
    <t>FN2138435-S-PM9338</t>
  </si>
  <si>
    <t>Lawson Velvet 3 Seater Sofa in Off Beige Colour</t>
  </si>
  <si>
    <t>CustomSofa-3S-Austria312</t>
  </si>
  <si>
    <t>FN1998672-S-PM9338</t>
  </si>
  <si>
    <t>Eden Fabric Pull-Out Sofa Cum Bed in Navy Blue Colour</t>
  </si>
  <si>
    <t>AS-410-1S-SCB-AzoraNavyBlue56136</t>
  </si>
  <si>
    <t>FN2116020-S-PM9338</t>
  </si>
  <si>
    <t>Impero Fabric RHS Sofa Cum Bed in Charcoal Grey Colour With Storage</t>
  </si>
  <si>
    <t>AS-337L-SCB-RHS-AzoraCharcoalGrey</t>
  </si>
  <si>
    <t>FN2102245-S-PM9338</t>
  </si>
  <si>
    <t>Danira Velvet 1 Seater Sofa In Blush Pink Colour</t>
  </si>
  <si>
    <t>AS-523-1S-Blush_9338</t>
  </si>
  <si>
    <t>FN2102243-S-PM9338</t>
  </si>
  <si>
    <t>Danira Velvet 3 Seater Sofa In Blush Pink Colour</t>
  </si>
  <si>
    <t>AS-523-3S-Blush_9338</t>
  </si>
  <si>
    <t>FN2102173-S-PM9338</t>
  </si>
  <si>
    <t>Elvio Velvet 3 Seater Sofa In Mustard Yellow Colour</t>
  </si>
  <si>
    <t>AS-515-3S-CamelPVCPVC_Unique</t>
  </si>
  <si>
    <t>FN2102096-S-PM9338</t>
  </si>
  <si>
    <t>Fiorella Solid Wood 2 Seater Sofa In Green Colour</t>
  </si>
  <si>
    <t>AS-562-2S-MehendiGreenVelvet_PM</t>
  </si>
  <si>
    <t>FN2138379-S-PM9338</t>
  </si>
  <si>
    <t>Regalia Fabric Upholstered Queen Size Bed in Textured Tan Colour</t>
  </si>
  <si>
    <t>UB-Elaine-MistraTan-Queen</t>
  </si>
  <si>
    <t>FN2125470-S-PM9338</t>
  </si>
  <si>
    <t>Solitaire Velvet 3 Seater Sofa in Berry Red Colour</t>
  </si>
  <si>
    <t>AS-536-3S-Berry Red Velvet</t>
  </si>
  <si>
    <t>FN2181207-S-PM9338</t>
  </si>
  <si>
    <t>Brookhill Velvet 3 Seater Motorised Recliner in Beige Colour</t>
  </si>
  <si>
    <t>AR-1006-3S-Custom</t>
  </si>
  <si>
    <t>FM2130047-S-PM9338</t>
  </si>
  <si>
    <t>Amanda Velvet 1 Seater Sofa In Grey Colour</t>
  </si>
  <si>
    <t>AS-384-1S-Grey</t>
  </si>
  <si>
    <t>FN1998687-S-PM9338</t>
  </si>
  <si>
    <t>Atlantis Velvet 2 Seater Sofa in Teal Blue Colour</t>
  </si>
  <si>
    <t>AS-520-2S-VishatTeal</t>
  </si>
  <si>
    <t>FN1998688-S-PM9338</t>
  </si>
  <si>
    <t>Atlantis Velvet 1 Seater Sofa in Teal Blue Colour</t>
  </si>
  <si>
    <t>AS-520-1S-VishatTeal</t>
  </si>
  <si>
    <t>FN2138422-S-PM9338</t>
  </si>
  <si>
    <t>Atlantis Velvet LHS Sectional Sofa in Fossil Grey Colour</t>
  </si>
  <si>
    <t>AS-471C-L-LHS-GreyVel</t>
  </si>
  <si>
    <t>FN2138423-S-PM9338</t>
  </si>
  <si>
    <t>Atlantis Velvet RHS Sectional Sofa in Fossil Grey Colour</t>
  </si>
  <si>
    <t>AS-471C-L-RHS-GreyVel</t>
  </si>
  <si>
    <t>FN1998686-S-PM9338</t>
  </si>
  <si>
    <t>Atlantis Velvet 3 Seater Sofa in Teal Blue Colour</t>
  </si>
  <si>
    <t>AS-520-3S-VishatTeal</t>
  </si>
  <si>
    <t>FN2085970-S-PM9338</t>
  </si>
  <si>
    <t>Senina RHS Sectional sofa With Ottoman in Sea Blue Colour</t>
  </si>
  <si>
    <t>AS-925L-RHS-AzoraSeaBlue(WithPouffe)</t>
  </si>
  <si>
    <t>FN2085969-S-PM9338</t>
  </si>
  <si>
    <t>Senina LHS Sectional sofa With Ottoman in Sea Blue Colour</t>
  </si>
  <si>
    <t>AS-925L-LHS-AzoraSeaBlue(WithPouffe)</t>
  </si>
  <si>
    <t>FN2116048-S-PM9338</t>
  </si>
  <si>
    <t>Eldora 3 Seater Fabric Convertible Sofa Cum Bed in Olive Green Colour</t>
  </si>
  <si>
    <t>AS-906-3S-SCB-AzoraOliveGreen</t>
  </si>
  <si>
    <t>FN1998683-S-PM9338</t>
  </si>
  <si>
    <t>Ivanka Velvet RHS Sectional Sofa in Royal Blue Colour</t>
  </si>
  <si>
    <t>AS-528L-RHS-VishatBlueVelvet</t>
  </si>
  <si>
    <t>FN2138384-S-PM9338</t>
  </si>
  <si>
    <t>Azure Velvet 1 Seater Manual Recliner in Teal Blue Colour</t>
  </si>
  <si>
    <t>AR-1004-Manual-1R-TealVelvet</t>
  </si>
  <si>
    <t>FN2138406-S-PM9338</t>
  </si>
  <si>
    <t>Haiden Fabric LHS Sectional Sofa With Adjustable Headrests in Sandy Brown Colour</t>
  </si>
  <si>
    <t>AS-334L-LHS-Fab-SandyBrown</t>
  </si>
  <si>
    <t>FN2138400-S-PM9338</t>
  </si>
  <si>
    <t>Amara Velvet Sofa Cum Bed in Baby Pink Colour</t>
  </si>
  <si>
    <t>AS-598-SCB-Vel-Castor731</t>
  </si>
  <si>
    <t>FM1963679-S-PM9338</t>
  </si>
  <si>
    <t>Ines Fabric Pull Out Sofa Cum Bed In Chestnut Brown Colour With Storage</t>
  </si>
  <si>
    <t>AS-318-C.H.-SCB-ChestnutBrown-Azora58109_PM</t>
  </si>
  <si>
    <t>FN2138434-S-PM9338</t>
  </si>
  <si>
    <t>Impero Fabric RHS Sectional Sofa in Navy Blue Colour with Adjustable Headrest</t>
  </si>
  <si>
    <t>AS-337L-RHS-BlueFab</t>
  </si>
  <si>
    <t>FN2085646-S-PM9338</t>
  </si>
  <si>
    <t>Rogelio Fabric RHS Pull Out Sofa Cum Bed In Chestnut Brown Colour With Storage</t>
  </si>
  <si>
    <t>AS-325C-L-SCB-RHS-ChestnutBrown-Azora58109_9338</t>
  </si>
  <si>
    <t>FN2125652-S-PM9338</t>
  </si>
  <si>
    <t>Vito Velvet 3 Seater Sofa in Wine Colour</t>
  </si>
  <si>
    <t>AS-472-3 STR-Wine Velvet-12092023</t>
  </si>
  <si>
    <t>FM1942248-S-PM9338</t>
  </si>
  <si>
    <t>Abdero Fabric Wing Chair In Yellow Colour With Foot Stool</t>
  </si>
  <si>
    <t>Abdero Yellow._aadeshwar</t>
  </si>
  <si>
    <t>FN2085641-S-PM9338</t>
  </si>
  <si>
    <t>Espino Velvet LHS Sectional Sofa (3 + Lounger) in Royal Blue Colour</t>
  </si>
  <si>
    <t>AS-452L-LHS-BlueVelvet_9338</t>
  </si>
  <si>
    <t>FN1998699-S-PM9338</t>
  </si>
  <si>
    <t>Aarmo Wing Chair in Sea Blue Colour</t>
  </si>
  <si>
    <t>AS-342-WC-SeaBlue-Azora56132</t>
  </si>
  <si>
    <t>FM2130743-S-PM9338</t>
  </si>
  <si>
    <t>Bari Leatherette 3 Seater Sofa In Black Colour</t>
  </si>
  <si>
    <t>AS-550-3Str Black</t>
  </si>
  <si>
    <t>FN2125437-S-PM9338</t>
  </si>
  <si>
    <t>Vito Velvet 1 Seater Sofa in Beige Colour</t>
  </si>
  <si>
    <t>AS-472-1S- Beige Velvet (Iconic12)</t>
  </si>
  <si>
    <t>FN2185021-S-PM9338</t>
  </si>
  <si>
    <t>Bari Leatherette 1 Seater Sofa In Dark Brown Colour</t>
  </si>
  <si>
    <t>AS-550-2S-D.BrownPVC</t>
  </si>
  <si>
    <t>FN2085956-S-PM9338</t>
  </si>
  <si>
    <t>Valencia Velvet Chaise Lounger in Light Teal Colour</t>
  </si>
  <si>
    <t>AS-518-Lounger-OnyxSkyBlue</t>
  </si>
  <si>
    <t>FN2138429-S-PM9338</t>
  </si>
  <si>
    <t>Liliac Fabric Wing Chair in Blue Multiprint Colour</t>
  </si>
  <si>
    <t>AS-931-WC-Myra104</t>
  </si>
  <si>
    <t>FN2138405-S-PM9338</t>
  </si>
  <si>
    <t>Haiden Fabric RHS Sectional Sofa With Adjustable Headrests in Sandy Brown Colour</t>
  </si>
  <si>
    <t>AS-334L-RHS-Fab-SandyBrown</t>
  </si>
  <si>
    <t>FN2125439-S-PM9338</t>
  </si>
  <si>
    <t>Vito Velvet 3 Seater Sofa in Beige Colour</t>
  </si>
  <si>
    <t>AS-472-3 STR- Beige Velvet (Iconic12)</t>
  </si>
  <si>
    <t>FN1998677-S-PM9338</t>
  </si>
  <si>
    <t>Kitson LHS Sectional Sofa In Textured Grey Colour</t>
  </si>
  <si>
    <t>AS-323L-LHS-TexturedGrey</t>
  </si>
  <si>
    <t>FN2125535-S-PM9338</t>
  </si>
  <si>
    <t>Vito Velvet 3 Seater Sofa in Brown Colour</t>
  </si>
  <si>
    <t>AS-472-3 STR- Brown Velvet</t>
  </si>
  <si>
    <t>FN1745947-S-PM9338</t>
  </si>
  <si>
    <t>Sato Leatherette 3 Seater Sofa In Matte Black Colour</t>
  </si>
  <si>
    <t>AS-560-3S-BlackPVC</t>
  </si>
  <si>
    <t>FN1779186-S-PM9338</t>
  </si>
  <si>
    <t>Abdero Fabric Wing Chair In Brown Colour With Foot Stool</t>
  </si>
  <si>
    <t>lagos_topaz 100_Brown_HybridPM2_aadeshwar</t>
  </si>
  <si>
    <t>FN2085979-S-PM9338</t>
  </si>
  <si>
    <t>Paloma Velvet Upholstered Queen Sized Bed in Royal Blue Colour with Hydrualic Storage</t>
  </si>
  <si>
    <t>AB-101-QueenSize-BlueVelvet</t>
  </si>
  <si>
    <t>FN2085645-S-PM9338</t>
  </si>
  <si>
    <t>Rogelio Fabric LHS Pull Out Sofa Cum Bed In Chestnut Brown Colour With Storage</t>
  </si>
  <si>
    <t>AS-325C-L-SCB-LHS-ChestnutBrown-Azora58109_9338</t>
  </si>
  <si>
    <t>FN2085649-S-PM9338</t>
  </si>
  <si>
    <t>AS-536-3S-TealVelvet_9338</t>
  </si>
  <si>
    <t>FN1998708-S-PM9338</t>
  </si>
  <si>
    <t>Valencia Velvet LHS Sectional Sofa in Charcoal Grey Colour</t>
  </si>
  <si>
    <t>AS-518L-LHS-CharcoalGreyVelvet</t>
  </si>
  <si>
    <t>FN1998709-S-PM9338</t>
  </si>
  <si>
    <t>Valencia Velvet RHS Sectional Sofa in Charcoal Grey Colour</t>
  </si>
  <si>
    <t>AS-518L-RHS-CharcoalGreyVelvet</t>
  </si>
  <si>
    <t>FN1998684-S-PM9338</t>
  </si>
  <si>
    <t>Ivanka Velvet LHS Sectional Sofa in Wine Red Colour</t>
  </si>
  <si>
    <t>AS-528L-LHS-WineVelvet</t>
  </si>
  <si>
    <t>FN1998685-S-PM9338</t>
  </si>
  <si>
    <t>Ivanka Velvet RHS Sectional Sofa in Wine Red Colour</t>
  </si>
  <si>
    <t>AS-528L-RHS-WineVelvet</t>
  </si>
  <si>
    <t>FN1998682-S-PM9338</t>
  </si>
  <si>
    <t>Ivanka Velvet LHS Sectional Sofa in Royal Blue Colour</t>
  </si>
  <si>
    <t>AS-528L-LHS-VishatBlueVelvet</t>
  </si>
  <si>
    <t>FN1998680-S-PM9338</t>
  </si>
  <si>
    <t>Ivanka Velvet LHS Sectional Sofa in Teal Blue Colour</t>
  </si>
  <si>
    <t>AS-528L-LHS-Vishat-TealVelvet</t>
  </si>
  <si>
    <t>FN1998681-S-PM9338</t>
  </si>
  <si>
    <t>Ivanka Velvet RHS Sectional Sofa in Teal Blue Colour</t>
  </si>
  <si>
    <t>AS-528L-RHS-Vishat-TealVelvet</t>
  </si>
  <si>
    <t>FN1998676-S-PM9338</t>
  </si>
  <si>
    <t>Laura Fabric RHS Sectional Sofa in Navy Blue Colour</t>
  </si>
  <si>
    <t>AS-417L-RHS-Blue-Azora56136</t>
  </si>
  <si>
    <t>FN1998675-S-PM9338</t>
  </si>
  <si>
    <t>Laura Fabric LHS Sectional Sofa in Navy Blue Colour</t>
  </si>
  <si>
    <t>AS-417L-LHS-Blue-Azora56136</t>
  </si>
  <si>
    <t>FN1998673-S-PM9338</t>
  </si>
  <si>
    <t>Laura Velvet LHS Sectional Sofa in Teal Blue Colour</t>
  </si>
  <si>
    <t>AS-417L-LHS-VishatTeal</t>
  </si>
  <si>
    <t>FN2116042-S-PM9338</t>
  </si>
  <si>
    <t>Impero RHS Sectional Sofa With Adjustable Headrest in Charcoal Grey Colour</t>
  </si>
  <si>
    <t>AS-337L-RHS-Azora58146(Charcoal Grey)</t>
  </si>
  <si>
    <t>FN1998730-S-PM9338</t>
  </si>
  <si>
    <t>Eternia LHS Corner Velvet Sofa In Wine Red Colour</t>
  </si>
  <si>
    <t>AS-512L-LHS-Corner-OtherColour</t>
  </si>
  <si>
    <t>FN1998731-S-PM9338</t>
  </si>
  <si>
    <t>Eternia Corner Velvet Sofa In Wine Red Colour in C Shape</t>
  </si>
  <si>
    <t>AS-512L-RHS-Corner-OtherColour</t>
  </si>
  <si>
    <t>FN1998728-S-PM9338</t>
  </si>
  <si>
    <t>Eternia Velvet Corner Sofa In Teal Blue Colour in in C Shape</t>
  </si>
  <si>
    <t>AS-512L-LHS-Corner-TealVishat</t>
  </si>
  <si>
    <t>FN1998729-S-PM9338</t>
  </si>
  <si>
    <t>Eternia RHS Corner Velvet Sofa In Teal Blue Colour in L Shape</t>
  </si>
  <si>
    <t>AS-512L-RHS-Corner-TealVishat</t>
  </si>
  <si>
    <t>FN2116043-S-PM9338</t>
  </si>
  <si>
    <t>Impero LHS Sectional Sofa With Adjustable Headrest in Charcoal Grey Colour</t>
  </si>
  <si>
    <t>AS-337L-LHSAzora58146(Charcoal Grey)</t>
  </si>
  <si>
    <t>FN2116058-S-PM9338</t>
  </si>
  <si>
    <t>Impero Fabric LHS Sectional Sofa With Adjustable Headrest in Navy Blue Colour</t>
  </si>
  <si>
    <t>AS-337L-LHS-Azora56136(NavyBlue)</t>
  </si>
  <si>
    <t>FN2116059-S-PM9338</t>
  </si>
  <si>
    <t>Impero Fabric RHS Sectional Sofa With Adjustable Headrest in Navy Blue Colour</t>
  </si>
  <si>
    <t>AS-337L-RHS-Azora56136(NavyBlue)</t>
  </si>
  <si>
    <t>FN1778970-S-PM9338</t>
  </si>
  <si>
    <t>Fernand Fabric 2 Seater Sofa In Brown Blocks</t>
  </si>
  <si>
    <t>Frida II_06011_01016_09017_08005_Hybrid_New_2021_aadeshwar</t>
  </si>
  <si>
    <t>FN2116028-S-PM9338</t>
  </si>
  <si>
    <t>Eden Fabric Sofa Cum Bed in Charcoal Grey Colour</t>
  </si>
  <si>
    <t>AS-410-SCB-1S-C.Grey</t>
  </si>
  <si>
    <t>FN2095526-S-PM9338</t>
  </si>
  <si>
    <t>Kaylee Fabric 2 Seater Sofa In Charcoal Grey Colour</t>
  </si>
  <si>
    <t>AS-443-2S-Azora58146(CharcoalGrey)</t>
  </si>
  <si>
    <t>FN2102119-S-PM9338</t>
  </si>
  <si>
    <t>Larenzo Velvet 3 Seater Sofa In Peachy Pink Colour</t>
  </si>
  <si>
    <t>AS-565-3S-PinkVelvet_PM SKu</t>
  </si>
  <si>
    <t>FN2181291-S-PM9338</t>
  </si>
  <si>
    <t>Adalia 3 seater customised Sofa</t>
  </si>
  <si>
    <t>Dummyskus_aadeshwar_01</t>
  </si>
  <si>
    <t>FN2181293-S-PM9338</t>
  </si>
  <si>
    <t>Adalia 1 seater customised Sofa</t>
  </si>
  <si>
    <t>Dummyskus_aadeshwar_03</t>
  </si>
  <si>
    <t>FN2181292-S-PM9338</t>
  </si>
  <si>
    <t>Adalia 2 seater customised Sofa</t>
  </si>
  <si>
    <t>Dummyskus_aadeshwar_02</t>
  </si>
  <si>
    <t>FN2181295-S-PM9338</t>
  </si>
  <si>
    <t>Aelber 2 seater customised Sofa</t>
  </si>
  <si>
    <t>Dummyskus_aadeshwar_05</t>
  </si>
  <si>
    <t>FN2181294-S-PM9338</t>
  </si>
  <si>
    <t>Aelber 3 seater customised Sofa</t>
  </si>
  <si>
    <t>Dummyskus_aadeshwar_04</t>
  </si>
  <si>
    <t>FN2181297-S-PM9338</t>
  </si>
  <si>
    <t>Amanda 3 seater customised Sofa</t>
  </si>
  <si>
    <t>Dummyskus_aadeshwar_07</t>
  </si>
  <si>
    <t>FN2181296-S-PM9338</t>
  </si>
  <si>
    <t>Aelber 1 seater customised Sofa</t>
  </si>
  <si>
    <t>Dummyskus_aadeshwar_06</t>
  </si>
  <si>
    <t>FN2181299-S-PM9338</t>
  </si>
  <si>
    <t>Amanda 1 seater customised Sofa</t>
  </si>
  <si>
    <t>Dummyskus_aadeshwar_09</t>
  </si>
  <si>
    <t>FN2181298-S-PM9338</t>
  </si>
  <si>
    <t>Amanda 2 seater customised Sofa</t>
  </si>
  <si>
    <t>Dummyskus_aadeshwar_08</t>
  </si>
  <si>
    <t>FN2181301-S-PM9338</t>
  </si>
  <si>
    <t>Azalea 2 seater customised Sofa</t>
  </si>
  <si>
    <t>Dummyskus_aadeshwar_11</t>
  </si>
  <si>
    <t>FN2181300-S-PM9338</t>
  </si>
  <si>
    <t>Azalea 3 seater customised Sofa</t>
  </si>
  <si>
    <t>Dummyskus_aadeshwar_10</t>
  </si>
  <si>
    <t>FN2181303-S-PM9338</t>
  </si>
  <si>
    <t>Bari 3 seater customised Sofa</t>
  </si>
  <si>
    <t>Dummyskus_aadeshwar_13</t>
  </si>
  <si>
    <t>FN2181302-S-PM9338</t>
  </si>
  <si>
    <t>Azalea 1 seater customised Sofa</t>
  </si>
  <si>
    <t>Dummyskus_aadeshwar_12</t>
  </si>
  <si>
    <t>FN2181305-S-PM9338</t>
  </si>
  <si>
    <t>Bonito 3 seater customised Sofa</t>
  </si>
  <si>
    <t>Dummyskus_aadeshwar_15</t>
  </si>
  <si>
    <t>FN2181304-S-PM9338</t>
  </si>
  <si>
    <t>Bari 2 seater customised Sofa</t>
  </si>
  <si>
    <t>Dummyskus_aadeshwar_14</t>
  </si>
  <si>
    <t>FN2181307-S-PM9338</t>
  </si>
  <si>
    <t>Bonito 1 seater customised Sofa</t>
  </si>
  <si>
    <t>Dummyskus_aadeshwar_17</t>
  </si>
  <si>
    <t>FN2181306-S-PM9338</t>
  </si>
  <si>
    <t>Bonito 2 seater customised Sofa</t>
  </si>
  <si>
    <t>Dummyskus_aadeshwar_16</t>
  </si>
  <si>
    <t>FN2181309-S-PM9338</t>
  </si>
  <si>
    <t>Cheshire 2 seater customised Sofa</t>
  </si>
  <si>
    <t>Dummyskus_aadeshwar_19</t>
  </si>
  <si>
    <t>FN2181308-S-PM9338</t>
  </si>
  <si>
    <t>Cheshire 3 seater customised Sofa</t>
  </si>
  <si>
    <t>Dummyskus_aadeshwar_18</t>
  </si>
  <si>
    <t>FN2181311-S-PM9338</t>
  </si>
  <si>
    <t>fidel 3 seater customised Sofa</t>
  </si>
  <si>
    <t>Dummyskus_aadeshwar_21</t>
  </si>
  <si>
    <t>FN2181310-S-PM9338</t>
  </si>
  <si>
    <t>Cheshire 1 seater customised Sofa</t>
  </si>
  <si>
    <t>Dummyskus_aadeshwar_20</t>
  </si>
  <si>
    <t>FN2181313-S-PM9338</t>
  </si>
  <si>
    <t>fidel 1 seater customised Sofa</t>
  </si>
  <si>
    <t>Dummyskus_aadeshwar_23</t>
  </si>
  <si>
    <t>FN2181312-S-PM9338</t>
  </si>
  <si>
    <t>fidel 2 seater customised Sofa</t>
  </si>
  <si>
    <t>Dummyskus_aadeshwar_22</t>
  </si>
  <si>
    <t>FN2181315-S-PM9338</t>
  </si>
  <si>
    <t>Kaylee 2 seater customised Sofa</t>
  </si>
  <si>
    <t>Dummyskus_aadeshwar_25</t>
  </si>
  <si>
    <t>FN2181317-S-PM9338</t>
  </si>
  <si>
    <t>Penza 3 seater customised Sofa</t>
  </si>
  <si>
    <t>Dummyskus_aadeshwar_27</t>
  </si>
  <si>
    <t>FN2181316-S-PM9338</t>
  </si>
  <si>
    <t>Kaylee 1 seater customised Sofa</t>
  </si>
  <si>
    <t>Dummyskus_aadeshwar_26</t>
  </si>
  <si>
    <t>FN2181319-S-PM9338</t>
  </si>
  <si>
    <t>Penza 1 seater customised Sofa</t>
  </si>
  <si>
    <t>Dummyskus_aadeshwar_29</t>
  </si>
  <si>
    <t>FN2181318-S-PM9338</t>
  </si>
  <si>
    <t>Penza 2 seater customised Sofa</t>
  </si>
  <si>
    <t>Dummyskus_aadeshwar_28</t>
  </si>
  <si>
    <t>FN2181321-S-PM9338</t>
  </si>
  <si>
    <t>Solitaire 2 seater customised Sofa</t>
  </si>
  <si>
    <t>Dummyskus_aadeshwar_31</t>
  </si>
  <si>
    <t>FN2181320-S-PM9338</t>
  </si>
  <si>
    <t>Solitaire 3 seater customised Sofa</t>
  </si>
  <si>
    <t>Dummyskus_aadeshwar_30</t>
  </si>
  <si>
    <t>FN2181323-S-PM9338</t>
  </si>
  <si>
    <t>Vito 3 seater customised Sofa</t>
  </si>
  <si>
    <t>Dummyskus_aadeshwar_33</t>
  </si>
  <si>
    <t>FN2181322-S-PM9338</t>
  </si>
  <si>
    <t>Solitaire 1 seater customised Sofa</t>
  </si>
  <si>
    <t>Dummyskus_aadeshwar_32</t>
  </si>
  <si>
    <t>FN2181325-S-PM9338</t>
  </si>
  <si>
    <t>Vito 1 seater customised Sofa</t>
  </si>
  <si>
    <t>Dummyskus_aadeshwar_35</t>
  </si>
  <si>
    <t>FN2181324-S-PM9338</t>
  </si>
  <si>
    <t>Vito 2 seater customised Sofa</t>
  </si>
  <si>
    <t>Dummyskus_aadeshwar_34</t>
  </si>
  <si>
    <t>FN2181327-S-PM9338</t>
  </si>
  <si>
    <t>Serena 2 seater customised Sofa</t>
  </si>
  <si>
    <t>Dummyskus_aadeshwar_37</t>
  </si>
  <si>
    <t>FN2181326-S-PM9338</t>
  </si>
  <si>
    <t>Serena 3 seater customised Sofa</t>
  </si>
  <si>
    <t>Dummyskus_aadeshwar_36</t>
  </si>
  <si>
    <t>FN2181328-S-PM9338</t>
  </si>
  <si>
    <t>Serena 1 seater customised Sofa</t>
  </si>
  <si>
    <t>Dummyskus_aadeshwar_38</t>
  </si>
  <si>
    <t>FN2125223-S-PM9338</t>
  </si>
  <si>
    <t>Fidel Fabric 1 Seater Sofa in Beige Colour</t>
  </si>
  <si>
    <t>AS-471-1S- Azora Beige-12092023</t>
  </si>
  <si>
    <t>FN2125225-S-PM9338</t>
  </si>
  <si>
    <t>Fidel Fabric 3 Seater Sofa in Beige Colour</t>
  </si>
  <si>
    <t>AS-471-3S- Azora Beige-12092023</t>
  </si>
  <si>
    <t>FN2095553-S-PM9338</t>
  </si>
  <si>
    <t>Claven Fabric RHS Pull Out Sofa Cum Bed In Malibu Colour With Storage</t>
  </si>
  <si>
    <t>AS-465-SCB-RHS-VivalifeMalibu</t>
  </si>
  <si>
    <t>FM2116240-S-PM9338</t>
  </si>
  <si>
    <t>Adalia Leatherette 1 Seater Sofa In Cream Colour</t>
  </si>
  <si>
    <t xml:space="preserve">AS-554-1Str-CreamPVC </t>
  </si>
  <si>
    <t>FM2116242-S-PM9338</t>
  </si>
  <si>
    <t>Adalia Leatherette 2 Seater Sofa In Grey Colour</t>
  </si>
  <si>
    <t>AS-554-2Str-AvioGreyPVC</t>
  </si>
  <si>
    <t>FM2116243-S-PM9338</t>
  </si>
  <si>
    <t>Adalia Leatherette 2 Seater Sofa In Cream Colour</t>
  </si>
  <si>
    <t>AS-554-2Str-CreamPVC</t>
  </si>
  <si>
    <t>FM2116246-S-PM9338</t>
  </si>
  <si>
    <t>Adalia Leatherette 3 Seater Sofa In Cream Colour</t>
  </si>
  <si>
    <t>AS-554-3Str-CreamPVC</t>
  </si>
  <si>
    <t>FN2125220-S-PM9338</t>
  </si>
  <si>
    <t>Cheshire Fabric 1 Seater Sofa in Beige Colour</t>
  </si>
  <si>
    <t>AS-481-1Str- Azora Beige</t>
  </si>
  <si>
    <t>FN2125222-S-PM9338</t>
  </si>
  <si>
    <t>Cheshire Fabric 3 Seater Sofa in Beige Colour</t>
  </si>
  <si>
    <t>AS-481-3Str Azora Beige</t>
  </si>
  <si>
    <t>FN2125230-S-PM9338</t>
  </si>
  <si>
    <t>Kaylee Fabric 2 Seater Sofa in Beige Colour</t>
  </si>
  <si>
    <t>AS-443-2S-Azora Beige</t>
  </si>
  <si>
    <t>FN2125244-S-PM9338</t>
  </si>
  <si>
    <t>Vito Fabric 1 Seater Sofa in Beige Colour</t>
  </si>
  <si>
    <t>AS-472-1S- Azora Beige</t>
  </si>
  <si>
    <t>FN2125246-S-PM9338</t>
  </si>
  <si>
    <t>Vito Fabric 3 Seater Sofa in Beige Colour</t>
  </si>
  <si>
    <t>AS-472-3S-Azora Beige</t>
  </si>
  <si>
    <t>FN2125341-S-PM9338</t>
  </si>
  <si>
    <t>Fidel Fabric 1 Seater Sofa in Brown Colour</t>
  </si>
  <si>
    <t>AS-471-1S-Azora Chestnut Brown</t>
  </si>
  <si>
    <t>FN2125342-S-PM9338</t>
  </si>
  <si>
    <t>Fidel Fabric 2 Seater Sofa in Brown Colour</t>
  </si>
  <si>
    <t>AS-471-2S-Azora Chestnut Brown</t>
  </si>
  <si>
    <t>FN2125343-S-PM9338</t>
  </si>
  <si>
    <t>Fidel Fabric 3 Seater Sofa in Brown Colour</t>
  </si>
  <si>
    <t>AS-471-3S- Azora Chestnut Brown</t>
  </si>
  <si>
    <t>FN2125422-S-PM9338</t>
  </si>
  <si>
    <t>Cheshire Velvet 1 Seater Sofa in Beige Colour</t>
  </si>
  <si>
    <t>AS-481-1Str Beige Velvet (Iconic12)</t>
  </si>
  <si>
    <t>FN2125428-S-PM9338</t>
  </si>
  <si>
    <t>Kaylee Velvet 1 Seater Sofa in Beige Colour</t>
  </si>
  <si>
    <t>AS-443-1S- Beige Velvet (Iconic12)</t>
  </si>
  <si>
    <t>FN2125434-S-PM9338</t>
  </si>
  <si>
    <t>Solitaire Velvet 1 Seater Sofa in Beige Colour</t>
  </si>
  <si>
    <t>AS-536-1S - Beige Velvet (Iconic12)</t>
  </si>
  <si>
    <t>FN2125435-S-PM9338</t>
  </si>
  <si>
    <t>Solitaire Velvet 2 Seater Sofa in Beige Colour</t>
  </si>
  <si>
    <t>AS-536-2S- Beige Velvet (Iconic12)</t>
  </si>
  <si>
    <t>FN2125391-S-PM9338</t>
  </si>
  <si>
    <t>Fidel Fabric 1 Seater Sofa in Sandy Brown Colour</t>
  </si>
  <si>
    <t>AS-471-1S- Azora Sandy Brown</t>
  </si>
  <si>
    <t>FN2125502-S-PM9338</t>
  </si>
  <si>
    <t>Solitaire Velvet 1 Seater Sofa in Blush Colour</t>
  </si>
  <si>
    <t>AS-536-1S- Blush Velvet(Luxur 02)</t>
  </si>
  <si>
    <t>FN2125469-S-PM9338</t>
  </si>
  <si>
    <t>Solitaire Velvet 2 Seater Sofa in Berry Red Colour</t>
  </si>
  <si>
    <t>AS-536-2S- Berry Red Velvet</t>
  </si>
  <si>
    <t>FN2125525-S-PM9338</t>
  </si>
  <si>
    <t>Fidel Velvet 2 Seater Sofa in Brown Colour</t>
  </si>
  <si>
    <t>AS-471-2S- Brown Velvet</t>
  </si>
  <si>
    <t>FN2125533-S-PM9338</t>
  </si>
  <si>
    <t>Vito Velvet 1 Seater Sofa in Brown Colour</t>
  </si>
  <si>
    <t>AS-472-1S- Brown Velvet</t>
  </si>
  <si>
    <t>FN2125534-S-PM9338</t>
  </si>
  <si>
    <t>Vito Velvet 2 Seater Sofa in Brown Colour</t>
  </si>
  <si>
    <t>AS-472-2STR- Brown Velvet</t>
  </si>
  <si>
    <t>FN2125650-S-PM9338</t>
  </si>
  <si>
    <t>Vito Velvet 1 Seater Sofa in Wine Colour</t>
  </si>
  <si>
    <t>AS-472-1S - Wine Velvet</t>
  </si>
  <si>
    <t>FN2125285-S-PM9338</t>
  </si>
  <si>
    <t>Serena Fabric 1 Seater Sofa in Yellow Colour</t>
  </si>
  <si>
    <t>FN2125309-S-PM9338</t>
  </si>
  <si>
    <t>Romina Fabric 2 Seater Sofa in Grey Colour</t>
  </si>
  <si>
    <t>FN2125317-S-PM9338</t>
  </si>
  <si>
    <t>Serena Fabric 1 Seater Sofa in Grey Colour</t>
  </si>
  <si>
    <t>FN2125350-S-PM9338</t>
  </si>
  <si>
    <t>Romina Fabric 2 Seater Sofa in Brown Colour</t>
  </si>
  <si>
    <t>FN2125379-S-PM9338</t>
  </si>
  <si>
    <t>Serena Fabric 1 Seater Sofa in Blue Colour</t>
  </si>
  <si>
    <t>FM2130105-S-PM9338</t>
  </si>
  <si>
    <t>Cheshire Leatherette RHS Sectional Sofa (3 + Lounger) In Olive Green Colour</t>
  </si>
  <si>
    <t>Moved to PM_AS-481L-RHS-OliveGreen</t>
  </si>
  <si>
    <t>FM2130106-S-PM9338</t>
  </si>
  <si>
    <t>Cheshire Leatherette LHS Sectional Sofa (3 + Lounger) In Olive Green Colour</t>
  </si>
  <si>
    <t>Moved to PM_AS-481L-LHS-OliveGreen</t>
  </si>
  <si>
    <t>FM2130140-S-PM9338</t>
  </si>
  <si>
    <t>FM2130141-S-PM9338</t>
  </si>
  <si>
    <t>FM2130696-S-PM9338</t>
  </si>
  <si>
    <t>Solitaire Velvet 1 Seater Sofa In Powder Blue Colour</t>
  </si>
  <si>
    <t>AS-536-1S-TealVelvet</t>
  </si>
  <si>
    <t>FM2130697-S-PM9338</t>
  </si>
  <si>
    <t>Solitaire Velvet 3 Seater Sofa In Powder Blue Colour</t>
  </si>
  <si>
    <t>AS-536-3S-TealVelvet</t>
  </si>
  <si>
    <t>FM2179559-S-PM9338</t>
  </si>
  <si>
    <t>Antwerp Velvet 3 Seater Sofa In Beige Colour</t>
  </si>
  <si>
    <t>Antwerp3S_PM_beige</t>
  </si>
  <si>
    <t>FM2179558-S-PM9338</t>
  </si>
  <si>
    <t>Antwerp Velvet 2 Seater Sofa In Beige Colour</t>
  </si>
  <si>
    <t>Antwerp2S_PM_beige</t>
  </si>
  <si>
    <t>FN2116045-S-PM9338</t>
  </si>
  <si>
    <t>Tulip Fabric Dining Chair in Multiprint Colour</t>
  </si>
  <si>
    <t>ADC-123-MyraPrint</t>
  </si>
  <si>
    <t>FN1998705-S-PM9338</t>
  </si>
  <si>
    <t>Valencia Velvet RHS Sectional Sofa in Teal Blue Colour</t>
  </si>
  <si>
    <t>AS-518L-RHS-TealBlue</t>
  </si>
  <si>
    <t>FN2125438-S-PM9338</t>
  </si>
  <si>
    <t>Vito Velvet 2 Seater Sofa in Beige Colour</t>
  </si>
  <si>
    <t>AS-472-2STR-Beige Velvet (Iconic12)</t>
  </si>
  <si>
    <t>FM1968099-S-PM9338</t>
  </si>
  <si>
    <t>Cedri Fabric 3 Seater Sofa In Beige Colour</t>
  </si>
  <si>
    <t>Sofa 1 - Three Seater_Beige_aadeshwar</t>
  </si>
  <si>
    <t>FM1968097-S-PM9338</t>
  </si>
  <si>
    <t>Cedri Fabric 3 Seater Sofa In Chestnut Brown Colour</t>
  </si>
  <si>
    <t>Sofa 1 - Three Seater_Chestnut Brown_aadeshwar</t>
  </si>
  <si>
    <t>FM1968096-S-PM9338</t>
  </si>
  <si>
    <t>Cedri Fabric 3 Seater Sofa In Navy Blue Colour</t>
  </si>
  <si>
    <t>Sofa 1 - Three Seater_Navy Blue_aadeshwar</t>
  </si>
  <si>
    <t>FM1968107-S-PM9338</t>
  </si>
  <si>
    <t>Cedri Fabric 1 Seater Sofa In Beige Colour</t>
  </si>
  <si>
    <t>Sofa 1 - One Seater_Beige_WH_aadeshwar</t>
  </si>
  <si>
    <t>FM1968104-S-PM9338</t>
  </si>
  <si>
    <t>Cedri Fabric 1 Seater Sofa In Navy Blue Colour</t>
  </si>
  <si>
    <t>Sofa 1 - One Seater_Navy Blue_WH_aadeshwar</t>
  </si>
  <si>
    <t>FM1968105-S-PM9338</t>
  </si>
  <si>
    <t>Cedri Fabric 1 Seater Sofa In Chestnut Brown Colour</t>
  </si>
  <si>
    <t>Sofa 1 - One Seater_Chestnut Brown_aadeshwar</t>
  </si>
  <si>
    <t>FM1968103-S-PM9338</t>
  </si>
  <si>
    <t>Cedri Fabric 2 Seater Sofa In Beige Colour</t>
  </si>
  <si>
    <t>Sofa 1 - Two Seater_Beige_aadeshwar</t>
  </si>
  <si>
    <t>FM1968101-S-PM9338</t>
  </si>
  <si>
    <t>Cedri Fabric 2 Seater Sofa In Chestnut Brown Colour</t>
  </si>
  <si>
    <t>Sofa 1 - Two Seater_chesnut brown_aadeshwar</t>
  </si>
  <si>
    <t>FM1968100-S-PM9338</t>
  </si>
  <si>
    <t>Cedri Fabric 2 Seater Sofa In Navy Blue Colour</t>
  </si>
  <si>
    <t>Sofa 1 - Two Seater_Blue_aadeshwar</t>
  </si>
  <si>
    <t>FN1998668-S-PM9338</t>
  </si>
  <si>
    <t>Impero Velvet LHS Sectional Sofa in Teal Blue Colour</t>
  </si>
  <si>
    <t>AS-337L-LHS-VishatTeal</t>
  </si>
  <si>
    <t>FN2095455-S-PM9338</t>
  </si>
  <si>
    <t>Aelber Velvet 3 Seater Sofa In Powder Blue Colour</t>
  </si>
  <si>
    <t>AS-499-3Str-PowderBlueVelvet</t>
  </si>
  <si>
    <t>FN2095454-S-PM9338</t>
  </si>
  <si>
    <t>Aelber Velvet 2 Seater Sofa In Powder Blue Colour</t>
  </si>
  <si>
    <t>AS-499-2Str-PowderBlueVelvet</t>
  </si>
  <si>
    <t>FN2095434-S-PM9338</t>
  </si>
  <si>
    <t>Penza Fabric 3 Seater Sofa in Sandy Brown Colour</t>
  </si>
  <si>
    <t>AS-105-3S-Azora58007(Sandy Brown)</t>
  </si>
  <si>
    <t>FN2095433-S-PM9338</t>
  </si>
  <si>
    <t>Penza Fabric 2 Seater Sofa in Sandy Brown Colour</t>
  </si>
  <si>
    <t>AS-105-2S-Azora58007(Sandy Brown)</t>
  </si>
  <si>
    <t>FN2095432-S-PM9338</t>
  </si>
  <si>
    <t>Penza Fabric 1 Seater Sofa in Sandy Brown Colour</t>
  </si>
  <si>
    <t>AS-105-1S-Azora58007(Sandy Brown)</t>
  </si>
  <si>
    <t>FN2125232-S-PM9338</t>
  </si>
  <si>
    <t>Penza Fabric 1 Seater Sofa in Beige Colour</t>
  </si>
  <si>
    <t>AS-105-1S- Azora Beige</t>
  </si>
  <si>
    <t>FN2125233-S-PM9338</t>
  </si>
  <si>
    <t>Penza Fabric 2 Seater Sofa in Beige Colour</t>
  </si>
  <si>
    <t>AS-105-2S-Azora Beige</t>
  </si>
  <si>
    <t>FN2125234-S-PM9338</t>
  </si>
  <si>
    <t>Penza Fabric 3 Seater Sofa in Beige Colour</t>
  </si>
  <si>
    <t>AS-105-3S- Azora Beige</t>
  </si>
  <si>
    <t>FN2125306-S-PM9338</t>
  </si>
  <si>
    <t>Penza Fabric 1 Seater Sofa in Grey Colour</t>
  </si>
  <si>
    <t>AS-105-1S0Azora Charcoal Grey</t>
  </si>
  <si>
    <t>FN2125307-S-PM9338</t>
  </si>
  <si>
    <t>Penza Fabric 2 Seater Sofa in Grey Colour</t>
  </si>
  <si>
    <t>AS-105-2S-Azora Charcoal Grey</t>
  </si>
  <si>
    <t>FN2125308-S-PM9338</t>
  </si>
  <si>
    <t>Penza Fabric 3 Seater Sofa in Grey Colour</t>
  </si>
  <si>
    <t>AS-105-3S-Azora Charcoal Grey</t>
  </si>
  <si>
    <t>FN2125431-S-PM9338</t>
  </si>
  <si>
    <t>Penza Velvet 1 Seater Sofa in Beige Colour</t>
  </si>
  <si>
    <t>AS-105-1S- Beige Velvet (Iconic12)</t>
  </si>
  <si>
    <t>FN2125432-S-PM9338</t>
  </si>
  <si>
    <t>Penza Velvet 2 Seater Sofa in Beige Colour</t>
  </si>
  <si>
    <t>AS-105-2S- Beige Velvet (Iconic12)</t>
  </si>
  <si>
    <t>FN2125433-S-PM9338</t>
  </si>
  <si>
    <t>Penza Velvet 3 Seater Sofa in Beige Colour</t>
  </si>
  <si>
    <t>AS-105-3S-Beige Velvet (Iconic12)</t>
  </si>
  <si>
    <t>FN2085961-S-PM9338</t>
  </si>
  <si>
    <t>Phillipa Chaise Lounger In Beige Colour</t>
  </si>
  <si>
    <t>AS-933-CL-AzoraBeige</t>
  </si>
  <si>
    <t>FN2125523-S-PM9338</t>
  </si>
  <si>
    <t>Cheshire Velvet 3 Seater Sofa in Brown Colour</t>
  </si>
  <si>
    <t>AS-481-3Str-Brown Velvet</t>
  </si>
  <si>
    <t>FN2125231-S-PM9338</t>
  </si>
  <si>
    <t>Kaylee Fabric 3 Seater Sofa in Beige Colour</t>
  </si>
  <si>
    <t>AS-443-3S-Azora Beige</t>
  </si>
  <si>
    <t>FN2138392-S-PM9338</t>
  </si>
  <si>
    <t>Hampton Leatherette RHS Sectional Sofa in Tan Colour</t>
  </si>
  <si>
    <t>AS-471-B-RHS-AvioTanPVC</t>
  </si>
  <si>
    <t>FN2095588-S-PM9338</t>
  </si>
  <si>
    <t>Alvarez Velvet Wing Chair In Purple Colour</t>
  </si>
  <si>
    <t>AS-490-WC-PurpleVelvet</t>
  </si>
  <si>
    <t>FN2102120-S-PM9338</t>
  </si>
  <si>
    <t>Larenzo Velvet 2 Seater Sofa In Peachy Pink Colour</t>
  </si>
  <si>
    <t>AS-565-2S-PinkVelvet_PM Sku</t>
  </si>
  <si>
    <t>FN1998711-S-PM9338</t>
  </si>
  <si>
    <t>Valencia Velvet Chaise Lounger in Teal Blue Colour</t>
  </si>
  <si>
    <t>AS-518-Diwan-TealVelvet</t>
  </si>
  <si>
    <t>FN2138438-S-PM9338</t>
  </si>
  <si>
    <t>Adonia LHS Velvet Pull-Out Sofa Cum Bed in Teal Blue Colour with Adjustable Headrest</t>
  </si>
  <si>
    <t>AS-398C-LHS-Teal</t>
  </si>
  <si>
    <t>FN2102308-S-PM9338</t>
  </si>
  <si>
    <t>Giovanni Velvet 3 Seater Sofa Cum Bed In Peachy Pink Colour</t>
  </si>
  <si>
    <t>AS-590-3S-SCB-PinkVelvet_Unique</t>
  </si>
  <si>
    <t>FN1778974-S-PM9338</t>
  </si>
  <si>
    <t>Fernand Fabric 3 Seater Sofa In Yellow Multicolour</t>
  </si>
  <si>
    <t>Frida III_01008_09001_08015_9870_Hybrid_New_2021_aadeshwar</t>
  </si>
  <si>
    <t>FN1875535-S-PM9338</t>
  </si>
  <si>
    <t>Serena Fabric RHS Sectional Sofa (3 + Lounger) in Sandy Brown Colour</t>
  </si>
  <si>
    <t>AS-561L-3L-RHS-OmegaSandyBrown</t>
  </si>
  <si>
    <t>FN2138387-S-PM9338</t>
  </si>
  <si>
    <t>Olympia Fabric Bench in Steel Grey Colour</t>
  </si>
  <si>
    <t>Custom Ottoman</t>
  </si>
  <si>
    <t>FN2125287-S-PM9338</t>
  </si>
  <si>
    <t>Serena Fabric 3 Seater Sofa in Yellow Colour</t>
  </si>
  <si>
    <t>AS-561-3Str Yellow</t>
  </si>
  <si>
    <t>FN2095587-S-PM9338</t>
  </si>
  <si>
    <t>Alvarez Velvet Wing Chair In Mint Green Colour</t>
  </si>
  <si>
    <t>AS-490-WC-MintGreenVelvet</t>
  </si>
  <si>
    <t>FN2125245-S-PM9338</t>
  </si>
  <si>
    <t>Vito Fabric 2 Seater Sofa in Beige Colour</t>
  </si>
  <si>
    <t>AS-472-2S- Azora Beige</t>
  </si>
  <si>
    <t>FN2095598-S-PM9338</t>
  </si>
  <si>
    <t>Fernand Velvet Full Back Lounge Chair In Rust Colour</t>
  </si>
  <si>
    <t>AS-344-WC-RustVelvet</t>
  </si>
  <si>
    <t>FN2095592-S-PM9338</t>
  </si>
  <si>
    <t>Alcalde Fabric Wing Chair In Olive Green Colour</t>
  </si>
  <si>
    <t>AS-491-WC-Azora54020(OliveGreen)</t>
  </si>
  <si>
    <t>FN1875536-S-PM9338</t>
  </si>
  <si>
    <t>Serena Fabric LHS Sectional Sofa (2 + Lounger) In Sandy Brown Colour</t>
  </si>
  <si>
    <t>AS-561L-2L-LHS-OmegaSandyBrown</t>
  </si>
  <si>
    <t>FN2095453-S-PM9338</t>
  </si>
  <si>
    <t>Aelber Velvet 1 Seater Sofa In Powder Blue Colour</t>
  </si>
  <si>
    <t>AS-499-1Str-PowderBlueVelvet</t>
  </si>
  <si>
    <t>FN1745948-S-PM9338</t>
  </si>
  <si>
    <t>Sato Leatherette 3 Seater Sofa In Nimbus Grey Colour</t>
  </si>
  <si>
    <t>AS-560-3S-GreyPVC</t>
  </si>
  <si>
    <t>FN2125468-S-PM9338</t>
  </si>
  <si>
    <t>Solitaire Velvet 1 Seater Sofa in Berry Red Colour</t>
  </si>
  <si>
    <t>AS-536-1S- Berry Red Velvet</t>
  </si>
  <si>
    <t>FN2138417-S-PM9338</t>
  </si>
  <si>
    <t>Bianca 3 Seater Fabric Sofa Cum in Steel Grey Colour</t>
  </si>
  <si>
    <t>AS-471-3S-SCB-AzoraSteelGrey</t>
  </si>
  <si>
    <t>FN2085977-S-PM9338</t>
  </si>
  <si>
    <t>Verona Lounge Chair in Printed Fabric</t>
  </si>
  <si>
    <t>AS-564-Chair-CustomStripesFabric</t>
  </si>
  <si>
    <t>FN1998671-S-PM9338</t>
  </si>
  <si>
    <t>Impero Fabric RHS Sectional Sofa ( 3+ Lounger) in Sandy Beige Colour</t>
  </si>
  <si>
    <t>AS-337L-RHS-NevadaSandyBeige</t>
  </si>
  <si>
    <t>FN1998710-S-PM9338</t>
  </si>
  <si>
    <t>Valencia Velvet Chaise Lounger in Wine Red Colour</t>
  </si>
  <si>
    <t>AS-518-Diwan-WineVelvet</t>
  </si>
  <si>
    <t>FN1998692-S-PM9338</t>
  </si>
  <si>
    <t>Torino Velvet LHS Pull-Out Sofa Cum Bed in Royal Blue Colour with Storage</t>
  </si>
  <si>
    <t>AS-481L-RHS-SCB-VishatBlueVelvet</t>
  </si>
  <si>
    <t>FN2146372-S-PM9338</t>
  </si>
  <si>
    <t>Glenridge Fabric Upholstered Queen Size Bed in Steel Grey Colour</t>
  </si>
  <si>
    <t>UB-Brenda-Queen-Beige_1</t>
  </si>
  <si>
    <t>FN2110499-S-PM9338</t>
  </si>
  <si>
    <t>Basilius Arm Chair in Tan Colour</t>
  </si>
  <si>
    <t>ADC-115-AvioTanPVC</t>
  </si>
  <si>
    <t>FN2085643-S-PM9338</t>
  </si>
  <si>
    <t>Espino Velvet LHS Sectional Sofa (3 + Lounger) in Cream Colour</t>
  </si>
  <si>
    <t>AS-452L-LHS-CreamVelvet-Iconic2_9338</t>
  </si>
  <si>
    <t>FN2085644-S-PM9338</t>
  </si>
  <si>
    <t>Espino Velvet RHS Sectional Sofa (3 + Lounger) in Cream Colour</t>
  </si>
  <si>
    <t>AS-452L-RHS-CreamVelvet-Iconic2_9338</t>
  </si>
  <si>
    <t>FM2130040-S-PM9338</t>
  </si>
  <si>
    <t>Amanda Fabric Fabric RHS Sectional Sofa (3 + Lounger) In Olive Green Colour</t>
  </si>
  <si>
    <t>AS-384L-B-RHS</t>
  </si>
  <si>
    <t>FM2130041-S-PM9338</t>
  </si>
  <si>
    <t>Amanda Fabric LHS Sectional Sofa (3 + Lounger) In Olive Green Colour</t>
  </si>
  <si>
    <t>AS-384L-B-LHS</t>
  </si>
  <si>
    <t>FM2130110-S-PM9338</t>
  </si>
  <si>
    <t>Cheshire Leatherette RHS Sectional Sofa (3 + Lounger) In Blush Pink Colour</t>
  </si>
  <si>
    <t>Moved to PM_AS-481L-RHS</t>
  </si>
  <si>
    <t>FM2130111-S-PM9338</t>
  </si>
  <si>
    <t>Cheshire Leatherette LHS Sectional Sofa (3 + Lounger) In Blush Pink Colour</t>
  </si>
  <si>
    <t>Moved to PM_AS-481L-LHS</t>
  </si>
  <si>
    <t>FM2130050-S-PM9338</t>
  </si>
  <si>
    <t>Amanda Fabric Fabric RHS Sectional Sofa (3 + Lounger) In Grey Colour</t>
  </si>
  <si>
    <t>FM2130051-S-PM9338</t>
  </si>
  <si>
    <t>Amanda Fabric LHS Sectional Sofa (3 + Lounger) In Grey Colour</t>
  </si>
  <si>
    <t>FM2130075-S-PM9338</t>
  </si>
  <si>
    <t>Amanda Fabric RHS Sectional Sofa (3 + Lounger) In Rust Colour</t>
  </si>
  <si>
    <t>FM2130076-S-PM9338</t>
  </si>
  <si>
    <t>Amanda Fabric LHS Sectional Sofa (3 + Lounger) In Rust Colour</t>
  </si>
  <si>
    <t>FM2130115-S-PM9338</t>
  </si>
  <si>
    <t>Cheshire Leatherette RHS Sectional Sofa (3 + Lounger) In Mint Green Colour</t>
  </si>
  <si>
    <t>FM2130116-S-PM9338</t>
  </si>
  <si>
    <t>Cheshire Leatherette LHS Sectional Sofa (3 + Lounger) In Mint Green Colour</t>
  </si>
  <si>
    <t>FM2130210-S-PM9338</t>
  </si>
  <si>
    <t>Fidel Velvet RHS Sectional Sofa (3 + Lounger) In Olive Green Colour</t>
  </si>
  <si>
    <t>AS-471-L-RHS</t>
  </si>
  <si>
    <t>FM2130211-S-PM9338</t>
  </si>
  <si>
    <t>Fidel Velvet LHS Sectional Sofa (3 + Lounger) In Olive Green Colour</t>
  </si>
  <si>
    <t>FM2130220-S-PM9338</t>
  </si>
  <si>
    <t>Fidel Velvet RHS Sectional Sofa (3 + Lounger) In Powder Blue Colour</t>
  </si>
  <si>
    <t>FM2130221-S-PM9338</t>
  </si>
  <si>
    <t>Fidel Velvet LHS Sectional Sofa (3 + Lounger) In Powder Blue Colour</t>
  </si>
  <si>
    <t>FM2130180-S-PM9338</t>
  </si>
  <si>
    <t>FM2130181-S-PM9338</t>
  </si>
  <si>
    <t>FN2116019-S-PM9338</t>
  </si>
  <si>
    <t>Impero Fabric LHS Sofa Cum Bed in Charcoal Grey Colour With Storage</t>
  </si>
  <si>
    <t>AS-337L-SCB-LHS-AzoraCharcoalGrey</t>
  </si>
  <si>
    <t>FN2138397-S-PM9338</t>
  </si>
  <si>
    <t>Orovia Fabric Convertible Sofa Cum Bed In Sandy Brown Colour</t>
  </si>
  <si>
    <t>AS-595-3S-SCB-S.Brown</t>
  </si>
  <si>
    <t>FM2130269-S-PM9338</t>
  </si>
  <si>
    <t>Allanton Velvet 3 Seater Sofa In Garnet Red Colour</t>
  </si>
  <si>
    <t>AS-303-3S-Garnet red</t>
  </si>
  <si>
    <t>FM1963676-S-PM9338</t>
  </si>
  <si>
    <t>Bonito Velvet 2 Seater Sofa In Teal Blue Colour</t>
  </si>
  <si>
    <t>AS-469-2S-Teal-ICONIC 53_PM</t>
  </si>
  <si>
    <t>FM1963677-S-PM9338</t>
  </si>
  <si>
    <t>Bonito Velvet 1 Seater Sofa In Teal Blue Colour</t>
  </si>
  <si>
    <t>AS-469-1S-Teal-ICONIC 53_PM</t>
  </si>
  <si>
    <t>FM1963682-S-PM9338</t>
  </si>
  <si>
    <t>Amanda Velvet 1 Seater Sofa In Teal Blue Colour</t>
  </si>
  <si>
    <t>AS-384-1S-</t>
  </si>
  <si>
    <t>FN1850479-S-PM9338</t>
  </si>
  <si>
    <t>Serena Fabric 2 Seater Sofa In Blue Colour</t>
  </si>
  <si>
    <t>AS-561-2S-OmegaBlue694</t>
  </si>
  <si>
    <t>FN1976695-S-PM9338</t>
  </si>
  <si>
    <t>Erico Leatherette 1 Seater Sofa In Tan Colour</t>
  </si>
  <si>
    <t>AS-556-1S-TanPVC</t>
  </si>
  <si>
    <t>FN1976693-S-PM9338</t>
  </si>
  <si>
    <t>Erico Leatherette 2 Seater Sofa In Tan</t>
  </si>
  <si>
    <t>AS-556-2S-TanPVC</t>
  </si>
  <si>
    <t>FN1976691-S-PM9338</t>
  </si>
  <si>
    <t>Erico Leatherette 3 Seater Sofa In Tan Leatherette</t>
  </si>
  <si>
    <t>AS-556-3S-TanPVC</t>
  </si>
  <si>
    <t>FN2095416-S-PM9338</t>
  </si>
  <si>
    <t>Allanton Velvet 3 Seater Sofa In Olive Green Colour</t>
  </si>
  <si>
    <t>AS-303-3S-OliveGreenVelvet</t>
  </si>
  <si>
    <t>FN2095415-S-PM9338</t>
  </si>
  <si>
    <t>Allanton Velvet 2 Seater Sofa In Olive Green Colour</t>
  </si>
  <si>
    <t>AS-303-2S-OliveGreenVelvet</t>
  </si>
  <si>
    <t>FN2095414-S-PM9338</t>
  </si>
  <si>
    <t>Allanton Velvet 1 Seater Sofa In Olive Green Colour</t>
  </si>
  <si>
    <t>AS-303-1S-OliveGreenVelvet</t>
  </si>
  <si>
    <t>FN2095413-S-PM9338</t>
  </si>
  <si>
    <t>Allanton Velvet 3 Seater Sofa In Brown Colour</t>
  </si>
  <si>
    <t>AS-303-3S-BrownVelvet</t>
  </si>
  <si>
    <t>FN2095412-S-PM9338</t>
  </si>
  <si>
    <t>Allanton Velvet 2 Seater Sofa In Brown Colour</t>
  </si>
  <si>
    <t>AS-303-2S-BrownVelvet</t>
  </si>
  <si>
    <t>FN2095411-S-PM9338</t>
  </si>
  <si>
    <t>Allanton Velvet 1 Seater Sofa In Brown Colour</t>
  </si>
  <si>
    <t>AS-303-1S-BrownVelvet</t>
  </si>
  <si>
    <t>FN2095410-S-PM9338</t>
  </si>
  <si>
    <t>Allanton Fabric 3 Seater Sofa In Rust Colour</t>
  </si>
  <si>
    <t>AS-303-3S-TexturedRust</t>
  </si>
  <si>
    <t>FN2095409-S-PM9338</t>
  </si>
  <si>
    <t>Allanton Fabric 2 Seater Sofa In Rust Colour</t>
  </si>
  <si>
    <t>AS-303-2S-TexturedRust</t>
  </si>
  <si>
    <t>FN2095408-S-PM9338</t>
  </si>
  <si>
    <t>Allanton Fabric 1 Seater Sofa In Rust Colour</t>
  </si>
  <si>
    <t>AS-303-1S-TexturedRust</t>
  </si>
  <si>
    <t>FN2095407-S-PM9338</t>
  </si>
  <si>
    <t>Allanton Fabric 3 Seater Sofa In Blush Pink Colour</t>
  </si>
  <si>
    <t>AS-303-3S-TexturedBlush</t>
  </si>
  <si>
    <t>FN2095406-S-PM9338</t>
  </si>
  <si>
    <t>Allanton Fabric 2 Seater Sofa In Blush Pink Colour</t>
  </si>
  <si>
    <t>AS-303-2S-TexturedBlush</t>
  </si>
  <si>
    <t>FN2095405-S-PM9338</t>
  </si>
  <si>
    <t>Allanton Fabric 1 Seater Sofa In Blush Pink Colour</t>
  </si>
  <si>
    <t>AS-303-1S-TexturedBlush</t>
  </si>
  <si>
    <t>FN2095445-S-PM9338</t>
  </si>
  <si>
    <t>Aelber Velvet 2 Seater Sofa In Olive Green Colour</t>
  </si>
  <si>
    <t>AS-499-2Str-OliveGreenVelvet</t>
  </si>
  <si>
    <t>FN2095440-S-PM9338</t>
  </si>
  <si>
    <t>Penza Leatherette 3 Seater Sofa In Dark Green Colour</t>
  </si>
  <si>
    <t>AS-105-3S-GreenPVC</t>
  </si>
  <si>
    <t>FN2095439-S-PM9338</t>
  </si>
  <si>
    <t>Penza Leatherette 2 Seater Sofa In Dark Green Colour</t>
  </si>
  <si>
    <t>AS-105-2S-GreenPVC</t>
  </si>
  <si>
    <t>FN2095438-S-PM9338</t>
  </si>
  <si>
    <t>Penza Leatherette 1 Seater Sofa In Dark Green Colour</t>
  </si>
  <si>
    <t>AS-105-1S-GreenPVC</t>
  </si>
  <si>
    <t>FN2095437-S-PM9338</t>
  </si>
  <si>
    <t>Penza Velvet 3 Seater Sofa in Emerald Green Colour</t>
  </si>
  <si>
    <t>AS-105-3S-DeepGreenVelvet</t>
  </si>
  <si>
    <t>FN2095436-S-PM9338</t>
  </si>
  <si>
    <t>Penza Velvet 2 Seater Sofa in Emerald Green Colour</t>
  </si>
  <si>
    <t>AS-105-2S-DeepGreenVelvet</t>
  </si>
  <si>
    <t>FN2095435-S-PM9338</t>
  </si>
  <si>
    <t>Penza Velvet 1 Seater Sofa in Emerald Green Colour</t>
  </si>
  <si>
    <t>AS-105-1S-DeepGreenVelvet</t>
  </si>
  <si>
    <t>FN2095431-S-PM9338</t>
  </si>
  <si>
    <t>Penza Fabric 3 Seater Sofa in Navy Blue Colour</t>
  </si>
  <si>
    <t>AS-105-3StrAzora 56136(Navy Blue)</t>
  </si>
  <si>
    <t>FN2095430-S-PM9338</t>
  </si>
  <si>
    <t>Penza Fabric 2 Seater Sofa in Navy Blue Colour</t>
  </si>
  <si>
    <t>AS-105-2StrAzora 56136(Navy Blue)</t>
  </si>
  <si>
    <t>FN2095429-S-PM9338</t>
  </si>
  <si>
    <t>Penza Fabric 1 Seater Sofa in Navy Blue Colour</t>
  </si>
  <si>
    <t>AS-105-1StrAzora 56136(Navy Blue)</t>
  </si>
  <si>
    <t>FN2095476-S-PM9338</t>
  </si>
  <si>
    <t>Imelda Fabric 3 Seater Sofa In Green Colour</t>
  </si>
  <si>
    <t>AS-385-3StrTexturedGreenVelvet</t>
  </si>
  <si>
    <t>FN2095475-S-PM9338</t>
  </si>
  <si>
    <t>Imelda Fabric 2 Seater Sofa In Green Colour</t>
  </si>
  <si>
    <t>AS-385-2StrTexturedGreenVelvet</t>
  </si>
  <si>
    <t>FN2095474-S-PM9338</t>
  </si>
  <si>
    <t>Imelda Fabric 1 Seater Sofa In Green Colour</t>
  </si>
  <si>
    <t>AS-385-1StrTexturedGreenVelvet</t>
  </si>
  <si>
    <t>FN2095473-S-PM9338</t>
  </si>
  <si>
    <t>Imelda Fabric 3 Seater Sofa In Violet Colour</t>
  </si>
  <si>
    <t>AS-385-3StrTexturedVioletVelvet</t>
  </si>
  <si>
    <t>FN2095472-S-PM9338</t>
  </si>
  <si>
    <t>Imelda Fabric 2 Seater Sofa In Violet Colour</t>
  </si>
  <si>
    <t>AS-385-2StrTexturedVioletVelvet</t>
  </si>
  <si>
    <t>FN2095471-S-PM9338</t>
  </si>
  <si>
    <t>Imelda Fabric 1 Seater Sofa In Violet Colour</t>
  </si>
  <si>
    <t>AS-385-1StrTexturedVioletVelvet</t>
  </si>
  <si>
    <t>FN2095470-S-PM9338</t>
  </si>
  <si>
    <t>Imelda Velvet 3 Seater Sofa In Fossil Grey Colour</t>
  </si>
  <si>
    <t>AS-385-3StrDarkGreyVelvet</t>
  </si>
  <si>
    <t>FN2095469-S-PM9338</t>
  </si>
  <si>
    <t>Imelda Velvet 2 Seater Sofa In Fossil Grey Colour</t>
  </si>
  <si>
    <t>AS-385-2StrDarkGreyVelvet</t>
  </si>
  <si>
    <t>FN2095468-S-PM9338</t>
  </si>
  <si>
    <t>Imelda Velvet 1 Seater Sofa In Fossil Grey Colour</t>
  </si>
  <si>
    <t>AS-385-1StrDarkGreyVelvet</t>
  </si>
  <si>
    <t>FN2095467-S-PM9338</t>
  </si>
  <si>
    <t>Imelda Velvet 3 Seater Sofa In Beige Colour</t>
  </si>
  <si>
    <t>AS-385-3StrBeigeVelvet</t>
  </si>
  <si>
    <t>FN2095466-S-PM9338</t>
  </si>
  <si>
    <t>Imelda Velvet 2 Seater Sofa In Beige Colour</t>
  </si>
  <si>
    <t>AS-385-2StrBeigeVelvet</t>
  </si>
  <si>
    <t>FN2095465-S-PM9338</t>
  </si>
  <si>
    <t>Imelda Velvet 1 Seater Sofa In Beige Colour</t>
  </si>
  <si>
    <t>AS-385-1StrBeigeVelvet</t>
  </si>
  <si>
    <t>FN2095464-S-PM9338</t>
  </si>
  <si>
    <t>Imelda Velvet 3 Seater Sofa In Power Blue Colour</t>
  </si>
  <si>
    <t>AS-385-3StrPowderBlueVelvet</t>
  </si>
  <si>
    <t>FN2095463-S-PM9338</t>
  </si>
  <si>
    <t>Imelda Velvet 2 Seater Sofa In Power Blue Colour</t>
  </si>
  <si>
    <t>AS-385-2StrPowderBlueVelvet</t>
  </si>
  <si>
    <t>FN2095462-S-PM9338</t>
  </si>
  <si>
    <t>Imelda Velvet 1 Seater Sofa In Power Blue Colour</t>
  </si>
  <si>
    <t>AS-385-1StrPowderBlueVelvet</t>
  </si>
  <si>
    <t>FN2095461-S-PM9338</t>
  </si>
  <si>
    <t>Imelda Fabric 3 Seater Sofa In Charcoal Grey Colour</t>
  </si>
  <si>
    <t>AS-385-3StrAzora58146(CharcoalGrey)</t>
  </si>
  <si>
    <t>FN2095460-S-PM9338</t>
  </si>
  <si>
    <t>Imelda Fabric 2 Seater Sofa In Charcoal Grey Colour</t>
  </si>
  <si>
    <t>AS-385-2StrAzora58146(CharcoalGrey)</t>
  </si>
  <si>
    <t>FN2095459-S-PM9338</t>
  </si>
  <si>
    <t>Imelda Fabric 1 Seater Sofa In Charcoal Grey Colour</t>
  </si>
  <si>
    <t>AS-385-1StrAzora58146(CharcoalGrey)</t>
  </si>
  <si>
    <t>FN2095458-S-PM9338</t>
  </si>
  <si>
    <t>Imelda Fabric 3 Seater Sofa In Navy Blue Colour</t>
  </si>
  <si>
    <t>AS-385-3StrAzora56136(NavyBlue)</t>
  </si>
  <si>
    <t>FN2095457-S-PM9338</t>
  </si>
  <si>
    <t>Imelda Fabric 2 Seater Sofa In Navy Blue Colour</t>
  </si>
  <si>
    <t>AS-385-2StrAzora56136(NavyBlue)</t>
  </si>
  <si>
    <t>FN2095456-S-PM9338</t>
  </si>
  <si>
    <t>Imelda Fabric 1 Seater Sofa In Navy Blue Colour</t>
  </si>
  <si>
    <t>AS-385-1StrAzora56136(NavyBlue)</t>
  </si>
  <si>
    <t>FN2095515-S-PM9338</t>
  </si>
  <si>
    <t>Cheshire Velvet 3 Seater Sofa In Emerald Green Colour</t>
  </si>
  <si>
    <t>AS-481-3StrDeepGreenVelvet</t>
  </si>
  <si>
    <t>FN2095514-S-PM9338</t>
  </si>
  <si>
    <t>Cheshire Velvet 2 Seater Sofa In Emerald Green Colour</t>
  </si>
  <si>
    <t>AS-481-2StrDeepGreenVelvet</t>
  </si>
  <si>
    <t>FN2095513-S-PM9338</t>
  </si>
  <si>
    <t>Cheshire Velvet 1 Seater Sofa In Emerald Green Colour</t>
  </si>
  <si>
    <t>AS-481-1StrDeepGreenVelvet</t>
  </si>
  <si>
    <t>FN2095512-S-PM9338</t>
  </si>
  <si>
    <t>Cheshire Velvet 3 Seater Sofa In Yellow Colour</t>
  </si>
  <si>
    <t>AS-481-3StrYellowVelvet</t>
  </si>
  <si>
    <t>FN2095511-S-PM9338</t>
  </si>
  <si>
    <t>Cheshire Velvet 2 Seater Sofa In Yellow Colour</t>
  </si>
  <si>
    <t>AS-481-2StrYellowVelvet</t>
  </si>
  <si>
    <t>FN2095510-S-PM9338</t>
  </si>
  <si>
    <t>Cheshire Velvet 1 Seater Sofa In Yellow Colour</t>
  </si>
  <si>
    <t>AS-481-1StrYellowVelvet</t>
  </si>
  <si>
    <t>FN2095509-S-PM9338</t>
  </si>
  <si>
    <t>Cheshire Velvet 3 Seater Sofa In Powder Blue Colour</t>
  </si>
  <si>
    <t>AS-481-3StrPowderBlueVelvet</t>
  </si>
  <si>
    <t>FN2095508-S-PM9338</t>
  </si>
  <si>
    <t>Cheshire Velvet 2 Seater Sofa In Powder Blue Colour</t>
  </si>
  <si>
    <t>AS-481-2StrPowderBlueVelvet</t>
  </si>
  <si>
    <t>FN2095507-S-PM9338</t>
  </si>
  <si>
    <t>Cheshire Velvet 1 Seater Sofa In Powder Blue Colour</t>
  </si>
  <si>
    <t>AS-481-1Str-PowderBlueVelvet</t>
  </si>
  <si>
    <t>FN2095506-S-PM9338</t>
  </si>
  <si>
    <t>Cheshire Velvet 3 Seater Sofa In Berry Red Colour</t>
  </si>
  <si>
    <t>AS-481-3Str-DarkRedVelvet</t>
  </si>
  <si>
    <t>FN2095505-S-PM9338</t>
  </si>
  <si>
    <t>Cheshire Velvet 2 Seater Sofa In Berry Red Colour</t>
  </si>
  <si>
    <t>AS-481-2Str-DarkRedVelvet</t>
  </si>
  <si>
    <t>FN2095504-S-PM9338</t>
  </si>
  <si>
    <t>Cheshire Velvet 1 Seater Sofa In Berry Red Colour</t>
  </si>
  <si>
    <t>AS-481-1Str-DarkRedVelvet</t>
  </si>
  <si>
    <t>FN2095500-S-PM9338</t>
  </si>
  <si>
    <t>Azalea Velvet 3 Seater Sofa In Light Beige Colour</t>
  </si>
  <si>
    <t>AS-475-3Str-LightBeigeVelvet</t>
  </si>
  <si>
    <t>FN2095494-S-PM9338</t>
  </si>
  <si>
    <t>AS-475-3Str-OliveGreenVelvet</t>
  </si>
  <si>
    <t>FN2095491-S-PM9338</t>
  </si>
  <si>
    <t>Azalea Fabric 3 Seater Sofa In Sandy Brown Colour</t>
  </si>
  <si>
    <t>AS-475-3Str-Azora58007(SandyBrown)</t>
  </si>
  <si>
    <t>FN2095490-S-PM9338</t>
  </si>
  <si>
    <t>Azalea Fabric 2 Seater Sofa In Sandy Brown Colour</t>
  </si>
  <si>
    <t>AS-475-2Str-Azora58007(SandyBrown)</t>
  </si>
  <si>
    <t>FN2095489-S-PM9338</t>
  </si>
  <si>
    <t>Azalea Fabric 1 Seater Sofa In Sandy Brown Colour</t>
  </si>
  <si>
    <t>AS-475-1Str-Azora58007(SandyBrown)</t>
  </si>
  <si>
    <t>FN2095545-S-PM9338</t>
  </si>
  <si>
    <t>Bucurest Velvet 3 Seater Sofa In Emerald Deep Green Colour</t>
  </si>
  <si>
    <t>AS-123-3S-DeepGreenVelvet</t>
  </si>
  <si>
    <t>FN2095544-S-PM9338</t>
  </si>
  <si>
    <t>Bucurest Velvet 2 Seater Sofa In Emerald Deep Green Colour</t>
  </si>
  <si>
    <t>AS-123-2S-DeepGreenVelvet</t>
  </si>
  <si>
    <t>FN2095543-S-PM9338</t>
  </si>
  <si>
    <t>Bucurest Velvet 1 Seater Sofa In Emerald Green Colour</t>
  </si>
  <si>
    <t>AS-123-1S-DeepGreenVelvet</t>
  </si>
  <si>
    <t>FN2095542-S-PM9338</t>
  </si>
  <si>
    <t>AS-123-3S-OliveGreenVelvet</t>
  </si>
  <si>
    <t>FN2095541-S-PM9338</t>
  </si>
  <si>
    <t>AS-123-2S-OliveGreenVelvet</t>
  </si>
  <si>
    <t>FN2095540-S-PM9338</t>
  </si>
  <si>
    <t>AS-123-1S-OliveGreenVelvet</t>
  </si>
  <si>
    <t>FN2095539-S-PM9338</t>
  </si>
  <si>
    <t>Bucurest Fabric 3 Seater Sofa In Charcoal Grey Colour</t>
  </si>
  <si>
    <t>AS-123-3S-Azora58146(CharcoalGrey)</t>
  </si>
  <si>
    <t>FN2095538-S-PM9338</t>
  </si>
  <si>
    <t>Bucurest Fabric 2 Seater Sofa In Charcoal Grey Colour</t>
  </si>
  <si>
    <t>AS-123-2S-Azora58146(CharcoalGrey)</t>
  </si>
  <si>
    <t>FN2095537-S-PM9338</t>
  </si>
  <si>
    <t>Bucurest Fabric 1 Seater Sofa In Charcoal Grey Colour</t>
  </si>
  <si>
    <t>AS-123-1S-Azora58146(CharcoalGrey)</t>
  </si>
  <si>
    <t>FN2095536-S-PM9338</t>
  </si>
  <si>
    <t>Bucurest Fabric 3 Seater Sofa In Navy Blue Colour</t>
  </si>
  <si>
    <t>AS-123-3S-Azora56136(NavyBlue)</t>
  </si>
  <si>
    <t>FN2095535-S-PM9338</t>
  </si>
  <si>
    <t>Bucurest Fabric 2 Seater Sofa In Navy Blue Colour</t>
  </si>
  <si>
    <t>AS-123-2S-Azora56136(NavyBlue)</t>
  </si>
  <si>
    <t>FN2095534-S-PM9338</t>
  </si>
  <si>
    <t>Bucurest Fabric 1 Seater Sofa In Navy Blue Colour</t>
  </si>
  <si>
    <t>AS-123-1S-Azora56136(NavyBlue)</t>
  </si>
  <si>
    <t>FN2095533-S-PM9338</t>
  </si>
  <si>
    <t>Kaylee Fabric 3 Seater Sofa In Chestnut Brown Colour</t>
  </si>
  <si>
    <t>AS-443-3S-Azora58109(ChestnutBrown)</t>
  </si>
  <si>
    <t>FN2095532-S-PM9338</t>
  </si>
  <si>
    <t>Kaylee Fabric 2 Seater Sofa In Chestnut Brown Colour</t>
  </si>
  <si>
    <t>AS-443-2S-Azora58109(ChestnutBrown)</t>
  </si>
  <si>
    <t>FN2095531-S-PM9338</t>
  </si>
  <si>
    <t>Kaylee Fabric 1 Seater Sofa In Chestnut Brown Colour</t>
  </si>
  <si>
    <t>AS-443-1S-Azora58109(ChestnutBrown)</t>
  </si>
  <si>
    <t>FN2095574-S-PM9338</t>
  </si>
  <si>
    <t>Amanda Velvet 3 Seater Sofa In Green Colour</t>
  </si>
  <si>
    <t>AS-384-3S-GreenVelvet</t>
  </si>
  <si>
    <t>FN2095573-S-PM9338</t>
  </si>
  <si>
    <t>Amanda Velvet 2 Seater Sofa In Green Colour</t>
  </si>
  <si>
    <t>AS-384-2S-GreenVelvet</t>
  </si>
  <si>
    <t>FN2095572-S-PM9338</t>
  </si>
  <si>
    <t>Amanda Velvet 1 Seater Sofa In Green Colour</t>
  </si>
  <si>
    <t>AS-384-1S-GreenVelvet</t>
  </si>
  <si>
    <t>FN2095565-S-PM9338</t>
  </si>
  <si>
    <t>Amanda Velvet 3 Seater Sofa In Dark Red Colour</t>
  </si>
  <si>
    <t>AS-384-3S-DarkRedVelvet</t>
  </si>
  <si>
    <t>FN2095564-S-PM9338</t>
  </si>
  <si>
    <t>Amanda Velvet 2 Seater Sofa In Dark Red Colour</t>
  </si>
  <si>
    <t>AS-384-2S-DarkRedVelvet</t>
  </si>
  <si>
    <t>FN2095563-S-PM9338</t>
  </si>
  <si>
    <t>Amanda Velvet 1 Seater Sofa In Dark Red Colour</t>
  </si>
  <si>
    <t>AS-384-1S-DarkRedVelvet</t>
  </si>
  <si>
    <t>FN2095559-S-PM9338</t>
  </si>
  <si>
    <t>Amanda Fabric 3 Seater Sofa In Chestnut Brown Colour</t>
  </si>
  <si>
    <t>AS-384-3S-Azora58109(ChestnutBrown)</t>
  </si>
  <si>
    <t>FN2095558-S-PM9338</t>
  </si>
  <si>
    <t>Amanda Fabric 2 Seater Sofa In Chestnut Brown Colour</t>
  </si>
  <si>
    <t>AS-384-2S-Azora58109(ChestnutBrown)</t>
  </si>
  <si>
    <t>FN2095557-S-PM9338</t>
  </si>
  <si>
    <t>Amanda Fabric 1 Seater Sofa In Chestnut Brown Colour</t>
  </si>
  <si>
    <t>AS-384-1S-Azora58109(ChestnutBrown)</t>
  </si>
  <si>
    <t>FM2116264-S-PM9338</t>
  </si>
  <si>
    <t>Aelber Velvet 1 Seater Sofa In Wine Red Colour</t>
  </si>
  <si>
    <t>AS-499-1Str-Vel-WineVelvet</t>
  </si>
  <si>
    <t>FM2116268-S-PM9338</t>
  </si>
  <si>
    <t>Aelber Fabric 2 Seater Sofa In Navy Blue Colour</t>
  </si>
  <si>
    <t>AS-499-2Str-Fab-N.Blue-Azora56136</t>
  </si>
  <si>
    <t>FM2116283-S-PM9338</t>
  </si>
  <si>
    <t>Aelber Velvet 2 Seater Sofa In Wine Red Colour</t>
  </si>
  <si>
    <t>AS-499-2Str-Vel-WineVelvet</t>
  </si>
  <si>
    <t>FM2116287-S-PM9338</t>
  </si>
  <si>
    <t>Aelber Fabric 3 Seater Sofa In Navy Blue Colour</t>
  </si>
  <si>
    <t>AS-499-3Str-Fab-N.Blue-Azora56136</t>
  </si>
  <si>
    <t>FM2116249-S-PM9338</t>
  </si>
  <si>
    <t>Aelber Fabric 1 Seater Sofa In Navy Blue Colour</t>
  </si>
  <si>
    <t>AS-499-1Str-Fab-N.Blue-Azora56136</t>
  </si>
  <si>
    <t>FM2116302-S-PM9338</t>
  </si>
  <si>
    <t>Aelber Velvet 3 Seater Sofa In Wine Red Colour</t>
  </si>
  <si>
    <t>AS-499-3Str-Vel-WineVelvet</t>
  </si>
  <si>
    <t>FN2125216-S-PM9338</t>
  </si>
  <si>
    <t>Behar Fabric 3 Seater Sofa in Beige Colour</t>
  </si>
  <si>
    <t>AS-470-3S-Azora Beige</t>
  </si>
  <si>
    <t>FN2125217-S-PM9338</t>
  </si>
  <si>
    <t>Bucurest Fabric 1 Seater Sofa in Beige Colour</t>
  </si>
  <si>
    <t>AS-123-1S-Azora Beige</t>
  </si>
  <si>
    <t>FN2125218-S-PM9338</t>
  </si>
  <si>
    <t>Bucurest Fabric 2 Seater Sofa in Beige Colour</t>
  </si>
  <si>
    <t>AS-123-2S-Azora Beige</t>
  </si>
  <si>
    <t>FN2125219-S-PM9338</t>
  </si>
  <si>
    <t>Bucurest Fabric 3 Seater Sofa in Beige Colour</t>
  </si>
  <si>
    <t>AS-123-3S-Azora Beige</t>
  </si>
  <si>
    <t>FN2125226-S-PM9338</t>
  </si>
  <si>
    <t>Imelda Fabric 1 Seater Sofa in Beige Colour</t>
  </si>
  <si>
    <t>AS-385-1Str Azora Beige</t>
  </si>
  <si>
    <t>FN2125227-S-PM9338</t>
  </si>
  <si>
    <t>Imelda Fabric 2 Seater Sofa in Beige Colour</t>
  </si>
  <si>
    <t>AS-385-2Str Azora Beige</t>
  </si>
  <si>
    <t>FN2125228-S-PM9338</t>
  </si>
  <si>
    <t>Imelda Fabric 3 Seater Sofa in Beige Colour</t>
  </si>
  <si>
    <t>AS-385-3Str- Azora Beige</t>
  </si>
  <si>
    <t>FN2125247-S-PM9338</t>
  </si>
  <si>
    <t>Allanton Fabric 3 Seater Sofa in Yellow Colour</t>
  </si>
  <si>
    <t>AS-303 3 seater - Azora Camel Yellow</t>
  </si>
  <si>
    <t>FN2125205-S-PM9338</t>
  </si>
  <si>
    <t>Allanton Fabric 3 Seater Sofa in Beige Colour</t>
  </si>
  <si>
    <t>AS-303 3 seater Azora Beige</t>
  </si>
  <si>
    <t>FN2125206-S-PM9338</t>
  </si>
  <si>
    <t>Allanton Fabric 2 Seater Sofa in Beige Colour</t>
  </si>
  <si>
    <t>AS-303-2S-Azora Beige</t>
  </si>
  <si>
    <t>FN2125214-S-PM9338</t>
  </si>
  <si>
    <t>Behar Fabric 1 Seater Sofa in Beige Colour</t>
  </si>
  <si>
    <t>AS-470-1S-Azora Beige</t>
  </si>
  <si>
    <t>FN2125215-S-PM9338</t>
  </si>
  <si>
    <t>Behar Fabric 2 Seater Sofa in Beige Colour</t>
  </si>
  <si>
    <t>AS-470-2S-Azora Beige</t>
  </si>
  <si>
    <t>FN2125288-S-PM9338</t>
  </si>
  <si>
    <t>Vito Fabric 1 Seater Sofa in Yellow Colour</t>
  </si>
  <si>
    <t>AS-472-1S- Azora Camel Yellow</t>
  </si>
  <si>
    <t>FN2125289-S-PM9338</t>
  </si>
  <si>
    <t>Vito Fabric 2 Seater Sofa in Yellow Colour</t>
  </si>
  <si>
    <t>AS-472-2S-Azora Camel Yellow</t>
  </si>
  <si>
    <t>FN2125290-S-PM9338</t>
  </si>
  <si>
    <t>Vito Fabric 3 Seater Sofa in Yellow Colour</t>
  </si>
  <si>
    <t>AS-472-3S-Azora Camel Yellow</t>
  </si>
  <si>
    <t>FN2125291-S-PM9338</t>
  </si>
  <si>
    <t>Allanton Fabric 3 Seater Sofa in Grey Colour</t>
  </si>
  <si>
    <t>AS-303 3 seater ChesterfielAzora Charcoal Grey</t>
  </si>
  <si>
    <t>FN2125292-S-PM9338</t>
  </si>
  <si>
    <t>Allanton Fabric 2 Seater Sofa In Dark Grey Colour</t>
  </si>
  <si>
    <t>AS-303-2S - Azora Charcoal Grey</t>
  </si>
  <si>
    <t>FN2125248-S-PM9338</t>
  </si>
  <si>
    <t>Allanton Fabric 2 Seater Sofa in Yellow Colour</t>
  </si>
  <si>
    <t>AS-303-2S- Azora Camel Yellow</t>
  </si>
  <si>
    <t>FN2125259-S-PM9338</t>
  </si>
  <si>
    <t>Behar Fabric 1 Seater Sofa in Yellow Colour</t>
  </si>
  <si>
    <t>AS-470-1S- Azora Camel Yellow</t>
  </si>
  <si>
    <t>FN2125260-S-PM9338</t>
  </si>
  <si>
    <t>Behar Fabric 2 Seater Sofa in Yellow Colour</t>
  </si>
  <si>
    <t>AS-470-2S-Azora Camel Yellow-</t>
  </si>
  <si>
    <t>FN2125261-S-PM9338</t>
  </si>
  <si>
    <t>Behar Fabric 3 Seater Sofa in Yellow Colour</t>
  </si>
  <si>
    <t>AS-470-3S-Azora Camel Yellow</t>
  </si>
  <si>
    <t>FN2125262-S-PM9338</t>
  </si>
  <si>
    <t>Bucurest Fabric 1 Seater Sofa in Yellow Colour</t>
  </si>
  <si>
    <t>AS-123-1S- Azora Camel Yellow</t>
  </si>
  <si>
    <t>FN2125263-S-PM9338</t>
  </si>
  <si>
    <t>Bucurest Fabric 2 Seater Sofa in Yellow Colour</t>
  </si>
  <si>
    <t>AS-123-2S-Azora Camel Yellow</t>
  </si>
  <si>
    <t>FN2125264-S-PM9338</t>
  </si>
  <si>
    <t>Bucurest Fabric 3 Seater Sofa in Yellow Colour</t>
  </si>
  <si>
    <t>AS-123-3S-Azora Camel Yellow</t>
  </si>
  <si>
    <t>FN2125265-S-PM9338</t>
  </si>
  <si>
    <t>Cheshire Fabric 1 Seater Sofa in Yellow Colour</t>
  </si>
  <si>
    <t>AS-481-1Str-Azora Camel Yellow</t>
  </si>
  <si>
    <t>FN2125266-S-PM9338</t>
  </si>
  <si>
    <t>Cheshire Fabric 2 Seater Sofa in Yellow Colour</t>
  </si>
  <si>
    <t>AS-481-2Str-Azora Camel Yellow</t>
  </si>
  <si>
    <t>FN2125267-S-PM9338</t>
  </si>
  <si>
    <t>Cheshire Fabric 3 Seater Sofa in Yellow Colour</t>
  </si>
  <si>
    <t>AS-481-3Str-Azora Camel Yellow</t>
  </si>
  <si>
    <t>FN2125268-S-PM9338</t>
  </si>
  <si>
    <t>Imelda Fabric 1 Seater Sofa in Yellow Colour</t>
  </si>
  <si>
    <t>AS-385-1Str- Azora Camel Yellow</t>
  </si>
  <si>
    <t>FN2125269-S-PM9338</t>
  </si>
  <si>
    <t>Imelda Fabric 2 Seater Sofa in Yellow Colour</t>
  </si>
  <si>
    <t>AS-385-2Str- Azora Camel Yellow</t>
  </si>
  <si>
    <t>FN2125270-S-PM9338</t>
  </si>
  <si>
    <t>Imelda Fabric 3 Seater Sofa in Yellow Colour</t>
  </si>
  <si>
    <t>AS-385-3Str-- Azora Camel Yellow</t>
  </si>
  <si>
    <t>FN2125271-S-PM9338</t>
  </si>
  <si>
    <t>Kaylee Fabric 1 Seater Sofa In Camel Yellow Colour</t>
  </si>
  <si>
    <t>AS-443-1S-Azora Camel Yellow</t>
  </si>
  <si>
    <t>FN2125272-S-PM9338</t>
  </si>
  <si>
    <t>Kaylee Fabric 2 Seater Sofa In Camel Yellow Colour</t>
  </si>
  <si>
    <t>AS-443-2S-Azora Camel Yellow</t>
  </si>
  <si>
    <t>FN2125273-S-PM9338</t>
  </si>
  <si>
    <t>Kaylee Fabric 3 Seater Sofa In Camel Yellow Colour</t>
  </si>
  <si>
    <t>AS-443-3S-Azora Camel Yellow</t>
  </si>
  <si>
    <t>FN2125274-S-PM9338</t>
  </si>
  <si>
    <t>Penza Fabric 1 Seater Sofa in Yellow Colour</t>
  </si>
  <si>
    <t>AS-105-1S- Azora Camel Yellow</t>
  </si>
  <si>
    <t>FN2125275-S-PM9338</t>
  </si>
  <si>
    <t>Penza Fabric 2 Seater Sofa in Yellow Colour</t>
  </si>
  <si>
    <t>AS-105-2S Azora Camel Yellow</t>
  </si>
  <si>
    <t>FN2125276-S-PM9338</t>
  </si>
  <si>
    <t>Penza Fabric 3 Seater Sofa in Yellow Colour</t>
  </si>
  <si>
    <t>AS-105-3S- Azora Camel Yellow</t>
  </si>
  <si>
    <t>FN2125344-S-PM9338</t>
  </si>
  <si>
    <t>Imelda Fabric 1 Seater Sofa in Brown Colour</t>
  </si>
  <si>
    <t>AS-385-1Str- Azora Chestnut Brown</t>
  </si>
  <si>
    <t>FN2125345-S-PM9338</t>
  </si>
  <si>
    <t>Imelda Fabric 2 Seater Sofa in Brown Colour</t>
  </si>
  <si>
    <t>AS-385-2Str - Azora Chestnut Brown</t>
  </si>
  <si>
    <t>FN2125346-S-PM9338</t>
  </si>
  <si>
    <t>Imelda Fabric 3 Seater Sofa in Brown Colour</t>
  </si>
  <si>
    <t>AS-385-3Str- Azora Chestnut Brown</t>
  </si>
  <si>
    <t>FN2125347-S-PM9338</t>
  </si>
  <si>
    <t>Penza Fabric 1 Seater Sofa in Brown Colour</t>
  </si>
  <si>
    <t>AS-105-1S- Azora Chestnut Brown</t>
  </si>
  <si>
    <t>FN2125348-S-PM9338</t>
  </si>
  <si>
    <t>Penza Fabric 2 Seater Sofa in Brown Colour</t>
  </si>
  <si>
    <t>AS-105-2S- Azora Chestnut Brown</t>
  </si>
  <si>
    <t>FN2125349-S-PM9338</t>
  </si>
  <si>
    <t>Penza Fabric 3 Seater Sofa in Brown Colour</t>
  </si>
  <si>
    <t>AS-105-3S - Azora Chestnut Brown</t>
  </si>
  <si>
    <t>FN2125364-S-PM9338</t>
  </si>
  <si>
    <t>Behar Fabric 1 Seater Sofa in Blue Colour</t>
  </si>
  <si>
    <t>AS-470-1S- Azora Navy Blue</t>
  </si>
  <si>
    <t>FN2125365-S-PM9338</t>
  </si>
  <si>
    <t>Behar Fabric 2 Seater Sofa in Blue Colour</t>
  </si>
  <si>
    <t>AS-470-2S-Azora Navy Blue</t>
  </si>
  <si>
    <t>FN2125366-S-PM9338</t>
  </si>
  <si>
    <t>Behar Fabric 3 Seater Sofa in Blue Colour</t>
  </si>
  <si>
    <t>AS-470-3S-Azora Navy Blue</t>
  </si>
  <si>
    <t>FN2125367-S-PM9338</t>
  </si>
  <si>
    <t>Cheshire Fabric 1 Seater Sofa in Blue Colour</t>
  </si>
  <si>
    <t>AS-481-1Str- Azora Navy Blue</t>
  </si>
  <si>
    <t>FN2125368-S-PM9338</t>
  </si>
  <si>
    <t>Cheshire Fabric 2 Seater Sofa in Blue Colour</t>
  </si>
  <si>
    <t>AS-481-2Str- Azora Navy Blue</t>
  </si>
  <si>
    <t>FN2125369-S-PM9338</t>
  </si>
  <si>
    <t>Cheshire Fabric 3 Seater Sofa in Blue Colour</t>
  </si>
  <si>
    <t>AS-481-3Str- Azora Navy Blue</t>
  </si>
  <si>
    <t>FN2125370-S-PM9338</t>
  </si>
  <si>
    <t>Fidel Fabric 1 Seater Sofa in Blue Colour</t>
  </si>
  <si>
    <t>AS-471-1S- Azora Navy Blue</t>
  </si>
  <si>
    <t>FN2125371-S-PM9338</t>
  </si>
  <si>
    <t>Fidel Fabric 2 Seater Sofa in Blue Colour</t>
  </si>
  <si>
    <t>AS-471-2S - Azora Navy Blue</t>
  </si>
  <si>
    <t>FN2125372-S-PM9338</t>
  </si>
  <si>
    <t>Fidel Fabric 3 Seater Sofa in Blue Colour</t>
  </si>
  <si>
    <t>AS-471-3S-Azora Navy Blue</t>
  </si>
  <si>
    <t>FN2125320-S-PM9338</t>
  </si>
  <si>
    <t>Vito Fabric 1 Seater Sofa in Grey Colour</t>
  </si>
  <si>
    <t>AS-472-1S- Azora Charcoal Grey</t>
  </si>
  <si>
    <t>FN2125321-S-PM9338</t>
  </si>
  <si>
    <t>Vito Fabric 2 Seater Sofa in Grey Colour</t>
  </si>
  <si>
    <t>AS-472-2S - Azora Charcoal Grey</t>
  </si>
  <si>
    <t>FN2125322-S-PM9338</t>
  </si>
  <si>
    <t>Vito Fabric 3 Seater Sofa in Grey Colour</t>
  </si>
  <si>
    <t>AS-472-3S- Azora Charcoal Grey</t>
  </si>
  <si>
    <t>FN2125323-S-PM9338</t>
  </si>
  <si>
    <t>Allanton Fabric 3 Seater Sofa in Brown Colour</t>
  </si>
  <si>
    <t>AS-303 3 seater - Azora Chestnut Brown</t>
  </si>
  <si>
    <t>FN2125324-S-PM9338</t>
  </si>
  <si>
    <t>Allanton Fabric 2 Seater Sofa in Brown Colour</t>
  </si>
  <si>
    <t>AS-303-2S- Azora Chestnut Brown</t>
  </si>
  <si>
    <t>FN2125332-S-PM9338</t>
  </si>
  <si>
    <t>Behar Fabric 1 Seater Sofa in Brown Colour</t>
  </si>
  <si>
    <t>AS-470-1S- Azora Chestnut Brown</t>
  </si>
  <si>
    <t>FN2125333-S-PM9338</t>
  </si>
  <si>
    <t>Behar Fabric 2 Seater Sofa in Brown Colour</t>
  </si>
  <si>
    <t>AS-470-2S- Azora Chestnut Brown</t>
  </si>
  <si>
    <t>FN2125334-S-PM9338</t>
  </si>
  <si>
    <t>Behar Fabric 3 Seater Sofa in Brown Colour</t>
  </si>
  <si>
    <t>AS-470-3S- Azora Chestnut Brown</t>
  </si>
  <si>
    <t>FN2125335-S-PM9338</t>
  </si>
  <si>
    <t>Bucurest Fabric 1 Seater Sofa in Brown Colour</t>
  </si>
  <si>
    <t>AS-123-1S- Azora Chestnut Brown</t>
  </si>
  <si>
    <t>FN2125336-S-PM9338</t>
  </si>
  <si>
    <t>Bucurest Fabric 2 Seater Sofa in Brown Colour</t>
  </si>
  <si>
    <t>AS-123-2S- Azora Chestnut Brown</t>
  </si>
  <si>
    <t>FN2125337-S-PM9338</t>
  </si>
  <si>
    <t>Bucurest Fabric 3 Seater Sofa in Brown Colour</t>
  </si>
  <si>
    <t>AS-123-3S- Azora Chestnut Brown</t>
  </si>
  <si>
    <t>FN2125338-S-PM9338</t>
  </si>
  <si>
    <t>Cheshire Fabric 1 Seater Sofa in Brown Colour</t>
  </si>
  <si>
    <t>AS-481-1Str- Azora Chestnut Brown</t>
  </si>
  <si>
    <t>FN2125339-S-PM9338</t>
  </si>
  <si>
    <t>Cheshire Fabric 2 Seater Sofa in Brown Colour</t>
  </si>
  <si>
    <t>AS-481-2Str- Azora Chestnut Brown</t>
  </si>
  <si>
    <t>FN2125340-S-PM9338</t>
  </si>
  <si>
    <t>Cheshire Fabric 3 Seater Sofa in Brown Colour</t>
  </si>
  <si>
    <t>AS-481-3Str- Azora Chestnut Brown</t>
  </si>
  <si>
    <t>FN2125412-S-PM9338</t>
  </si>
  <si>
    <t>Behar Velvet 3 Seater Sofa in Beige Colour</t>
  </si>
  <si>
    <t>AS-470-3S- Beige Velvet (Iconic12)</t>
  </si>
  <si>
    <t>FN2125413-S-PM9338</t>
  </si>
  <si>
    <t>Behar Velvet 1 Seater Sofa in Beige Colour</t>
  </si>
  <si>
    <t>AS-470-1S-Beige Velvet (Iconic12)</t>
  </si>
  <si>
    <t>FN2125414-S-PM9338</t>
  </si>
  <si>
    <t>Behar Velvet 2 Seater Sofa in Beige Colour</t>
  </si>
  <si>
    <t>AS-470-2S - Beige Velvet (Iconic12)</t>
  </si>
  <si>
    <t>FN2125416-S-PM9338</t>
  </si>
  <si>
    <t>Bonito Velvet 1 Seater Sofa in Beige Colour</t>
  </si>
  <si>
    <t>AS-469-1S- Beige Velvet (Iconic12)</t>
  </si>
  <si>
    <t>FN2125417-S-PM9338</t>
  </si>
  <si>
    <t>Bonito Velvet 2 Seater Sofa in Beige Colour</t>
  </si>
  <si>
    <t>AS-469-2S- Beige Velvet (Iconic12)</t>
  </si>
  <si>
    <t>FN2125418-S-PM9338</t>
  </si>
  <si>
    <t>Bonito Velvet 3 Seater Sofa in Beige Colour</t>
  </si>
  <si>
    <t>AS-469-3S- Beige Velvet (Iconic12)</t>
  </si>
  <si>
    <t>FN2125419-S-PM9338</t>
  </si>
  <si>
    <t>Bucurest Velvet 1 Seater Sofa in Beige Colour</t>
  </si>
  <si>
    <t>AS-123-1S- Beige Velvet (Iconic12)</t>
  </si>
  <si>
    <t>FN2125420-S-PM9338</t>
  </si>
  <si>
    <t>Bucurest Velvet 2 Seater Sofa in Beige Colour</t>
  </si>
  <si>
    <t>AS-123-2S-Beige Velvet (Iconic12)</t>
  </si>
  <si>
    <t>FN2125421-S-PM9338</t>
  </si>
  <si>
    <t>Bucurest Velvet 3 Seater Sofa in Beige Colour</t>
  </si>
  <si>
    <t>AS-123-3S- Beige Velvet (Iconic12)</t>
  </si>
  <si>
    <t>FN2125425-S-PM9338</t>
  </si>
  <si>
    <t>Estevan Velvet 1 Seater Sofa in Beige Colour</t>
  </si>
  <si>
    <t>AS-437-1 Str - Beige Velvet (Iconic12)</t>
  </si>
  <si>
    <t>FN2125427-S-PM9338</t>
  </si>
  <si>
    <t>Estevan Velvet 3 Seater Sofa in Beige Colour</t>
  </si>
  <si>
    <t>AS-437-3 Str- Beige Velvet (Iconic12)</t>
  </si>
  <si>
    <t>FN2125382-S-PM9338</t>
  </si>
  <si>
    <t>AS-303 3 seater - Azora Sandy Brown</t>
  </si>
  <si>
    <t>FN2125383-S-PM9338</t>
  </si>
  <si>
    <t>Allanton Fabric 2 Seater Sofa In Sandy Brown Colour</t>
  </si>
  <si>
    <t>AS-303-2S-TexturedRust- Colour-Addition - Azora Sandy Brown-12092023</t>
  </si>
  <si>
    <t>FN2125385-S-PM9338</t>
  </si>
  <si>
    <t>AS-470-1S-OmegaGrey352_- Colour-Addition - Azora Sandy Brown-12092023</t>
  </si>
  <si>
    <t>FN2125386-S-PM9338</t>
  </si>
  <si>
    <t>Bucurest Fabric 2 Seater Sofa in Sandy Brown Colour</t>
  </si>
  <si>
    <t>AS-123-2S - Azora Sandy Brown</t>
  </si>
  <si>
    <t>FN2125387-S-PM9338</t>
  </si>
  <si>
    <t>Bucurest Fabric 3 Seater Sofa in Sandy Brown Colour</t>
  </si>
  <si>
    <t>AS-123-3S-Azora Sandy Brown</t>
  </si>
  <si>
    <t>FN2125388-S-PM9338</t>
  </si>
  <si>
    <t>AS-481-1Str - Azora Sandy Brown</t>
  </si>
  <si>
    <t>FN2125389-S-PM9338</t>
  </si>
  <si>
    <t>AS-481-2Str- Azora Sandy Brown</t>
  </si>
  <si>
    <t>FN2125390-S-PM9338</t>
  </si>
  <si>
    <t>AS-481-3Str- Azora Sandy Brown</t>
  </si>
  <si>
    <t>FN2125394-S-PM9338</t>
  </si>
  <si>
    <t>AS-385-1Str - Azora Sandy Brown</t>
  </si>
  <si>
    <t>FN2125395-S-PM9338</t>
  </si>
  <si>
    <t>Kaylee Fabric 2 Seater Sofa in Brown Colour</t>
  </si>
  <si>
    <t>AS-443-2S-Azora56136(NavyBlue)- Colour-Addition - Azora Sandy Brown-12092023</t>
  </si>
  <si>
    <t>FN2125396-S-PM9338</t>
  </si>
  <si>
    <t>Kaylee Fabric 3 Seater Sofa in Brown Colour</t>
  </si>
  <si>
    <t>AS-443-3S-Azora56136(NavyBlue)- Colour-Addition - Azora Sandy Brown-12092023</t>
  </si>
  <si>
    <t>FN2125472-S-PM9338</t>
  </si>
  <si>
    <t>Vito Velvet 2 Seater Sofa in Berry Red Colour</t>
  </si>
  <si>
    <t>AS-472-2STR-Teal-Orchid337- Colour-Addition - Berry Red Velvet-12092023</t>
  </si>
  <si>
    <t>FN2125473-S-PM9338</t>
  </si>
  <si>
    <t>Vito Velvet 3 Seater Sofa in Berry Red Colour</t>
  </si>
  <si>
    <t>AS-472-3 STR-Teal-Orchid337_.- Colour-Addition - Berry Red Velvet-12092023</t>
  </si>
  <si>
    <t>FN2125474-S-PM9338</t>
  </si>
  <si>
    <t>Allanton Velvet 1 Seater Sofa in Blush Colour</t>
  </si>
  <si>
    <t>AS-303-1S-OliveGreenVelvet- Colour-Addition - Blush Velvet(Luxur 02)-12092023</t>
  </si>
  <si>
    <t>FN2125475-S-PM9338</t>
  </si>
  <si>
    <t>Allanton Velvet 2 Seater Sofa in Blush Colour</t>
  </si>
  <si>
    <t>AS-303-2S-OliveGreenVelvet- Colour-Addition - Blush Velvet(Luxur 02)-12092023</t>
  </si>
  <si>
    <t>FN2125476-S-PM9338</t>
  </si>
  <si>
    <t>Allanton Velvet 3 Seater Sofa in Blush Colour</t>
  </si>
  <si>
    <t>AS-303-3S-OliveGreenVelvet- Colour-Addition - Blush Velvet(Luxur 02)-12092023</t>
  </si>
  <si>
    <t>FN2125483-S-PM9338</t>
  </si>
  <si>
    <t>Behar Velvet 3 Seater Sofa in Blush Colour</t>
  </si>
  <si>
    <t>AS-470-3S-SandyBrown-Omega298- Colour-Addition - Blush Velvet(Luxur 02)-12092023</t>
  </si>
  <si>
    <t>FN2125484-S-PM9338</t>
  </si>
  <si>
    <t>Behar Velvet 1 Seater Sofa in Blush Colour</t>
  </si>
  <si>
    <t>AS-470-1S-Navy Blue-Leone 18687_- Colour-Addition - Blush Velvet(Luxur 02)-12092023</t>
  </si>
  <si>
    <t>FN2125485-S-PM9338</t>
  </si>
  <si>
    <t>Behar Velvet 2 Seater Sofa in Blush Colour</t>
  </si>
  <si>
    <t>AS-470-2S-Navy Blue-Leone 18687_- Colour-Addition - Blush Velvet(Luxur 02)-12092023</t>
  </si>
  <si>
    <t>FN2125487-S-PM9338</t>
  </si>
  <si>
    <t>Bucurest Velvet 1 Seater Sofa in Blush Colour</t>
  </si>
  <si>
    <t>AS-123-1S-TealVelvet-Iconic53- Colour-Addition - Blush Velvet(Luxur 02)-12092023</t>
  </si>
  <si>
    <t>FN2125488-S-PM9338</t>
  </si>
  <si>
    <t>Bucurest Velvet 2 Seater Sofa in Blush Colour</t>
  </si>
  <si>
    <t>AS-123-2S-TealVelvet-Iconic53- Colour-Addition - Blush Velvet(Luxur 02)-12092023</t>
  </si>
  <si>
    <t>FN2125489-S-PM9338</t>
  </si>
  <si>
    <t>Bucurest Velvet 3 Seater Sofa in Blush Colour</t>
  </si>
  <si>
    <t>AS-123-3S-TealVelvet-Iconic53- Colour-Addition - Blush Velvet(Luxur 02)-12092023</t>
  </si>
  <si>
    <t>FN2125490-S-PM9338</t>
  </si>
  <si>
    <t>Cheshire Velvet 1 Seater Sofa in Blush Colour</t>
  </si>
  <si>
    <t>AS-481-1StrYellowVelvet- Colour-Addition - Blush Velvet(Luxur 02)-12092023</t>
  </si>
  <si>
    <t>FN2125491-S-PM9338</t>
  </si>
  <si>
    <t>Cheshire Velvet 2 Seater Sofa in Blush Colour</t>
  </si>
  <si>
    <t>AS-481-2StrYellowVelvet- Colour-Addition - Blush Velvet(Luxur 02)-12092023</t>
  </si>
  <si>
    <t>FN2125492-S-PM9338</t>
  </si>
  <si>
    <t>Cheshire Velvet 3 Seater Sofa in Blush Colour</t>
  </si>
  <si>
    <t>AS-481-3StrYellowVelvet- Colour-Addition - Blush Velvet(Luxur 02)-12092023</t>
  </si>
  <si>
    <t>FN2125493-S-PM9338</t>
  </si>
  <si>
    <t>Estevan Velvet 1 Seater Sofa in Blush Colour</t>
  </si>
  <si>
    <t>AS-437-1 Str-Vishat Blue Velvet- Colour-Addition - Blush Velvet(Luxur 02)-12092023</t>
  </si>
  <si>
    <t>FN2125494-S-PM9338</t>
  </si>
  <si>
    <t>Estevan Velvet 2 Seater Sofa in Blush Colour</t>
  </si>
  <si>
    <t>AS-437-2 Str-Vishat Blue Velvet- Colour-Addition - Blush Velvet(Luxur 02)-12092023</t>
  </si>
  <si>
    <t>FN2125495-S-PM9338</t>
  </si>
  <si>
    <t>Estevan Velvet 3 Seater Sofa in Blush Colour</t>
  </si>
  <si>
    <t>AS-437-3 Str-Vishat Blue Velvet- Colour-Addition - Blush Velvet(Luxur 02)-12092023</t>
  </si>
  <si>
    <t>FN2125496-S-PM9338</t>
  </si>
  <si>
    <t>Imelda Velvet 1 Seater Sofa in Blush Colour</t>
  </si>
  <si>
    <t>Hybrid_AS-385-1 Str-Wine-Glam621- Colour-Addition - Blush Velvet(Luxur 02)-12092023</t>
  </si>
  <si>
    <t>FN2125497-S-PM9338</t>
  </si>
  <si>
    <t>Imelda Velvet 2 Seater Sofa in Blush Colour</t>
  </si>
  <si>
    <t>Hybrid_AS-385-2 Str-Wine-Glam621- Colour-Addition - Blush Velvet(Luxur 02)-12092023</t>
  </si>
  <si>
    <t>FN2125498-S-PM9338</t>
  </si>
  <si>
    <t>Imelda Velvet 3 Seater Sofa in Blush Colour</t>
  </si>
  <si>
    <t>Hybrid_AS-385-3Str-Wine-Glam621- Colour-Addition - Blush Velvet(Luxur 02)-12092023</t>
  </si>
  <si>
    <t>FN2125499-S-PM9338</t>
  </si>
  <si>
    <t>Penza Velvet 1 Seater Sofa in Blush Colour</t>
  </si>
  <si>
    <t>AS-105-1S-DeepGreenVelvet- Colour-Addition - Blush Velvet(Luxur 02)-12092023</t>
  </si>
  <si>
    <t>FN2125500-S-PM9338</t>
  </si>
  <si>
    <t>Penza Velvet 2 Seater Sofa in Blush Colour</t>
  </si>
  <si>
    <t>AS-105-2S-DeepGreenVelvet- Colour-Addition - Blush Velvet(Luxur 02)-12092023</t>
  </si>
  <si>
    <t>FN2125501-S-PM9338</t>
  </si>
  <si>
    <t>Penza Velvet 3 Seater Sofa in Blush Colour</t>
  </si>
  <si>
    <t>AS-105-3S-DeepGreenVelvet- Colour-Addition - Blush Velvet(Luxur 02)-12092023</t>
  </si>
  <si>
    <t>FN2125440-S-PM9338</t>
  </si>
  <si>
    <t>Allanton Velvet 1 Seater Sofa in Berry Red Colour</t>
  </si>
  <si>
    <t>AS-303-1S-OliveGreenVelvet- Colour-Addition - Berry Red Velvet-12092023</t>
  </si>
  <si>
    <t>FN2125441-S-PM9338</t>
  </si>
  <si>
    <t>Allanton Velvet 2 Seater Sofa in Berry Red Colour</t>
  </si>
  <si>
    <t>AS-303-2S-OliveGreenVelvet- Colour-Addition - Berry Red Velvet-12092023</t>
  </si>
  <si>
    <t>FN2125442-S-PM9338</t>
  </si>
  <si>
    <t>Allanton Velvet 3 Seater Sofa in Berry Red Colour</t>
  </si>
  <si>
    <t>AS-303-3S-OliveGreenVelvet- Colour-Addition - Berry Red Velvet-12092023</t>
  </si>
  <si>
    <t>FN2125449-S-PM9338</t>
  </si>
  <si>
    <t>Behar Velvet 3 Seater Sofa in Berry Red Colour</t>
  </si>
  <si>
    <t>AS-470-3S-SandyBrown-Omega298- Colour-Addition - Berry Red Velvet-12092023</t>
  </si>
  <si>
    <t>FN2125450-S-PM9338</t>
  </si>
  <si>
    <t>Behar Velvet 1 Seater Sofa in Berry Red Colour</t>
  </si>
  <si>
    <t>AS-470-1S-Navy Blue-Leone 18687_- Colour-Addition - Berry Red Velvet-12092023</t>
  </si>
  <si>
    <t>FN2125451-S-PM9338</t>
  </si>
  <si>
    <t>Behar Velvet 2 Seater Sofa in Berry Red Colour</t>
  </si>
  <si>
    <t>AS-470-2S-Navy Blue-Leone 18687_- Colour-Addition - Berry Red Velvet-12092023</t>
  </si>
  <si>
    <t>FN2125453-S-PM9338</t>
  </si>
  <si>
    <t>Bucurest Velvet 1 Seater Sofa in Berry Red Colour</t>
  </si>
  <si>
    <t>AS-123-1S-TealVelvet-Iconic53- Colour-Addition - Berry Red Velvet-12092023</t>
  </si>
  <si>
    <t>FN2125454-S-PM9338</t>
  </si>
  <si>
    <t>Bucurest Velvet 2 Seater Sofa in Berry Red Colour</t>
  </si>
  <si>
    <t>AS-123-2S-TealVelvet-Iconic53- Colour-Addition - Berry Red Velvet-12092023</t>
  </si>
  <si>
    <t>FN2125455-S-PM9338</t>
  </si>
  <si>
    <t>Bucurest Velvet 3 Seater Sofa in Berry Red Colour</t>
  </si>
  <si>
    <t>AS-123-3S-TealVelvet-Iconic53- Colour-Addition - Berry Red Velvet-12092023</t>
  </si>
  <si>
    <t>FN2125456-S-PM9338</t>
  </si>
  <si>
    <t>Fidel Velvet 1 Seater Sofa in Berry Red Colour</t>
  </si>
  <si>
    <t>AS-471-1S-WINE VELVET- Colour-Addition - Berry Red Velvet-12092023</t>
  </si>
  <si>
    <t>FN2125457-S-PM9338</t>
  </si>
  <si>
    <t>Fidel Velvet 2 Seater Sofa in Berry Red Colour</t>
  </si>
  <si>
    <t>AS-471-2S-WINE VELVET- Colour-Addition - Berry Red Velvet-12092023</t>
  </si>
  <si>
    <t>FN2125458-S-PM9338</t>
  </si>
  <si>
    <t>Fidel Velvet 3 Seater Sofa in Berry Red Colour</t>
  </si>
  <si>
    <t>AS-471-3S-WINE VELVET- Colour-Addition - Berry Red Velvet-12092023</t>
  </si>
  <si>
    <t>FN2125459-S-PM9338</t>
  </si>
  <si>
    <t>Imelda Velvet 1 Seater Sofa in Berry Red Colour</t>
  </si>
  <si>
    <t>Hybrid_AS-385-1 Str-Wine-Glam621- Colour-Addition - Berry Red Velvet-12092023</t>
  </si>
  <si>
    <t>FN2125460-S-PM9338</t>
  </si>
  <si>
    <t>Imelda Velvet 2 Seater Sofa in Berry Red Colour</t>
  </si>
  <si>
    <t>Hybrid_AS-385-2 Str-Wine-Glam621- Colour-Addition - Berry Red Velvet-12092023</t>
  </si>
  <si>
    <t>FN2125461-S-PM9338</t>
  </si>
  <si>
    <t>Imelda Velvet 3 Seater Sofa in Berry Red Colour</t>
  </si>
  <si>
    <t>Hybrid_AS-385-3Str-Wine-Glam621- Colour-Addition - Berry Red Velvet-12092023</t>
  </si>
  <si>
    <t>FN2125465-S-PM9338</t>
  </si>
  <si>
    <t>Penza Velvet 1 Seater Sofa in Berry Red Colour</t>
  </si>
  <si>
    <t>AS-105-1S-DeepGreenVelvet- Colour-Addition - Berry Red Velvet-12092023</t>
  </si>
  <si>
    <t>FN2125466-S-PM9338</t>
  </si>
  <si>
    <t>Penza Velvet 2 Seater Sofa in Berry Red Colour</t>
  </si>
  <si>
    <t>AS-105-2S-DeepGreenVelvet- Colour-Addition - Berry Red Velvet-12092023</t>
  </si>
  <si>
    <t>FN2125467-S-PM9338</t>
  </si>
  <si>
    <t>Penza Velvet 3 Seater Sofa in Berry Red Colour</t>
  </si>
  <si>
    <t>AS-105-3S-DeepGreenVelvet- Colour-Addition - Berry Red Velvet-12092023</t>
  </si>
  <si>
    <t>FN2125471-S-PM9338</t>
  </si>
  <si>
    <t>Vito Velvet 1 Seater Sofa in Berry Red Colour</t>
  </si>
  <si>
    <t>AS-472-1S-Teal-Orchid 337_- Colour-Addition - Berry Red Velvet-12092023</t>
  </si>
  <si>
    <t>FN2125536-S-PM9338</t>
  </si>
  <si>
    <t>Allanton Velvet 1 Seater Sofa in Mint Green Colour</t>
  </si>
  <si>
    <t>AS-303-1S-OliveGreenVelvet- Colour-Addition - Mint Green Velvet-12092023</t>
  </si>
  <si>
    <t>FN2125537-S-PM9338</t>
  </si>
  <si>
    <t>Allanton Velvet 2 Seater Sofa in Mint Green Colour</t>
  </si>
  <si>
    <t>AS-303-2S-OliveGreenVelvet- Colour-Addition - Mint Green Velvet-12092023</t>
  </si>
  <si>
    <t>FN2125538-S-PM9338</t>
  </si>
  <si>
    <t>Allanton Velvet 3 Seater Sofa in Mint Green Colour</t>
  </si>
  <si>
    <t>AS-303-3S-OliveGreenVelvet- Colour-Addition - Mint Green Velvet-12092023</t>
  </si>
  <si>
    <t>FN2125545-S-PM9338</t>
  </si>
  <si>
    <t>Azalea Velvet 1 Seater Sofa in Mint Green Colour</t>
  </si>
  <si>
    <t>Hybrid_AS-475-1S-UniqueTealVelvet- Colour-Addition - Mint Green Velvet-12092023</t>
  </si>
  <si>
    <t>FN2125546-S-PM9338</t>
  </si>
  <si>
    <t>Azalea Velvet 2 Seater Sofa in Mint Green Colour</t>
  </si>
  <si>
    <t>Hybrid_AS-475-2S-UniqueTealVelvet- Colour-Addition - Mint Green Velvet-12092023</t>
  </si>
  <si>
    <t>FN2125547-S-PM9338</t>
  </si>
  <si>
    <t>Azalea Velvet 3 Seater Sofa in Mint Green Colour</t>
  </si>
  <si>
    <t>PM_AS-475-3S-TealVelvet-VISHAT- Colour-Addition - Mint Green Velvet-12092023</t>
  </si>
  <si>
    <t>FN2125548-S-PM9338</t>
  </si>
  <si>
    <t>Bucurest Velvet 1 Seater Sofa in Mint Green Colour</t>
  </si>
  <si>
    <t>AS-123-1S-TealVelvet-Iconic53- Colour-Addition - Mint Green Velvet-12092023</t>
  </si>
  <si>
    <t>FN2125549-S-PM9338</t>
  </si>
  <si>
    <t>Bucurest Velvet 2 Seater Sofa in Mint Green Colour</t>
  </si>
  <si>
    <t>AS-123-2S-TealVelvet-Iconic53- Colour-Addition - Mint Green Velvet-12092023</t>
  </si>
  <si>
    <t>FN2125550-S-PM9338</t>
  </si>
  <si>
    <t>Bucurest Velvet 3 Seater Sofa in Mint Green Colour</t>
  </si>
  <si>
    <t>AS-123-3S-TealVelvet-Iconic53- Colour-Addition - Mint Green Velvet-12092023</t>
  </si>
  <si>
    <t>FN2125551-S-PM9338</t>
  </si>
  <si>
    <t>Cheshire Velvet 1 Seater Sofa in Mint Green Colour</t>
  </si>
  <si>
    <t>AS-481-1StrYellowVelvet- Colour-Addition - Mint Green Velvet-12092023</t>
  </si>
  <si>
    <t>FN2125552-S-PM9338</t>
  </si>
  <si>
    <t>Cheshire Velvet 2 Seater Sofa in Mint Green Colour</t>
  </si>
  <si>
    <t>AS-481-2StrYellowVelvet- Colour-Addition - Mint Green Velvet-12092023</t>
  </si>
  <si>
    <t>FN2125553-S-PM9338</t>
  </si>
  <si>
    <t>Cheshire Velvet 3 Seater Sofa in Mint Green Colour</t>
  </si>
  <si>
    <t>AS-481-3StrYellowVelvet- Colour-Addition - Mint Green Velvet-12092023</t>
  </si>
  <si>
    <t>FN2125557-S-PM9338</t>
  </si>
  <si>
    <t>Imelda Velvet 1 Seater Sofa in Mint Green Colour</t>
  </si>
  <si>
    <t>Hybrid_AS-385-1 Str-Wine-Glam621- Colour-Addition - Mint Green Velvet-12092023</t>
  </si>
  <si>
    <t>FN2125558-S-PM9338</t>
  </si>
  <si>
    <t>Imelda Velvet 2 Seater Sofa in Mint Green Colour</t>
  </si>
  <si>
    <t>Hybrid_AS-385-2 Str-Wine-Glam621- Colour-Addition - Mint Green Velvet-12092023</t>
  </si>
  <si>
    <t>FN2125559-S-PM9338</t>
  </si>
  <si>
    <t>Imelda Velvet 3 Seater Sofa in Mint Green Colour</t>
  </si>
  <si>
    <t>Hybrid_AS-385-3Str-Wine-Glam621- Colour-Addition - Mint Green Velvet-12092023</t>
  </si>
  <si>
    <t>FN2125560-S-PM9338</t>
  </si>
  <si>
    <t>Kaylee Velvet 1 Seater Sofa in Mint Green Colour</t>
  </si>
  <si>
    <t>AS-443-1S-WineRedVelvet- Colour-Addition - Mint Green Velvet-12092023</t>
  </si>
  <si>
    <t>FN2125562-S-PM9338</t>
  </si>
  <si>
    <t>Kaylee Velvet 3 Seater Sofa in Mint Green Colour</t>
  </si>
  <si>
    <t>AS-443-3S-WineRedVelvet- Colour-Addition - Mint Green Velvet-12092023</t>
  </si>
  <si>
    <t>FN2125563-S-PM9338</t>
  </si>
  <si>
    <t>Penza Velvet 1 Seater Sofa in Mint Green Colour</t>
  </si>
  <si>
    <t>AS-105-1S-DeepGreenVelvet- Colour-Addition - Mint Green Velvet-12092023</t>
  </si>
  <si>
    <t>FN2125564-S-PM9338</t>
  </si>
  <si>
    <t>Penza Velvet 2 Seater Sofa in Mint Green Colour</t>
  </si>
  <si>
    <t>AS-105-2S-DeepGreenVelvet- Colour-Addition - Mint Green Velvet-12092023</t>
  </si>
  <si>
    <t>FN2125565-S-PM9338</t>
  </si>
  <si>
    <t>Penza Velvet 3 Seater Sofa in Mint Green Colour</t>
  </si>
  <si>
    <t>AS-105-3S-DeepGreenVelvet- Colour-Addition - Mint Green Velvet-12092023</t>
  </si>
  <si>
    <t>FN2125567-S-PM9338</t>
  </si>
  <si>
    <t>Vito Velvet 2 Seater Sofa in Mint Green Colour</t>
  </si>
  <si>
    <t>AS-472-2STR-Teal-Orchid337- Colour-Addition - Mint Green Velvet-12092023</t>
  </si>
  <si>
    <t>FN2125505-S-PM9338</t>
  </si>
  <si>
    <t>Allanton Velvet 1 Seater Sofa in Brown Colour</t>
  </si>
  <si>
    <t>AS-303-1S-OliveGreenVelvet- Colour-Addition - Brown Velvet-12092023</t>
  </si>
  <si>
    <t>FN2125506-S-PM9338</t>
  </si>
  <si>
    <t>Allanton Velvet 2 Seater Sofa in Brown Colour</t>
  </si>
  <si>
    <t>AS-303-2S-OliveGreenVelvet- Colour-Addition - Brown Velvet-12092023</t>
  </si>
  <si>
    <t>FN2125507-S-PM9338</t>
  </si>
  <si>
    <t>Allanton Velvet 3 Seater Sofa in Brown Colour</t>
  </si>
  <si>
    <t>AS-303-3S-OliveGreenVelvet- Colour-Addition - Brown Velvet-12092023</t>
  </si>
  <si>
    <t>FN2125514-S-PM9338</t>
  </si>
  <si>
    <t>Behar Velvet 3 Seater Sofa in Brown Colour</t>
  </si>
  <si>
    <t>AS-470-3S-SandyBrown-Omega298- Colour-Addition - Brown Velvet-12092023</t>
  </si>
  <si>
    <t>FN2125515-S-PM9338</t>
  </si>
  <si>
    <t>Behar Velvet 1 Seater Sofa in Brown Colour</t>
  </si>
  <si>
    <t>AS-470-1S-Navy Blue-Leone 18687_- Colour-Addition - Brown Velvet-12092023</t>
  </si>
  <si>
    <t>FN2125516-S-PM9338</t>
  </si>
  <si>
    <t>Behar Velvet 2 Seater Sofa in Brown Colour</t>
  </si>
  <si>
    <t>AS-470-2S-Navy Blue-Leone 18687_- Colour-Addition - Brown Velvet-12092023</t>
  </si>
  <si>
    <t>FN2125518-S-PM9338</t>
  </si>
  <si>
    <t>Bucurest Velvet 1 Seater Sofa in Brown Colour</t>
  </si>
  <si>
    <t>AS-123-1S-TealVelvet-Iconic53- Colour-Addition - Brown Velvet-12092023</t>
  </si>
  <si>
    <t>FN2125519-S-PM9338</t>
  </si>
  <si>
    <t>Bucurest Velvet 2 Seater Sofa in Brown Colour</t>
  </si>
  <si>
    <t>AS-123-2S-TealVelvet-Iconic53- Colour-Addition - Brown Velvet-12092023</t>
  </si>
  <si>
    <t>FN2125520-S-PM9338</t>
  </si>
  <si>
    <t>Bucurest Velvet 3 Seater Sofa in Brown Colour</t>
  </si>
  <si>
    <t>AS-123-3S-TealVelvet-Iconic53- Colour-Addition - Brown Velvet-12092023</t>
  </si>
  <si>
    <t>FN2125521-S-PM9338</t>
  </si>
  <si>
    <t>Cheshire Velvet 1 Seater Sofa in Brown Colour</t>
  </si>
  <si>
    <t>AS-481-1StrYellowVelvet- Colour-Addition - Brown Velvet-12092023</t>
  </si>
  <si>
    <t>FN2125522-S-PM9338</t>
  </si>
  <si>
    <t>Cheshire Velvet 2 Seater Sofa in Brown Colour</t>
  </si>
  <si>
    <t>AS-481-2StrYellowVelvet- Colour-Addition - Brown Velvet-12092023</t>
  </si>
  <si>
    <t>FN2125527-S-PM9338</t>
  </si>
  <si>
    <t>Kaylee Velvet 1 Seater Sofa in Brown Colour</t>
  </si>
  <si>
    <t>AS-443-1S-WineRedVelvet- Colour-Addition - Brown Velvet-12092023</t>
  </si>
  <si>
    <t>FN2125528-S-PM9338</t>
  </si>
  <si>
    <t>Kaylee Velvet 2 Seater Sofa in Brown Colour</t>
  </si>
  <si>
    <t>AS-443-2S-WineRedVelvet- Colour-Addition - Brown Velvet-12092023</t>
  </si>
  <si>
    <t>FN2125529-S-PM9338</t>
  </si>
  <si>
    <t>Kaylee Velvet 3 Seater Sofa in Brown Colour</t>
  </si>
  <si>
    <t>AS-443-3S-WineRedVelvet- Colour-Addition - Brown Velvet-12092023</t>
  </si>
  <si>
    <t>FN2125530-S-PM9338</t>
  </si>
  <si>
    <t>Penza Velvet 1 Seater Sofa in Brown Colour</t>
  </si>
  <si>
    <t>AS-105-1S-DeepGreenVelvet- Colour-Addition - Brown Velvet-12092023</t>
  </si>
  <si>
    <t>FN2125531-S-PM9338</t>
  </si>
  <si>
    <t>Penza Velvet 2 Seater Sofa in Brown Colour</t>
  </si>
  <si>
    <t>AS-105-2S-DeepGreenVelvet- Colour-Addition - Brown Velvet-12092023</t>
  </si>
  <si>
    <t>FN2125532-S-PM9338</t>
  </si>
  <si>
    <t>Penza Velvet 3 Seater Sofa in Brown Colour</t>
  </si>
  <si>
    <t>AS-105-3S-DeepGreenVelvet- Colour-Addition - Brown Velvet-12092023</t>
  </si>
  <si>
    <t>FN2125601-S-PM9338</t>
  </si>
  <si>
    <t>Bucurest Velvet 1 Seater Sofa in Violet Colour</t>
  </si>
  <si>
    <t>AS-123-1S-TealVelvet-Iconic53- Colour-Addition - Textured Violet-12092023</t>
  </si>
  <si>
    <t>FN2125602-S-PM9338</t>
  </si>
  <si>
    <t>Bucurest Velvet 2 Seater Sofa in Violet Colour</t>
  </si>
  <si>
    <t>AS-123-2S-TealVelvet-Iconic53- Colour-Addition - Textured Violet-12092023</t>
  </si>
  <si>
    <t>FN2125603-S-PM9338</t>
  </si>
  <si>
    <t>Bucurest Velvet 3 Seater Sofa in Violet Colour</t>
  </si>
  <si>
    <t>AS-123-3S-TealVelvet-Iconic53- Colour-Addition - Textured Violet-12092023</t>
  </si>
  <si>
    <t>FN2125604-S-PM9338</t>
  </si>
  <si>
    <t>Cheshire Velvet 1 Seater Sofa in Violet Colour</t>
  </si>
  <si>
    <t>AS-481-1StrYellowVelvet- Colour-Addition - Textured Violet-12092023</t>
  </si>
  <si>
    <t>FN2125605-S-PM9338</t>
  </si>
  <si>
    <t>Cheshire Velvet 2 Seater Sofa in Violet Colour</t>
  </si>
  <si>
    <t>AS-481-2StrYellowVelvet- Colour-Addition - Textured Violet-12092023</t>
  </si>
  <si>
    <t>FN2125606-S-PM9338</t>
  </si>
  <si>
    <t>Cheshire Velvet 3 Seater Sofa in Violet Colour</t>
  </si>
  <si>
    <t>AS-481-3StrYellowVelvet- Colour-Addition - Textured Violet-12092023</t>
  </si>
  <si>
    <t>FN2125613-S-PM9338</t>
  </si>
  <si>
    <t>Penza Velvet 1 Seater Sofa in Violet Colour</t>
  </si>
  <si>
    <t>AS-105-1S-DeepGreenVelvet- Colour-Addition - Textured Violet-12092023</t>
  </si>
  <si>
    <t>FN2125614-S-PM9338</t>
  </si>
  <si>
    <t>Penza Velvet 2 Seater Sofa in Violet Colour</t>
  </si>
  <si>
    <t>AS-105-2S-DeepGreenVelvet- Colour-Addition - Textured Violet-12092023</t>
  </si>
  <si>
    <t>FN2125615-S-PM9338</t>
  </si>
  <si>
    <t>Penza Velvet 3 Seater Sofa in Violet Colour</t>
  </si>
  <si>
    <t>AS-105-3S-DeepGreenVelvet- Colour-Addition - Textured Violet-12092023</t>
  </si>
  <si>
    <t>FN2125616-S-PM9338</t>
  </si>
  <si>
    <t>Vito Velvet 1 Seater Sofa in Violet Colour</t>
  </si>
  <si>
    <t>AS-472-1S-Teal-Orchid 337_- Colour-Addition - Textured Violet-12092023</t>
  </si>
  <si>
    <t>FN2125617-S-PM9338</t>
  </si>
  <si>
    <t>Vito Velvet 2 Seater Sofa in Violet Colour</t>
  </si>
  <si>
    <t>AS-472-2STR-Teal-Orchid337- Colour-Addition - Textured Violet-12092023</t>
  </si>
  <si>
    <t>FN2125618-S-PM9338</t>
  </si>
  <si>
    <t>Vito Velvet 3 Seater Sofa in Violet Colour</t>
  </si>
  <si>
    <t>AS-472-3 STR-Teal-Orchid337_.- Colour-Addition - Textured Violet-12092023</t>
  </si>
  <si>
    <t>FN2125619-S-PM9338</t>
  </si>
  <si>
    <t>Allanton Velvet 1 Seater Sofa in Wine Colour</t>
  </si>
  <si>
    <t>AS-303-1S-OliveGreenVelvet- Colour-Addition - Wine Velvet-12092023</t>
  </si>
  <si>
    <t>FN2125620-S-PM9338</t>
  </si>
  <si>
    <t>Allanton Velvet 2 Seater Sofa in Wine Colour</t>
  </si>
  <si>
    <t>AS-303-2S-OliveGreenVelvet- Colour-Addition - Wine Velvet-12092023</t>
  </si>
  <si>
    <t>FN2125621-S-PM9338</t>
  </si>
  <si>
    <t>Allanton Velvet 3 Seater Sofa in Wine Colour</t>
  </si>
  <si>
    <t>AS-303-3S-OliveGreenVelvet- Colour-Addition - Wine Velvet-12092023</t>
  </si>
  <si>
    <t>FN2125627-S-PM9338</t>
  </si>
  <si>
    <t>Azalea Velvet 3 Seater Sofa in Wine Colour</t>
  </si>
  <si>
    <t>PM_AS-475-3S-TealVelvet-VISHAT- Colour-Addition - Wine Velvet-12092023</t>
  </si>
  <si>
    <t>FN2125628-S-PM9338</t>
  </si>
  <si>
    <t>Behar Velvet 3 Seater Sofa in Wine Colour</t>
  </si>
  <si>
    <t>AS-470-3S-SandyBrown-Omega298- Colour-Addition - Wine Velvet-12092023</t>
  </si>
  <si>
    <t>FN2125629-S-PM9338</t>
  </si>
  <si>
    <t>Behar Velvet 1 Seater Sofa in Wine Colour</t>
  </si>
  <si>
    <t>AS-470-1S-Navy Blue-Leone 18687_- Colour-Addition - Wine Velvet-12092023</t>
  </si>
  <si>
    <t>FN2125630-S-PM9338</t>
  </si>
  <si>
    <t>Behar Velvet 2 Seater Sofa in Wine Colour</t>
  </si>
  <si>
    <t>AS-470-2S-Navy Blue-Leone 18687_- Colour-Addition - Wine Velvet-12092023</t>
  </si>
  <si>
    <t>FN2125568-S-PM9338</t>
  </si>
  <si>
    <t>Vito Velvet 3 Seater Sofa in Mint Green Colour</t>
  </si>
  <si>
    <t>AS-472-3 STR-Teal-Orchid337_.- Colour-Addition - Mint Green Velvet-12092023</t>
  </si>
  <si>
    <t>FN2125569-S-PM9338</t>
  </si>
  <si>
    <t>Allanton Velvet 1 Seater Sofa in Royal Blue Colour</t>
  </si>
  <si>
    <t>AS-303-1S-OliveGreenVelvet- Colour-Addition - Royal Blue Velvet-12092023</t>
  </si>
  <si>
    <t>FN2125570-S-PM9338</t>
  </si>
  <si>
    <t>Allanton Velvet 2 Seater Sofa in Royal Blue Colour</t>
  </si>
  <si>
    <t>AS-303-2S-OliveGreenVelvet- Colour-Addition - Royal Blue Velvet-12092023</t>
  </si>
  <si>
    <t>FN2125571-S-PM9338</t>
  </si>
  <si>
    <t>Allanton Velvet 3 Seater Sofa in Royal Blue Colour</t>
  </si>
  <si>
    <t>AS-303-3S-OliveGreenVelvet- Colour-Addition - Royal Blue Velvet-12092023</t>
  </si>
  <si>
    <t>FN2125572-S-PM9338</t>
  </si>
  <si>
    <t>Behar Velvet 3 Seater Sofa in Royal Blue Colour</t>
  </si>
  <si>
    <t>AS-470-3S-SandyBrown-Omega298- Colour-Addition - Royal Blue Velvet-12092023</t>
  </si>
  <si>
    <t>FN2125573-S-PM9338</t>
  </si>
  <si>
    <t>Behar Velvet 1 Seater Sofa in Royal Blue Colour</t>
  </si>
  <si>
    <t>AS-470-1S-Navy Blue-Leone 18687_- Colour-Addition - Royal Blue Velvet-12092023</t>
  </si>
  <si>
    <t>FN2125574-S-PM9338</t>
  </si>
  <si>
    <t>Behar Velvet 2 Seater Sofa in Royal Blue Colour</t>
  </si>
  <si>
    <t>AS-470-2S-Navy Blue-Leone 18687_- Colour-Addition - Royal Blue Velvet-12092023</t>
  </si>
  <si>
    <t>FN2125576-S-PM9338</t>
  </si>
  <si>
    <t>Bucurest Velvet 1 Seater Sofa in Royal Blue Colour</t>
  </si>
  <si>
    <t>AS-123-1S-TealVelvet-Iconic53- Colour-Addition - Royal Blue Velvet-12092023</t>
  </si>
  <si>
    <t>FN2125577-S-PM9338</t>
  </si>
  <si>
    <t>Bucurest Velvet 2 Seater Sofa in Royal Blue Colour</t>
  </si>
  <si>
    <t>AS-123-2S-TealVelvet-Iconic53- Colour-Addition - Royal Blue Velvet-12092023</t>
  </si>
  <si>
    <t>FN2125578-S-PM9338</t>
  </si>
  <si>
    <t>Bucurest Velvet 3 Seater Sofa in Royal Blue Colour</t>
  </si>
  <si>
    <t>AS-123-3S-TealVelvet-Iconic53- Colour-Addition - Royal Blue Velvet-12092023</t>
  </si>
  <si>
    <t>FN2125579-S-PM9338</t>
  </si>
  <si>
    <t>Penza Velvet 1 Seater Sofa in Royal Blue Colour</t>
  </si>
  <si>
    <t>AS-105-1S-DeepGreenVelvet- Colour-Addition - Royal Blue Velvet-12092023</t>
  </si>
  <si>
    <t>FN2125580-S-PM9338</t>
  </si>
  <si>
    <t>Penza Velvet 2 Seater Sofa in Royal Blue Colour</t>
  </si>
  <si>
    <t>AS-105-2S-DeepGreenVelvet- Colour-Addition - Royal Blue Velvet-12092023</t>
  </si>
  <si>
    <t>FN2125581-S-PM9338</t>
  </si>
  <si>
    <t>Penza Velvet 3 Seater Sofa in Royal Blue Colour</t>
  </si>
  <si>
    <t>AS-105-3S-DeepGreenVelvet- Colour-Addition - Royal Blue Velvet-12092023</t>
  </si>
  <si>
    <t>FN2125582-S-PM9338</t>
  </si>
  <si>
    <t>Solitaire Velvet 1 Seater Sofa in Royal Blue Colour</t>
  </si>
  <si>
    <t>AS-536-1S-TealVelvet- Colour-Addition - Royal Blue Velvet-12092023</t>
  </si>
  <si>
    <t>FN2125583-S-PM9338</t>
  </si>
  <si>
    <t>Solitaire Velvet 2 Seater Sofa in Royal Blue Colour</t>
  </si>
  <si>
    <t>AS-536-2S-TealVelvet- Colour-Addition - Royal Blue Velvet-12092023</t>
  </si>
  <si>
    <t>FN2125584-S-PM9338</t>
  </si>
  <si>
    <t>Solitaire Velvet 3 Seater Sofa in Royal Blue Colour</t>
  </si>
  <si>
    <t>AS-536-3S-TealVelvet- Colour-Addition - Royal Blue Velvet-12092023</t>
  </si>
  <si>
    <t>FN2125585-S-PM9338</t>
  </si>
  <si>
    <t>Vito Velvet 1 Seater Sofa in Royal Blue Colour</t>
  </si>
  <si>
    <t>AS-472-1S-Teal-Orchid 337_- Colour-Addition - Royal Blue Velvet-12092023</t>
  </si>
  <si>
    <t>FN2125586-S-PM9338</t>
  </si>
  <si>
    <t>Vito Velvet 2 Seater Sofa in Royal Blue Colour</t>
  </si>
  <si>
    <t>AS-472-2STR-Teal-Orchid337- Colour-Addition - Royal Blue Velvet-12092023</t>
  </si>
  <si>
    <t>FN2125587-S-PM9338</t>
  </si>
  <si>
    <t>Vito Velvet 3 Seater Sofa in Royal Blue Colour</t>
  </si>
  <si>
    <t>AS-472-3 STR-Teal-Orchid337_.- Colour-Addition - Royal Blue Velvet-12092023</t>
  </si>
  <si>
    <t>FN2125588-S-PM9338</t>
  </si>
  <si>
    <t>Allanton Velvet 1 Seater Sofa in Violet Colour</t>
  </si>
  <si>
    <t>AS-303-1S-OliveGreenVelvet- Colour-Addition - Textured Violet-12092023</t>
  </si>
  <si>
    <t>FN2125589-S-PM9338</t>
  </si>
  <si>
    <t>Allanton Velvet 2 Seater Sofa in Violet Colour</t>
  </si>
  <si>
    <t>AS-303-2S-OliveGreenVelvet- Colour-Addition - Textured Violet-12092023</t>
  </si>
  <si>
    <t>FN2125590-S-PM9338</t>
  </si>
  <si>
    <t>Allanton Velvet 3 Seater Sofa in Violet Colour</t>
  </si>
  <si>
    <t>AS-303-3S-OliveGreenVelvet- Colour-Addition - Textured Violet-12092023</t>
  </si>
  <si>
    <t>FN2125597-S-PM9338</t>
  </si>
  <si>
    <t>Behar Velvet 3 Seater Sofa in Violet Colour</t>
  </si>
  <si>
    <t>AS-470-3S-SandyBrown-Omega298- Colour-Addition - Textured Violet-12092023</t>
  </si>
  <si>
    <t>FN2125598-S-PM9338</t>
  </si>
  <si>
    <t>Behar Velvet 1 Seater Sofa in Violet Colour</t>
  </si>
  <si>
    <t>AS-470-1S-Navy Blue-Leone 18687_- Colour-Addition - Textured Violet-12092023</t>
  </si>
  <si>
    <t>FN2125599-S-PM9338</t>
  </si>
  <si>
    <t>Behar Velvet 2 Seater Sofa in Violet Colour</t>
  </si>
  <si>
    <t>AS-470-2S-Navy Blue-Leone 18687_- Colour-Addition - Textured Violet-12092023</t>
  </si>
  <si>
    <t>FN2125665-S-PM9338</t>
  </si>
  <si>
    <t>Behar Velvet 3 Seater Sofa in Yellow Colour</t>
  </si>
  <si>
    <t>AS-470-3S-SandyBrown-Omega298- Colour-Addition - Yellow Velvet-12092023</t>
  </si>
  <si>
    <t>FN2125666-S-PM9338</t>
  </si>
  <si>
    <t>Behar Velvet 1 Seater Sofa in Yellow Colour</t>
  </si>
  <si>
    <t>AS-470-1S-Navy Blue-Leone 18687_- Colour-Addition - Yellow Velvet-12092023</t>
  </si>
  <si>
    <t>FN2125667-S-PM9338</t>
  </si>
  <si>
    <t>Behar Velvet 2 Seater Sofa in Yellow Colour</t>
  </si>
  <si>
    <t>AS-470-2S-Navy Blue-Leone 18687_- Colour-Addition - Yellow Velvet-12092023</t>
  </si>
  <si>
    <t>FN2125669-S-PM9338</t>
  </si>
  <si>
    <t>Bucurest Velvet 1 Seater Sofa in Yellow Colour</t>
  </si>
  <si>
    <t>AS-123-1S-TealVelvet-Iconic53- Colour-Addition - Yellow Velvet-12092023</t>
  </si>
  <si>
    <t>FN2125670-S-PM9338</t>
  </si>
  <si>
    <t>Bucurest Velvet 2 Seater Sofa in Yellow Colour</t>
  </si>
  <si>
    <t>AS-123-2S-TealVelvet-Iconic53- Colour-Addition - Yellow Velvet-12092023</t>
  </si>
  <si>
    <t>FN2125672-S-PM9338</t>
  </si>
  <si>
    <t>Estevan Velvet 1 Seater Sofa in Yellow Colour</t>
  </si>
  <si>
    <t>AS-437-1 Str-Vishat Blue Velvet- Colour-Addition - Yellow Velvet-12092023</t>
  </si>
  <si>
    <t>FN2125673-S-PM9338</t>
  </si>
  <si>
    <t>Estevan Velvet 2 Seater Sofa in Yellow Colour</t>
  </si>
  <si>
    <t>AS-437-2 Str-Vishat Blue Velvet- Colour-Addition - Yellow Velvet-12092023</t>
  </si>
  <si>
    <t>FN2125674-S-PM9338</t>
  </si>
  <si>
    <t>Estevan Velvet 3 Seater Sofa in Yellow Colour</t>
  </si>
  <si>
    <t>AS-437-3 Str-Vishat Blue Velvet- Colour-Addition - Yellow Velvet-12092023</t>
  </si>
  <si>
    <t>FN2125675-S-PM9338</t>
  </si>
  <si>
    <t>Fidel Velvet 1 Seater Sofa in Yellow Colour</t>
  </si>
  <si>
    <t>AS-471-1S-WINE VELVET- Colour-Addition - Yellow Velvet-12092023</t>
  </si>
  <si>
    <t>FN2125676-S-PM9338</t>
  </si>
  <si>
    <t>Fidel Velvet 2 Seater Sofa in Yellow Colour</t>
  </si>
  <si>
    <t>AS-471-2S-WINE VELVET- Colour-Addition - Yellow Velvet-12092023</t>
  </si>
  <si>
    <t>FN2125677-S-PM9338</t>
  </si>
  <si>
    <t>Fidel Velvet 3 Seater Sofa in Yellow Colour</t>
  </si>
  <si>
    <t>AS-471-3S-WINE VELVET- Colour-Addition - Yellow Velvet-12092023</t>
  </si>
  <si>
    <t>FN2125678-S-PM9338</t>
  </si>
  <si>
    <t>Imelda Velvet 1 Seater Sofa in Yellow Colour</t>
  </si>
  <si>
    <t>Hybrid_AS-385-1 Str-Wine-Glam621- Colour-Addition - Yellow Velvet-12092023</t>
  </si>
  <si>
    <t>FN2125679-S-PM9338</t>
  </si>
  <si>
    <t>Imelda Velvet 2 Seater Sofa in Yellow Colour</t>
  </si>
  <si>
    <t>Hybrid_AS-385-2 Str-Wine-Glam621- Colour-Addition - Yellow Velvet-12092023</t>
  </si>
  <si>
    <t>FN2125680-S-PM9338</t>
  </si>
  <si>
    <t>Imelda Velvet 3 Seater Sofa in Yellow Colour</t>
  </si>
  <si>
    <t>Hybrid_AS-385-3Str-Wine-Glam621- Colour-Addition - Yellow Velvet-12092023</t>
  </si>
  <si>
    <t>FN2125681-S-PM9338</t>
  </si>
  <si>
    <t>Kaylee Velvet 1 Seater Sofa in Yellow Colour</t>
  </si>
  <si>
    <t>AS-443-1S-WineRedVelvet- Colour-Addition - Yellow Velvet-12092023</t>
  </si>
  <si>
    <t>FN2125682-S-PM9338</t>
  </si>
  <si>
    <t>Kaylee Velvet 2 Seater Sofa in Yellow Colour</t>
  </si>
  <si>
    <t>AS-443-2S-WineRedVelvet- Colour-Addition - Yellow Velvet-12092023</t>
  </si>
  <si>
    <t>FN2125684-S-PM9338</t>
  </si>
  <si>
    <t>Penza Velvet 1 Seater Sofa in Yellow Colour</t>
  </si>
  <si>
    <t>AS-105-1S-DeepGreenVelvet- Colour-Addition - Yellow Velvet-12092023</t>
  </si>
  <si>
    <t>FN2125685-S-PM9338</t>
  </si>
  <si>
    <t>Penza Velvet 2 Seater Sofa in Yellow Colour</t>
  </si>
  <si>
    <t>AS-105-2S-DeepGreenVelvet- Colour-Addition - Yellow Velvet-12092023</t>
  </si>
  <si>
    <t>FN2125686-S-PM9338</t>
  </si>
  <si>
    <t>Penza Velvet 3 Seater Sofa in Yellow Colour</t>
  </si>
  <si>
    <t>AS-105-3S-DeepGreenVelvet- Colour-Addition - Yellow Velvet-12092023</t>
  </si>
  <si>
    <t>FN2125688-S-PM9338</t>
  </si>
  <si>
    <t>Solitaire Velvet 2 Seater Sofa in Yellow Colour</t>
  </si>
  <si>
    <t>AS-536-2S-TealVelvet- Colour-Addition - Yellow Velvet-12092023</t>
  </si>
  <si>
    <t>FN2125689-S-PM9338</t>
  </si>
  <si>
    <t>Solitaire Velvet 3 Seater Sofa in Yellow Colour</t>
  </si>
  <si>
    <t>AS-536-3S-TealVelvet- Colour-Addition - Yellow Velvet-12092023</t>
  </si>
  <si>
    <t>FN2125690-S-PM9338</t>
  </si>
  <si>
    <t>Vito Velvet 1 Seater Sofa in Yellow Colour</t>
  </si>
  <si>
    <t>AS-472-1S-Teal-Orchid 337_- Colour-Addition - Yellow Velvet-12092023</t>
  </si>
  <si>
    <t>FN2125691-S-PM9338</t>
  </si>
  <si>
    <t>Vito Velvet 2 Seater Sofa in Yellow Colour</t>
  </si>
  <si>
    <t>AS-472-2STR-Teal-Orchid337- Colour-Addition - Yellow Velvet-12092023</t>
  </si>
  <si>
    <t>FN2125692-S-PM9338</t>
  </si>
  <si>
    <t>Vito Velvet 3 Seater Sofa in Yellow Colour</t>
  </si>
  <si>
    <t>AS-472-3 STR-Teal-Orchid337_.- Colour-Addition - Yellow Velvet-12092023</t>
  </si>
  <si>
    <t>FN2125632-S-PM9338</t>
  </si>
  <si>
    <t>Bonito Velvet 1 Seater Sofa in Wine Colour</t>
  </si>
  <si>
    <t>AS-469-1S-Mustard Yellow Velvet-Glam 656_a- Colour-Addition - Wine Velvet-12092023</t>
  </si>
  <si>
    <t>FN2125633-S-PM9338</t>
  </si>
  <si>
    <t>Bonito Velvet 2 Seater Sofa in Wine Colour</t>
  </si>
  <si>
    <t>AS-469-2S-Mustard Yellow Velvet-Glam 656_- Colour-Addition - Wine Velvet-12092023</t>
  </si>
  <si>
    <t>FN2125634-S-PM9338</t>
  </si>
  <si>
    <t>Bonito Velvet 3 Seater Sofa in Wine Colour</t>
  </si>
  <si>
    <t>AS-469-3S-Mustard Yellow Velvet-Glam 656_- Colour-Addition - Wine Velvet-12092023</t>
  </si>
  <si>
    <t>FN2125635-S-PM9338</t>
  </si>
  <si>
    <t>Bucurest Velvet 1 Seater Sofa in Wine Colour</t>
  </si>
  <si>
    <t>AS-123-1S-TealVelvet-Iconic53- Colour-Addition - Wine Velvet-12092023</t>
  </si>
  <si>
    <t>FN2125636-S-PM9338</t>
  </si>
  <si>
    <t>Bucurest Velvet 2 Seater Sofa in Wine Colour</t>
  </si>
  <si>
    <t>AS-123-2S-TealVelvet-Iconic53- Colour-Addition - Wine Velvet-12092023</t>
  </si>
  <si>
    <t>FN2125637-S-PM9338</t>
  </si>
  <si>
    <t>Bucurest Velvet 3 Seater Sofa in Wine Colour</t>
  </si>
  <si>
    <t>AS-123-3S-TealVelvet-Iconic53- Colour-Addition - Wine Velvet-12092023</t>
  </si>
  <si>
    <t>FN2125638-S-PM9338</t>
  </si>
  <si>
    <t>Cheshire Velvet 1 Seater Sofa in Wine Colour</t>
  </si>
  <si>
    <t>AS-481-1StrYellowVelvet- Colour-Addition - Wine Velvet-12092023</t>
  </si>
  <si>
    <t>FN2125639-S-PM9338</t>
  </si>
  <si>
    <t>Cheshire Velvet 2 Seater Sofa in Wine Colour</t>
  </si>
  <si>
    <t>AS-481-2StrYellowVelvet- Colour-Addition - Wine Velvet-12092023</t>
  </si>
  <si>
    <t>FN2125640-S-PM9338</t>
  </si>
  <si>
    <t>Cheshire Velvet 3 Seater Sofa in Wine Colour</t>
  </si>
  <si>
    <t>AS-481-3StrYellowVelvet- Colour-Addition - Wine Velvet-12092023</t>
  </si>
  <si>
    <t>FN2125641-S-PM9338</t>
  </si>
  <si>
    <t>Estevan Velvet 1 Seater Sofa in Wine Colour</t>
  </si>
  <si>
    <t>AS-437-1 Str-Vishat Blue Velvet- Colour-Addition - Wine Velvet-12092023</t>
  </si>
  <si>
    <t>FN2125642-S-PM9338</t>
  </si>
  <si>
    <t>Estevan Velvet 2 Seater Sofa in Wine Colour</t>
  </si>
  <si>
    <t>AS-437-2 Str-Vishat Blue Velvet- Colour-Addition - Wine Velvet-12092023</t>
  </si>
  <si>
    <t>FN2125643-S-PM9338</t>
  </si>
  <si>
    <t>Estevan Velvet 3 Seater Sofa in Wine Colour</t>
  </si>
  <si>
    <t>AS-437-3 Str-Vishat Blue Velvet- Colour-Addition - Wine Velvet-12092023</t>
  </si>
  <si>
    <t>FN2125644-S-PM9338</t>
  </si>
  <si>
    <t>Penza Velvet 1 Seater Sofa in Wine Colour</t>
  </si>
  <si>
    <t>AS-105-1S-DeepGreenVelvet- Colour-Addition - Wine Velvet-12092023</t>
  </si>
  <si>
    <t>FN2125645-S-PM9338</t>
  </si>
  <si>
    <t>Penza Velvet 2 Seater Sofa in Wine Colour</t>
  </si>
  <si>
    <t>AS-105-2S-DeepGreenVelvet- Colour-Addition - Wine Velvet-12092023</t>
  </si>
  <si>
    <t>FN2125646-S-PM9338</t>
  </si>
  <si>
    <t>Penza Velvet 3 Seater Sofa in Wine Colour</t>
  </si>
  <si>
    <t>AS-105-3S-DeepGreenVelvet- Colour-Addition - Wine Velvet-12092023</t>
  </si>
  <si>
    <t>FN2125647-S-PM9338</t>
  </si>
  <si>
    <t>Solitaire Velvet 1 Seater Sofa in Wine Colour</t>
  </si>
  <si>
    <t>AS-536-1S-TealVelvet- Colour-Addition - Wine Velvet-12092023</t>
  </si>
  <si>
    <t>FN2125648-S-PM9338</t>
  </si>
  <si>
    <t>Solitaire Velvet 2 Seater Sofa in Wine Colour</t>
  </si>
  <si>
    <t>AS-536-2S-TealVelvet- Colour-Addition - Wine Velvet-12092023</t>
  </si>
  <si>
    <t>FN2125649-S-PM9338</t>
  </si>
  <si>
    <t>Solitaire Velvet 3 Seater Sofa in Wine Colour</t>
  </si>
  <si>
    <t>AS-536-3S-TealVelvet- Colour-Addition - Wine Velvet-12092023</t>
  </si>
  <si>
    <t>FN2125653-S-PM9338</t>
  </si>
  <si>
    <t>Allanton Velvet 1 Seater Sofa in Yellow Colour</t>
  </si>
  <si>
    <t>AS-303-1S-OliveGreenVelvet- Colour-Addition - Yellow Velvet-12092023</t>
  </si>
  <si>
    <t>FN2125654-S-PM9338</t>
  </si>
  <si>
    <t>Allanton Velvet 2 Seater Sofa in Mustard Yellow Colour</t>
  </si>
  <si>
    <t>AS-303-2S-OliveGreenVelvet- Colour-Addition - Yellow Velvet-12092023</t>
  </si>
  <si>
    <t>FN2125655-S-PM9338</t>
  </si>
  <si>
    <t>Allanton Velvet 3 Seater Sofa in Mustard Yellow Colour</t>
  </si>
  <si>
    <t>AS-303-3S-OliveGreenVelvet- Colour-Addition - Yellow Velvet-12092023</t>
  </si>
  <si>
    <t>FN2125277-S-PM9338</t>
  </si>
  <si>
    <t>Romina Fabric 2 Seater Sofa in Yellow Colour</t>
  </si>
  <si>
    <t>Romina Fabric 2 Seater Sofa in Yellow Colour_016</t>
  </si>
  <si>
    <t>FN2125278-S-PM9338</t>
  </si>
  <si>
    <t>Romina Fabric 3 Seater Sofa in Yellow Colour</t>
  </si>
  <si>
    <t>Romina Fabric 3 Seater Sofa in Yellow Colour_017</t>
  </si>
  <si>
    <t>FN2125358-S-PM9338</t>
  </si>
  <si>
    <t>Serena Fabric 1 Seater Sofa in Brown Colour</t>
  </si>
  <si>
    <t>Serena Fabric 1 Seater Sofa in Beige Colour_052</t>
  </si>
  <si>
    <t>FN2125359-S-PM9338</t>
  </si>
  <si>
    <t>Serena Fabric 2 Seater Sofa in Brown Colour</t>
  </si>
  <si>
    <t>Serena Fabric 2 Seater Sofa in Beige Colour_053</t>
  </si>
  <si>
    <t>FN2125360-S-PM9338</t>
  </si>
  <si>
    <t>Serena Fabric 3 Seater Sofa in Brown Colour</t>
  </si>
  <si>
    <t>Serena Fabric 3 Seater Sofa in Beige Colour_054</t>
  </si>
  <si>
    <t>FN2125380-S-PM9338</t>
  </si>
  <si>
    <t>Serena Fabric 2 Seater Sofa in Blue Colour</t>
  </si>
  <si>
    <t>Serena Fabric 2 Seater Sofa in Beige Colour_062</t>
  </si>
  <si>
    <t>FN2125397-S-PM9338</t>
  </si>
  <si>
    <t>Romina Fabric 3 Seater Sofa In Sandy Brown Colour</t>
  </si>
  <si>
    <t>Romina Fabric 3 Seater Sofa in Yellow Colour_064</t>
  </si>
  <si>
    <t>FM2130037-S-PM9338</t>
  </si>
  <si>
    <t>Amanda Velvet 1 Seater Sofa In Olive Green Colour</t>
  </si>
  <si>
    <t>AS-384-1S-RoyalBlueVelvetColorAddition347</t>
  </si>
  <si>
    <t>FM2130038-S-PM9338</t>
  </si>
  <si>
    <t>Amanda Fabric 3 Seater Sofa In Olive Green Colour</t>
  </si>
  <si>
    <t>AS-384-3 Seater_Sandy Brown_Azora 140 - 58007_PM //ColorAddition348</t>
  </si>
  <si>
    <t>FM2130039-S-PM9338</t>
  </si>
  <si>
    <t>Amanda Velvet 2 Seater Sofa In Olive Green Colour</t>
  </si>
  <si>
    <t>AS-384-2S-RoyalBlueVelvetColorAddition349</t>
  </si>
  <si>
    <t>FM2130102-S-PM9338</t>
  </si>
  <si>
    <t>Cheshire Fabric 1 Seater Sofa In Olive Green Colour</t>
  </si>
  <si>
    <t>AS-481-1Str-Azora58146(CharcoalGrey)ColorAddition412</t>
  </si>
  <si>
    <t>FM2130103-S-PM9338</t>
  </si>
  <si>
    <t>Cheshire Velvet 3 Seater Sofa In Olive Green Colour</t>
  </si>
  <si>
    <t>PM_AS-481-3S-BlueVelvet-VISHAT BLUEColorAddition413</t>
  </si>
  <si>
    <t>FM2130104-S-PM9338</t>
  </si>
  <si>
    <t>Cheshire Fabric 2 Seater Sofa In Olive Green Colour</t>
  </si>
  <si>
    <t>AS-481-2Str-Azora58146(CharcoalGrey)ColorAddition414</t>
  </si>
  <si>
    <t>FM2130107-S-PM9338</t>
  </si>
  <si>
    <t>Cheshire Fabric 1 Seater Sofa In Blush Pink Colour</t>
  </si>
  <si>
    <t>AS-481-1Str-Azora58146(CharcoalGrey)ColorAddition417</t>
  </si>
  <si>
    <t>FM2130108-S-PM9338</t>
  </si>
  <si>
    <t>Cheshire Velvet 3 Seater Sofa In Blush Pink Colour</t>
  </si>
  <si>
    <t>PM_AS-481-3S-BlueVelvet-VISHAT BLUEColorAddition418</t>
  </si>
  <si>
    <t>FM2130109-S-PM9338</t>
  </si>
  <si>
    <t>Cheshire Fabric 2 Seater Sofa In Blush Pink Colour</t>
  </si>
  <si>
    <t>AS-481-2Str-Azora58146(CharcoalGrey)ColorAddition419</t>
  </si>
  <si>
    <t>FM2130072-S-PM9338</t>
  </si>
  <si>
    <t>Amanda Velvet 1 Seater Sofa In Rust Colour</t>
  </si>
  <si>
    <t>AS-384-1S-RoyalBlueVelvetColorAddition382</t>
  </si>
  <si>
    <t>FM2130073-S-PM9338</t>
  </si>
  <si>
    <t>Amanda Velvet 3 Seater Sofa In Rust Colour</t>
  </si>
  <si>
    <t>AS-384-3S-RoyalBlueVelvetColorAddition383</t>
  </si>
  <si>
    <t>FM2130074-S-PM9338</t>
  </si>
  <si>
    <t>Amanda Velvet 2 Seater Sofa In Rust Colour</t>
  </si>
  <si>
    <t>AS-384-2S-RoyalBlueVelvetColorAddition384</t>
  </si>
  <si>
    <t>FM2130112-S-PM9338</t>
  </si>
  <si>
    <t>Cheshire Fabric 1 Seater Sofa In Mint Green Colour</t>
  </si>
  <si>
    <t>AS-481-1Str-Azora58146(CharcoalGrey)ColorAddition422</t>
  </si>
  <si>
    <t>FM2130113-S-PM9338</t>
  </si>
  <si>
    <t>Cheshire Velvet 3 Seater Sofa In Mint Green Colour</t>
  </si>
  <si>
    <t>PM_AS-481-3S-BlueVelvet-VISHAT BLUEColorAddition423</t>
  </si>
  <si>
    <t>FM2130114-S-PM9338</t>
  </si>
  <si>
    <t>Cheshire Fabric 2 Seater Sofa In Mint Green Colour</t>
  </si>
  <si>
    <t>AS-481-2Str-Azora58146(CharcoalGrey)ColorAddition424</t>
  </si>
  <si>
    <t>FM2130137-S-PM9338</t>
  </si>
  <si>
    <t>Cheshire Velvet 1 Seater Sofa In Olive Green Colour</t>
  </si>
  <si>
    <t>AS-481-1Str-DarkRedVelvetColorAddition447</t>
  </si>
  <si>
    <t>FM2130138-S-PM9338</t>
  </si>
  <si>
    <t>PM_AS-481-3S-BlueVelvet-VISHAT BLUEColorAddition448</t>
  </si>
  <si>
    <t>FM2130139-S-PM9338</t>
  </si>
  <si>
    <t>Cheshire Velvet 2 Seater Sofa In Olive Green Colour</t>
  </si>
  <si>
    <t>AS-481-2Str-DarkRedVelvetColorAddition449</t>
  </si>
  <si>
    <t>FM2130177-S-PM9338</t>
  </si>
  <si>
    <t>AS-471-1S-GREYVelvet-Iconic 57,ColorAddition487</t>
  </si>
  <si>
    <t>FM2130178-S-PM9338</t>
  </si>
  <si>
    <t>Fidel Velvet 3 Seater Sofa In Olive Green Colour</t>
  </si>
  <si>
    <t>AS-471-3S-GREYVelvet-Iconic 57,ColorAddition488</t>
  </si>
  <si>
    <t>FM2130272-S-PM9338</t>
  </si>
  <si>
    <t>Allanton Velvet 3 Seater Sofa In Pine Colour</t>
  </si>
  <si>
    <t>AS-303-3S-OliveGreenVelvetColorAddition582</t>
  </si>
  <si>
    <t>FM2130273-S-PM9338</t>
  </si>
  <si>
    <t>Allanton Velvet 2 Seater Sofa In Pine Colour</t>
  </si>
  <si>
    <t>AS-303-2S-OliveGreenVelvetColorAddition583</t>
  </si>
  <si>
    <t>FM2130274-S-PM9338</t>
  </si>
  <si>
    <t>AS-303-1S-OliveGreenVelvetColorAddition584</t>
  </si>
  <si>
    <t>FM2130275-S-PM9338</t>
  </si>
  <si>
    <t>AS-303-3S-OliveGreenVelvetColorAddition585</t>
  </si>
  <si>
    <t>FM2130276-S-PM9338</t>
  </si>
  <si>
    <t>AS-303-2S-OliveGreenVelvetColorAddition586</t>
  </si>
  <si>
    <t>FM2130277-S-PM9338</t>
  </si>
  <si>
    <t>Allanton Velvet 1 Seater Sofa In Grey Colour</t>
  </si>
  <si>
    <t>AS-303-1S-OliveGreenVelvetColorAddition587</t>
  </si>
  <si>
    <t>FM2130278-S-PM9338</t>
  </si>
  <si>
    <t>Allanton Velvet 3 Seater Sofa In Grey Colour</t>
  </si>
  <si>
    <t>AS-303-3S-OliveGreenVelvetColorAddition588</t>
  </si>
  <si>
    <t>FM2130283-S-PM9338</t>
  </si>
  <si>
    <t>Allanton Leatherette 1 Seater Sofa In Powder Blue Colour</t>
  </si>
  <si>
    <t>AS-303 1 seater Chesterfield Sofa_Nevada 901_1S_V_AMBRVL_PMColorAddition593</t>
  </si>
  <si>
    <t>FM2130284-S-PM9338</t>
  </si>
  <si>
    <t>Allanton Leatherette 2 Seater Sofa In Powder Blue Colour</t>
  </si>
  <si>
    <t>AS-303 2 seater Chesterfield Sofa_Nevada 901_2S_V_AMBRVL_PMColorAddition594</t>
  </si>
  <si>
    <t>FM2130285-S-PM9338</t>
  </si>
  <si>
    <t>Allanton Leatherette 1 Seater Sofa In Tan Colour</t>
  </si>
  <si>
    <t>AS-303 1 seater Chesterfield Sofa_Nevada 901_1S_V_AMBRVL_PMColorAddition595</t>
  </si>
  <si>
    <t>FM2130286-S-PM9338</t>
  </si>
  <si>
    <t>Allanton Leatherette 2 Seater Sofa In Tan Colour</t>
  </si>
  <si>
    <t>AS-303 2 seater Chesterfield Sofa_Nevada 901_2S_V_AMBRVL_PMColorAddition596</t>
  </si>
  <si>
    <t>FM2130287-S-PM9338</t>
  </si>
  <si>
    <t>Allanton Leatherette 1 Seater Sofa In Teal Blue Colour</t>
  </si>
  <si>
    <t>AS-303 1 seater Chesterfield Sofa_Nevada 901_1S_V_AMBRVL_PMColorAddition597</t>
  </si>
  <si>
    <t>FM2130288-S-PM9338</t>
  </si>
  <si>
    <t>Allanton Leatherette 3 Seater Sofa In Teal Blue Colour</t>
  </si>
  <si>
    <t>AS-303 2 seater Chesterfield Sofa_Nevada 901_2S_V_AMBRVL_PMColorAddition598</t>
  </si>
  <si>
    <t>FM2130289-S-PM9338</t>
  </si>
  <si>
    <t>Allanton Leatherette 2 Seater Sofa In Teal Blue Colour</t>
  </si>
  <si>
    <t>AS-303 1 seater Chesterfield Sofa_Nevada 901_1S_V_AMBRVL_PMColorAddition599</t>
  </si>
  <si>
    <t>FM2130290-S-PM9338</t>
  </si>
  <si>
    <t>Allanton Leatherette 1 Seater Sofa In Mustard Yellow Colour</t>
  </si>
  <si>
    <t>AS-303 2 seater Chesterfield Sofa_Nevada 901_2S_V_AMBRVL_PMColorAddition600</t>
  </si>
  <si>
    <t>FM2130291-S-PM9338</t>
  </si>
  <si>
    <t>Allanton Leatherette 3 Seater Sofa In Mustard Yellow Colour</t>
  </si>
  <si>
    <t>AS-303 1 seater Chesterfield Sofa_Nevada 901_1S_V_AMBRVL_PMColorAddition601</t>
  </si>
  <si>
    <t>FM2130292-S-PM9338</t>
  </si>
  <si>
    <t>Allanton Leatherette 2 Seater Sofa In Mustard Yellow Colour</t>
  </si>
  <si>
    <t>AS-303 2 seater Chesterfield Sofa_Nevada 901_2S_V_AMBRVL_PMColorAddition602</t>
  </si>
  <si>
    <t>FM2130246-S-PM9338</t>
  </si>
  <si>
    <t>Allanton Velvet 2 Seater Sofa In Sandy Brown Colour</t>
  </si>
  <si>
    <t>AS-303-2S-OliveGreenVelvetColorAddition556</t>
  </si>
  <si>
    <t>FM2130247-S-PM9338</t>
  </si>
  <si>
    <t>Allanton Velvet 1 Seater Sofa In Sandy Brown Colour</t>
  </si>
  <si>
    <t>AS-303-1S-OliveGreenVelvetColorAddition557</t>
  </si>
  <si>
    <t>FM2130252-S-PM9338</t>
  </si>
  <si>
    <t>Allanton Velvet 2 Seater Sofa In Steel Grey Colour</t>
  </si>
  <si>
    <t>AS-303-2S-OliveGreenVelvetColorAddition562</t>
  </si>
  <si>
    <t>FM2130253-S-PM9338</t>
  </si>
  <si>
    <t>Allanton Velvet 1 Seater Sofa In Steel Grey Colour</t>
  </si>
  <si>
    <t>AS-303-1S-OliveGreenVelvetColorAddition563</t>
  </si>
  <si>
    <t>FM2130254-S-PM9338</t>
  </si>
  <si>
    <t>Allanton Velvet 3 Seater Sofa In Steel Grey Colour</t>
  </si>
  <si>
    <t>AS-303-3S-OliveGreenVelvetColorAddition564</t>
  </si>
  <si>
    <t>FM2130255-S-PM9338</t>
  </si>
  <si>
    <t>Allanton Velvet 2 Seater Sofa In Blush Pink Colour</t>
  </si>
  <si>
    <t>AS-303-2S-OliveGreenVelvetColorAddition565</t>
  </si>
  <si>
    <t>FM2130256-S-PM9338</t>
  </si>
  <si>
    <t>Allanton Velvet 1 Seater Sofa In Blush Pink Colour</t>
  </si>
  <si>
    <t>AS-303-1S-OliveGreenVelvetColorAddition566</t>
  </si>
  <si>
    <t>FM2130257-S-PM9338</t>
  </si>
  <si>
    <t>Allanton Velvet 3 Seater Sofa In Blush Pink Colour</t>
  </si>
  <si>
    <t>AS-303-3S-OliveGreenVelvetColorAddition567</t>
  </si>
  <si>
    <t>FM2130258-S-PM9338</t>
  </si>
  <si>
    <t>Allanton Velvet 2 Seater Sofa In Mint Green Colour</t>
  </si>
  <si>
    <t>AS-303-2S-OliveGreenVelvetColorAddition568</t>
  </si>
  <si>
    <t>FM2130259-S-PM9338</t>
  </si>
  <si>
    <t>Allanton Velvet 1 Seater Sofa In Mint Green Colour</t>
  </si>
  <si>
    <t>AS-303-1S-OliveGreenVelvetColorAddition569</t>
  </si>
  <si>
    <t>FM2130260-S-PM9338</t>
  </si>
  <si>
    <t>Allanton Velvet 3 Seater Sofa In Mint Green Colour</t>
  </si>
  <si>
    <t>AS-303-3S-OliveGreenVelvetColorAddition570</t>
  </si>
  <si>
    <t>FM2130261-S-PM9338</t>
  </si>
  <si>
    <t>Allanton Velvet 2 Seater Sofa In Black Colour</t>
  </si>
  <si>
    <t>AS-303-2S-OliveGreenVelvetColorAddition571</t>
  </si>
  <si>
    <t>FM2130262-S-PM9338</t>
  </si>
  <si>
    <t>Allanton Velvet 1 Seater Sofa In Black Colour</t>
  </si>
  <si>
    <t>AS-303-1S-OliveGreenVelvetColorAddition572</t>
  </si>
  <si>
    <t>FM2130263-S-PM9338</t>
  </si>
  <si>
    <t>AS-303-3S-OliveGreenVelvetColorAddition573</t>
  </si>
  <si>
    <t>FM2130264-S-PM9338</t>
  </si>
  <si>
    <t>Allanton Velvet 2 Seater Sofa In Grey Colour</t>
  </si>
  <si>
    <t>AS-303-2S-OliveGreenVelvetColorAddition574</t>
  </si>
  <si>
    <t>FM2130265-S-PM9338</t>
  </si>
  <si>
    <t>AS-303-1S-OliveGreenVelvetColorAddition575</t>
  </si>
  <si>
    <t>FM2130267-S-PM9338</t>
  </si>
  <si>
    <t>Allanton Velvet 2 Seater Sofa In Dark Brown Colour</t>
  </si>
  <si>
    <t>AS-303-2S-OliveGreenVelvetColorAddition577</t>
  </si>
  <si>
    <t>FM2130268-S-PM9338</t>
  </si>
  <si>
    <t>Allanton Velvet 1 Seater Sofa In Garnet Red Colour</t>
  </si>
  <si>
    <t>AS-303-1S-OliveGreenVelvetColorAddition578</t>
  </si>
  <si>
    <t>FM2130270-S-PM9338</t>
  </si>
  <si>
    <t>Allanton Velvet 2 Seater Sofa In Garnet Red Colour</t>
  </si>
  <si>
    <t>AS-303-2S-OliveGreenVelvetColorAddition580</t>
  </si>
  <si>
    <t>FM2130271-S-PM9338</t>
  </si>
  <si>
    <t>Allanton Velvet 1 Seater Sofa In Pine Colour</t>
  </si>
  <si>
    <t>AS-303-1S-OliveGreenVelvetColorAddition581</t>
  </si>
  <si>
    <t>FM2130360-S-PM9338</t>
  </si>
  <si>
    <t>Azalea Velvet 3 Seater Sofa In Grey Colour</t>
  </si>
  <si>
    <t>PM_AS-475-3S-TealVelvet-VISHATColorAddition670</t>
  </si>
  <si>
    <t>FM2130563-S-PM9338</t>
  </si>
  <si>
    <t>Kaylee Velvet 1 Seater Sofa In Garnet Red Colour</t>
  </si>
  <si>
    <t>AS-443-1S-RoyalBlueVelvetColorAddition873</t>
  </si>
  <si>
    <t>FM2130564-S-PM9338</t>
  </si>
  <si>
    <t>Kaylee Velvet 3 Seater Sofa In Garnet Red Colour</t>
  </si>
  <si>
    <t>AS-443-3S-RoyalBlueVelvetColorAddition874</t>
  </si>
  <si>
    <t>FM2130565-S-PM9338</t>
  </si>
  <si>
    <t>Kaylee Velvet 2 Seater Sofa In Garnet Red Colour</t>
  </si>
  <si>
    <t>AS-443-2Str-VISHAT TEALColorAddition875</t>
  </si>
  <si>
    <t>FM2130566-S-PM9338</t>
  </si>
  <si>
    <t>Kaylee Velvet 1 Seater Sofa In Pine Colour</t>
  </si>
  <si>
    <t>AS-443-1S-RoyalBlueVelvetColorAddition876</t>
  </si>
  <si>
    <t>FM2130567-S-PM9338</t>
  </si>
  <si>
    <t>Kaylee Velvet 3 Seater Sofa In Pine Colour</t>
  </si>
  <si>
    <t>AS-443-3S-RoyalBlueVelvetColorAddition877</t>
  </si>
  <si>
    <t>FM2130568-S-PM9338</t>
  </si>
  <si>
    <t>Kaylee Velvet 2 Seater Sofa In Pine Colour</t>
  </si>
  <si>
    <t>AS-443-2Str-VISHAT TEALColorAddition878</t>
  </si>
  <si>
    <t>FM2130572-S-PM9338</t>
  </si>
  <si>
    <t>Kaylee Velvet 1 Seater Sofa In Grey Colour</t>
  </si>
  <si>
    <t>AS-443-1S-RoyalBlueVelvetColorAddition882</t>
  </si>
  <si>
    <t>FM2130573-S-PM9338</t>
  </si>
  <si>
    <t>Kaylee Velvet 3 Seater Sofa In Grey Colour</t>
  </si>
  <si>
    <t>AS-443-3S-RoyalBlueVelvetColorAddition883</t>
  </si>
  <si>
    <t>FM2130574-S-PM9338</t>
  </si>
  <si>
    <t>Kaylee Velvet 2 Seater Sofa In Grey Colour</t>
  </si>
  <si>
    <t>AS-443-2Str-VISHAT TEALColorAddition884</t>
  </si>
  <si>
    <t>FM2130581-S-PM9338</t>
  </si>
  <si>
    <t>Kaylee Velvet 1 Seater Sofa In Mustard Yellow Colour</t>
  </si>
  <si>
    <t>AS-443-1S-RoyalBlueVelvetColorAddition891</t>
  </si>
  <si>
    <t>FM2130682-S-PM9338</t>
  </si>
  <si>
    <t>Solitaire Velvet 3 Seater Sofa In Olive Green Colour</t>
  </si>
  <si>
    <t>AS-536-3S-TealVelvet_9338ColorAddition992</t>
  </si>
  <si>
    <t>FM2130683-S-PM9338</t>
  </si>
  <si>
    <t>Solitaire Velvet 2 Seater Sofa In Olive Green Colour</t>
  </si>
  <si>
    <t>AS-536-2S-TealVelvet_9338ColorAddition993</t>
  </si>
  <si>
    <t>FM2130684-S-PM9338</t>
  </si>
  <si>
    <t>Solitaire Velvet 1 Seater Sofa In Mint Green Colour</t>
  </si>
  <si>
    <t>AS-536-1S-TealVelvet_9338ColorAddition994</t>
  </si>
  <si>
    <t>FM2130685-S-PM9338</t>
  </si>
  <si>
    <t>Solitaire Velvet 3 Seater Sofa In Mint Green Colour</t>
  </si>
  <si>
    <t>AS-536-3S-TealVelvet_9338ColorAddition995</t>
  </si>
  <si>
    <t>FM2130686-S-PM9338</t>
  </si>
  <si>
    <t>Solitaire Velvet 2 Seater Sofa In Mint Green Colour</t>
  </si>
  <si>
    <t>AS-536-2S-TealVelvet_9338ColorAddition996</t>
  </si>
  <si>
    <t>FM2130687-S-PM9338</t>
  </si>
  <si>
    <t>Solitaire Velvet 1 Seater Sofa In Grey Colour</t>
  </si>
  <si>
    <t>AS-536-1S-TealVelvet_9338ColorAddition997</t>
  </si>
  <si>
    <t>FM2130745-S-PM9338</t>
  </si>
  <si>
    <t>Bari Leatherette 3 Seater Sofa In Grey Colour</t>
  </si>
  <si>
    <t>Bari 3 Seater Sofa In Grey BuffColorAddition1055</t>
  </si>
  <si>
    <t>FM2130746-S-PM9338</t>
  </si>
  <si>
    <t>Bari Leatherette 2 Seater Sofa In Grey Colour</t>
  </si>
  <si>
    <t>Bari 2 Seater Sofa In Grey BuffColorAddition1056</t>
  </si>
  <si>
    <t>FM2130747-S-PM9338</t>
  </si>
  <si>
    <t>Bari Leatherette 3 Seater Sofa In Tan Colour</t>
  </si>
  <si>
    <t>Bari 3 Seater Sofa In Grey BuffColorAddition1057</t>
  </si>
  <si>
    <t>FM2130748-S-PM9338</t>
  </si>
  <si>
    <t>Bari Leatherette 2 Seater Sofa In Tan Colour</t>
  </si>
  <si>
    <t>Bari 2 Seater Sofa In Grey BuffColorAddition1058</t>
  </si>
  <si>
    <t>FM2130688-S-PM9338</t>
  </si>
  <si>
    <t>Solitaire Velvet 3 Seater Sofa In Grey Colour</t>
  </si>
  <si>
    <t>AS-536-3S-TealVelvet_9338ColorAddition998</t>
  </si>
  <si>
    <t>FM2130689-S-PM9338</t>
  </si>
  <si>
    <t>Solitaire Velvet 2 Seater Sofa In Grey Colour</t>
  </si>
  <si>
    <t>AS-536-2S-TealVelvet_9338ColorAddition999</t>
  </si>
  <si>
    <t>FM2130691-S-PM9338</t>
  </si>
  <si>
    <t>AS-536-3S-TealVelvet_9338ColorAddition1001</t>
  </si>
  <si>
    <t>FM2130692-S-PM9338</t>
  </si>
  <si>
    <t>AS-536-2S-TealVelvet_9338ColorAddition1002</t>
  </si>
  <si>
    <t>FM2130693-S-PM9338</t>
  </si>
  <si>
    <t>AS-536-1S-TealVelvet_9338ColorAddition1003</t>
  </si>
  <si>
    <t>FM2130694-S-PM9338</t>
  </si>
  <si>
    <t>AS-536-3S-TealVelvet_9338ColorAddition1004</t>
  </si>
  <si>
    <t>FM2130695-S-PM9338</t>
  </si>
  <si>
    <t>AS-536-2S-TealVelvet_9338ColorAddition1005</t>
  </si>
  <si>
    <t>FN2102244-S-PM9338</t>
  </si>
  <si>
    <t>Danira Velvet 2 Seater Sofa In Blush Pink Colour</t>
  </si>
  <si>
    <t>AS-523-2S-Blush_9338</t>
  </si>
  <si>
    <t>FN2095493-S-PM9338</t>
  </si>
  <si>
    <t>AS-475-2Str-OliveGreenVelvet</t>
  </si>
  <si>
    <t>FM2130355-S-PM9338</t>
  </si>
  <si>
    <t>Azalea Velvet 2 Seater Sofa In Blush Pink Colour</t>
  </si>
  <si>
    <t>PM_AS-475-2S-TealVelvet-VISHATColorAddition665</t>
  </si>
  <si>
    <t>FN2125212-S-PM9338</t>
  </si>
  <si>
    <t>Azalea Fabric 2 Seater Sofa in Beige Colour</t>
  </si>
  <si>
    <t>AS-475-2Str-TexturedVioletVelvet- Colour-Addition - Azora Beige-12092023</t>
  </si>
  <si>
    <t>FN2125409-S-PM9338</t>
  </si>
  <si>
    <t>Azalea Velvet 1 Seater Sofa in Beige Colour</t>
  </si>
  <si>
    <t>Hybrid_AS-475-1S-UniqueTealVelvet- Colour-Addition - Beige Velvet (Iconic12)-12092023</t>
  </si>
  <si>
    <t>FN2125211-S-PM9338</t>
  </si>
  <si>
    <t>Azalea Fabric 1 Seater Sofa in Beige Colour</t>
  </si>
  <si>
    <t>AS-475-1Str-TexturedVioletVelvet- Colour-Addition - Azora Beige-12092023</t>
  </si>
  <si>
    <t>FM2130056-S-PM9338</t>
  </si>
  <si>
    <t>Amanda Fabric LHS Sectional Sofa (3 + Lounger) In Garnet Red Colour</t>
  </si>
  <si>
    <t>AS-384L-B-LHS-CharcoalGrey-Azora58146_PM //ColorAddition366</t>
  </si>
  <si>
    <t>FN2095568-S-PM9338</t>
  </si>
  <si>
    <t>Amanda Fabric 3 Seater Sofa In Camel Yellow Colour</t>
  </si>
  <si>
    <t>AS-384-3S-Azora54019(CamelYellow)</t>
  </si>
  <si>
    <t>FN2125478-S-PM9338</t>
  </si>
  <si>
    <t>Amanda Velvet 2 Seater Sofa in Blush Colour</t>
  </si>
  <si>
    <t>AS-384-2S-Teal-Orchid337- Colour-Addition - Blush Velvet(Luxur 02)-12092023</t>
  </si>
  <si>
    <t>FN2095419-S-PM9338</t>
  </si>
  <si>
    <t>Arlo Velvet 3 Seater Sofa In Wine Red Colour</t>
  </si>
  <si>
    <t>AS-480-3S-WineVelvet</t>
  </si>
  <si>
    <t>FN2095519-S-PM9338</t>
  </si>
  <si>
    <t>Kaylee Velvet 1 Seater Sofa In Wine Red Colour</t>
  </si>
  <si>
    <t>AS-443-1S-WineRedVelvet</t>
  </si>
  <si>
    <t>FN2095520-S-PM9338</t>
  </si>
  <si>
    <t>Kaylee Velvet 2 Seater Sofa In Wine Red Colour</t>
  </si>
  <si>
    <t>AS-443-2S-WineRedVelvet</t>
  </si>
  <si>
    <t>HC1598423-S-PM9338</t>
  </si>
  <si>
    <t>3 Steps 3 Ft Iron Step Ladder By Solo</t>
  </si>
  <si>
    <t>SMSHBS-3_1_N</t>
  </si>
  <si>
    <t>FN2116049-S-PM9338</t>
  </si>
  <si>
    <t>Avalon Velvet Lounge Chair in Olive Green Colour</t>
  </si>
  <si>
    <t>AS-909-WC-OliveGreenVelvet</t>
  </si>
  <si>
    <t>FM1915455-S-PM9338</t>
  </si>
  <si>
    <t>Serena Fabric 3 Seater Sofa In Graphite Grey Colour</t>
  </si>
  <si>
    <t>AS-561-3S-OmegaGrey352</t>
  </si>
  <si>
    <t>HC1598426-S-PM9338</t>
  </si>
  <si>
    <t>2 Steps 3.3 Ft Aluminium Step Ladder By Solo</t>
  </si>
  <si>
    <t>SALWSS-2_1_N</t>
  </si>
  <si>
    <t>HC1598427-S-PM9338</t>
  </si>
  <si>
    <t>3 Steps 4.3 Ft Aluminium Step Ladder By Solo</t>
  </si>
  <si>
    <t>SALWSS-3_1_N</t>
  </si>
  <si>
    <t>HC1598428-S-PM9338</t>
  </si>
  <si>
    <t>4 Steps 5.3 Ft Aluminium Step Ladder By Solo</t>
  </si>
  <si>
    <t>SALWSS-4_1_N</t>
  </si>
  <si>
    <t>FN1892009-S-PM9338</t>
  </si>
  <si>
    <t>Woodbling  Fabric 2 Seater Sofa in Brown Colour</t>
  </si>
  <si>
    <t>1000006470437_9338</t>
  </si>
  <si>
    <t>FN2116018-S-PM9338</t>
  </si>
  <si>
    <t>Impero Fabric RHS Sofa Cum Bed in Navy Blue Colour With Storage</t>
  </si>
  <si>
    <t>AS-337L-SCB-RHS-Azora56136(NavyBlue)</t>
  </si>
  <si>
    <t>FN2095441-S-PM9338</t>
  </si>
  <si>
    <t>Aelber Velvet 1 Seater Sofa In Berry Red Colour</t>
  </si>
  <si>
    <t>AS-499-1Str-DarkRedVelvet</t>
  </si>
  <si>
    <t>FN2085965-S-PM9338</t>
  </si>
  <si>
    <t>Blanca Velvet Fabric Dining Chair in Textured Rust Colour</t>
  </si>
  <si>
    <t>ADC-109-RustMonaLisa107</t>
  </si>
  <si>
    <t>FN1998704-S-PM9338</t>
  </si>
  <si>
    <t>Valencia Velvet LHS Sectional Sofa in Teal Blue Colour</t>
  </si>
  <si>
    <t>AS-518L-LHS-TealBlue</t>
  </si>
  <si>
    <t>FN1875544-S-PM9338</t>
  </si>
  <si>
    <t>Serena Fabric LHS Sectional Sofa (2 + Lounger) In Garnet Red Colour</t>
  </si>
  <si>
    <t>AS-561L-2L-LHS-OmegaRed349</t>
  </si>
  <si>
    <t>FN2125315-S-PM9338</t>
  </si>
  <si>
    <t>Sato Fabric 2 Seater Sofa in Grey Colour</t>
  </si>
  <si>
    <t>Sato Fabric 2 Seater Sofa in Grey Colour_9</t>
  </si>
  <si>
    <t>FN2138378-S-PM9338</t>
  </si>
  <si>
    <t>Divino Leatherette 1 Seater Manual Recliner in Cream Colour</t>
  </si>
  <si>
    <t>AR-1003-Manual-1R-CreamPvc</t>
  </si>
  <si>
    <t>FN1850478-S-PM9338</t>
  </si>
  <si>
    <t>Serena Fabric 3 Seater Sofa In Blue Colour</t>
  </si>
  <si>
    <t>AS-561-3S-OmegaBlue694</t>
  </si>
  <si>
    <t>FN2138446-S-PM9338</t>
  </si>
  <si>
    <t>Pelican Fabric 3 Seater Sofa in Navy Blue Colour</t>
  </si>
  <si>
    <t>Bianca-3S-BlueFab</t>
  </si>
  <si>
    <t>FM1949550-S-PM9338</t>
  </si>
  <si>
    <t>Cheshire Velvet RHS Sectional Sofa (3 + Lounger) in Fossil Grey Colour</t>
  </si>
  <si>
    <t>AS-481L-RHS-GreyVelvet-Iconic57</t>
  </si>
  <si>
    <t>FN2085980-S-PM9338</t>
  </si>
  <si>
    <t>Serene 2 Seater sofa in Blue Colour</t>
  </si>
  <si>
    <t>AS-355-2S-CairoBlue</t>
  </si>
  <si>
    <t>FN2085976-S-PM9338</t>
  </si>
  <si>
    <t>Rubik Velvet Fabric Dining Chair in Beige and Red Colour</t>
  </si>
  <si>
    <t>ADC-101-Beige+Red(Seat)(BlackPolish+Cap)</t>
  </si>
  <si>
    <t>FN2085973-S-PM9338</t>
  </si>
  <si>
    <t>Leona 3 Seater sofa in Blue and Green Leatherette</t>
  </si>
  <si>
    <t>AS-471H-3S-Blue+Green(Seat)PVC</t>
  </si>
  <si>
    <t>FN2085967-S-PM9338</t>
  </si>
  <si>
    <t>Brookhill Solid Wood Bench in Fossil Grey Colour</t>
  </si>
  <si>
    <t>ADC-116-DiningBench-GreyVelvet</t>
  </si>
  <si>
    <t>FN2085966-S-PM9338</t>
  </si>
  <si>
    <t>Blanca Velvet Fabric Dining Chair in Multiprint Colour</t>
  </si>
  <si>
    <t>ADC-103-Grey+Halden912</t>
  </si>
  <si>
    <t>FN2085964-S-PM9338</t>
  </si>
  <si>
    <t>Impero Velvet RHS Sectional Sofa in Royal Blue Colour with Adjustable Headrest</t>
  </si>
  <si>
    <t>AS-337L-RHS-BlueVelvet</t>
  </si>
  <si>
    <t>FN2085963-S-PM9338</t>
  </si>
  <si>
    <t>Impero Velvet LHS Sectional Sofa in Royal Blue Colour with Adjustable Headrest</t>
  </si>
  <si>
    <t>AS-337L-LHS-BlueVelvet</t>
  </si>
  <si>
    <t>FN2085962-S-PM9338</t>
  </si>
  <si>
    <t>Phillipa Velvet Chaise Lounger In Green Colour</t>
  </si>
  <si>
    <t>AS-933-MossGreen-Iconic</t>
  </si>
  <si>
    <t>FN2085960-S-PM9338</t>
  </si>
  <si>
    <t>Winchester Solid Wood Dining Chair in Beige Colour</t>
  </si>
  <si>
    <t>ADC-112-Azora59204</t>
  </si>
  <si>
    <t>FN2085959-S-PM9338</t>
  </si>
  <si>
    <t>Eva Solid Wood Dining Chair in Navy Blue Colour</t>
  </si>
  <si>
    <t>ADC-114-Azora56136</t>
  </si>
  <si>
    <t>FN2085958-S-PM9338</t>
  </si>
  <si>
    <t>Lavinia Solid Wood Dining Chair in Navy Blue Colour</t>
  </si>
  <si>
    <t>ADC-113-Azora56136</t>
  </si>
  <si>
    <t>FN2085952-S-PM9338</t>
  </si>
  <si>
    <t>Leona Velvet Chesterfield Pouffe in Yellow Colour</t>
  </si>
  <si>
    <t>SquareChesterPouffe-YellowVelvet</t>
  </si>
  <si>
    <t>FN2085951-S-PM9338</t>
  </si>
  <si>
    <t>Leona Velvet Chesterfield Pouffe in Wine Red Colour</t>
  </si>
  <si>
    <t>SquareChesterPouffe-WineVelvet</t>
  </si>
  <si>
    <t>FN2085950-S-PM9338</t>
  </si>
  <si>
    <t>Leona Chesterfield Pouffe in Beige Colour</t>
  </si>
  <si>
    <t>SquareChesterPouffe-BeigeFabric</t>
  </si>
  <si>
    <t>FN2085949-S-PM9338</t>
  </si>
  <si>
    <t>Olympia Bench in Aqua Blue Colour</t>
  </si>
  <si>
    <t>AS-901-Bench-AquaBlueFabric</t>
  </si>
  <si>
    <t>FN2085947-S-PM9338</t>
  </si>
  <si>
    <t>Olympia Bench in Blush Pink Colour</t>
  </si>
  <si>
    <t>AS-901-Bench-NewBlushVelvet</t>
  </si>
  <si>
    <t>FN1911851-S-PM9338</t>
  </si>
  <si>
    <t>Inferno  Fabric 2 Seater Sofa in Grey Colour</t>
  </si>
  <si>
    <t>1000010134752_9338</t>
  </si>
  <si>
    <t>FM1963675-S-PM9338</t>
  </si>
  <si>
    <t>Bonito Velvet 3 Seater Sofa In Teal Blue Colour</t>
  </si>
  <si>
    <t>AS-469-3S-Teal-ICONIC 53_PM</t>
  </si>
  <si>
    <t>FM1963680-S-PM9338</t>
  </si>
  <si>
    <t>Amanda Velvet 3 Seater Sofa In Teal Blue Colour</t>
  </si>
  <si>
    <t>AS-384-3S-Teal-Orchid337_PM</t>
  </si>
  <si>
    <t>FM1963681-S-PM9338</t>
  </si>
  <si>
    <t>Amanda Velvet 2 Seater Sofa In Teal Blue Colour</t>
  </si>
  <si>
    <t>AS-384-2S-Teal-Orchid337_PM</t>
  </si>
  <si>
    <t>FN2125213-S-PM9338</t>
  </si>
  <si>
    <t>Azalea Fabric 3 Seater Sofa in Beige Colour</t>
  </si>
  <si>
    <t>AS-475-3Str-TexturedVioletVelvet- Colour-Addition - Azora Beige-12092023</t>
  </si>
  <si>
    <t>FM1963685-S-PM9338</t>
  </si>
  <si>
    <t>Kylie Fabric 3 Seater Sofa In Camel Yellow Colour</t>
  </si>
  <si>
    <t>AS-441-3S-CamelYellow-Azora54019_PM</t>
  </si>
  <si>
    <t>FM1963686-S-PM9338</t>
  </si>
  <si>
    <t>Kylie Fabric 2 Seater Sofa In Camel Yellow Colour</t>
  </si>
  <si>
    <t>AS-441-2S-CamelYellow-Azora54019_PM</t>
  </si>
  <si>
    <t>FM1963687-S-PM9338</t>
  </si>
  <si>
    <t>Kylie Fabric 1 Seater Sofa In Camel Yellow Colour</t>
  </si>
  <si>
    <t>AS-441-1S-CamelYellow-Azora54019_PM</t>
  </si>
  <si>
    <t>FN2020979-S-PM9338</t>
  </si>
  <si>
    <t>Epephanio Fabric Full Back Lounge Chair In Rust Colour</t>
  </si>
  <si>
    <t>QT revolving chair in Grey colour_PM933826April2023</t>
  </si>
  <si>
    <t>FM1973670-S-PM9338</t>
  </si>
  <si>
    <t>Metheny Fabric Arm Chair In Floral Print on Beige Colour</t>
  </si>
  <si>
    <t>MethenyChair-Print2</t>
  </si>
  <si>
    <t>FM1973671-S-PM9338</t>
  </si>
  <si>
    <t>Metheny Fabric Arm Chair In Floral Print</t>
  </si>
  <si>
    <t>MethenyChair-Print1</t>
  </si>
  <si>
    <t>FM1990727-S-PM9338</t>
  </si>
  <si>
    <t>Metheny Fabric Arm Chair In Floral Print on White Colour</t>
  </si>
  <si>
    <t>MethenyChair-Print3</t>
  </si>
  <si>
    <t>FN2095529-S-PM9338</t>
  </si>
  <si>
    <t>Kaylee Velvet 2 Seater Sofa In Mehendi Green Colour</t>
  </si>
  <si>
    <t>AS-443-2S-MehendiGreenVelvet</t>
  </si>
  <si>
    <t>FN2095528-S-PM9338</t>
  </si>
  <si>
    <t>Kaylee Velvet 1 Seater Sofa In Mehendi Green Colour</t>
  </si>
  <si>
    <t>AS-443-1S-MehendiGreenVelvet</t>
  </si>
  <si>
    <t>FN2095597-S-PM9338</t>
  </si>
  <si>
    <t>Fernand Velvet Full Back Lounge Chair In Blush Pink Colour</t>
  </si>
  <si>
    <t>AS-344-WC-BlushVelvet</t>
  </si>
  <si>
    <t>FN2125303-S-PM9338</t>
  </si>
  <si>
    <t>Fidel Fabric 1 Seater Sofa in Grey Colour</t>
  </si>
  <si>
    <t>AS-471-1S-CamelYellow-Azora54019__- Colour-Addition - Azora Charcoal Grey-12092023</t>
  </si>
  <si>
    <t>FN2125304-S-PM9338</t>
  </si>
  <si>
    <t>Fidel Fabric 2 Seater Sofa in Grey Colour</t>
  </si>
  <si>
    <t>AS-471-2S-CamelYellow-Azora54019_..- Colour-Addition - Azora Charcoal Grey-12092023</t>
  </si>
  <si>
    <t>FN2125305-S-PM9338</t>
  </si>
  <si>
    <t>Fidel Fabric 3 Seater Sofa in Grey Colour</t>
  </si>
  <si>
    <t>AS-471-3S-CamelYellow-Azora54019_..- Colour-Addition - Azora Charcoal Grey-12092023</t>
  </si>
  <si>
    <t>FN2125462-S-PM9338</t>
  </si>
  <si>
    <t>Kaylee Velvet 1 Seater Sofa in Berry Red Colour</t>
  </si>
  <si>
    <t>AS-443-1S-WineRedVelvet- Colour-Addition - Berry Red Velvet-12092023</t>
  </si>
  <si>
    <t>FN2125463-S-PM9338</t>
  </si>
  <si>
    <t>Kaylee Velvet 2 Seater Sofa in Berry Red Colour</t>
  </si>
  <si>
    <t>AS-443-2S-WineRedVelvet- Colour-Addition - Berry Red Velvet-12092023</t>
  </si>
  <si>
    <t>FN2125464-S-PM9338</t>
  </si>
  <si>
    <t>Kaylee Velvet 3 Seater Sofa in Berry Red Colour</t>
  </si>
  <si>
    <t>AS-443-3S-WineRedVelvet- Colour-Addition - Berry Red Velvet-12092023</t>
  </si>
  <si>
    <t>FN2125554-S-PM9338</t>
  </si>
  <si>
    <t>Fidel Velvet 1 Seater Sofa in Mint Green Colour</t>
  </si>
  <si>
    <t>AS-471-1S-WINE VELVET- Colour-Addition - Mint Green Velvet-12092023</t>
  </si>
  <si>
    <t>FN2125555-S-PM9338</t>
  </si>
  <si>
    <t>Fidel Velvet 2 Seater Sofa in Mint Green Colour</t>
  </si>
  <si>
    <t>AS-471-2S-WINE VELVET- Colour-Addition - Mint Green Velvet-12092023</t>
  </si>
  <si>
    <t>FN2125556-S-PM9338</t>
  </si>
  <si>
    <t>Fidel Velvet 3 Seater Sofa in Mint Green Colour</t>
  </si>
  <si>
    <t>AS-471-3S-WINE VELVET- Colour-Addition - Mint Green Velvet-12092023</t>
  </si>
  <si>
    <t>FN2125607-S-PM9338</t>
  </si>
  <si>
    <t>Fidel Velvet 1 Seater Sofa in Violet Colour</t>
  </si>
  <si>
    <t>AS-471-1S-WINE VELVET- Colour-Addition - Textured Violet-12092023</t>
  </si>
  <si>
    <t>FN2125608-S-PM9338</t>
  </si>
  <si>
    <t>Fidel Velvet 2 Seater Sofa in Violet Colour</t>
  </si>
  <si>
    <t>AS-471-2S-WINE VELVET- Colour-Addition - Textured Violet-12092023</t>
  </si>
  <si>
    <t>FN2125609-S-PM9338</t>
  </si>
  <si>
    <t>Fidel Velvet 3 Seater Sofa in Violet Colour</t>
  </si>
  <si>
    <t>AS-471-3S-WINE VELVET- Colour-Addition - Textured Violet-12092023</t>
  </si>
  <si>
    <t>FN2125610-S-PM9338</t>
  </si>
  <si>
    <t>Kaylee Velvet 1 Seater Sofa in Violet Colour</t>
  </si>
  <si>
    <t>AS-443-1S-WineRedVelvet- Colour-Addition - Textured Violet-12092023</t>
  </si>
  <si>
    <t>FN2125611-S-PM9338</t>
  </si>
  <si>
    <t>Kaylee Velvet 2 Seater Sofa in Violet Colour</t>
  </si>
  <si>
    <t>AS-443-2S-WineRedVelvet- Colour-Addition - Textured Violet-12092023</t>
  </si>
  <si>
    <t>FN2125612-S-PM9338</t>
  </si>
  <si>
    <t>Kaylee Velvet 3 Seater Sofa in Violet Colour</t>
  </si>
  <si>
    <t>AS-443-3S-WineRedVelvet- Colour-Addition - Textured Violet-12092023</t>
  </si>
  <si>
    <t>FN2125683-S-PM9338</t>
  </si>
  <si>
    <t>Kaylee Velvet 3 Seater Sofa In Yellow Colour</t>
  </si>
  <si>
    <t>AS-443-3S-WineRedVelvet- Colour-Addition - Yellow Velvet-12092023</t>
  </si>
  <si>
    <t>FN2125687-S-PM9338</t>
  </si>
  <si>
    <t>Solitaire Velvet 1 Seater Sofa in Yellow Colour</t>
  </si>
  <si>
    <t>AS-536-1S-TealVelvet- Colour-Addition - Yellow Velvet-12092023</t>
  </si>
  <si>
    <t>FM2130190-S-PM9338</t>
  </si>
  <si>
    <t>Fidel Velvet RHS Sectional Sofa (3 + Lounger) In Mint Green Colour</t>
  </si>
  <si>
    <t>AS-471-L-RHS-VISHAT TEALColorAddition500</t>
  </si>
  <si>
    <t>FM2130191-S-PM9338</t>
  </si>
  <si>
    <t>Fidel Velvet LHS Sectional Sofa (3 + Lounger) In Mint Green Colour</t>
  </si>
  <si>
    <t>AS-471-L-LHS-VISHAT TEALColorAddition501</t>
  </si>
  <si>
    <t>FM2130548-S-PM9338</t>
  </si>
  <si>
    <t>Kaylee Velvet 1 Seater Sofa In Sandy Brown Colour</t>
  </si>
  <si>
    <t>AS-443-1S-RoyalBlueVelvetColorAddition858</t>
  </si>
  <si>
    <t>FM2130549-S-PM9338</t>
  </si>
  <si>
    <t>Kaylee Velvet 3 Seater Sofa In Sandy Brown Colour</t>
  </si>
  <si>
    <t>AS-443-3S-RoyalBlueVelvetColorAddition859</t>
  </si>
  <si>
    <t>FM2130550-S-PM9338</t>
  </si>
  <si>
    <t>Kaylee Velvet 2 Seater Sofa In Sandy Brown Colour</t>
  </si>
  <si>
    <t>AS-443-2Str-VISHAT TEALColorAddition860</t>
  </si>
  <si>
    <t>FM2130554-S-PM9338</t>
  </si>
  <si>
    <t>Kaylee Velvet 1 Seater Sofa In Steel Grey Colour</t>
  </si>
  <si>
    <t>AS-443-1S-RoyalBlueVelvetColorAddition864</t>
  </si>
  <si>
    <t>FM2130555-S-PM9338</t>
  </si>
  <si>
    <t>Kaylee Velvet 3 Seater Sofa In Steel Grey Colour</t>
  </si>
  <si>
    <t>AS-443-3S-RoyalBlueVelvetColorAddition865</t>
  </si>
  <si>
    <t>FM2130556-S-PM9338</t>
  </si>
  <si>
    <t>Kaylee Velvet 2 Seater Sofa In Steel Grey Colour</t>
  </si>
  <si>
    <t>AS-443-2Str-VISHAT TEALColorAddition866</t>
  </si>
  <si>
    <t>FM2130557-S-PM9338</t>
  </si>
  <si>
    <t>Kaylee Velvet 1 Seater Sofa In Olive Green Colour</t>
  </si>
  <si>
    <t>AS-443-1S-RoyalBlueVelvetColorAddition867</t>
  </si>
  <si>
    <t>FM2130558-S-PM9338</t>
  </si>
  <si>
    <t>Kaylee Velvet 3 Seater Sofa In Olive Green Colour</t>
  </si>
  <si>
    <t>AS-443-3S-RoyalBlueVelvetColorAddition868</t>
  </si>
  <si>
    <t>FM2130559-S-PM9338</t>
  </si>
  <si>
    <t>Kaylee Velvet 2 Seater Sofa In Olive Green Colour</t>
  </si>
  <si>
    <t>AS-443-2Str-VISHAT TEALColorAddition869</t>
  </si>
  <si>
    <t>FM2130575-S-PM9338</t>
  </si>
  <si>
    <t>Kaylee Velvet 1 Seater Sofa In Powder Blue Colour</t>
  </si>
  <si>
    <t>AS-443-1S-RoyalBlueVelvetColorAddition885</t>
  </si>
  <si>
    <t>FM2130577-S-PM9338</t>
  </si>
  <si>
    <t>Kaylee Velvet 2 Seater Sofa In Powder Blue Colour</t>
  </si>
  <si>
    <t>AS-443-2Str-VISHAT TEALColorAddition887</t>
  </si>
  <si>
    <t>FM2130578-S-PM9338</t>
  </si>
  <si>
    <t>Kaylee Velvet 1 Seater Sofa In Rust Colour</t>
  </si>
  <si>
    <t>AS-443-1S-RoyalBlueVelvetColorAddition888</t>
  </si>
  <si>
    <t>FM2130579-S-PM9338</t>
  </si>
  <si>
    <t>Kaylee Velvet 3 Seater Sofa In Rust Colour</t>
  </si>
  <si>
    <t>AS-443-3S-RoyalBlueVelvetColorAddition889</t>
  </si>
  <si>
    <t>FM2130580-S-PM9338</t>
  </si>
  <si>
    <t>Kaylee Velvet 2 Seater Sofa In Rust Colour</t>
  </si>
  <si>
    <t>AS-443-2Str-VISHAT TEALColorAddition890</t>
  </si>
  <si>
    <t>FM2130582-S-PM9338</t>
  </si>
  <si>
    <t>Kaylee Velvet 3 Seater Sofa In Mustard Yellow Colour</t>
  </si>
  <si>
    <t>AS-443-3S-RoyalBlueVelvetColorAddition892</t>
  </si>
  <si>
    <t>FM2130583-S-PM9338</t>
  </si>
  <si>
    <t>Kaylee Velvet 2 Seater Sofa In Mustard Yellow Colour</t>
  </si>
  <si>
    <t>AS-443-2Str-VISHAT TEALColorAddition893</t>
  </si>
  <si>
    <t>FM2130681-S-PM9338</t>
  </si>
  <si>
    <t>Solitaire Velvet 1 Seater Sofa In Olive Green Colour</t>
  </si>
  <si>
    <t>AS-536-1S-TealVelvet_9338ColorAddition991</t>
  </si>
  <si>
    <t>FM2130690-S-PM9338</t>
  </si>
  <si>
    <t>AS-536-1S-TealVelvet_9338ColorAddition1000</t>
  </si>
  <si>
    <t>FM1963688-S-PM9338</t>
  </si>
  <si>
    <t>Allison Fabric 3 Seater Sofa In Navy Blue Colour</t>
  </si>
  <si>
    <t>AS-436-3S-NavyBlue-Azora56136_PM</t>
  </si>
  <si>
    <t>FM1963689-S-PM9338</t>
  </si>
  <si>
    <t>Allison Fabric 2 Seater Sofa In Navy Blue Colour</t>
  </si>
  <si>
    <t>AS-436-2S-NavyBlue-Azora56136_PM</t>
  </si>
  <si>
    <t>FM1963690-S-PM9338</t>
  </si>
  <si>
    <t>Allison Fabric 1 Seater Sofa In Navy Blue Colour</t>
  </si>
  <si>
    <t>AS-436-1S-NavyBlue-Azora56136_PM</t>
  </si>
  <si>
    <t>Aracely Fabric 2 Seater Sofa In Red Colour</t>
  </si>
  <si>
    <t>AS-555-2S-Azora52212-GarnetRed</t>
  </si>
  <si>
    <t>FN2095423-S-PM9338</t>
  </si>
  <si>
    <t>Arlo Fabric 1 Seater Sofa In Beige Colour</t>
  </si>
  <si>
    <t>AS-480-1S-TexturedBeigeVelvet</t>
  </si>
  <si>
    <t>FN2095422-S-PM9338</t>
  </si>
  <si>
    <t>Arlo Velvet 3 Seater Sofa In Mulberry Colour</t>
  </si>
  <si>
    <t>AS-480-3S-MulberryVelvet</t>
  </si>
  <si>
    <t>FN2095421-S-PM9338</t>
  </si>
  <si>
    <t>Arlo Velvet 2 Seater Sofa In Mulberry Colour</t>
  </si>
  <si>
    <t>AS-480-2S-MulberryVelvet</t>
  </si>
  <si>
    <t>FN2095420-S-PM9338</t>
  </si>
  <si>
    <t>Arlo Velvet 1 Seater Sofa In Mulberry Colour</t>
  </si>
  <si>
    <t>AS-480-1S-MulberryVelvet</t>
  </si>
  <si>
    <t>FN2095418-S-PM9338</t>
  </si>
  <si>
    <t>Arlo Velvet 2 Seater Sofa In Wine Red Colour</t>
  </si>
  <si>
    <t>AS-480-2S-WineVelvet</t>
  </si>
  <si>
    <t>FN2095417-S-PM9338</t>
  </si>
  <si>
    <t>Arlo Velvet 1 Seater Sofa In Wine Red Colour</t>
  </si>
  <si>
    <t>AS-480-1S-WineVelvet</t>
  </si>
  <si>
    <t>FN2095452-S-PM9338</t>
  </si>
  <si>
    <t>Aelber Fabric 3 Seater Sofa In Charcoal Grey Colour</t>
  </si>
  <si>
    <t>AS-499-3Str-Azora58146(CharcoalGrey)</t>
  </si>
  <si>
    <t>FN2095451-S-PM9338</t>
  </si>
  <si>
    <t>Aelber Fabric 2 Seater Sofa In Charcoal Grey Colour</t>
  </si>
  <si>
    <t>AS-499-2Str-Azora58146(CharcoalGrey)</t>
  </si>
  <si>
    <t>FN2095450-S-PM9338</t>
  </si>
  <si>
    <t>Aelber Fabric 1 Seater Sofa In Charcoal Grey Colour</t>
  </si>
  <si>
    <t>AS-499-1Str-Azora58146(CharcoalGrey)</t>
  </si>
  <si>
    <t>FN2095449-S-PM9338</t>
  </si>
  <si>
    <t>Aelber Fabric 3 Seater Sofa In Chestnut Brown Colour</t>
  </si>
  <si>
    <t>AS-499-3Str-Azora58109(ChestnutBrown)</t>
  </si>
  <si>
    <t>FN2095448-S-PM9338</t>
  </si>
  <si>
    <t>Aelber Fabric 2 Seater Sofa In Chestnut Brown Colour</t>
  </si>
  <si>
    <t>AS-499-2Str-Azora58109(ChestnutBrown)</t>
  </si>
  <si>
    <t>FN2095447-S-PM9338</t>
  </si>
  <si>
    <t>Aelber Fabric 1 Seater Sofa In Chestnut Brown Colour</t>
  </si>
  <si>
    <t>AS-499-1Str-Azora58109(ChestnutBrown)</t>
  </si>
  <si>
    <t>FN2095428-S-PM9338</t>
  </si>
  <si>
    <t>Arlo Velvet 3 Seater Sofa In Emerald Green Colour</t>
  </si>
  <si>
    <t>AS-480-3S-GreenVelvet</t>
  </si>
  <si>
    <t>FN2095427-S-PM9338</t>
  </si>
  <si>
    <t>Arlo Velvet 2 Seater Sofa In Emerald Green Colour</t>
  </si>
  <si>
    <t>AS-480-2S-GreenVelvet</t>
  </si>
  <si>
    <t>FN2095426-S-PM9338</t>
  </si>
  <si>
    <t>Arlo Velvet 1 Seater Sofa In Emerald Green Colour</t>
  </si>
  <si>
    <t>AS-480 -1S-GreenVelvet</t>
  </si>
  <si>
    <t>FN2095425-S-PM9338</t>
  </si>
  <si>
    <t>Arlo Fabric 3 Seater Sofa In Beige Colour</t>
  </si>
  <si>
    <t>AS-480-3S-TexturedBeigeVelvet</t>
  </si>
  <si>
    <t>FN2095424-S-PM9338</t>
  </si>
  <si>
    <t>Arlo Fabric 2 Seater Sofa In Beige Colour</t>
  </si>
  <si>
    <t>AS-480-2S-TexturedBeigeVelvet</t>
  </si>
  <si>
    <t>FN2095487-S-PM9338</t>
  </si>
  <si>
    <t>Azalea Fabric 2 Seater Sofa In Chestnut Brown Colour</t>
  </si>
  <si>
    <t>AS-475-2Str-Azora58109(ChestnutBrown)</t>
  </si>
  <si>
    <t>FN2095486-S-PM9338</t>
  </si>
  <si>
    <t>Azalea Fabric 1 Seater Sofa In Chestnut Brown Colour</t>
  </si>
  <si>
    <t>AS-475-1Str-Azora58109(ChestnutBrown)</t>
  </si>
  <si>
    <t>FN2095482-S-PM9338</t>
  </si>
  <si>
    <t>Azalea Fabric 3 Seater Sofa In Rust Colour</t>
  </si>
  <si>
    <t>AS-475-3Str-TexturedRust</t>
  </si>
  <si>
    <t>FN2095481-S-PM9338</t>
  </si>
  <si>
    <t>Azalea Fabric 2 Seater Sofa In Rust Colour</t>
  </si>
  <si>
    <t>AS-475-2Str-TexturedRust</t>
  </si>
  <si>
    <t>FN2095480-S-PM9338</t>
  </si>
  <si>
    <t>Azalea Fabric 1 Seater Sofa In Rust Colour</t>
  </si>
  <si>
    <t>AS-475-1Str-TexturedRust</t>
  </si>
  <si>
    <t>FN2095479-S-PM9338</t>
  </si>
  <si>
    <t>Azalea Fabric 3 Seater Sofa In Violet Colour</t>
  </si>
  <si>
    <t>AS-475-3Str-TexturedVioletVelvet</t>
  </si>
  <si>
    <t>FN2095478-S-PM9338</t>
  </si>
  <si>
    <t>Azalea Fabric 2 Seater Sofa In Violet Colour</t>
  </si>
  <si>
    <t>AS-475-2Str-TexturedVioletVelvet</t>
  </si>
  <si>
    <t>FN2095477-S-PM9338</t>
  </si>
  <si>
    <t>Azalea Fabric 1 Seater Sofa In Violet Colour</t>
  </si>
  <si>
    <t>AS-475-1Str-TexturedVioletVelvet</t>
  </si>
  <si>
    <t>FN2095499-S-PM9338</t>
  </si>
  <si>
    <t>Azalea Velvet 2 Seater Sofa In Light Beige Colour</t>
  </si>
  <si>
    <t>AS-475-2Str-LightBeigeVelvet</t>
  </si>
  <si>
    <t>FN2095498-S-PM9338</t>
  </si>
  <si>
    <t>Azalea Velvet 1 Seater Sofa In Light Beige Colour</t>
  </si>
  <si>
    <t>AS-475-1Str-LightBeigeVelvet</t>
  </si>
  <si>
    <t>FN2095497-S-PM9338</t>
  </si>
  <si>
    <t>Azalea Velvet 3 Seater Sofa In Baby Pink Colour</t>
  </si>
  <si>
    <t>AS-475-3Str-BabyPinkVelvet</t>
  </si>
  <si>
    <t>FN2095496-S-PM9338</t>
  </si>
  <si>
    <t>Azalea Velvet 2 Seater Sofa In Baby Pink Colour</t>
  </si>
  <si>
    <t>AS-475-2Str-BabyPinkVelvet</t>
  </si>
  <si>
    <t>FN2095495-S-PM9338</t>
  </si>
  <si>
    <t>Azalea Velvet 1 Seater Sofa In Baby Pink Colour</t>
  </si>
  <si>
    <t>AS-475-1Str-BabyPinkVelvet</t>
  </si>
  <si>
    <t>FN2095492-S-PM9338</t>
  </si>
  <si>
    <t>AS-475-1Str-OliveGreenVelvet</t>
  </si>
  <si>
    <t>FN2095488-S-PM9338</t>
  </si>
  <si>
    <t>Azalea Fabric 3 Seater Sofa In Chestnut Brown Colour</t>
  </si>
  <si>
    <t>AS-475-3Str-Azora58109(ChestnutBrown)</t>
  </si>
  <si>
    <t>FN2095577-S-PM9338</t>
  </si>
  <si>
    <t>Amanda Suede Fabric 3 Seater Sofa In Beige Colour</t>
  </si>
  <si>
    <t>AS-384-3S-SuedeBeige</t>
  </si>
  <si>
    <t>FN2095576-S-PM9338</t>
  </si>
  <si>
    <t>Amanda Suede Fabric 2 Seater Sofa In Beige Colour</t>
  </si>
  <si>
    <t>AS-384-2S-SuedeBeige</t>
  </si>
  <si>
    <t>FN2095575-S-PM9338</t>
  </si>
  <si>
    <t>Amanda Suede Fabric 1 Seater Sofa In Beige Colour</t>
  </si>
  <si>
    <t>AS-384-1S-SuedeBeige</t>
  </si>
  <si>
    <t>FN2095571-S-PM9338</t>
  </si>
  <si>
    <t>Amanda Velvet 3 Seater Sofa In Emerald Green Colour</t>
  </si>
  <si>
    <t>AS-384-3S-DeepGreenVelvet</t>
  </si>
  <si>
    <t>FN2095570-S-PM9338</t>
  </si>
  <si>
    <t>Amanda Velvet 2 Seater Sofa In Emerald Green Colour</t>
  </si>
  <si>
    <t>AS-384-2S-DeepGreenVelvet</t>
  </si>
  <si>
    <t>FN2095569-S-PM9338</t>
  </si>
  <si>
    <t>Amanda Velvet 1 Seater Sofa In Emerald Green Colour</t>
  </si>
  <si>
    <t>AS-384-1S-DeepGreenVelvet</t>
  </si>
  <si>
    <t>FN2095567-S-PM9338</t>
  </si>
  <si>
    <t>Amanda Fabric 2 Seater Sofa In Camel Yellow Colour</t>
  </si>
  <si>
    <t>AS-384-2S-Azora54019(CamelYellow)</t>
  </si>
  <si>
    <t>FN2095566-S-PM9338</t>
  </si>
  <si>
    <t>Amanda Fabric 1 Seater Sofa In Camel Yellow Colour</t>
  </si>
  <si>
    <t>AS-384-1S-Azora54019(CamelYellow)</t>
  </si>
  <si>
    <t>FN2095562-S-PM9338</t>
  </si>
  <si>
    <t>Amanda Fabric 3 Seater Sofa In Maroon Colour</t>
  </si>
  <si>
    <t>AS-384-3S-AzoraMaroon</t>
  </si>
  <si>
    <t>FN2095561-S-PM9338</t>
  </si>
  <si>
    <t>Amanda Fabric 2 Seater Sofa In Maroon Colour</t>
  </si>
  <si>
    <t>AS-384-2S-AzoraMaroon</t>
  </si>
  <si>
    <t>FN2095560-S-PM9338</t>
  </si>
  <si>
    <t>Amanda Fabric 1 Seater Sofa In Maroon Colour</t>
  </si>
  <si>
    <t>AS-384-1S-AzoraMaroon</t>
  </si>
  <si>
    <t>FN2095556-S-PM9338</t>
  </si>
  <si>
    <t>Amanda Velvet 3 Seater Sofa In Royal Blue Colour</t>
  </si>
  <si>
    <t>AS-384-3S-RoyalBlueVelvet</t>
  </si>
  <si>
    <t>FN2095555-S-PM9338</t>
  </si>
  <si>
    <t>Amanda Velvet 2 Seater Sofa In Royal Blue Colour</t>
  </si>
  <si>
    <t>AS-384-2S-RoyalBlueVelvet</t>
  </si>
  <si>
    <t>FN2095554-S-PM9338</t>
  </si>
  <si>
    <t>Amanda Velvet 1 Seater Sofa In Royal Blue Colour</t>
  </si>
  <si>
    <t>AS-384-1S-RoyalBlueVelvet</t>
  </si>
  <si>
    <t>FN2095590-S-PM9338</t>
  </si>
  <si>
    <t>Alcalde Fabric Wing Chair In Navy Blue Colour</t>
  </si>
  <si>
    <t>AS-491-WC-Azora56136(NavyBlue)</t>
  </si>
  <si>
    <t>FM2116256-S-PM9338</t>
  </si>
  <si>
    <t>Aelber Fabric 1 Seater Sofa In Camel Yellow Colour</t>
  </si>
  <si>
    <t>AS-499-1Str-Fab-C.Yellow-Azora54019</t>
  </si>
  <si>
    <t>FM2116257-S-PM9338</t>
  </si>
  <si>
    <t>Aelber Fabric 1 Seater Sofa In Mustard Yellow Colour</t>
  </si>
  <si>
    <t>AS-499-1Str-Fab-M.Yellow-Azora54017</t>
  </si>
  <si>
    <t>FM2116258-S-PM9338</t>
  </si>
  <si>
    <t>Aelber Fabric 1 Seater Sofa In Violet Colour</t>
  </si>
  <si>
    <t>AS-499-1Str-Fab-VioletFab</t>
  </si>
  <si>
    <t>FM2116259-S-PM9338</t>
  </si>
  <si>
    <t>Aelber Fabric 1 Seater Sofa In Blush Pink Colour</t>
  </si>
  <si>
    <t>AS-499-1Str-Fab-Blush-LeoneBlush</t>
  </si>
  <si>
    <t>FM2116260-S-PM9338</t>
  </si>
  <si>
    <t>Aelber Velvet 1 Seater Sofa In Charcoal Grey Colour</t>
  </si>
  <si>
    <t>AS-499-1Str-Vel-CharcoalGreyVelvet</t>
  </si>
  <si>
    <t>FM2116261-S-PM9338</t>
  </si>
  <si>
    <t>Aelber Velvet 1 Seater Sofa In Brown Colour</t>
  </si>
  <si>
    <t>AS-499-1Str-Vel-BrownVelvet</t>
  </si>
  <si>
    <t>FM2116262-S-PM9338</t>
  </si>
  <si>
    <t>Aelber Velvet 1 Seater Sofa In Mint Green Colour</t>
  </si>
  <si>
    <t>AS-499-1Str-Vel-M.GreenVelvet</t>
  </si>
  <si>
    <t>FM2116263-S-PM9338</t>
  </si>
  <si>
    <t>Aelber Velvet 1 Seater Sofa In Dark Green Colour</t>
  </si>
  <si>
    <t>AS-499-1Str-Vel-D.GreenVelvet</t>
  </si>
  <si>
    <t>FM2116265-S-PM9338</t>
  </si>
  <si>
    <t>Aelber Velvet 1 Seater Sofa In Yellow Colour</t>
  </si>
  <si>
    <t>AS-499-1Str-Vel-YellowVelvet</t>
  </si>
  <si>
    <t>FM2116266-S-PM9338</t>
  </si>
  <si>
    <t>Aelber Velvet 1 Seater Sofa In Blush Pink Colour</t>
  </si>
  <si>
    <t>AS-499-1Str-Vel-BlushVelvet</t>
  </si>
  <si>
    <t>FM2116267-S-PM9338</t>
  </si>
  <si>
    <t>Aelber Fabric 2 Seater Sofa In Steel Grey Colour</t>
  </si>
  <si>
    <t>AS-499-2Str-Fab-S.Grey-Azora58045</t>
  </si>
  <si>
    <t>FM2116269-S-PM9338</t>
  </si>
  <si>
    <t>Aelber Fabric 2 Seater Sofa In Beige Colour</t>
  </si>
  <si>
    <t>AS-499-2Str-Fab-Beige-Azora59204</t>
  </si>
  <si>
    <t>FM2116270-S-PM9338</t>
  </si>
  <si>
    <t>Aelber Fabric 2 Seater Sofa In Sandy Brown Colour</t>
  </si>
  <si>
    <t>AS-499-2Str-Fab-S.Brown-Azora58007</t>
  </si>
  <si>
    <t>FM2116271-S-PM9338</t>
  </si>
  <si>
    <t>Aelber Fabric 2 Seater Sofa In Pine Green Colour</t>
  </si>
  <si>
    <t>AS-499-2Str-Fab-PineGreen-Azora54020</t>
  </si>
  <si>
    <t>FM2116272-S-PM9338</t>
  </si>
  <si>
    <t>Aelber Fabric 2 Seater Sofa In Mint Green Colour</t>
  </si>
  <si>
    <t>AS-499-2Str-Fab-M.Green-Leone18641</t>
  </si>
  <si>
    <t>FM2116273-S-PM9338</t>
  </si>
  <si>
    <t>Aelber Fabric 2 Seater Sofa In Garnet Red Colour</t>
  </si>
  <si>
    <t>AS-499-2Str-Fab-G.Red-Azora52212</t>
  </si>
  <si>
    <t>FM2116274-S-PM9338</t>
  </si>
  <si>
    <t>Aelber Fabric 2 Seater Sofa In Rust Colour</t>
  </si>
  <si>
    <t>AS-499-2Str-Fab-Rust-LeoneRust</t>
  </si>
  <si>
    <t>FM2116275-S-PM9338</t>
  </si>
  <si>
    <t>Aelber Fabric 2 Seater Sofa In Camel Yellow Colour</t>
  </si>
  <si>
    <t>AS-499-2Str-Fab-C.Yellow-Azora54019</t>
  </si>
  <si>
    <t>FM2116276-S-PM9338</t>
  </si>
  <si>
    <t>Aelber Fabric 2 Seater Sofa In Mustard Yellow Colour</t>
  </si>
  <si>
    <t>AS-499-2Str-Fab-MustardYellow-Azora54017</t>
  </si>
  <si>
    <t>FM2116277-S-PM9338</t>
  </si>
  <si>
    <t>Aelber Fabric 2 Seater Sofa In Violet Colour</t>
  </si>
  <si>
    <t>AS-499-2Str-Fab-VioletFab</t>
  </si>
  <si>
    <t>FM2116278-S-PM9338</t>
  </si>
  <si>
    <t>Aelber Fabric 2 Seater Sofa In Blush Pink Colour</t>
  </si>
  <si>
    <t>AS-499-2Str-Fab-Blush-LeoneBlush</t>
  </si>
  <si>
    <t>FM2116279-S-PM9338</t>
  </si>
  <si>
    <t>Aelber Velvet 2 Seater Sofa In Charcoal Grey Colour</t>
  </si>
  <si>
    <t>AS-499-2Str-Vel-CharcoalGreyVelvet</t>
  </si>
  <si>
    <t>FM2116280-S-PM9338</t>
  </si>
  <si>
    <t>Aelber Velvet 2 Seater Sofa In Brown Colour</t>
  </si>
  <si>
    <t>AS-499-2Str-Vel-BrownVelvet</t>
  </si>
  <si>
    <t>FM2116281-S-PM9338</t>
  </si>
  <si>
    <t>Aelber Velvet 2 Seater Sofa In Mint Green Colour</t>
  </si>
  <si>
    <t>AS-499-2Str-Vel-M.GreenVelvet</t>
  </si>
  <si>
    <t>FM2116282-S-PM9338</t>
  </si>
  <si>
    <t>Aelber Velvet 2 Seater Sofa In Dark Green Colour</t>
  </si>
  <si>
    <t>AS-499-2Str-Vel-D.GreenVelvet</t>
  </si>
  <si>
    <t>FM2116284-S-PM9338</t>
  </si>
  <si>
    <t>Aelber Velvet 2 Seater Sofa In Yellow Colour</t>
  </si>
  <si>
    <t>AS-499-2Str-Vel-YellowVelvet</t>
  </si>
  <si>
    <t>FM2116285-S-PM9338</t>
  </si>
  <si>
    <t>Aelber Velvet 2 Seater Sofa In Blush Pink Colour</t>
  </si>
  <si>
    <t>AS-499-2Str-Vel-BlushVelvet</t>
  </si>
  <si>
    <t>FM2116286-S-PM9338</t>
  </si>
  <si>
    <t>Aelber Fabric 3 Seater Sofa In Steel Grey Colour</t>
  </si>
  <si>
    <t>AS-499-3Str-Fab-S.Grey-Azora58045</t>
  </si>
  <si>
    <t>FM2116248-S-PM9338</t>
  </si>
  <si>
    <t>Aelber Fabric 1 Seater Sofa In Steel Grey Colour</t>
  </si>
  <si>
    <t>AS-499-1Str-Fab-S.Grey-Azora58045</t>
  </si>
  <si>
    <t>FM2116250-S-PM9338</t>
  </si>
  <si>
    <t>Aelber Fabric 1 Seater Sofa In Beige Colour</t>
  </si>
  <si>
    <t>AS-499-1Str-Fab-Beige-Azora59204</t>
  </si>
  <si>
    <t>FM2116251-S-PM9338</t>
  </si>
  <si>
    <t>Aelber Fabric 1 Seater Sofa In Sandy Brown Colour</t>
  </si>
  <si>
    <t>AS-499-1Str-Fab-S.Brown-Azora58007</t>
  </si>
  <si>
    <t>FM2116252-S-PM9338</t>
  </si>
  <si>
    <t>Aelber Fabric 1 Seater Sofa In Pine Green Colour</t>
  </si>
  <si>
    <t>AS-499-1Str-Fab-PineGreen-Azora54020</t>
  </si>
  <si>
    <t>FM2116253-S-PM9338</t>
  </si>
  <si>
    <t>Aelber Fabric 1 Seater Sofa In Mint Green Colour</t>
  </si>
  <si>
    <t>AS-499-1Str-Fab-M.Green-Leone18641</t>
  </si>
  <si>
    <t>FM2116254-S-PM9338</t>
  </si>
  <si>
    <t>Aelber Fabric 1 Seater Sofa In Garnet Red Colour</t>
  </si>
  <si>
    <t>AS-499-1Str-Fab-G.Red-Azora52212</t>
  </si>
  <si>
    <t>FM2116255-S-PM9338</t>
  </si>
  <si>
    <t>Aelber Fabric 1 Seater Sofa In Rust Colour</t>
  </si>
  <si>
    <t>AS-499-1Str-Fab-Rust-LeoneRust</t>
  </si>
  <si>
    <t>FM2116288-S-PM9338</t>
  </si>
  <si>
    <t>Aelber Fabric 3 Seater Sofa In Beige Colour</t>
  </si>
  <si>
    <t>AS-499-3Str-Fab-Beige-Azora59204</t>
  </si>
  <si>
    <t>FM2116289-S-PM9338</t>
  </si>
  <si>
    <t>Aelber Fabric 3 Seater Sofa In Sandy Brown Colour</t>
  </si>
  <si>
    <t>AS-499-3Str-Fab-S.Brown-Azora58007</t>
  </si>
  <si>
    <t>FM2116290-S-PM9338</t>
  </si>
  <si>
    <t>Aelber Fabric 3 Seater Sofa In Pine Green Colour</t>
  </si>
  <si>
    <t>AS-499-3Str-Fab-PineGreen-Azora54020</t>
  </si>
  <si>
    <t>FM2116291-S-PM9338</t>
  </si>
  <si>
    <t>Aelber Fabric 3 Seater Sofa In Mint Green Colour</t>
  </si>
  <si>
    <t>AS-499-3Str-Fab-M.Green-Leone18641</t>
  </si>
  <si>
    <t>FM2116292-S-PM9338</t>
  </si>
  <si>
    <t>Aelber Fabric 3 Seater Sofa In Garnet Red Colour</t>
  </si>
  <si>
    <t>AS-499-3Str-Fab-G.Red-Azora52212</t>
  </si>
  <si>
    <t>FM2116293-S-PM9338</t>
  </si>
  <si>
    <t>Aelber Fabric 3 Seater Sofa In Rust Colour</t>
  </si>
  <si>
    <t>AS-499-3Str-Fab-Rust-LeoneRust</t>
  </si>
  <si>
    <t>FM2116294-S-PM9338</t>
  </si>
  <si>
    <t>Aelber Fabric 3 Seater Sofa In Camel Yellow Colour</t>
  </si>
  <si>
    <t>AS-499-3Str-Fab-C.Yellow-Azora54019</t>
  </si>
  <si>
    <t>FM2116295-S-PM9338</t>
  </si>
  <si>
    <t>Aelber Fabric 3 Seater Sofa In Mustard Yellow Colour</t>
  </si>
  <si>
    <t>AS-499-3Str-Fab-M.Yellow-Azora54017</t>
  </si>
  <si>
    <t>FM2116296-S-PM9338</t>
  </si>
  <si>
    <t>Aelber Fabric 3 Seater Sofa In Violet Colour</t>
  </si>
  <si>
    <t>AS-499-3Str-Fab-VioletFab</t>
  </si>
  <si>
    <t>FM2116297-S-PM9338</t>
  </si>
  <si>
    <t>Aelber Fabric 3 Seater Sofa In Blush Pink Colour</t>
  </si>
  <si>
    <t>AS-499-3Str-Fab-B.Pink-LeoneBlush</t>
  </si>
  <si>
    <t>FM2116298-S-PM9338</t>
  </si>
  <si>
    <t>Aelber Velvet 3 Seater Sofa In Charcoal Grey Colour</t>
  </si>
  <si>
    <t>AS-499-3Str-Vel-CharcoalGreyVelvet</t>
  </si>
  <si>
    <t>FM2116299-S-PM9338</t>
  </si>
  <si>
    <t>Aelber Velvet 3 Seater Sofa In Brown Colour</t>
  </si>
  <si>
    <t>AS-499-3Str-Vel-BrownVelvet</t>
  </si>
  <si>
    <t>FM2116300-S-PM9338</t>
  </si>
  <si>
    <t>Aelber Velvet 3 Seater Sofa In Mint Green Colour</t>
  </si>
  <si>
    <t>AS-499-3Str-Vel-M.GreenVelvet</t>
  </si>
  <si>
    <t>FM2116303-S-PM9338</t>
  </si>
  <si>
    <t>Aelber Velvet 3 Seater Sofa In Yellow Colour</t>
  </si>
  <si>
    <t>AS-499-3Str-Vel-YellowVelvet</t>
  </si>
  <si>
    <t>FM2116304-S-PM9338</t>
  </si>
  <si>
    <t>Aelber Velvet 3 Seater Sofa In Blush Pink Colour</t>
  </si>
  <si>
    <t>AS-499-3Str-Vel-BlushVelvet</t>
  </si>
  <si>
    <t>FN2125297-S-PM9338</t>
  </si>
  <si>
    <t>Arlo Fabric 1 Seater Sofa in Grey Colour</t>
  </si>
  <si>
    <t>AS-480-1S-TexturedBeigeVelvet- Colour-Addition - Azora Charcoal Grey-12092023</t>
  </si>
  <si>
    <t>FN2125298-S-PM9338</t>
  </si>
  <si>
    <t>Arlo Fabric 2 Seater Sofa in Grey Colour</t>
  </si>
  <si>
    <t>AS-480-2S-TexturedBeigeVelvet- Colour-Addition - Azora Charcoal Grey-12092023</t>
  </si>
  <si>
    <t>FN2125299-S-PM9338</t>
  </si>
  <si>
    <t>Arlo Fabric 3 Seater Sofa in Grey Colour</t>
  </si>
  <si>
    <t>AS-480-3S-TexturedBeigeVelvet- Colour-Addition - Azora Charcoal Grey-12092023</t>
  </si>
  <si>
    <t>FN2125300-S-PM9338</t>
  </si>
  <si>
    <t>Azalea Fabric 1 Seater Sofa in Grey Colour</t>
  </si>
  <si>
    <t>AS-475-1Str-TexturedVioletVelvet- Colour-Addition - Azora Charcoal Grey-12092023</t>
  </si>
  <si>
    <t>FN2125301-S-PM9338</t>
  </si>
  <si>
    <t>Azalea Fabric 2 Seater Sofa in Grey Colour</t>
  </si>
  <si>
    <t>AS-475-2Str-TexturedVioletVelvet- Colour-Addition - Azora Charcoal Grey-12092023</t>
  </si>
  <si>
    <t>FN2125302-S-PM9338</t>
  </si>
  <si>
    <t>Azalea Fabric 3 Seater Sofa in Grey Colour</t>
  </si>
  <si>
    <t>AS-475-3Str-TexturedVioletVelvet- Colour-Addition - Azora Charcoal Grey-12092023</t>
  </si>
  <si>
    <t>FN2125253-S-PM9338</t>
  </si>
  <si>
    <t>Arlo Fabric 1 Seater Sofa in Yellow Colour</t>
  </si>
  <si>
    <t>AS-480-1S-TexturedBeigeVelvet- Colour-Addition - Azora Camel Yellow-12092023</t>
  </si>
  <si>
    <t>FN2125254-S-PM9338</t>
  </si>
  <si>
    <t>Arlo Fabric 2 Seater Sofa in Yellow Colour</t>
  </si>
  <si>
    <t>AS-480-2S-TexturedBeigeVelvet- Colour-Addition - Azora Camel Yellow-12092023</t>
  </si>
  <si>
    <t>FN2125255-S-PM9338</t>
  </si>
  <si>
    <t>Arlo Fabric 3 Seater Sofa in Yellow Colour</t>
  </si>
  <si>
    <t>AS-480-3S-TexturedBeigeVelvet- Colour-Addition - Azora Camel Yellow-12092023</t>
  </si>
  <si>
    <t>FN2125256-S-PM9338</t>
  </si>
  <si>
    <t>Azalea Fabric 1 Seater Sofa in Yellow Colour</t>
  </si>
  <si>
    <t>AS-475-1Str-TexturedVioletVelvet- Colour-Addition - Azora Camel Yellow-12092023</t>
  </si>
  <si>
    <t>FN2125257-S-PM9338</t>
  </si>
  <si>
    <t>Azalea Fabric 2 Seater Sofa in Yellow Colour</t>
  </si>
  <si>
    <t>AS-475-2Str-TexturedVioletVelvet- Colour-Addition - Azora Camel Yellow-12092023</t>
  </si>
  <si>
    <t>FN2125258-S-PM9338</t>
  </si>
  <si>
    <t>Azalea Fabric 3 Seater Sofa in Yellow Colour</t>
  </si>
  <si>
    <t>AS-475-3Str-TexturedVioletVelvet- Colour-Addition - Azora Camel Yellow-12092023</t>
  </si>
  <si>
    <t>FN2125361-S-PM9338</t>
  </si>
  <si>
    <t>Arlo Fabric 1 Seater Sofa in Blue Colour</t>
  </si>
  <si>
    <t>AS-480-1S-TexturedBeigeVelvet- Colour-Addition - Azora Navy Blue-12092023</t>
  </si>
  <si>
    <t>FN2125363-S-PM9338</t>
  </si>
  <si>
    <t>Arlo Fabric 3 Seater Sofa in Blue Colour</t>
  </si>
  <si>
    <t>AS-480-3S-TexturedBeigeVelvet- Colour-Addition - Azora Navy Blue-12092023</t>
  </si>
  <si>
    <t>FN2125329-S-PM9338</t>
  </si>
  <si>
    <t>Arlo Fabric 1 Seater Sofa in Brown Colour</t>
  </si>
  <si>
    <t>AS-480-1S-TexturedBeigeVelvet- Colour-Addition - Azora Chestnut Brown-12092023</t>
  </si>
  <si>
    <t>FN2125330-S-PM9338</t>
  </si>
  <si>
    <t>Arlo Fabric 2 Seater Sofa in Brown Colour</t>
  </si>
  <si>
    <t>AS-480-2S-TexturedBeigeVelvet- Colour-Addition - Azora Chestnut Brown-12092023</t>
  </si>
  <si>
    <t>FN2125331-S-PM9338</t>
  </si>
  <si>
    <t>Arlo Fabric 3 Seater Sofa in Brown Colour</t>
  </si>
  <si>
    <t>AS-480-3S-TexturedBeigeVelvet- Colour-Addition - Azora Chestnut Brown-12092023</t>
  </si>
  <si>
    <t>FN2125408-S-PM9338</t>
  </si>
  <si>
    <t>Arlo Velvet 3 Seater Sofa in Beige Colour</t>
  </si>
  <si>
    <t>AS-480-3S-WineVelvet- Colour-Addition - Beige Velvet (Iconic12)-12092023</t>
  </si>
  <si>
    <t>FN2125410-S-PM9338</t>
  </si>
  <si>
    <t>Azalea Velvet 2 Seater Sofa in Beige Colour</t>
  </si>
  <si>
    <t>Hybrid_AS-475-2S-UniqueTealVelvet- Colour-Addition - Beige Velvet (Iconic12)-12092023</t>
  </si>
  <si>
    <t>FN2125411-S-PM9338</t>
  </si>
  <si>
    <t>Azalea Velvet 3 Seater Sofa in Beige Colour</t>
  </si>
  <si>
    <t>PM_AS-475-3S-TealVelvet-VISHAT- Colour-Addition - Beige Velvet (Iconic12)-12092023</t>
  </si>
  <si>
    <t>FN2125403-S-PM9338</t>
  </si>
  <si>
    <t>Amanda Velvet 1 Seater Sofa in Beige Colour</t>
  </si>
  <si>
    <t>AS-384-1S-Teal-Orchid337- Colour-Addition - Beige Velvet (Iconic12)-12092023</t>
  </si>
  <si>
    <t>FN2125404-S-PM9338</t>
  </si>
  <si>
    <t>Amanda Velvet 2 Seater Sofa in Beige Colour</t>
  </si>
  <si>
    <t>AS-384-2S-Teal-Orchid337- Colour-Addition - Beige Velvet (Iconic12)-12092023</t>
  </si>
  <si>
    <t>FN2125405-S-PM9338</t>
  </si>
  <si>
    <t>Amanda Velvet 3 Seater Sofa in Beige Colour</t>
  </si>
  <si>
    <t>AS-384-3S-Teal-Orchid337- Colour-Addition - Beige Velvet (Iconic12)-12092023</t>
  </si>
  <si>
    <t>FN2125406-S-PM9338</t>
  </si>
  <si>
    <t>Arlo Velvet 1 Seater Sofa in Beige Colour</t>
  </si>
  <si>
    <t>AS-480-1S-WineVelvet- Colour-Addition - Beige Velvet (Iconic12)-12092023</t>
  </si>
  <si>
    <t>FN2125407-S-PM9338</t>
  </si>
  <si>
    <t>Arlo Velvet 2 Seater Sofa in Beige Colour</t>
  </si>
  <si>
    <t>AS-480-2S-WineVelvet- Colour-Addition - Beige Velvet (Iconic12)-12092023</t>
  </si>
  <si>
    <t>FN2125477-S-PM9338</t>
  </si>
  <si>
    <t>Amanda Velvet 1 Seater Sofa in Blush Colour</t>
  </si>
  <si>
    <t>AS-384-1S-Teal-Orchid337- Colour-Addition - Blush Velvet(Luxur 02)-12092023</t>
  </si>
  <si>
    <t>FN2125479-S-PM9338</t>
  </si>
  <si>
    <t>Amanda Velvet 3 Seater Sofa in Blush Colour</t>
  </si>
  <si>
    <t>AS-384-3S-Teal-Orchid337- Colour-Addition - Blush Velvet(Luxur 02)-12092023</t>
  </si>
  <si>
    <t>FN2125480-S-PM9338</t>
  </si>
  <si>
    <t>Arlo Velvet 1 Seater Sofa in Blush Colour</t>
  </si>
  <si>
    <t>AS-480-1S-WineVelvet- Colour-Addition - Blush Velvet(Luxur 02)-12092023</t>
  </si>
  <si>
    <t>FN2125481-S-PM9338</t>
  </si>
  <si>
    <t>Arlo Velvet 2 Seater Sofa in Blush Colour</t>
  </si>
  <si>
    <t>AS-480-2S-WineVelvet- Colour-Addition - Blush Velvet(Luxur 02)-12092023</t>
  </si>
  <si>
    <t>FN2125482-S-PM9338</t>
  </si>
  <si>
    <t>Arlo Velvet 3 Seater Sofa in Blush Colour</t>
  </si>
  <si>
    <t>AS-480-3S-WineVelvet- Colour-Addition - Blush Velvet(Luxur 02)-12092023</t>
  </si>
  <si>
    <t>FN2125443-S-PM9338</t>
  </si>
  <si>
    <t>Amanda Velvet 1 Seater Sofa in Berry Red Colour</t>
  </si>
  <si>
    <t>AS-384-1S-Teal-Orchid337- Colour-Addition - Berry Red Velvet-12092023</t>
  </si>
  <si>
    <t>FN2125444-S-PM9338</t>
  </si>
  <si>
    <t>Amanda Velvet 2 Seater Sofa in Berry Red Colour</t>
  </si>
  <si>
    <t>AS-384-2S-Teal-Orchid337- Colour-Addition - Berry Red Velvet-12092023</t>
  </si>
  <si>
    <t>FN2125445-S-PM9338</t>
  </si>
  <si>
    <t>Amanda Velvet 3 Seater Sofa in Berry Red Colour</t>
  </si>
  <si>
    <t>AS-384-3S-Teal-Orchid337- Colour-Addition - Berry Red Velvet-12092023</t>
  </si>
  <si>
    <t>FN2125446-S-PM9338</t>
  </si>
  <si>
    <t>Arlo Velvet 1 Seater Sofa in Berry Red Colour</t>
  </si>
  <si>
    <t>AS-480-1S-WineVelvet- Colour-Addition - Berry Red Velvet-12092023</t>
  </si>
  <si>
    <t>FN2125447-S-PM9338</t>
  </si>
  <si>
    <t>Arlo Velvet 2 Seater Sofa in Berry Red Colour</t>
  </si>
  <si>
    <t>AS-480-2S-WineVelvet- Colour-Addition - Berry Red Velvet-12092023</t>
  </si>
  <si>
    <t>FN2125448-S-PM9338</t>
  </si>
  <si>
    <t>Arlo Velvet 3 Seater Sofa in Berry Red Colour</t>
  </si>
  <si>
    <t>AS-480-3S-WineVelvet- Colour-Addition - Berry Red Velvet-12092023</t>
  </si>
  <si>
    <t>FN2125539-S-PM9338</t>
  </si>
  <si>
    <t>Amanda Velvet 1 Seater Sofa in Mint Green Colour</t>
  </si>
  <si>
    <t>AS-384-1S-Teal-Orchid337- Colour-Addition - Mint Green Velvet-12092023</t>
  </si>
  <si>
    <t>FN2125540-S-PM9338</t>
  </si>
  <si>
    <t>Amanda Velvet 2 Seater Sofa in Mint Green Colour</t>
  </si>
  <si>
    <t>AS-384-2S-Teal-Orchid337- Colour-Addition - Mint Green Velvet-12092023</t>
  </si>
  <si>
    <t>FN2125541-S-PM9338</t>
  </si>
  <si>
    <t>Amanda Velvet 3 Seater Sofa in Mint Green Colour</t>
  </si>
  <si>
    <t>AS-384-3S-Teal-Orchid337- Colour-Addition - Mint Green Velvet-12092023</t>
  </si>
  <si>
    <t>FN2125542-S-PM9338</t>
  </si>
  <si>
    <t>Arlo Velvet 1 Seater Sofa in Mint Green Colour</t>
  </si>
  <si>
    <t>AS-480-1S-WineVelvet- Colour-Addition - Mint Green Velvet-12092023</t>
  </si>
  <si>
    <t>FN2125543-S-PM9338</t>
  </si>
  <si>
    <t>Arlo Velvet 2 Seater Sofa in Mint Green Colour</t>
  </si>
  <si>
    <t>AS-480-2S-WineVelvet- Colour-Addition - Mint Green Velvet-12092023</t>
  </si>
  <si>
    <t>FN2125544-S-PM9338</t>
  </si>
  <si>
    <t>Arlo Velvet 3 Seater Sofa in Mint Green Colour</t>
  </si>
  <si>
    <t>AS-480-3S-WineVelvet- Colour-Addition - Mint Green Velvet-12092023</t>
  </si>
  <si>
    <t>FN2125508-S-PM9338</t>
  </si>
  <si>
    <t>Amanda Velvet 1 Seater Sofa in Brown Colour</t>
  </si>
  <si>
    <t>AS-384-1S-Teal-Orchid337- Colour-Addition - Brown Velvet-12092023</t>
  </si>
  <si>
    <t>FN2125509-S-PM9338</t>
  </si>
  <si>
    <t>Amanda Velvet 2 Seater Sofa in Brown Colour</t>
  </si>
  <si>
    <t>AS-384-2S-Teal-Orchid337- Colour-Addition - Brown Velvet-12092023</t>
  </si>
  <si>
    <t>FN2125510-S-PM9338</t>
  </si>
  <si>
    <t>Amanda Velvet 3 Seater Sofa in Brown Colour</t>
  </si>
  <si>
    <t>AS-384-3S-Teal-Orchid337- Colour-Addition - Brown Velvet-12092023</t>
  </si>
  <si>
    <t>FN2125511-S-PM9338</t>
  </si>
  <si>
    <t>Arlo Velvet 1 Seater Sofa in Brown Colour</t>
  </si>
  <si>
    <t>AS-480-1S-WineVelvet- Colour-Addition - Brown Velvet-12092023</t>
  </si>
  <si>
    <t>FN2125512-S-PM9338</t>
  </si>
  <si>
    <t>Arlo Velvet 2 Seater Sofa in Brown Colour</t>
  </si>
  <si>
    <t>AS-480-2S-WineVelvet- Colour-Addition - Brown Velvet-12092023</t>
  </si>
  <si>
    <t>FN2125513-S-PM9338</t>
  </si>
  <si>
    <t>Arlo Velvet 3 Seater Sofa in Brown Colour</t>
  </si>
  <si>
    <t>AS-480-3S-WineVelvet- Colour-Addition - Brown Velvet-12092023</t>
  </si>
  <si>
    <t>FN2125622-S-PM9338</t>
  </si>
  <si>
    <t>Amanda Velvet 1 Seater Sofa in Wine Colour</t>
  </si>
  <si>
    <t>AS-384-1S-Teal-Orchid337- Colour-Addition - Wine Velvet-12092023</t>
  </si>
  <si>
    <t>FN2125623-S-PM9338</t>
  </si>
  <si>
    <t>Amanda Velvet 2 Seater Sofa in Wine Colour</t>
  </si>
  <si>
    <t>AS-384-2S-Teal-Orchid337- Colour-Addition - Wine Velvet-12092023</t>
  </si>
  <si>
    <t>FN2125624-S-PM9338</t>
  </si>
  <si>
    <t>Amanda Velvet 3 Seater Sofa in Wine Colour</t>
  </si>
  <si>
    <t>AS-384-3S-Teal-Orchid337- Colour-Addition - Wine Velvet-12092023</t>
  </si>
  <si>
    <t>FN2125625-S-PM9338</t>
  </si>
  <si>
    <t>Azalea Velvet 1 Seater Sofa in Wine Colour</t>
  </si>
  <si>
    <t>Hybrid_AS-475-1S-UniqueTealVelvet- Colour-Addition - Wine Velvet-12092023</t>
  </si>
  <si>
    <t>FN2125626-S-PM9338</t>
  </si>
  <si>
    <t>Azalea Velvet 2 Seater Sofa in Wine Colour</t>
  </si>
  <si>
    <t>Hybrid_AS-475-2S-UniqueTealVelvet- Colour-Addition - Wine Velvet-12092023</t>
  </si>
  <si>
    <t>FN2125591-S-PM9338</t>
  </si>
  <si>
    <t>Amanda Velvet 1 Seater Sofa in Violet Colour</t>
  </si>
  <si>
    <t>AS-384-1S-Teal-Orchid337- Colour-Addition - Textured Violet-12092023</t>
  </si>
  <si>
    <t>FN2125592-S-PM9338</t>
  </si>
  <si>
    <t>Amanda Velvet 2 Seater Sofa in Violet Colour</t>
  </si>
  <si>
    <t>AS-384-2S-Teal-Orchid337- Colour-Addition - Textured Violet-12092023</t>
  </si>
  <si>
    <t>FN2125593-S-PM9338</t>
  </si>
  <si>
    <t>Amanda Velvet 3 Seater Sofa in Violet Colour</t>
  </si>
  <si>
    <t>AS-384-3S-Teal-Orchid337- Colour-Addition - Textured Violet-12092023</t>
  </si>
  <si>
    <t>FN2125594-S-PM9338</t>
  </si>
  <si>
    <t>Arlo Velvet 1 Seater Sofa in Violet Colour</t>
  </si>
  <si>
    <t>AS-480-1S-WineVelvet- Colour-Addition - Textured Violet-12092023</t>
  </si>
  <si>
    <t>FN2125595-S-PM9338</t>
  </si>
  <si>
    <t>Arlo Velvet 2 Seater Sofa in Violet Colour</t>
  </si>
  <si>
    <t>AS-480-2S-WineVelvet- Colour-Addition - Textured Violet-12092023</t>
  </si>
  <si>
    <t>FN2125596-S-PM9338</t>
  </si>
  <si>
    <t>Arlo Velvet 3 Seater Sofa in Violet Colour</t>
  </si>
  <si>
    <t>AS-480-3S-WineVelvet- Colour-Addition - Textured Violet-12092023</t>
  </si>
  <si>
    <t>FN2125664-S-PM9338</t>
  </si>
  <si>
    <t>Azalea Velvet 3 Seater Sofa in Yellow Colour</t>
  </si>
  <si>
    <t>PM_AS-475-3S-TealVelvet-VISHAT- Colour-Addition - Yellow Velvet-12092023</t>
  </si>
  <si>
    <t>FN2125656-S-PM9338</t>
  </si>
  <si>
    <t>Amanda Velvet 1 Seater Sofa in Yellow Colour</t>
  </si>
  <si>
    <t>AS-384-1S-Teal-Orchid337- Colour-Addition - Yellow Velvet-12092023</t>
  </si>
  <si>
    <t>FN2125657-S-PM9338</t>
  </si>
  <si>
    <t>Amanda Velvet 2 Seater Sofa in Yellow Colour</t>
  </si>
  <si>
    <t>AS-384-2S-Teal-Orchid337- Colour-Addition - Yellow Velvet-12092023</t>
  </si>
  <si>
    <t>FN2125658-S-PM9338</t>
  </si>
  <si>
    <t>Amanda Velvet 3 Seater Sofa in Yellow Colour</t>
  </si>
  <si>
    <t>AS-384-3S-Teal-Orchid337- Colour-Addition - Yellow Velvet-12092023</t>
  </si>
  <si>
    <t>FN2125659-S-PM9338</t>
  </si>
  <si>
    <t>Arlo Velvet 1 Seater Sofa in Yellow Colour</t>
  </si>
  <si>
    <t>AS-480-1S-WineVelvet- Colour-Addition - Yellow Velvet-12092023</t>
  </si>
  <si>
    <t>FN2125660-S-PM9338</t>
  </si>
  <si>
    <t>Arlo Velvet 2 Seater Sofa in Yellow Colour</t>
  </si>
  <si>
    <t>AS-480-2S-WineVelvet- Colour-Addition - Yellow Velvet-12092023</t>
  </si>
  <si>
    <t>FN2125661-S-PM9338</t>
  </si>
  <si>
    <t>Arlo Velvet 3 Seater Sofa in Yellow Colour</t>
  </si>
  <si>
    <t>AS-480-3S-WineVelvet- Colour-Addition - Yellow Velvet-12092023</t>
  </si>
  <si>
    <t>FN2125662-S-PM9338</t>
  </si>
  <si>
    <t>Azalea Velvet 1 Seater Sofa in Yellow Colour</t>
  </si>
  <si>
    <t>Hybrid_AS-475-1S-UniqueTealVelvet- Colour-Addition - Yellow Velvet-12092023</t>
  </si>
  <si>
    <t>FN2125663-S-PM9338</t>
  </si>
  <si>
    <t>Azalea Velvet 2 Seater Sofa in Yellow Colour</t>
  </si>
  <si>
    <t>Hybrid_AS-475-2S-UniqueTealVelvet- Colour-Addition - Yellow Velvet-12092023</t>
  </si>
  <si>
    <t>FN2125208-S-PM9338</t>
  </si>
  <si>
    <t>Aracely Fabric 1 Seater Sofa in Beige Colour</t>
  </si>
  <si>
    <t>Aracely Fabric 1 Seater Sofa in Beige Colour_001</t>
  </si>
  <si>
    <t>FN2125209-S-PM9338</t>
  </si>
  <si>
    <t>Aracely Fabric 2 Seater Sofa in Beige Colour</t>
  </si>
  <si>
    <t>Aracely Fabric 2 Seater Sofa in Beige Colour_002</t>
  </si>
  <si>
    <t>FN2125210-S-PM9338</t>
  </si>
  <si>
    <t>Aracely Fabric 3 Seater Sofa in Beige Colour</t>
  </si>
  <si>
    <t>Aracely Fabric 3 Seater Sofa in Beige Colour_003</t>
  </si>
  <si>
    <t>FN2125250-S-PM9338</t>
  </si>
  <si>
    <t>Aracely Fabric 1 Seater Sofa in Yellow Colour</t>
  </si>
  <si>
    <t>Aracely Fabric 1 Seater Sofa in Beige Colour_013</t>
  </si>
  <si>
    <t>FN2125251-S-PM9338</t>
  </si>
  <si>
    <t>Aracely Fabric 2 Seater Sofa in Yellow Colour</t>
  </si>
  <si>
    <t>Aracely Fabric 2 Seater Sofa in Beige Colour_014</t>
  </si>
  <si>
    <t>FN2125252-S-PM9338</t>
  </si>
  <si>
    <t>Aracely Fabric 3 Seater Sofa in Yellow Colour</t>
  </si>
  <si>
    <t>Aracely Fabric 3 Seater Sofa in Beige Colour_015</t>
  </si>
  <si>
    <t>FN2125294-S-PM9338</t>
  </si>
  <si>
    <t>Aracely Fabric 1 Seater Sofa in Grey Colour</t>
  </si>
  <si>
    <t>Aracely Fabric 1 Seater Sofa in Beige Colour_027</t>
  </si>
  <si>
    <t>FN2125295-S-PM9338</t>
  </si>
  <si>
    <t>Aracely Fabric 2 Seater Sofa in Grey Colour</t>
  </si>
  <si>
    <t>Aracely Fabric 2 Seater Sofa in Beige Colour_028</t>
  </si>
  <si>
    <t>FN2125296-S-PM9338</t>
  </si>
  <si>
    <t>Aracely Fabric 3 Seater Sofa in Grey Colour</t>
  </si>
  <si>
    <t>Aracely Fabric 3 Seater Sofa in Beige Colour_029</t>
  </si>
  <si>
    <t>FN2125326-S-PM9338</t>
  </si>
  <si>
    <t>Aracely Fabric 1 Seater Sofa in Brown Colour</t>
  </si>
  <si>
    <t>Aracely Fabric 1 Seater Sofa in Beige Colour_041</t>
  </si>
  <si>
    <t>FN2125327-S-PM9338</t>
  </si>
  <si>
    <t>Aracely Fabric 2 Seater Sofa in Brown Colour</t>
  </si>
  <si>
    <t>Aracely Fabric 2 Seater Sofa in Beige Colour_042</t>
  </si>
  <si>
    <t>FN2125328-S-PM9338</t>
  </si>
  <si>
    <t>Aracely Fabric 3 Seater Sofa in Brown Colour</t>
  </si>
  <si>
    <t>Aracely Fabric 3 Seater Sofa in Beige Colour_043</t>
  </si>
  <si>
    <t>FM2130045-S-PM9338</t>
  </si>
  <si>
    <t>Amanda Fabric Fabric RHS Sectional Sofa (3 + Lounger) In Mint Green Colour</t>
  </si>
  <si>
    <t>AS-384L-B-RHS-CharcoalGrey-Azora58146_PM //ColorAddition355</t>
  </si>
  <si>
    <t>FM2130046-S-PM9338</t>
  </si>
  <si>
    <t>Amanda Fabric LHS Sectional Sofa (3 + Lounger) In Mint Green Colour</t>
  </si>
  <si>
    <t>AS-384L-B-LHS-CharcoalGrey-Azora58146_PM //ColorAddition356</t>
  </si>
  <si>
    <t>FM2130080-S-PM9338</t>
  </si>
  <si>
    <t>Amanda Fabric RHS Sectional Sofa (3 + Lounger) In Mustard Yellow Colour</t>
  </si>
  <si>
    <t>AS-384L-B-RHS-CharcoalGrey-Azora58146_PM //ColorAddition390</t>
  </si>
  <si>
    <t>FM2130081-S-PM9338</t>
  </si>
  <si>
    <t>Amanda Fabric LHS Sectional Sofa (3 + Lounger) In Mustard Yellow Colour</t>
  </si>
  <si>
    <t>AS-384L-B-LHS-CharcoalGrey-Azora58146_PM //ColorAddition391</t>
  </si>
  <si>
    <t>FM2130052-S-PM9338</t>
  </si>
  <si>
    <t>Amanda Velvet 1 Seater Sofa In Garnet Red Colour</t>
  </si>
  <si>
    <t>AS-384-1S-RoyalBlueVelvetColorAddition362</t>
  </si>
  <si>
    <t>FM2130053-S-PM9338</t>
  </si>
  <si>
    <t>Amanda Velvet 3 Seater Sofa In Garnet Red Colour</t>
  </si>
  <si>
    <t>AS-384-3S-RoyalBlueVelvetColorAddition363</t>
  </si>
  <si>
    <t>FM2130054-S-PM9338</t>
  </si>
  <si>
    <t>Amanda Velvet 2 Seater Sofa In Garnet Red Colour</t>
  </si>
  <si>
    <t>AS-384-2S-RoyalBlueVelvetColorAddition364</t>
  </si>
  <si>
    <t>FM2130055-S-PM9338</t>
  </si>
  <si>
    <t>Amanda Fabric RHS Sectional Sofa (3 + Lounger) In Garnet Red Colour</t>
  </si>
  <si>
    <t>AS-384L-B-RHS-CharcoalGrey-Azora58146_PM //ColorAddition365</t>
  </si>
  <si>
    <t>FM2130057-S-PM9338</t>
  </si>
  <si>
    <t>Amanda Velvet 1 Seater Sofa In Pine Colour</t>
  </si>
  <si>
    <t>AS-384-1S-RoyalBlueVelvetColorAddition367</t>
  </si>
  <si>
    <t>FM2130058-S-PM9338</t>
  </si>
  <si>
    <t>Amanda Velvet 3 Seater Sofa In Pine Colour</t>
  </si>
  <si>
    <t>AS-384-3S-RoyalBlueVelvetColorAddition368</t>
  </si>
  <si>
    <t>FM2130059-S-PM9338</t>
  </si>
  <si>
    <t>Amanda Velvet 2 Seater Sofa In Pine Colour</t>
  </si>
  <si>
    <t>AS-384-2S-RoyalBlueVelvetColorAddition369</t>
  </si>
  <si>
    <t>FM2130060-S-PM9338</t>
  </si>
  <si>
    <t>Amanda Fabric RHS Sectional Sofa (3 + Lounger) In Pine Colour</t>
  </si>
  <si>
    <t>AS-384L-B-RHS-CharcoalGrey-Azora58146_PM //ColorAddition370</t>
  </si>
  <si>
    <t>FM2130061-S-PM9338</t>
  </si>
  <si>
    <t>Amanda Fabric LHS Sectional Sofa (3 + Lounger) In Pine Colour</t>
  </si>
  <si>
    <t>AS-384L-B-LHS-CharcoalGrey-Azora58146_PM //ColorAddition371</t>
  </si>
  <si>
    <t>FM2130067-S-PM9338</t>
  </si>
  <si>
    <t>Amanda Velvet 1 Seater Sofa In Powder Blue Colour</t>
  </si>
  <si>
    <t>AS-384-1S-RoyalBlueVelvetColorAddition377</t>
  </si>
  <si>
    <t>FM2130068-S-PM9338</t>
  </si>
  <si>
    <t>Amanda Velvet 3 Seater Sofa In Powder Blue Colour</t>
  </si>
  <si>
    <t>AS-384-3S-RoyalBlueVelvetColorAddition378</t>
  </si>
  <si>
    <t>FM2130069-S-PM9338</t>
  </si>
  <si>
    <t>Amanda Velvet 2 Seater Sofa In Powder Blue Colour</t>
  </si>
  <si>
    <t>AS-384-2S-RoyalBlueVelvetColorAddition379</t>
  </si>
  <si>
    <t>FM2130070-S-PM9338</t>
  </si>
  <si>
    <t>Amanda Fabric Fabric RHS Sectional Sofa (3 + Lounger) In Powder Blue Colour</t>
  </si>
  <si>
    <t>AS-384L-B-RHS-CharcoalGrey-Azora58146_PM //ColorAddition380</t>
  </si>
  <si>
    <t>FM2130071-S-PM9338</t>
  </si>
  <si>
    <t>Amanda Fabric LHS Sectional Sofa (3 + Lounger) In Powder Blue Colour</t>
  </si>
  <si>
    <t>AS-384L-B-LHS-CharcoalGrey-Azora58146_PM //ColorAddition381</t>
  </si>
  <si>
    <t>FM2130077-S-PM9338</t>
  </si>
  <si>
    <t>Amanda Velvet 1 Seater Sofa In Mustard Yellow Colour</t>
  </si>
  <si>
    <t>AS-384-1S-RoyalBlueVelvetColorAddition387</t>
  </si>
  <si>
    <t>FM2130078-S-PM9338</t>
  </si>
  <si>
    <t>Amanda Velvet 3 Seater Sofa In Mustard Yellow Colour</t>
  </si>
  <si>
    <t>AS-384-3S-RoyalBlueVelvetColorAddition388</t>
  </si>
  <si>
    <t>FM2130079-S-PM9338</t>
  </si>
  <si>
    <t>Amanda Velvet 2 Seater Sofa In Mustard Yellow Colour</t>
  </si>
  <si>
    <t>AS-384-2S-RoyalBlueVelvetColorAddition389</t>
  </si>
  <si>
    <t>FM2130350-S-PM9338</t>
  </si>
  <si>
    <t>Azalea Velvet 1 Seater Sofa In Steel Grey Colour</t>
  </si>
  <si>
    <t>AS-475-1Str-LightBeigeVelvetColorAddition660</t>
  </si>
  <si>
    <t>FM2130351-S-PM9338</t>
  </si>
  <si>
    <t>Azalea Velvet 3 Seater Sofa In Steel Grey Colour</t>
  </si>
  <si>
    <t>PM_AS-475-3S-TealVelvet-VISHATColorAddition661</t>
  </si>
  <si>
    <t>FM2130352-S-PM9338</t>
  </si>
  <si>
    <t>Azalea Velvet 2 Seater Sofa In Steel Grey Colour</t>
  </si>
  <si>
    <t>PM_AS-475-2S-TealVelvet-VISHATColorAddition662</t>
  </si>
  <si>
    <t>FM2130353-S-PM9338</t>
  </si>
  <si>
    <t>Azalea Velvet 1 Seater Sofa In Blush Pink Colour</t>
  </si>
  <si>
    <t>AS-475-1Str-LightBeigeVelvetColorAddition663</t>
  </si>
  <si>
    <t>FM2130354-S-PM9338</t>
  </si>
  <si>
    <t>Azalea Velvet 3 Seater Sofa In Blush Pink Colour</t>
  </si>
  <si>
    <t>PM_AS-475-3S-TealVelvet-VISHATColorAddition664</t>
  </si>
  <si>
    <t>FM2130359-S-PM9338</t>
  </si>
  <si>
    <t>AS-475-1Str-LightBeigeVelvetColorAddition669</t>
  </si>
  <si>
    <t>FM2130361-S-PM9338</t>
  </si>
  <si>
    <t>PM_AS-475-2S-TealVelvet-VISHATColorAddition671</t>
  </si>
  <si>
    <t>FM2130362-S-PM9338</t>
  </si>
  <si>
    <t>Azalea Velvet 1 Seater Sofa In Garnet Red Colour</t>
  </si>
  <si>
    <t>AS-475-1Str-LightBeigeVelvetColorAddition672</t>
  </si>
  <si>
    <t>FM2130363-S-PM9338</t>
  </si>
  <si>
    <t>Azalea Velvet 3 Seater Sofa In Garnet Red Colour</t>
  </si>
  <si>
    <t>PM_AS-475-3S-TealVelvet-VISHATColorAddition673</t>
  </si>
  <si>
    <t>FM2130364-S-PM9338</t>
  </si>
  <si>
    <t>Azalea Velvet 2 Seater Sofa In Garnet Red Colour</t>
  </si>
  <si>
    <t>PM_AS-475-2S-TealVelvet-VISHATColorAddition674</t>
  </si>
  <si>
    <t>FM2130365-S-PM9338</t>
  </si>
  <si>
    <t>Azalea Velvet 1 Seater Sofa In Pine Colour</t>
  </si>
  <si>
    <t>AS-475-1Str-LightBeigeVelvetColorAddition675</t>
  </si>
  <si>
    <t>FN2138399-S-PM9338</t>
  </si>
  <si>
    <t>Impero Fabric Chaise Lounger in Sandy Brown Colour</t>
  </si>
  <si>
    <t>AS-337-CL-SandyBrownFab</t>
  </si>
  <si>
    <t>FN2125221-S-PM9338</t>
  </si>
  <si>
    <t>Cheshire Fabric 2 Seater Sofa in Beige Colour</t>
  </si>
  <si>
    <t>AS-481-2Str-Azora58146(CharcoalGrey)- Colour-Addition - Azora Beige-12092023</t>
  </si>
  <si>
    <t>FN1850477-S-PM9338</t>
  </si>
  <si>
    <t>Serena Fabric 1 Seater Sofa In Sandy Brown Colour</t>
  </si>
  <si>
    <t>AS-561-1S-OmegaSandyBrown</t>
  </si>
  <si>
    <t>FN1875541-S-PM9338</t>
  </si>
  <si>
    <t>Serena Fabric RHS Sectional Sofa (2 + Lounger) in Blue Colour</t>
  </si>
  <si>
    <t>AS-561L-2L-RHS-OmegaBlue694</t>
  </si>
  <si>
    <t>FN2095596-S-PM9338</t>
  </si>
  <si>
    <t>Barrio Velvet Wing Chair In Teal Blue Colour</t>
  </si>
  <si>
    <t>AS-199-WC-TealBlueVelvet</t>
  </si>
  <si>
    <t>FN2095585-S-PM9338</t>
  </si>
  <si>
    <t>Jairo Velvet Wing Chair In Royal Blue Colour</t>
  </si>
  <si>
    <t>AS-430-WC-ChairOnly-RoyalBlueVelvet</t>
  </si>
  <si>
    <t>FM1915457-S-PM9338</t>
  </si>
  <si>
    <t>Serena Fabric 1 Seater Sofa In Graphite Grey Colour</t>
  </si>
  <si>
    <t>AS-561-1S-OmegaGrey352</t>
  </si>
  <si>
    <t>FN2125284-S-PM9338</t>
  </si>
  <si>
    <t>Sato Fabric 3 Seater Sofa in Yellow Colour</t>
  </si>
  <si>
    <t>Sato Fabric 3 Seater Sofa in Yellow Colour_5</t>
  </si>
  <si>
    <t>FN1998678-S-PM9338</t>
  </si>
  <si>
    <t>Kitson RHS Sectional Sofa In Textured Grey Colour</t>
  </si>
  <si>
    <t>AS-323L-RHS-TexturedGrey</t>
  </si>
  <si>
    <t>FM2153307-S-PM9338</t>
  </si>
  <si>
    <t>Bari Leatherette 1 Seater Sofa In Black Colour</t>
  </si>
  <si>
    <t>Bari1Seaterblack</t>
  </si>
  <si>
    <t>FN2110498-S-PM9338</t>
  </si>
  <si>
    <t>Basilius Arm Chair in Dark Brown Colour</t>
  </si>
  <si>
    <t>ADC-115-AvioDarkBrownPVC</t>
  </si>
  <si>
    <t>FN2138411-S-PM9338</t>
  </si>
  <si>
    <t>Bolivar Velvet Dining Chair in Multiprint Colour</t>
  </si>
  <si>
    <t>ADC-111-HaldenPrint-RoseGoldLegs</t>
  </si>
  <si>
    <t>FN2095503-S-PM9338</t>
  </si>
  <si>
    <t>Cheshire Fabric 3 Seater Sofa In Charcoal Grey Colour</t>
  </si>
  <si>
    <t>AS-481-3Str-Azora58146(CharcoalGrey)</t>
  </si>
  <si>
    <t>FN2095502-S-PM9338</t>
  </si>
  <si>
    <t>Cheshire Fabric 2 Seater Sofa In Charcoal Grey Colour</t>
  </si>
  <si>
    <t>AS-481-2Str-Azora58146(CharcoalGrey)</t>
  </si>
  <si>
    <t>FM1990730-S-PM9338</t>
  </si>
  <si>
    <t>Bolivar Velvet Dining Chair In Beige Colour</t>
  </si>
  <si>
    <t>ADC-111-Bolivar-Iconic12-BeigeVelvet</t>
  </si>
  <si>
    <t>FN2138386-S-PM9338</t>
  </si>
  <si>
    <t>Unica Fabric Dining Chair in Beige Colour</t>
  </si>
  <si>
    <t>AE-LS-SC-Beige</t>
  </si>
  <si>
    <t>FN1778973-S-PM9338</t>
  </si>
  <si>
    <t>Fernand Fabric 3 Seater Sofa In Brown Blocks</t>
  </si>
  <si>
    <t>Frida III_06011_01016_09017_08005_Hybrid_New_2021_aadeshwar</t>
  </si>
  <si>
    <t>FN1850488-S-PM9338</t>
  </si>
  <si>
    <t>Baleria Fabric Chaise Lounger in Charcoal Grey Colour</t>
  </si>
  <si>
    <t>Windsor_Charcoal Grey_New_2021_aadeshwar</t>
  </si>
  <si>
    <t>FN1850487-S-PM9338</t>
  </si>
  <si>
    <t>Baleria Fabric Chaise Lounger in Navy Blue Colour</t>
  </si>
  <si>
    <t>Windsor_Navy Blue_New_2021_aadeshwar</t>
  </si>
  <si>
    <t>FM1973672-S-PM9338</t>
  </si>
  <si>
    <t>Mariana Velvet Barrel Chair in Ash Grey Colour with Foot Stool</t>
  </si>
  <si>
    <t>111-57_aadeshwar</t>
  </si>
  <si>
    <t>FM1973674-S-PM9338</t>
  </si>
  <si>
    <t>Mariana Velvet Barrel Chair in Opal Blue Colour with Foot Stool</t>
  </si>
  <si>
    <t>111-59_aadeshwar</t>
  </si>
  <si>
    <t>FM1973673-S-PM9338</t>
  </si>
  <si>
    <t>Mariana Velvet Barrel Chair in Teal Colour with Foot Stool</t>
  </si>
  <si>
    <t>111-58_aadeshwar</t>
  </si>
  <si>
    <t>FN2138439-S-PM9338</t>
  </si>
  <si>
    <t>Regalia Solid Wood Centre Table with Marble Top</t>
  </si>
  <si>
    <t>CustomCentreTable</t>
  </si>
  <si>
    <t>FN1998698-S-PM9338</t>
  </si>
  <si>
    <t>Carelino Corner Sofa In Royal Blue Colour in L Shape</t>
  </si>
  <si>
    <t>AS-105-RoundCorner-9ftx8ft-BlueVelvet</t>
  </si>
  <si>
    <t>FN1998697-S-PM9338</t>
  </si>
  <si>
    <t>Carelino Velvet Corner Sofa in Teal Blue Colour in L Shape</t>
  </si>
  <si>
    <t>AS-105-RoundCorner-9ftx8ft-TealVelvet</t>
  </si>
  <si>
    <t>FN1998716-S-PM9338</t>
  </si>
  <si>
    <t>Octavius 3 Seater Velvet Sofa in Teal Blue Colour</t>
  </si>
  <si>
    <t>AS-Chester-3Str-TealVelvet</t>
  </si>
  <si>
    <t>FN2138428-S-PM9338</t>
  </si>
  <si>
    <t>Liliac Fabric Wing Chair in Beige Multiprint Colour</t>
  </si>
  <si>
    <t>AS-931-WC-Myra107</t>
  </si>
  <si>
    <t>FN2095501-S-PM9338</t>
  </si>
  <si>
    <t>Cheshire Fabric 1 Seater Sofa In Charcoal Grey Colour</t>
  </si>
  <si>
    <t>AS-481-1Str-Azora58146(CharcoalGrey)</t>
  </si>
  <si>
    <t>FN2138425-S-PM9338</t>
  </si>
  <si>
    <t>Emporis Velvet RHS Sectional Sofa (3 + Lounger) In Teal Blue Colour</t>
  </si>
  <si>
    <t>AS-480L-RHS-Teal</t>
  </si>
  <si>
    <t>FN1998689-S-PM9338</t>
  </si>
  <si>
    <t>Torino Velvet LHS Pull-Out Sofa Cum Bed in Fossil Grey Colour with Storage</t>
  </si>
  <si>
    <t>AS-481L-LHS-SCB-VishatGreyVelvet</t>
  </si>
  <si>
    <t>FN1998695-S-PM9338</t>
  </si>
  <si>
    <t>Adonia LHS Fabric Pull-Out Sofa Cum Bed in Textured Grey Colour</t>
  </si>
  <si>
    <t>AS-398L-SCB-C-LHS-AtlanticGrey712</t>
  </si>
  <si>
    <t>FN2095518-S-PM9338</t>
  </si>
  <si>
    <t>Kaylee Velvet 3 Seater Sofa In Royal Blue Colour</t>
  </si>
  <si>
    <t>AS-443-3S-RoyalBlueVelvet</t>
  </si>
  <si>
    <t>FN2095517-S-PM9338</t>
  </si>
  <si>
    <t>Kaylee Velvet 2 Seater Sofa In Royal Blue Colour</t>
  </si>
  <si>
    <t>AS-443-2S-RoyalBlueVelvet</t>
  </si>
  <si>
    <t>FN1998717-S-PM9338</t>
  </si>
  <si>
    <t>Simplo Fabric Pull-Out Sofa Cum Bed in Navy Blue Colour</t>
  </si>
  <si>
    <t>AS-325-3S-SCB-CrossCushion-Blue-Azora56136</t>
  </si>
  <si>
    <t>FN2138431-S-PM9338</t>
  </si>
  <si>
    <t>Impero Fabric LHS Sofa Cum Bed in Beige Colour With Storage</t>
  </si>
  <si>
    <t>AS-337L-SCB-LHS-AzoraBeige</t>
  </si>
  <si>
    <t>FN2085647-S-PM9338</t>
  </si>
  <si>
    <t>Rogelio Fabric LHS Pull Out Sofa Cum Bed In Sandy Brown Colour With Storage</t>
  </si>
  <si>
    <t>AS-325C-L-SCB-LHS-Sandy Brown-Azora 58007 _9338</t>
  </si>
  <si>
    <t>FN2095527-S-PM9338</t>
  </si>
  <si>
    <t>Kaylee Fabric 3 Seater Sofa In Charcoal Grey Colour</t>
  </si>
  <si>
    <t>AS-443-3S-Azora58146(CharcoalGrey)</t>
  </si>
  <si>
    <t>FN2138432-S-PM9338</t>
  </si>
  <si>
    <t>Impero Fabric RHS Sofa Cum Bed in Beige Colour With Storage</t>
  </si>
  <si>
    <t>AS-337L-SCB-RHS-AzoraBeige</t>
  </si>
  <si>
    <t>FN2116064-S-PM9338</t>
  </si>
  <si>
    <t>Valencia Velvet Chaise Lounger in Royal Blue Colour</t>
  </si>
  <si>
    <t>AS-518-Lounger-RoyalBlueVelvet</t>
  </si>
  <si>
    <t>FN1998690-S-PM9338</t>
  </si>
  <si>
    <t>Torino Velvet RHS Pull-Out Sofa Cum Bed in Fossil Grey Colour with Storage</t>
  </si>
  <si>
    <t>AS-481L-RHS-SCB-VishatGreyVelvet</t>
  </si>
  <si>
    <t>FN1926457-S-PM9338</t>
  </si>
  <si>
    <t>Felacia Fabric 2 Seater RHS Sectional Sofa in Brown Colour</t>
  </si>
  <si>
    <t>1000005772521_9338</t>
  </si>
  <si>
    <t>FN1949790-S-PM9338</t>
  </si>
  <si>
    <t>Rapidlibo Leatherette 2 Seater Sofa in Brown Colour</t>
  </si>
  <si>
    <t>1000010242698_9338</t>
  </si>
  <si>
    <t>FN1949762-S-PM9338</t>
  </si>
  <si>
    <t>Exottic Fabric 2 Seater Sofa in Brown Colour</t>
  </si>
  <si>
    <t>1000010717043_9338</t>
  </si>
  <si>
    <t>FN1949767-S-PM9338</t>
  </si>
  <si>
    <t>Inferno Fabric 3 Seater Sofa in Beige Colour</t>
  </si>
  <si>
    <t>1000010717354_9338</t>
  </si>
  <si>
    <t>FN1956485-S-PM9338</t>
  </si>
  <si>
    <t>Tuscany Fabric 3 Seater Sofa in Beige Colour</t>
  </si>
  <si>
    <t>1000010945721_9338</t>
  </si>
  <si>
    <t>FN1949707-S-PM9338</t>
  </si>
  <si>
    <t>Caretta Fabric 3 Seater Sofa in Beige Colour</t>
  </si>
  <si>
    <t>1000010641122_9338</t>
  </si>
  <si>
    <t>FN1942323-S-PM9338</t>
  </si>
  <si>
    <t>Armoire Velvet 2 Seater Sofa in Brown Colour</t>
  </si>
  <si>
    <t>1000010315365_9338</t>
  </si>
  <si>
    <t>FN1926487-S-PM9338</t>
  </si>
  <si>
    <t>Edgewynk Fabric 3 Seater Sofa in Beige Colour</t>
  </si>
  <si>
    <t>1000006716125_9338</t>
  </si>
  <si>
    <t>FN1942322-S-PM9338</t>
  </si>
  <si>
    <t>Armoire Velvet 2 Seater Sofa in Green Colour</t>
  </si>
  <si>
    <t>1000010315341_9338</t>
  </si>
  <si>
    <t>FN1926358-S-PM9338</t>
  </si>
  <si>
    <t>Becker Fabric 3 Seater Sofa in Brown Colour</t>
  </si>
  <si>
    <t>1000007823417_9338</t>
  </si>
  <si>
    <t>FN1926352-S-PM9338</t>
  </si>
  <si>
    <t>Gorgona Fabric 3 Seater Sofa in Beige Colour</t>
  </si>
  <si>
    <t>1000007706063_9338</t>
  </si>
  <si>
    <t>FN1887495-S-PM9338</t>
  </si>
  <si>
    <t>Inferno  Fabric 3 Seater Sofa in White Colour</t>
  </si>
  <si>
    <t>1000009738220_9338</t>
  </si>
  <si>
    <t>FN1892006-S-PM9338</t>
  </si>
  <si>
    <t>Apollon Fabric 2 Seater Sofa in Grey Colour</t>
  </si>
  <si>
    <t>1000008898200_9338</t>
  </si>
  <si>
    <t>FN1887497-S-PM9338</t>
  </si>
  <si>
    <t>Inferno Fabric 3 Seater Sofa in Brown Colour</t>
  </si>
  <si>
    <t>1000009738218_9338</t>
  </si>
  <si>
    <t>FN1872017-S-PM9338</t>
  </si>
  <si>
    <t>Excellon Fabric 3 Seater Sofa in Beige Colour</t>
  </si>
  <si>
    <t>1000008898192_9338</t>
  </si>
  <si>
    <t>FN1872056-S-PM9338</t>
  </si>
  <si>
    <t>Pedriate  Leatherette 2 Seater Sofa in Beige Colour</t>
  </si>
  <si>
    <t>1000008898232_9338</t>
  </si>
  <si>
    <t>FN1872044-S-PM9338</t>
  </si>
  <si>
    <t>Gorgona Leatherette 3 Seater LHS Sectional Sofa in Beige Colour</t>
  </si>
  <si>
    <t>1000008941142_9338</t>
  </si>
  <si>
    <t>FN1875824-S-PM9338</t>
  </si>
  <si>
    <t>Vinchi Leather 3 Seater Sofa in Brown Colour</t>
  </si>
  <si>
    <t>1000007442544_9338</t>
  </si>
  <si>
    <t>FN1949706-S-PM9338</t>
  </si>
  <si>
    <t>Caretta  Fabric 2 Seater Sofa in Beige Colour</t>
  </si>
  <si>
    <t>1000010641120_9338</t>
  </si>
  <si>
    <t>FN1949781-S-PM9338</t>
  </si>
  <si>
    <t>Hopestone  Fabric 2 Seater Sofa in Beige &amp; Brown Colour</t>
  </si>
  <si>
    <t>1000010717049_9338</t>
  </si>
  <si>
    <t>FN1926466-S-PM9338</t>
  </si>
  <si>
    <t>Ion  Fabric 2 Seater Sofa in Beige Colour</t>
  </si>
  <si>
    <t>1000004199850_9338</t>
  </si>
  <si>
    <t>FN1926450-S-PM9338</t>
  </si>
  <si>
    <t>Ion  Fabric LHS Sectional Sofa in Beige Colour</t>
  </si>
  <si>
    <t>1000004556269_9338</t>
  </si>
  <si>
    <t>FN1926515-S-PM9338</t>
  </si>
  <si>
    <t>Parteta  Fabric 2 Seater Sofa in Brown Colour</t>
  </si>
  <si>
    <t>1000010315357_9338</t>
  </si>
  <si>
    <t>FN1892019-S-PM9338</t>
  </si>
  <si>
    <t>Ion  Fabric 3 Seater Sofa in Brown Colour</t>
  </si>
  <si>
    <t>1000004878741_9338</t>
  </si>
  <si>
    <t>FN1891996-S-PM9338</t>
  </si>
  <si>
    <t>Greenwolf  Fabric 3 Seater Sofa in Grey Colour</t>
  </si>
  <si>
    <t>1000009032069_9338</t>
  </si>
  <si>
    <t>FN1892003-S-PM9338</t>
  </si>
  <si>
    <t>Gorgona Leatherette 2 Seater Sofa in Beige Colour</t>
  </si>
  <si>
    <t>1000007706065_9338</t>
  </si>
  <si>
    <t>FN1878783-S-PM9338</t>
  </si>
  <si>
    <t>Capa  Fabric 2 Seater Sofa in Beige Colour</t>
  </si>
  <si>
    <t>1000009523095_9338</t>
  </si>
  <si>
    <t>FN1878771-S-PM9338</t>
  </si>
  <si>
    <t>Inferno  Fabric 3 Seater Sofa in Brown Colour</t>
  </si>
  <si>
    <t>1000009532027_9338</t>
  </si>
  <si>
    <t>FN1872055-S-PM9338</t>
  </si>
  <si>
    <t>lanih Fabric 2 Seater Sofa in Ivory Colour</t>
  </si>
  <si>
    <t>1000008469416_9338</t>
  </si>
  <si>
    <t>FN1872029-S-PM9338</t>
  </si>
  <si>
    <t>Glademake  Leatherette 2 Seater Sofa in Brown Colour</t>
  </si>
  <si>
    <t>1000009344383_9338</t>
  </si>
  <si>
    <t>FN1956466-S-PM9338</t>
  </si>
  <si>
    <t>Stylesshine  Fabric 2 Seater Sofa in Grey Colour</t>
  </si>
  <si>
    <t>1000010888595_9338</t>
  </si>
  <si>
    <t>FN1956467-S-PM9338</t>
  </si>
  <si>
    <t>Stylesshine  Fabric 3 Seater Sofa in Pink Colour</t>
  </si>
  <si>
    <t>1000010888601_9338</t>
  </si>
  <si>
    <t>FN1946757-S-PM9338</t>
  </si>
  <si>
    <t>Lago Fabric 2 Seater Sofa in Grey Colour</t>
  </si>
  <si>
    <t>1000010315345_9338</t>
  </si>
  <si>
    <t>FN1942304-S-PM9338</t>
  </si>
  <si>
    <t>Gucca  Fabric 3 Seater Sofa in Brown Colour</t>
  </si>
  <si>
    <t>1000010315359_9338</t>
  </si>
  <si>
    <t>FN1942311-S-PM9338</t>
  </si>
  <si>
    <t>Gucca  Fabric 2 Seater Sofa in Brown Colour</t>
  </si>
  <si>
    <t>1000010315335_9338</t>
  </si>
  <si>
    <t>FN1942319-S-PM9338</t>
  </si>
  <si>
    <t>Gucca  Fabric 2 Seater Sofa in Grey Colour</t>
  </si>
  <si>
    <t>1000010315337_9338</t>
  </si>
  <si>
    <t>FN1942320-S-PM9338</t>
  </si>
  <si>
    <t>Rejoya  Half Leather 2 Seater Sofa in Tan Colour</t>
  </si>
  <si>
    <t>1000010311215_9338</t>
  </si>
  <si>
    <t>FN1949792-S-PM9338</t>
  </si>
  <si>
    <t>Rapidlibo  Leatherette 2 Seater Sofa in Beige Colour</t>
  </si>
  <si>
    <t>1000010242694_9338</t>
  </si>
  <si>
    <t>FN1942313-S-PM9338</t>
  </si>
  <si>
    <t>Inferno  Fabric 2 Seater Sofa in Beige Colour</t>
  </si>
  <si>
    <t>1000010458238_9338</t>
  </si>
  <si>
    <t>FN1942310-S-PM9338</t>
  </si>
  <si>
    <t>Lago Fabric 3 Seater Sofa in Brown Colour</t>
  </si>
  <si>
    <t>1000010315371_9338</t>
  </si>
  <si>
    <t>FN1942321-S-PM9338</t>
  </si>
  <si>
    <t>Rejoya  Half Leather 3 Seater Sofa in Tan Colour</t>
  </si>
  <si>
    <t>1000010311213_9338</t>
  </si>
  <si>
    <t>FN1926383-S-PM9338</t>
  </si>
  <si>
    <t>Northlay  Fabric 3 Seater Sofa in Beige Colour</t>
  </si>
  <si>
    <t>1000008898198_9338</t>
  </si>
  <si>
    <t>FN1926514-S-PM9338</t>
  </si>
  <si>
    <t>Popwhop  Fabric 3 Seater Sofa in Grey Colour</t>
  </si>
  <si>
    <t>1000010315377_9338</t>
  </si>
  <si>
    <t>FN1926439-S-PM9338</t>
  </si>
  <si>
    <t>Ion  Fabric 3 Seater Sofa in Beige Colour</t>
  </si>
  <si>
    <t>1000004199846_9338</t>
  </si>
  <si>
    <t>FN1926544-S-PM9338</t>
  </si>
  <si>
    <t>Flembey  Fabric 2 Seater Sofa in Brown Colour</t>
  </si>
  <si>
    <t>1000010146421_9338</t>
  </si>
  <si>
    <t>FN1903175-S-PM9338</t>
  </si>
  <si>
    <t>Lovin Fabric 2 Seater Sofa in Beige Colour</t>
  </si>
  <si>
    <t>1000010087724_9338</t>
  </si>
  <si>
    <t>FN1892012-S-PM9338</t>
  </si>
  <si>
    <t>Ion  Fabric 2 Seater Sofa in Brown Colour</t>
  </si>
  <si>
    <t>1000004878745_9338</t>
  </si>
  <si>
    <t>FN1892001-S-PM9338</t>
  </si>
  <si>
    <t>Excellon  Fabric 2 Seater Sofa in Beige Colour</t>
  </si>
  <si>
    <t>1000008898206_9338</t>
  </si>
  <si>
    <t>FN1892018-S-PM9338</t>
  </si>
  <si>
    <t>Aironstyle Fabric 2 Seater Sofa in Beige Colour</t>
  </si>
  <si>
    <t>1000008898208_9338</t>
  </si>
  <si>
    <t>FN1892020-S-PM9338</t>
  </si>
  <si>
    <t>Curvelash Fabric 2 Seater Sofa in Brown Colour</t>
  </si>
  <si>
    <t>1000008474750_9338</t>
  </si>
  <si>
    <t>FN1875826-S-PM9338</t>
  </si>
  <si>
    <t>Wilox  Fabric 3 Seater Sofa in Beige Colour</t>
  </si>
  <si>
    <t>1000005694802_9338</t>
  </si>
  <si>
    <t>FN1872069-S-PM9338</t>
  </si>
  <si>
    <t>Pedriate  Leatherette 3 Seater Sofa in Beige Colour</t>
  </si>
  <si>
    <t>1000008898228_9338</t>
  </si>
  <si>
    <t>FN1872054-S-PM9338</t>
  </si>
  <si>
    <t>Stratus  Fabric 2 Seater Sofa in Blue Colour</t>
  </si>
  <si>
    <t>1000008746057_9338</t>
  </si>
  <si>
    <t>FN1872043-S-PM9338</t>
  </si>
  <si>
    <t>Ebony  Fabric 3 Seater Sofa in Beige Colour</t>
  </si>
  <si>
    <t>1000009363233_9338</t>
  </si>
  <si>
    <t>FN1872060-S-PM9338</t>
  </si>
  <si>
    <t>Ashland Leather 3 Seater Sofa in Brown Colour</t>
  </si>
  <si>
    <t>1000007331729_9338</t>
  </si>
  <si>
    <t>FN1871998-S-PM9338</t>
  </si>
  <si>
    <t>Woodwork Leather 3 Seater Sofa in Brown Colour</t>
  </si>
  <si>
    <t>1000007663373_9338</t>
  </si>
  <si>
    <t>FN1872009-S-PM9338</t>
  </si>
  <si>
    <t>Stratus  Fabric 3 Seater Sofa in Blue Colour</t>
  </si>
  <si>
    <t>1000008746053_9338</t>
  </si>
  <si>
    <t>FN1871997-S-PM9338</t>
  </si>
  <si>
    <t>Aironstyle Fabric 3 Seater Sofa in Beige Colour</t>
  </si>
  <si>
    <t>1000008898194_9338</t>
  </si>
  <si>
    <t>FN1872008-S-PM9338</t>
  </si>
  <si>
    <t>lanih Fabric 2 Seater Sofa in Brown Colour</t>
  </si>
  <si>
    <t>1000008469408_9338</t>
  </si>
  <si>
    <t>FN1872024-S-PM9338</t>
  </si>
  <si>
    <t>Greenwolf  Fabric 2 Seater LHS Sectional Sofa in Blue Colour</t>
  </si>
  <si>
    <t>1000009301480_9338</t>
  </si>
  <si>
    <t>FN1871995-S-PM9338</t>
  </si>
  <si>
    <t>Gorgona Leatherette 3 Seater LHS Sectional Sofa in Dark Colour</t>
  </si>
  <si>
    <t>1000008941144_9338</t>
  </si>
  <si>
    <t>FN1872020-S-PM9338</t>
  </si>
  <si>
    <t>Greenwolf  Fabric Corner Sofa in Beige Colour</t>
  </si>
  <si>
    <t>1000009054476_9338</t>
  </si>
  <si>
    <t>FN1872003-S-PM9338</t>
  </si>
  <si>
    <t>Greenwolf  Fabric 2 Seater RHS Sectional Sofa in Beige Colour</t>
  </si>
  <si>
    <t>1000008974742_9338</t>
  </si>
  <si>
    <t>FN1872019-S-PM9338</t>
  </si>
  <si>
    <t>Greenwolf  Fabric 2 Seater RHS Sectional Sofa in Blue Colour</t>
  </si>
  <si>
    <t>1000009301484_9338</t>
  </si>
  <si>
    <t>FN1872022-S-PM9338</t>
  </si>
  <si>
    <t>Greenwolf  Fabric Corner Sofa in Greyish Brown Colour</t>
  </si>
  <si>
    <t>1000009054473_9338</t>
  </si>
  <si>
    <t>FN1872067-S-PM9338</t>
  </si>
  <si>
    <t>Gorgona Leatherette 3 Seater RHS Sectional Sofa in Beige Colour</t>
  </si>
  <si>
    <t>1000008941138_9338</t>
  </si>
  <si>
    <t>FN1871996-S-PM9338</t>
  </si>
  <si>
    <t>1000009054475_9338</t>
  </si>
  <si>
    <t>FN1872034-S-PM9338</t>
  </si>
  <si>
    <t>Greenwolf  Fabric Corner Sofa in Blue Colour</t>
  </si>
  <si>
    <t>1000009054468_9338</t>
  </si>
  <si>
    <t>FN1872057-S-PM9338</t>
  </si>
  <si>
    <t>1000009054467_9338</t>
  </si>
  <si>
    <t>FN1872058-S-PM9338</t>
  </si>
  <si>
    <t>Gorgona Leatherette 3 Seater RHS Sectional Sofa in Dark Colour</t>
  </si>
  <si>
    <t>1000008941140_9338</t>
  </si>
  <si>
    <t>FN1872063-S-PM9338</t>
  </si>
  <si>
    <t>Woodbling  Fabric 3 Seater RHS Sectional Sofa in Brown Colour</t>
  </si>
  <si>
    <t>1000006918232_9338</t>
  </si>
  <si>
    <t>FN1872066-S-PM9338</t>
  </si>
  <si>
    <t>1000009054474_9338</t>
  </si>
  <si>
    <t>FN1872046-S-PM9338</t>
  </si>
  <si>
    <t>Ion  Leather 2 Seater Sofa in Brown Colour</t>
  </si>
  <si>
    <t>1000008904394_9338</t>
  </si>
  <si>
    <t>FN1892000-S-PM9338</t>
  </si>
  <si>
    <t>Banquo Fabric 2 Seater Sofa in Beige Colour</t>
  </si>
  <si>
    <t>1000004893027_9338</t>
  </si>
  <si>
    <t>FN1878773-S-PM9338</t>
  </si>
  <si>
    <t>Inferno  Fabric 2 Seater Sofa in Brown Colour</t>
  </si>
  <si>
    <t>1000009532023_9338</t>
  </si>
  <si>
    <t>FN1872010-S-PM9338</t>
  </si>
  <si>
    <t>1000009344389_9338</t>
  </si>
  <si>
    <t>FN1949775-S-PM9338</t>
  </si>
  <si>
    <t>Rossdale  Leatherette 3 Seater Sofa in Grey Colour</t>
  </si>
  <si>
    <t>1000009719956_9338</t>
  </si>
  <si>
    <t>FN1949773-S-PM9338</t>
  </si>
  <si>
    <t>Rossdale  Leatherette 2 Seater Sofa in Grey Colour</t>
  </si>
  <si>
    <t>1000009719952_9338</t>
  </si>
  <si>
    <t>FN1926509-S-PM9338</t>
  </si>
  <si>
    <t>Popwhop  Fabric 2 Seater Sofa in Grey Colour</t>
  </si>
  <si>
    <t>1000010315349_9338</t>
  </si>
  <si>
    <t>FN1911854-S-PM9338</t>
  </si>
  <si>
    <t>Inferno  Fabric 3 Seater Sofa in Grey Colour</t>
  </si>
  <si>
    <t>1000010134754_9338</t>
  </si>
  <si>
    <t>FN1956486-S-PM9338</t>
  </si>
  <si>
    <t>Tuscany  Fabric 2 Seater Sofa in Beige Colour</t>
  </si>
  <si>
    <t>1000010945719_9338</t>
  </si>
  <si>
    <t>FN1942316-S-PM9338</t>
  </si>
  <si>
    <t>Lago Fabric 2 Seater Sofa in Brown Colour</t>
  </si>
  <si>
    <t>1000010315343_9338</t>
  </si>
  <si>
    <t>FN1872062-S-PM9338</t>
  </si>
  <si>
    <t>Menatwork Fabric 2 Seater Sofa in Beige Colour</t>
  </si>
  <si>
    <t>1000007766064_9338</t>
  </si>
  <si>
    <t>FN1887496-S-PM9338</t>
  </si>
  <si>
    <t>Inferno  Fabric 2 Seater Sofa in White Colour</t>
  </si>
  <si>
    <t>1000009738216_9338</t>
  </si>
  <si>
    <t>FN1872037-S-PM9338</t>
  </si>
  <si>
    <t>Woodbling  Fabric 3 Seater LHS Sectional Sofa in Beige Colour</t>
  </si>
  <si>
    <t>1000006720060_9338</t>
  </si>
  <si>
    <t>FN1949772-S-PM9338</t>
  </si>
  <si>
    <t>Desley Fabric 3 Seater Sofa in Blue Colour</t>
  </si>
  <si>
    <t>1000010464271_9338</t>
  </si>
  <si>
    <t>FN1872012-S-PM9338</t>
  </si>
  <si>
    <t>Greenwolf  Fabric 2 Seater LHS Sectional Sofa in Beige Colour</t>
  </si>
  <si>
    <t>1000008974740_9338</t>
  </si>
  <si>
    <t>FN1926346-S-PM9338</t>
  </si>
  <si>
    <t>Maverick  Leather 3 Seater Sofa in Brown Colour</t>
  </si>
  <si>
    <t>1000007279347_9338</t>
  </si>
  <si>
    <t>FN1926357-S-PM9338</t>
  </si>
  <si>
    <t>Gorgona Fabric 3 Seater Sofa in Brown Colour</t>
  </si>
  <si>
    <t>1000008586375_9338</t>
  </si>
  <si>
    <t>FN1949774-S-PM9338</t>
  </si>
  <si>
    <t>Rossdale  Leatherette 2 Seater Sofa in Beige Colour</t>
  </si>
  <si>
    <t>1000009719954_9338</t>
  </si>
  <si>
    <t>FN1949771-S-PM9338</t>
  </si>
  <si>
    <t>Desley Fabric 2 Seater Sofa in Blue Colour</t>
  </si>
  <si>
    <t>1000010464269_9338</t>
  </si>
  <si>
    <t>FN1942309-S-PM9338</t>
  </si>
  <si>
    <t>Vintage  Leatherette 2 Seater Sofa in Brown Colour</t>
  </si>
  <si>
    <t>1000010543001_9338</t>
  </si>
  <si>
    <t>FN1949766-S-PM9338</t>
  </si>
  <si>
    <t>1000010717352_9338</t>
  </si>
  <si>
    <t>FN1926458-S-PM9338</t>
  </si>
  <si>
    <t>Felacia  Fabric 2 Seater Sofa in Brown Colour</t>
  </si>
  <si>
    <t>1000005772523_9338</t>
  </si>
  <si>
    <t>FN1926486-S-PM9338</t>
  </si>
  <si>
    <t>Edgewynk  Fabric 2 Seater Sofa in Beige Colour</t>
  </si>
  <si>
    <t>1000006716127_9338</t>
  </si>
  <si>
    <t>FN1926384-S-PM9338</t>
  </si>
  <si>
    <t>Collomotiva Fabric 2 Seater Sofa in Brown Colour</t>
  </si>
  <si>
    <t>1000008898204_9338</t>
  </si>
  <si>
    <t>FN1926393-S-PM9338</t>
  </si>
  <si>
    <t>Pedriate  Fabric 2 Seater Sofa in Black Colour</t>
  </si>
  <si>
    <t>1000009011692_9338</t>
  </si>
  <si>
    <t>FN1926394-S-PM9338</t>
  </si>
  <si>
    <t>Northlay  Fabric 2 Seater Sofa in Beige Colour</t>
  </si>
  <si>
    <t>1000008898212_9338</t>
  </si>
  <si>
    <t>FN1926395-S-PM9338</t>
  </si>
  <si>
    <t>Collomotiva Fabric 3 Seater Sofa in Brown Colour</t>
  </si>
  <si>
    <t>1000008898190_9338</t>
  </si>
  <si>
    <t>FN1926381-S-PM9338</t>
  </si>
  <si>
    <t>Marcus Fabric 2 Seater Sofa in Beige Colour</t>
  </si>
  <si>
    <t>1000008898202_9338</t>
  </si>
  <si>
    <t>FN1926345-S-PM9338</t>
  </si>
  <si>
    <t>Maverick  Leather 2 Seater Sofa in Brown Colour</t>
  </si>
  <si>
    <t>1000007279353_9338</t>
  </si>
  <si>
    <t>FN1926359-S-PM9338</t>
  </si>
  <si>
    <t>Becker  Leatherette 2 Seater Sofa in Brown Colour</t>
  </si>
  <si>
    <t>1000007823419_9338</t>
  </si>
  <si>
    <t>FN1903176-S-PM9338</t>
  </si>
  <si>
    <t>Lovin Fabric 3 Seater Sofa in Beige Colour</t>
  </si>
  <si>
    <t>1000010087726_9338</t>
  </si>
  <si>
    <t>FN1903195-S-PM9338</t>
  </si>
  <si>
    <t>1000009955871_9338</t>
  </si>
  <si>
    <t>FN1891999-S-PM9338</t>
  </si>
  <si>
    <t>Woodbling  Fabric 2 Seater Sofa in Beige Colour</t>
  </si>
  <si>
    <t>1000006483881_9338</t>
  </si>
  <si>
    <t>FN1892005-S-PM9338</t>
  </si>
  <si>
    <t>Apollon Fabric 2 Seater Sofa in Brown Colour</t>
  </si>
  <si>
    <t>1000008941134_9338</t>
  </si>
  <si>
    <t>FN1892007-S-PM9338</t>
  </si>
  <si>
    <t>Gorgona Fabric 2 Seater Sofa in Brown Colour</t>
  </si>
  <si>
    <t>1000008586377_9338</t>
  </si>
  <si>
    <t>FN1887498-S-PM9338</t>
  </si>
  <si>
    <t>1000009738214_9338</t>
  </si>
  <si>
    <t>FN1891997-S-PM9338</t>
  </si>
  <si>
    <t>Apollon Fabric 3 Seater Sofa in Brown Colour</t>
  </si>
  <si>
    <t>1000008941132_9338</t>
  </si>
  <si>
    <t>FN1872025-S-PM9338</t>
  </si>
  <si>
    <t>Tuscany  Fabric 3 Seater Sofa in Beige Colour</t>
  </si>
  <si>
    <t>1000008898196_9338</t>
  </si>
  <si>
    <t>FN1872001-S-PM9338</t>
  </si>
  <si>
    <t>Woodwork Leather 2 Seater Sofa in Beige Colour</t>
  </si>
  <si>
    <t>1000007768592_9338</t>
  </si>
  <si>
    <t>FN1872068-S-PM9338</t>
  </si>
  <si>
    <t>Ebony  Fabric 2 Seater Sofa in Beige Colour</t>
  </si>
  <si>
    <t>1000009344385_9338</t>
  </si>
  <si>
    <t>FN1872059-S-PM9338</t>
  </si>
  <si>
    <t>Glademake  Leatherette 3 Seater Sofa in Brown Colour</t>
  </si>
  <si>
    <t>1000009344387_9338</t>
  </si>
  <si>
    <t>FN1872039-S-PM9338</t>
  </si>
  <si>
    <t>1000008898210_9338</t>
  </si>
  <si>
    <t>FN1956487-S-PM9338</t>
  </si>
  <si>
    <t>Tuscany  Fabric 1 Seater Sofa in Beige Colour</t>
  </si>
  <si>
    <t>1000010945717_9338</t>
  </si>
  <si>
    <t>FN1949770-S-PM9338</t>
  </si>
  <si>
    <t>Desley Fabric 1 Seater Sofa in Blue Colour</t>
  </si>
  <si>
    <t>1000010464267_9338</t>
  </si>
  <si>
    <t>FN1926513-S-PM9338</t>
  </si>
  <si>
    <t>Popwhop  Fabric 1 Seater Sofa in Grey Colour</t>
  </si>
  <si>
    <t>1000010315331_9338</t>
  </si>
  <si>
    <t>FN1949777-S-PM9338</t>
  </si>
  <si>
    <t>Rossdale  Leatherette 1 Seater Sofa in Beige Colour</t>
  </si>
  <si>
    <t>1000009719950_9338</t>
  </si>
  <si>
    <t>FN1872080-S-PM9338</t>
  </si>
  <si>
    <t>Woodbling  Fabric 1 Seater Sofa in Beige Colour</t>
  </si>
  <si>
    <t>1000006470439_9338</t>
  </si>
  <si>
    <t>FN1946762-S-PM9338</t>
  </si>
  <si>
    <t>Rejoya  Half Leather 1 Seater Sofa in Tan Colour</t>
  </si>
  <si>
    <t>1000010311217_9338</t>
  </si>
  <si>
    <t>FN1946760-S-PM9338</t>
  </si>
  <si>
    <t>Armoire Fabric 1 Seater Sofa in Green Colour</t>
  </si>
  <si>
    <t>1000010315329_9338</t>
  </si>
  <si>
    <t>FN1926392-S-PM9338</t>
  </si>
  <si>
    <t>Pedriate  Fabric 1 Seater Sofa in Beige Colour</t>
  </si>
  <si>
    <t>1000008898236_9338</t>
  </si>
  <si>
    <t>FN1926428-S-PM9338</t>
  </si>
  <si>
    <t>Frontrow  Fabric Slipper Chair in Beige Colour</t>
  </si>
  <si>
    <t>1000008390998_9338</t>
  </si>
  <si>
    <t>FN1892002-S-PM9338</t>
  </si>
  <si>
    <t>Banquo Fabric 1 Seater Sofa in Beige Colour</t>
  </si>
  <si>
    <t>1000004893029_9338</t>
  </si>
  <si>
    <t>FN1878830-S-PM9338</t>
  </si>
  <si>
    <t>Inferno  Fabric 1 Seater Sofa in Beige Colour</t>
  </si>
  <si>
    <t>1000009344381_9338</t>
  </si>
  <si>
    <t>FN1875823-S-PM9338</t>
  </si>
  <si>
    <t>Swank Leatherette Barrel Chair in Brown Colour</t>
  </si>
  <si>
    <t>1000007339692_9338</t>
  </si>
  <si>
    <t>FN1871994-S-PM9338</t>
  </si>
  <si>
    <t>Den Fabric 1 Seater Sofa in Brown Colour</t>
  </si>
  <si>
    <t>1000005772755_9338</t>
  </si>
  <si>
    <t>FN1956461-S-PM9338</t>
  </si>
  <si>
    <t>Exottic  Fabric 1 Seater Sofa in Brown Colour</t>
  </si>
  <si>
    <t>1000010717033_9338</t>
  </si>
  <si>
    <t>FN1926380-S-PM9338</t>
  </si>
  <si>
    <t>Aironstyle Fabric 1 Seater Sofa in Beige Colour</t>
  </si>
  <si>
    <t>1000008898222_9338</t>
  </si>
  <si>
    <t>FN1872049-S-PM9338</t>
  </si>
  <si>
    <t>Woodwork Leather 1 Seater Sofa in Brown Colour</t>
  </si>
  <si>
    <t>1000008904396_9338</t>
  </si>
  <si>
    <t>FN1872013-S-PM9338</t>
  </si>
  <si>
    <t>Collomotiva Fabric 1 Seater Sofa in White Colour</t>
  </si>
  <si>
    <t>1000008898218_9338</t>
  </si>
  <si>
    <t>FN1872016-S-PM9338</t>
  </si>
  <si>
    <t>Stratus  Fabric 1 Seater Sofa in Beige Colour</t>
  </si>
  <si>
    <t>1000008746059_9338</t>
  </si>
  <si>
    <t>FN1875827-S-PM9338</t>
  </si>
  <si>
    <t>Wilox  Fabric Wing Chair in Beige Colour</t>
  </si>
  <si>
    <t>1000005694806_9338</t>
  </si>
  <si>
    <t>FN1956470-S-PM9338</t>
  </si>
  <si>
    <t>Stylesshine  Fabric 1 Seater Sofa in Grey Colour</t>
  </si>
  <si>
    <t>1000010888591_9338</t>
  </si>
  <si>
    <t>FN1956465-S-PM9338</t>
  </si>
  <si>
    <t>Stylesshine  Fabric 1 Seater Sofa in Pink Colour</t>
  </si>
  <si>
    <t>1000010888593_9338</t>
  </si>
  <si>
    <t>FN1872045-S-PM9338</t>
  </si>
  <si>
    <t>Excellon  Fabric 1 Seater Sofa in Beige Colour</t>
  </si>
  <si>
    <t>1000008898220_9338</t>
  </si>
  <si>
    <t>FN1871993-S-PM9338</t>
  </si>
  <si>
    <t>Woodwork Leather 1 Seater Sofa in Beige Colour</t>
  </si>
  <si>
    <t>1000007768594_9338</t>
  </si>
  <si>
    <t>FN1949788-S-PM9338</t>
  </si>
  <si>
    <t>Rapidlibo  Leatherette 1 Seater Sofa in Beige Colour</t>
  </si>
  <si>
    <t>1000010242702_9338</t>
  </si>
  <si>
    <t>FN1949778-S-PM9338</t>
  </si>
  <si>
    <t>Rossdale  Leatherette Lounge Chair in Grey Colour</t>
  </si>
  <si>
    <t>1000009719948_9338</t>
  </si>
  <si>
    <t>FN1872002-S-PM9338</t>
  </si>
  <si>
    <t>Pedriate  Leatherette 1 Seater Sofa in Black Colour</t>
  </si>
  <si>
    <t>1000009011694_9338</t>
  </si>
  <si>
    <t>FN1926351-S-PM9338</t>
  </si>
  <si>
    <t>Gorgona Fabric 1 Seater Sofa in Beige Colour</t>
  </si>
  <si>
    <t>1000007706067_9338</t>
  </si>
  <si>
    <t>FN1872071-S-PM9338</t>
  </si>
  <si>
    <t>Northlay  Fabric 1 Seater Sofa in Beige Colour</t>
  </si>
  <si>
    <t>1000008898226_9338</t>
  </si>
  <si>
    <t>FN1875829-S-PM9338</t>
  </si>
  <si>
    <t>Swank Fabric Barrel Chair in Beige Colour</t>
  </si>
  <si>
    <t>1000006417611_9338</t>
  </si>
  <si>
    <t>FN1926501-S-PM9338</t>
  </si>
  <si>
    <t>Felacia  Fabric 1 Seater Sofa in Brown Colour</t>
  </si>
  <si>
    <t>1000005772765_9338</t>
  </si>
  <si>
    <t>FN1946755-S-PM9338</t>
  </si>
  <si>
    <t>Vintage  Leatherette 1 Seater Sofa in Brown Colour</t>
  </si>
  <si>
    <t>1000010542999_9338</t>
  </si>
  <si>
    <t>FN1949789-S-PM9338</t>
  </si>
  <si>
    <t>Rapidlibo  Leatherette 1 Seater Sofa in Black Colour</t>
  </si>
  <si>
    <t>1000010242704_9338</t>
  </si>
  <si>
    <t>FN1949780-S-PM9338</t>
  </si>
  <si>
    <t>Hopestone Fabric 1 Seater Sofa in Beige &amp; Brown Colour</t>
  </si>
  <si>
    <t>1000010717039_9338</t>
  </si>
  <si>
    <t>FN1892010-S-PM9338</t>
  </si>
  <si>
    <t>Gorgona Fabric 1 Seater Sofa in Brown Colour</t>
  </si>
  <si>
    <t>1000008586379_9338</t>
  </si>
  <si>
    <t>FN1892014-S-PM9338</t>
  </si>
  <si>
    <t>Apollon Fabric 1 Seater Sofa in Brown Colour</t>
  </si>
  <si>
    <t>1000008941136_9338</t>
  </si>
  <si>
    <t>FN1892011-S-PM9338</t>
  </si>
  <si>
    <t>Becker  Leatherette 1 Seater Sofa in Brown Colour</t>
  </si>
  <si>
    <t>1000007823421_9338</t>
  </si>
  <si>
    <t>FN1892013-S-PM9338</t>
  </si>
  <si>
    <t>Woodbling  Fabric 1 Seater Sofa in Brown Colour</t>
  </si>
  <si>
    <t>1000006483883_9338</t>
  </si>
  <si>
    <t>FN1891998-S-PM9338</t>
  </si>
  <si>
    <t>Apollon Fabric 1 Seater Sofa in Grey Colour</t>
  </si>
  <si>
    <t>1000008898214_9338</t>
  </si>
  <si>
    <t>FN1872070-S-PM9338</t>
  </si>
  <si>
    <t>Glademake  Leatherette 1 Seater Sofa in Brown Colour</t>
  </si>
  <si>
    <t>1000009344379_9338</t>
  </si>
  <si>
    <t>FN1872042-S-PM9338</t>
  </si>
  <si>
    <t>Marcus Fabric 1 Seater Sofa in Beige Colour</t>
  </si>
  <si>
    <t>1000008898216_9338</t>
  </si>
  <si>
    <t>FN1872032-S-PM9338</t>
  </si>
  <si>
    <t>1000008898224_9338</t>
  </si>
  <si>
    <t>FM2130042-S-PM9338</t>
  </si>
  <si>
    <t>Amanda Velvet 1 Seater Sofa In Mint Green Colour</t>
  </si>
  <si>
    <t>AS-384-1S-RoyalBlueVelvetColorAddition352</t>
  </si>
  <si>
    <t>FM2130043-S-PM9338</t>
  </si>
  <si>
    <t>Amanda Fabric 3 Seater Sofa In Mint Green Colour</t>
  </si>
  <si>
    <t>AS-384-3 Seater_Sandy Brown_Azora 140 - 58007_PM //ColorAddition353</t>
  </si>
  <si>
    <t>FM2130044-S-PM9338</t>
  </si>
  <si>
    <t>Amanda Velvet 2 Seater Sofa In Mint Green Colour</t>
  </si>
  <si>
    <t>AS-384-2S-RoyalBlueVelvetColorAddition354</t>
  </si>
  <si>
    <t>FN2095516-S-PM9338</t>
  </si>
  <si>
    <t>Kaylee Velvet 1 Seater Sofa In Royal Blue Colour</t>
  </si>
  <si>
    <t>AS-443-1S-RoyalBlueVelvet</t>
  </si>
  <si>
    <t>FN2138401-S-PM9338</t>
  </si>
  <si>
    <t>Owen Leatherette 3 Seater Sofa in Tan Colour</t>
  </si>
  <si>
    <t>AS-442-2Str-AvioTanPVC</t>
  </si>
  <si>
    <t>FN2138402-S-PM9338</t>
  </si>
  <si>
    <t>Empress Velvet RHS Sectional Sofa Cum Bed in Wine Red Colour</t>
  </si>
  <si>
    <t>AS-597L-SCB-RHS-WineVelvet_</t>
  </si>
  <si>
    <t>FN2138385-S-PM9338</t>
  </si>
  <si>
    <t>Eternis Velvet 1 Seater Manual Recliner in Royal Blue Colour</t>
  </si>
  <si>
    <t>AR-1005-Manual-1R-BlueVelvet</t>
  </si>
  <si>
    <t>FN2138389-S-PM9338</t>
  </si>
  <si>
    <t>Obelia Velvet 1 Seater Sofa in Mustard Yellow Colour</t>
  </si>
  <si>
    <t>AS-515-1Str-Vel-Yellow</t>
  </si>
  <si>
    <t>FN2138390-S-PM9338</t>
  </si>
  <si>
    <t>Obelia Velvet 2 Seater Sofa in Mustard Yellow Colour</t>
  </si>
  <si>
    <t>AS-515-2Str-Vel-Yellow</t>
  </si>
  <si>
    <t>FN2138391-S-PM9338</t>
  </si>
  <si>
    <t>Obelia Velvet 3 Seater Sofa in Mustard Yellow Colour</t>
  </si>
  <si>
    <t>AS-515-3Str-Vel-Yellow</t>
  </si>
  <si>
    <t>FN2138393-S-PM9338</t>
  </si>
  <si>
    <t>Hampton Leatherette LHS Sectional Sofa in Tan Colour</t>
  </si>
  <si>
    <t>AS-471-B-LHS-AvioTanPVC</t>
  </si>
  <si>
    <t>FN2138395-S-PM9338</t>
  </si>
  <si>
    <t>Kitson Velvet RHS Sectional Sofa in Baby Pink Colour</t>
  </si>
  <si>
    <t>AS-323L-RHS-BabyPink</t>
  </si>
  <si>
    <t>FN2138398-S-PM9338</t>
  </si>
  <si>
    <t>Impero Fabric 3 Seater Sofa With Adjustable Headrests in Sandy Brown Colour</t>
  </si>
  <si>
    <t>AS-337-3S-SandyBrownFab</t>
  </si>
  <si>
    <t>FN2138437-S-PM9338</t>
  </si>
  <si>
    <t>Adonia RHS Velvet Pull-Out Sofa Cum Bed in Teal Blue Colour with Adjustable Headrest</t>
  </si>
  <si>
    <t>AS-398C-RHS-Teal</t>
  </si>
  <si>
    <t>FN2138441-S-PM9338</t>
  </si>
  <si>
    <t>Lavinia Solid Teak Wood Dining Table with Marble Top</t>
  </si>
  <si>
    <t>ADT-7-White-SatvarioMarble</t>
  </si>
  <si>
    <t>FN2138442-S-PM9338</t>
  </si>
  <si>
    <t>Regalia Velvet Pouffe in Baby Pink Colour</t>
  </si>
  <si>
    <t>CustomPouffe-VelvetoPink+GoldBase</t>
  </si>
  <si>
    <t>FN2138443-S-PM9338</t>
  </si>
  <si>
    <t>Regalia Fabric Dining Chair in Multiprint Colour</t>
  </si>
  <si>
    <t>Custom-DC-CynthiaPrint+GoldenLegs</t>
  </si>
  <si>
    <t>FN2138444-S-PM9338</t>
  </si>
  <si>
    <t>Regalia Fabric Pouffe in Multiprint Colour</t>
  </si>
  <si>
    <t>CustomPouffe-CynthiaPrint</t>
  </si>
  <si>
    <t>FN2138445-S-PM9338</t>
  </si>
  <si>
    <t>Winchester Solid Teak Wood Dining Chair in Multiprint Colour</t>
  </si>
  <si>
    <t>ADC-112-Print</t>
  </si>
  <si>
    <t>FN2138447-S-PM9338</t>
  </si>
  <si>
    <t>Regalia Metal 4 Seater Dining Table in Gold Finish with Marble Top</t>
  </si>
  <si>
    <t>ADT-6-RoundGold-Dantea</t>
  </si>
  <si>
    <t>FN2138404-S-PM9338</t>
  </si>
  <si>
    <t>Glenridge Fabric Upholstered King Size Bed in Beige Colour</t>
  </si>
  <si>
    <t>UB-Brenda-Queen-Beige</t>
  </si>
  <si>
    <t>FN2138409-S-PM9338</t>
  </si>
  <si>
    <t>Cloverdale Velvet Wing Chair in Teal Blue Colour</t>
  </si>
  <si>
    <t>AS-936-WC-Teal+JaipurPrint</t>
  </si>
  <si>
    <t>FN2138410-S-PM9338</t>
  </si>
  <si>
    <t>Elian Velvet Wing Chair in Baby Pink Colour</t>
  </si>
  <si>
    <t>AS-552-WC-BabyPink+HaldenPrint</t>
  </si>
  <si>
    <t>FN2138412-S-PM9338</t>
  </si>
  <si>
    <t>Olympia Fabric Bench in Olive Green Colour</t>
  </si>
  <si>
    <t>AS-901-Bench-GreenFab</t>
  </si>
  <si>
    <t>FN2138413-S-PM9338</t>
  </si>
  <si>
    <t>Preston Boucle Fabric Lounge Chair in Cream Colour</t>
  </si>
  <si>
    <t>CustomLoungeChair-IcelandBeige</t>
  </si>
  <si>
    <t>FN2138414-S-PM9338</t>
  </si>
  <si>
    <t>Olympia Velvet Bench in Multiprint Colour</t>
  </si>
  <si>
    <t>DiningBench-HaldenPrint+RosegoldLegs</t>
  </si>
  <si>
    <t>FN2138415-S-PM9338</t>
  </si>
  <si>
    <t>Riverdale Solid Teak Wood 6 Seater Dining Table with Marble Top</t>
  </si>
  <si>
    <t>ADT-8-Rosegold</t>
  </si>
  <si>
    <t>FN2138416-S-PM9338</t>
  </si>
  <si>
    <t>Riverdale Teak Wood 4 Seater Dining Set with Marble Top</t>
  </si>
  <si>
    <t>ADT-8-Rosegold+4Chairs</t>
  </si>
  <si>
    <t>FN2138418-S-PM9338</t>
  </si>
  <si>
    <t>Rodas Boucle Fabric 3 Seater Curve Shaped Sofa in Off White Colour</t>
  </si>
  <si>
    <t>AS-575-3S-IcelandBeige</t>
  </si>
  <si>
    <t>FN2138420-S-PM9338</t>
  </si>
  <si>
    <t>Monarch Velvet LHS Sectional Sofa With Adjustable Headrests in Royal Blue Colour</t>
  </si>
  <si>
    <t>AS-181L-LHS-BlueVelvet</t>
  </si>
  <si>
    <t>FN2138421-S-PM9338</t>
  </si>
  <si>
    <t>Monarch Velvet RHS Sectional Sofa With Adjustable Headrests in Royal Blue Colour</t>
  </si>
  <si>
    <t>AS-181L-RHS-BlueVelvet</t>
  </si>
  <si>
    <t>FN2138424-S-PM9338</t>
  </si>
  <si>
    <t>Emporis Velvet LHS Sectional Sofa (3 + Lounger) In Teal Blue Colour,</t>
  </si>
  <si>
    <t>AS-480L-LHS-Teal</t>
  </si>
  <si>
    <t>FN2138426-S-PM9338</t>
  </si>
  <si>
    <t>Zenia Velvet Wing Chair in Baby Pink Colour</t>
  </si>
  <si>
    <t>AS-930-WC-BabyPinkVelvet</t>
  </si>
  <si>
    <t>FN2138427-S-PM9338</t>
  </si>
  <si>
    <t>Zenia Fabric Wing Chair in Grey Multiprint Colour</t>
  </si>
  <si>
    <t>AS-930-WC-Myr406</t>
  </si>
  <si>
    <t>FN2138430-S-PM9338</t>
  </si>
  <si>
    <t>Kingston Solid Teak Wood 3 Seater Sofa in Wine Red Colour</t>
  </si>
  <si>
    <t>AS-563-3S-WineVelvet</t>
  </si>
  <si>
    <t>FN2138370-S-PM9338</t>
  </si>
  <si>
    <t>Blanca Velvet Dining Chair in Teal Colour</t>
  </si>
  <si>
    <t>ADC-109-Vel-Teal</t>
  </si>
  <si>
    <t>FN2138371-S-PM9338</t>
  </si>
  <si>
    <t>Cassandra Velvet 1 Seater Manual Recliner in Fossil Grey Colour</t>
  </si>
  <si>
    <t>AR-1001-Motorised-GreyVelvet</t>
  </si>
  <si>
    <t>FN2138372-S-PM9338</t>
  </si>
  <si>
    <t>Avery Fabric Wing Chair in White and Green Stripes Colour</t>
  </si>
  <si>
    <t>AS-929-WC-PrintFab</t>
  </si>
  <si>
    <t>FN2138373-S-PM9338</t>
  </si>
  <si>
    <t>Lecia Fabric Upholstered Queen Size Bed in Beige Colour</t>
  </si>
  <si>
    <t>UB-Lucy-Beige-Queen</t>
  </si>
  <si>
    <t>FN2138374-S-PM9338</t>
  </si>
  <si>
    <t>Emma Fabric Upholstered Queen Size Bed in Beige Colour</t>
  </si>
  <si>
    <t>UB-Henreitta-Beige-Queen</t>
  </si>
  <si>
    <t>FN2138375-S-PM9338</t>
  </si>
  <si>
    <t>Henry Fabric Upholstered Queen Size Bed in Steel Grey Colour</t>
  </si>
  <si>
    <t>UB-Ebba-SteelGrey-Queen</t>
  </si>
  <si>
    <t>FN2138377-S-PM9338</t>
  </si>
  <si>
    <t>Acenza Fabric 1 Seater Manual Recliner in Sandy Brown Colour</t>
  </si>
  <si>
    <t>AR-1002-Manual-1R-AzoraS.brown</t>
  </si>
  <si>
    <t>FN2138381-S-PM9338</t>
  </si>
  <si>
    <t>Tasha Fabric Upholstered Queen Size Bed in Beige Colour</t>
  </si>
  <si>
    <t>UB-Karmen-Beige-Queen</t>
  </si>
  <si>
    <t>FN2138382-S-PM9338</t>
  </si>
  <si>
    <t>Estilo Fabric Wing Chair in Steel Grey Colour</t>
  </si>
  <si>
    <t>AS-593-Tasha-Azora58045</t>
  </si>
  <si>
    <t>FN2138383-S-PM9338</t>
  </si>
  <si>
    <t>Estilo Velvet Wing Chair in Royal Blue Colour</t>
  </si>
  <si>
    <t>AS-593-Tasha-BlueVelvet</t>
  </si>
  <si>
    <t>FN2138388-S-PM9338</t>
  </si>
  <si>
    <t>Alcalde Velvet Wing Chair In Multiprint Colour</t>
  </si>
  <si>
    <t>AS-491-WC-Jaipur103</t>
  </si>
  <si>
    <t>FN1949748-S-PM9338</t>
  </si>
  <si>
    <t>Sea Fabric Barrel Chair in Brown Colour</t>
  </si>
  <si>
    <t>1000010248177_9338</t>
  </si>
  <si>
    <t>FN1926555-S-PM9338</t>
  </si>
  <si>
    <t>Woodbling  Fabric 2 Seater RHS Sectional Sofa in Beige Colour</t>
  </si>
  <si>
    <t>1000009828638_9338</t>
  </si>
  <si>
    <t>FN1926540-S-PM9338</t>
  </si>
  <si>
    <t>Woodbling  Fabric 3 Seater LHS Sectional Sofa in Brown Colour</t>
  </si>
  <si>
    <t>1000009828640_9338</t>
  </si>
  <si>
    <t>FN1926554-S-PM9338</t>
  </si>
  <si>
    <t>Woodbling  Fabric 2 Seater RHS Sectional Sofa in Brown Colour</t>
  </si>
  <si>
    <t>1000009828639_9338</t>
  </si>
  <si>
    <t>FN1926542-S-PM9338</t>
  </si>
  <si>
    <t>Woodbling  Fabric 2 Seater LHS Sectional Sofa in Beige Colour</t>
  </si>
  <si>
    <t>1000009828637_9338</t>
  </si>
  <si>
    <t>FN1926499-S-PM9338</t>
  </si>
  <si>
    <t>1000006917459_9338</t>
  </si>
  <si>
    <t>FN2085955-S-PM9338</t>
  </si>
  <si>
    <t>Skylark Velvet Lounge Chair in Blue and Grey Colour</t>
  </si>
  <si>
    <t>AS-471H-1S-Blue&amp;GreyVelvet</t>
  </si>
  <si>
    <t>FN2116009-S-PM9338</t>
  </si>
  <si>
    <t>Lisa Velvet Chaise Lounger in Light Teal Colour</t>
  </si>
  <si>
    <t>AS-208-CL-MintGreenVelvet</t>
  </si>
  <si>
    <t>FN2116010-S-PM9338</t>
  </si>
  <si>
    <t>Lisa Velvet Chaise Lounger in Dark Grey Colour</t>
  </si>
  <si>
    <t>AS-208-CL-DarkGreyVelvet</t>
  </si>
  <si>
    <t>FN2116011-S-PM9338</t>
  </si>
  <si>
    <t>Lisa Velvet Chaise Lounger in Blush Pink Colour</t>
  </si>
  <si>
    <t>AS-208-CL-BlushVelvet</t>
  </si>
  <si>
    <t>FN2116012-S-PM9338</t>
  </si>
  <si>
    <t>Lisa Velvet Chaise Lounger in Teal Blue Colour</t>
  </si>
  <si>
    <t>AS-208-CL-TealVelvet</t>
  </si>
  <si>
    <t>FN2116029-S-PM9338</t>
  </si>
  <si>
    <t>Orovia Leatherette Lounge Chair in Tan Colour</t>
  </si>
  <si>
    <t>AS-LoungeChair-TanPVC</t>
  </si>
  <si>
    <t>FN2116031-S-PM9338</t>
  </si>
  <si>
    <t>Brookhill Teak Wood 6 Seater Dining Table With Marble Top</t>
  </si>
  <si>
    <t>ADT-2</t>
  </si>
  <si>
    <t>FN2116062-S-PM9338</t>
  </si>
  <si>
    <t>Haiden Leatherette RHS Sectional Sofa in Sky Blue Colour</t>
  </si>
  <si>
    <t>AS-334L-RHS-LightBluePVC</t>
  </si>
  <si>
    <t>FN2116063-S-PM9338</t>
  </si>
  <si>
    <t>Haiden Leatherette LHS Sectional Sofa in Sky Blue Colour</t>
  </si>
  <si>
    <t>AS-334L-LHS-LightBluePVC</t>
  </si>
  <si>
    <t>FN1998732-S-PM9338</t>
  </si>
  <si>
    <t>Daffodil Leatherette Corner Sofa in Cream Colour in C Shape</t>
  </si>
  <si>
    <t>AS-Karjat C sofa-Cream</t>
  </si>
  <si>
    <t>FN2116013-S-PM9338</t>
  </si>
  <si>
    <t>Weston Velvet Teak Wood Dining Chair in Blue and Blush Colour</t>
  </si>
  <si>
    <t>ADC-106-Blue+BlushVelvet(Seat)(D.BrownPolish+Cap)</t>
  </si>
  <si>
    <t>FN2116015-S-PM9338</t>
  </si>
  <si>
    <t>Shaleno Velvet RHS Sofa Cum Bed in Light Green Colour With Storage</t>
  </si>
  <si>
    <t>AS-385L-RHS-SCB-LightGreenVelvet</t>
  </si>
  <si>
    <t>FN2116026-S-PM9338</t>
  </si>
  <si>
    <t>Skylark Marble Top 6 Seater Dining Table</t>
  </si>
  <si>
    <t>ADT-1</t>
  </si>
  <si>
    <t>FN2116030-S-PM9338</t>
  </si>
  <si>
    <t>Pelican Fabric 3 Seater sofa in Sandy Brown Colour</t>
  </si>
  <si>
    <t>AS-940-3Str-AzoraBeige</t>
  </si>
  <si>
    <t>FN2116035-S-PM9338</t>
  </si>
  <si>
    <t>Regina Leatherette 3 Seater Sofa in Brown and Pink Colour</t>
  </si>
  <si>
    <t>AS-CurvedSofa-Hosp-C.Sofa-Brown+PinkPVC</t>
  </si>
  <si>
    <t>FN2116039-S-PM9338</t>
  </si>
  <si>
    <t>Pelican Fabric 3 Seater sofa in Olive Green Colour</t>
  </si>
  <si>
    <t>AS-940-3Str-GreenAzora54020</t>
  </si>
  <si>
    <t>FN2116046-S-PM9338</t>
  </si>
  <si>
    <t>Duke Fabric 3 Seater Sofa in Beige Colour</t>
  </si>
  <si>
    <t>AS-912-3S-AzoraBeige</t>
  </si>
  <si>
    <t>FN2116047-S-PM9338</t>
  </si>
  <si>
    <t>Duke Fabric 2 Seater Sofa in Beige Colour</t>
  </si>
  <si>
    <t>AS-912-2S-AzoraBeige</t>
  </si>
  <si>
    <t>FN2116050-S-PM9338</t>
  </si>
  <si>
    <t>Leona Leatherette 2 Seater Sofa in Blue and Grey Colour</t>
  </si>
  <si>
    <t>AS-471H-2S-Blue+Grey(Seat)PVC</t>
  </si>
  <si>
    <t>FN2116051-S-PM9338</t>
  </si>
  <si>
    <t>Leona Leatherette 2 Seater Sofa in Orange and Brown Colour</t>
  </si>
  <si>
    <t>AS-471H-2S-Orange+Brown(Seat)PVC</t>
  </si>
  <si>
    <t>FN2116052-S-PM9338</t>
  </si>
  <si>
    <t>Leona Leatherette 2 Seater Sofa in Pink and Brown Colour</t>
  </si>
  <si>
    <t>AS-471H-2S-Pink+Brown(Seat)PVC</t>
  </si>
  <si>
    <t>FN2116053-S-PM9338</t>
  </si>
  <si>
    <t>Leona Leatherette 3 Seater Sofa in Blue and Orange Colour</t>
  </si>
  <si>
    <t>AS-471H-3S-Blue+Orange(Seat)PVC</t>
  </si>
  <si>
    <t>FN2116054-S-PM9338</t>
  </si>
  <si>
    <t>Leona Leatherette 3 Seater Sofa in Blue and Pink Colour</t>
  </si>
  <si>
    <t>AS-471H-3S-Blue+Pink(Seat)PVC</t>
  </si>
  <si>
    <t>FN2116056-S-PM9338</t>
  </si>
  <si>
    <t>Kingston Solid Wood 3 Seater Sofa In Wine Red Colour</t>
  </si>
  <si>
    <t>AS-562-3StrWineVelvet</t>
  </si>
  <si>
    <t>FN2133212-S-PM9338</t>
  </si>
  <si>
    <t>Vintter Leatherette 1 Seater Motorized Recliner in Light Brown Colour</t>
  </si>
  <si>
    <t>Hero One Seater Recliner Motorize_Faux_07_PM_Casa_</t>
  </si>
  <si>
    <t>FN2125377-S-PM9338</t>
  </si>
  <si>
    <t>Sato Fabric 2 Seater Sofa in Blue Colour</t>
  </si>
  <si>
    <t>Sato Fabric 2 Seater Sofa in Blue Colour_4</t>
  </si>
  <si>
    <t>FN1998679-S-PM9338</t>
  </si>
  <si>
    <t>Kitson Velvet Recamier in Textured Grey Colour</t>
  </si>
  <si>
    <t>AS-323-Bench</t>
  </si>
  <si>
    <t>FM2130340-S-PM9338</t>
  </si>
  <si>
    <t>Arlo Velvet 2 Seater Sofa In Powder Blue Colour</t>
  </si>
  <si>
    <t>AS-480-2S-GreenVelvetColorAddition650</t>
  </si>
  <si>
    <t>FM2130341-S-PM9338</t>
  </si>
  <si>
    <t>Arlo Velvet 1 Seater Sofa In Rust Colour</t>
  </si>
  <si>
    <t>AS-480 -1S-GreenVelvetColorAddition651</t>
  </si>
  <si>
    <t>FM2130342-S-PM9338</t>
  </si>
  <si>
    <t>Arlo Velvet 3 Seater Sofa In Rust Colour</t>
  </si>
  <si>
    <t>AS-480-3S-GreenVelvetColorAddition652</t>
  </si>
  <si>
    <t>FM2130343-S-PM9338</t>
  </si>
  <si>
    <t>Arlo Velvet 2 Seater Sofa In Rust Colour</t>
  </si>
  <si>
    <t>AS-480-2S-GreenVelvetColorAddition653</t>
  </si>
  <si>
    <t>FM2130344-S-PM9338</t>
  </si>
  <si>
    <t>Arlo Velvet 1 Seater Sofa In Mustard Yellow Colour</t>
  </si>
  <si>
    <t>AS-480 -1S-GreenVelvetColorAddition654</t>
  </si>
  <si>
    <t>FM2130345-S-PM9338</t>
  </si>
  <si>
    <t>Arlo Velvet 3 Seater Sofa In Mustard Yellow Colour</t>
  </si>
  <si>
    <t>AS-480-3S-GreenVelvetColorAddition655</t>
  </si>
  <si>
    <t>FM2130346-S-PM9338</t>
  </si>
  <si>
    <t>Arlo Velvet 2 Seater Sofa In Mustard Yellow Colour</t>
  </si>
  <si>
    <t>AS-480-2S-GreenVelvetColorAddition656</t>
  </si>
  <si>
    <t>FM2130347-S-PM9338</t>
  </si>
  <si>
    <t>Azalea Velvet 1 Seater Sofa In Slate Grey Colour</t>
  </si>
  <si>
    <t>AS-475-1Str-LightBeigeVelvetColorAddition657</t>
  </si>
  <si>
    <t>FM2130348-S-PM9338</t>
  </si>
  <si>
    <t>Azalea Velvet 3 Seater Sofa In Slate Grey Colour</t>
  </si>
  <si>
    <t>PM_AS-475-3S-TealVelvet-VISHATColorAddition658</t>
  </si>
  <si>
    <t>FM2130349-S-PM9338</t>
  </si>
  <si>
    <t>Azalea Velvet 2 Seater Sofa In Slate Grey Colour</t>
  </si>
  <si>
    <t>PM_AS-475-2S-TealVelvet-VISHATColorAddition659</t>
  </si>
  <si>
    <t>FM2130304-S-PM9338</t>
  </si>
  <si>
    <t>Aracely Fabric 2 Seater Sofa In Garnet Red Colour</t>
  </si>
  <si>
    <t>AS-555-2S-Azora58044-AshGreyColorAddition614</t>
  </si>
  <si>
    <t>FM2130305-S-PM9338</t>
  </si>
  <si>
    <t>Aracely Fabric 1 Seater Sofa In Rust Colour</t>
  </si>
  <si>
    <t>AS-555-1S-Azora58044-AshGreyColorAddition615</t>
  </si>
  <si>
    <t>FM2130306-S-PM9338</t>
  </si>
  <si>
    <t>Aracely Fabric 3 Seater Sofa In Rust Colour</t>
  </si>
  <si>
    <t>AS-555-3S-Azora58044-AshGreyColorAddition616</t>
  </si>
  <si>
    <t>FM2130307-S-PM9338</t>
  </si>
  <si>
    <t>Aracely Fabric 2 Seater Sofa In Rust Colour</t>
  </si>
  <si>
    <t>AS-555-2S-Azora58044-AshGreyColorAddition617</t>
  </si>
  <si>
    <t>FM2130308-S-PM9338</t>
  </si>
  <si>
    <t>Arlo Velvet 1 Seater Sofa In Sandy Brown Colour</t>
  </si>
  <si>
    <t>AS-480 -1S-GreenVelvetColorAddition618</t>
  </si>
  <si>
    <t>FM2130309-S-PM9338</t>
  </si>
  <si>
    <t>Arlo Velvet 3 Seater Sofa In Sandy Brown Colour</t>
  </si>
  <si>
    <t>AS-480-3S-GreenVelvetColorAddition619</t>
  </si>
  <si>
    <t>FM2130310-S-PM9338</t>
  </si>
  <si>
    <t>Arlo Velvet 2 Seater Sofa In Sandy Brown Colour</t>
  </si>
  <si>
    <t>AS-480-2S-GreenVelvetColorAddition620</t>
  </si>
  <si>
    <t>FM2130311-S-PM9338</t>
  </si>
  <si>
    <t>Arlo Velvet 1 Seater Sofa In Slate Grey Colour</t>
  </si>
  <si>
    <t>AS-480 -1S-GreenVelvetColorAddition621</t>
  </si>
  <si>
    <t>FM2130312-S-PM9338</t>
  </si>
  <si>
    <t>Arlo Velvet 3 Seater Sofa In Slate Grey Colour</t>
  </si>
  <si>
    <t>AS-480-3S-GreenVelvetColorAddition622</t>
  </si>
  <si>
    <t>FM2130313-S-PM9338</t>
  </si>
  <si>
    <t>Arlo Velvet 2 Seater Sofa In Slate Grey Colour</t>
  </si>
  <si>
    <t>AS-480-2S-GreenVelvetColorAddition623</t>
  </si>
  <si>
    <t>FM2130314-S-PM9338</t>
  </si>
  <si>
    <t>Arlo Velvet 1 Seater Sofa In Steel Grey Colour</t>
  </si>
  <si>
    <t>AS-480 -1S-GreenVelvetColorAddition624</t>
  </si>
  <si>
    <t>FM2130315-S-PM9338</t>
  </si>
  <si>
    <t>Arlo Velvet 3 Seater Sofa In Steel Grey Colour</t>
  </si>
  <si>
    <t>AS-480-3S-GreenVelvetColorAddition625</t>
  </si>
  <si>
    <t>FM2130316-S-PM9338</t>
  </si>
  <si>
    <t>Arlo Velvet 2 Seater Sofa In Steel Grey Colour</t>
  </si>
  <si>
    <t>AS-480-2S-GreenVelvetColorAddition626</t>
  </si>
  <si>
    <t>FM2130317-S-PM9338</t>
  </si>
  <si>
    <t>Arlo Velvet 1 Seater Sofa In Blush Pink Colour</t>
  </si>
  <si>
    <t>AS-480 -1S-GreenVelvetColorAddition627</t>
  </si>
  <si>
    <t>FM2130318-S-PM9338</t>
  </si>
  <si>
    <t>Arlo Velvet 3 Seater Sofa In Blush Pink Colour</t>
  </si>
  <si>
    <t>AS-480-3S-GreenVelvetColorAddition628</t>
  </si>
  <si>
    <t>FM2130319-S-PM9338</t>
  </si>
  <si>
    <t>Arlo Velvet 2 Seater Sofa In Blush Pink Colour</t>
  </si>
  <si>
    <t>AS-480-2S-GreenVelvetColorAddition629</t>
  </si>
  <si>
    <t>FM2130320-S-PM9338</t>
  </si>
  <si>
    <t>Arlo Velvet 1 Seater Sofa In Mint Green Colour</t>
  </si>
  <si>
    <t>AS-480 -1S-GreenVelvetColorAddition630</t>
  </si>
  <si>
    <t>FM2130321-S-PM9338</t>
  </si>
  <si>
    <t>Arlo Velvet 3 Seater Sofa In Mint Green Colour</t>
  </si>
  <si>
    <t>AS-480-3S-GreenVelvetColorAddition631</t>
  </si>
  <si>
    <t>FM2130322-S-PM9338</t>
  </si>
  <si>
    <t>Arlo Velvet 2 Seater Sofa In Mint Green Colour</t>
  </si>
  <si>
    <t>AS-480-2S-GreenVelvetColorAddition632</t>
  </si>
  <si>
    <t>FM2130323-S-PM9338</t>
  </si>
  <si>
    <t>Arlo Velvet 1 Seater Sofa In Grey Colour</t>
  </si>
  <si>
    <t>AS-480 -1S-GreenVelvetColorAddition633</t>
  </si>
  <si>
    <t>FM2130324-S-PM9338</t>
  </si>
  <si>
    <t>Arlo Velvet 3 Seater Sofa In Grey Colour</t>
  </si>
  <si>
    <t>AS-480-3S-GreenVelvetColorAddition634</t>
  </si>
  <si>
    <t>FM2130325-S-PM9338</t>
  </si>
  <si>
    <t>Arlo Velvet 2 Seater Sofa In Grey Colour</t>
  </si>
  <si>
    <t>AS-480-2S-GreenVelvetColorAddition635</t>
  </si>
  <si>
    <t>FM2130326-S-PM9338</t>
  </si>
  <si>
    <t>Arlo Velvet 1 Seater Sofa In Garnet Red Colour</t>
  </si>
  <si>
    <t>AS-480 -1S-GreenVelvetColorAddition636</t>
  </si>
  <si>
    <t>FM2130327-S-PM9338</t>
  </si>
  <si>
    <t>Arlo Velvet 3 Seater Sofa In Garnet Red Colour</t>
  </si>
  <si>
    <t>AS-480-3S-GreenVelvetColorAddition637</t>
  </si>
  <si>
    <t>FM2130328-S-PM9338</t>
  </si>
  <si>
    <t>Arlo Velvet 2 Seater Sofa In Garnet Red Colour</t>
  </si>
  <si>
    <t>AS-480-2S-GreenVelvetColorAddition638</t>
  </si>
  <si>
    <t>FM2130329-S-PM9338</t>
  </si>
  <si>
    <t>Arlo Velvet 1 Seater Sofa In Pine Colour</t>
  </si>
  <si>
    <t>AS-480 -1S-GreenVelvetColorAddition639</t>
  </si>
  <si>
    <t>FM2130330-S-PM9338</t>
  </si>
  <si>
    <t>Arlo Velvet 3 Seater Sofa In Pine Colour</t>
  </si>
  <si>
    <t>AS-480-3S-GreenVelvetColorAddition640</t>
  </si>
  <si>
    <t>FM2130331-S-PM9338</t>
  </si>
  <si>
    <t>Arlo Velvet 2 Seater Sofa In Pine Colour</t>
  </si>
  <si>
    <t>AS-480-2S-GreenVelvetColorAddition641</t>
  </si>
  <si>
    <t>FM2130332-S-PM9338</t>
  </si>
  <si>
    <t>Arlo Velvet 1 Seater Sofa In Olive Green Colour</t>
  </si>
  <si>
    <t>AS-480 -1S-GreenVelvetColorAddition642</t>
  </si>
  <si>
    <t>FM2130333-S-PM9338</t>
  </si>
  <si>
    <t>Arlo Velvet 3 Seater Sofa In Olive Green Colour</t>
  </si>
  <si>
    <t>AS-480-3S-GreenVelvetColorAddition643</t>
  </si>
  <si>
    <t>FM2130334-S-PM9338</t>
  </si>
  <si>
    <t>Arlo Velvet 2 Seater Sofa In Olive Green Colour</t>
  </si>
  <si>
    <t>AS-480-2S-GreenVelvetColorAddition644</t>
  </si>
  <si>
    <t>FM2130335-S-PM9338</t>
  </si>
  <si>
    <t>AS-480 -1S-GreenVelvetColorAddition645</t>
  </si>
  <si>
    <t>FM2130494-S-PM9338</t>
  </si>
  <si>
    <t>Estevan Velvet 1 Seater Sofa In Fossil Grey Colour</t>
  </si>
  <si>
    <t>AS-437-1S-Red Velvet-Iconic 36 //ColorAddition804</t>
  </si>
  <si>
    <t>FM2130495-S-PM9338</t>
  </si>
  <si>
    <t>Estevan Velvet 3 Seater Sofa In Fossil Grey Colour</t>
  </si>
  <si>
    <t>AS-437-3S-Red Velvet-Iconic 36 //ColorAddition805</t>
  </si>
  <si>
    <t>FM2130528-S-PM9338</t>
  </si>
  <si>
    <t>Imelda Fabric 3 Seater Sofa In Mint Green Colour</t>
  </si>
  <si>
    <t>AS-385-3S-SkyBlueColorAddition838</t>
  </si>
  <si>
    <t>FM2130529-S-PM9338</t>
  </si>
  <si>
    <t>Imelda Velvet 2 Seater Sofa In Mint Green Colour</t>
  </si>
  <si>
    <t>AS-385-2 Str-Wine-Glam621ColorAddition839</t>
  </si>
  <si>
    <t>FM2130530-S-PM9338</t>
  </si>
  <si>
    <t>Imelda Velvet 1 Seater Sofa In Grey Colour</t>
  </si>
  <si>
    <t>AS-385-1 Str-Wine-Glam621ColorAddition840</t>
  </si>
  <si>
    <t>FM2130531-S-PM9338</t>
  </si>
  <si>
    <t>Imelda Fabric 3 Seater Sofa In Grey Colour</t>
  </si>
  <si>
    <t>AS-385-3S-SkyBlueColorAddition841</t>
  </si>
  <si>
    <t>FM2130532-S-PM9338</t>
  </si>
  <si>
    <t>Imelda Velvet 2 Seater Sofa In Grey Colour</t>
  </si>
  <si>
    <t>AS-385-2 Str-Wine-Glam621ColorAddition842</t>
  </si>
  <si>
    <t>FM2130533-S-PM9338</t>
  </si>
  <si>
    <t>Imelda Velvet 1 Seater Sofa In Garnet Red Colour</t>
  </si>
  <si>
    <t>AS-385-1 Str-Wine-Glam621ColorAddition843</t>
  </si>
  <si>
    <t>FM2130534-S-PM9338</t>
  </si>
  <si>
    <t>Imelda Velvet 3 Seater Sofa In Garnet Red Colour</t>
  </si>
  <si>
    <t>AS-385-3StrPowderBlueVelvetColorAddition844</t>
  </si>
  <si>
    <t>FM2130535-S-PM9338</t>
  </si>
  <si>
    <t>Imelda Velvet 2 Seater Sofa In Garnet Red Colour</t>
  </si>
  <si>
    <t>AS-385-2 Str-Wine-Glam621ColorAddition845</t>
  </si>
  <si>
    <t>FM2130536-S-PM9338</t>
  </si>
  <si>
    <t>Imelda Velvet 1 Seater Sofa In Olive Green Colour</t>
  </si>
  <si>
    <t>AS-385-1 Str-Wine-Glam621ColorAddition846</t>
  </si>
  <si>
    <t>FM2130537-S-PM9338</t>
  </si>
  <si>
    <t>Imelda Velvet 3 Seater Sofa In Olive Green Colour</t>
  </si>
  <si>
    <t>AS-385-3StrPowderBlueVelvetColorAddition847</t>
  </si>
  <si>
    <t>FM2130538-S-PM9338</t>
  </si>
  <si>
    <t>Imelda Velvet 2 Seater Sofa In Olive Green Colour</t>
  </si>
  <si>
    <t>AS-385-2 Str-Wine-Glam621ColorAddition848</t>
  </si>
  <si>
    <t>FM2130539-S-PM9338</t>
  </si>
  <si>
    <t>AS-385-1 Str-Wine-Glam621ColorAddition849</t>
  </si>
  <si>
    <t>FM2130540-S-PM9338</t>
  </si>
  <si>
    <t>Imelda Velvet 3 Seater Sofa In Grey Colour</t>
  </si>
  <si>
    <t>AS-385-3StrPowderBlueVelvetColorAddition850</t>
  </si>
  <si>
    <t>FM2130541-S-PM9338</t>
  </si>
  <si>
    <t>AS-385-2 Str-Wine-Glam621ColorAddition851</t>
  </si>
  <si>
    <t>FM2130542-S-PM9338</t>
  </si>
  <si>
    <t>Imelda Velvet 1 Seater Sofa In Rust Colour</t>
  </si>
  <si>
    <t>AS-385-1 Str-Wine-Glam621ColorAddition852</t>
  </si>
  <si>
    <t>FM2130543-S-PM9338</t>
  </si>
  <si>
    <t>Imelda Velvet 3 Seater Sofa In Rust Colour</t>
  </si>
  <si>
    <t>AS-385-3StrPowderBlueVelvetColorAddition853</t>
  </si>
  <si>
    <t>FM2130544-S-PM9338</t>
  </si>
  <si>
    <t>Imelda Velvet 2 Seater Sofa In Rust Colour</t>
  </si>
  <si>
    <t>AS-385-2 Str-Wine-Glam621ColorAddition854</t>
  </si>
  <si>
    <t>FM2130545-S-PM9338</t>
  </si>
  <si>
    <t>Imelda Velvet 1 Seater Sofa In Mustard Yellow Colour</t>
  </si>
  <si>
    <t>AS-385-1 Str-Wine-Glam621ColorAddition855</t>
  </si>
  <si>
    <t>FM2130546-S-PM9338</t>
  </si>
  <si>
    <t>Imelda Velvet 3 Seater Sofa In Mustard Yellow Colour</t>
  </si>
  <si>
    <t>AS-385-3StrPowderBlueVelvetColorAddition856</t>
  </si>
  <si>
    <t>FM2130547-S-PM9338</t>
  </si>
  <si>
    <t>Imelda Velvet 2 Seater Sofa In Mustard Yellow Colour</t>
  </si>
  <si>
    <t>AS-385-2 Str-Wine-Glam621ColorAddition857</t>
  </si>
  <si>
    <t>FM2130551-S-PM9338</t>
  </si>
  <si>
    <t>Kaylee Velvet 1 Seater Sofa In Slate Grey Colour</t>
  </si>
  <si>
    <t>AS-443-1S-RoyalBlueVelvetColorAddition861</t>
  </si>
  <si>
    <t>FM2130552-S-PM9338</t>
  </si>
  <si>
    <t>Kaylee Velvet 3 Seater Sofa In Slate Grey Colour</t>
  </si>
  <si>
    <t>AS-443-3S-RoyalBlueVelvetColorAddition862</t>
  </si>
  <si>
    <t>FM2130553-S-PM9338</t>
  </si>
  <si>
    <t>Kaylee Velvet 2 Seater Sofa In Slate Grey Colour</t>
  </si>
  <si>
    <t>AS-443-2Str-VISHAT TEALColorAddition863</t>
  </si>
  <si>
    <t>FM2130496-S-PM9338</t>
  </si>
  <si>
    <t>Estevan Velvet 2 Seater Sofa In Fossil Grey Colour</t>
  </si>
  <si>
    <t>AS-437-2S-Red Velvet-Iconic 36 //ColorAddition806</t>
  </si>
  <si>
    <t>FM2130497-S-PM9338</t>
  </si>
  <si>
    <t>Estevan Velvet 1 Seater Sofa In Olive Green Colour</t>
  </si>
  <si>
    <t>AS-437-1S-Red Velvet-Iconic 36 //ColorAddition807</t>
  </si>
  <si>
    <t>FM2130498-S-PM9338</t>
  </si>
  <si>
    <t>Estevan Velvet 3 Seater Sofa In Olive Green Colour</t>
  </si>
  <si>
    <t>AS-437-3S-Red Velvet-Iconic 36 //ColorAddition808</t>
  </si>
  <si>
    <t>FM2130499-S-PM9338</t>
  </si>
  <si>
    <t>Estevan Velvet 2 Seater Sofa In Olive Green Colour</t>
  </si>
  <si>
    <t>AS-437-2S-Red Velvet-Iconic 36 //ColorAddition809</t>
  </si>
  <si>
    <t>FM2130500-S-PM9338</t>
  </si>
  <si>
    <t>Estevan Velvet 1 Seater Sofa In Mint Green Colour</t>
  </si>
  <si>
    <t>AS-437-1S-Red Velvet-Iconic 36 //ColorAddition810</t>
  </si>
  <si>
    <t>FM2130501-S-PM9338</t>
  </si>
  <si>
    <t>Estevan Velvet 3 Seater Sofa In Mint Green Colour</t>
  </si>
  <si>
    <t>AS-437-3S-Red Velvet-Iconic 36 //ColorAddition811</t>
  </si>
  <si>
    <t>FM2130502-S-PM9338</t>
  </si>
  <si>
    <t>Estevan Velvet 2 Seater Sofa In Mint Green Colour</t>
  </si>
  <si>
    <t>AS-437-2S-Red Velvet-Iconic 36 //ColorAddition812</t>
  </si>
  <si>
    <t>FM2130503-S-PM9338</t>
  </si>
  <si>
    <t>Estevan Velvet 1 Seater Sofa In Grey Colour</t>
  </si>
  <si>
    <t>AS-437-1S-Red Velvet-Iconic 36 //ColorAddition813</t>
  </si>
  <si>
    <t>FM2130504-S-PM9338</t>
  </si>
  <si>
    <t>Estevan Velvet 3 Seater Sofa In Grey Colour</t>
  </si>
  <si>
    <t>AS-437-3S-Red Velvet-Iconic 36 //ColorAddition814</t>
  </si>
  <si>
    <t>FM2130505-S-PM9338</t>
  </si>
  <si>
    <t>Estevan Velvet 2 Seater Sofa In Grey Colour</t>
  </si>
  <si>
    <t>AS-437-2S-Red Velvet-Iconic 36 //ColorAddition815</t>
  </si>
  <si>
    <t>FM2130506-S-PM9338</t>
  </si>
  <si>
    <t>Estevan Velvet 1 Seater Sofa In Powder Blue Colour</t>
  </si>
  <si>
    <t>AS-437-1S-Red Velvet-Iconic 36 //ColorAddition816</t>
  </si>
  <si>
    <t>FM2130507-S-PM9338</t>
  </si>
  <si>
    <t>Estevan Velvet 3 Seater Sofa In Powder Blue Colour</t>
  </si>
  <si>
    <t>AS-437-3S-Red Velvet-Iconic 36 //ColorAddition817</t>
  </si>
  <si>
    <t>FM2130508-S-PM9338</t>
  </si>
  <si>
    <t>Estevan Velvet 2 Seater Sofa In Powder Blue Colour</t>
  </si>
  <si>
    <t>AS-437-2S-Red Velvet-Iconic 36 //ColorAddition818</t>
  </si>
  <si>
    <t>FM2130509-S-PM9338</t>
  </si>
  <si>
    <t>Estevan Velvet 1 Seater Sofa In Teal Blue Colour</t>
  </si>
  <si>
    <t>AS-437-1S-Red Velvet-Iconic 36 //ColorAddition819</t>
  </si>
  <si>
    <t>FM2130510-S-PM9338</t>
  </si>
  <si>
    <t>Estevan Velvet 3 Seater Sofa In Teal Blue Colour</t>
  </si>
  <si>
    <t>AS-437-3S-Red Velvet-Iconic 36 //ColorAddition820</t>
  </si>
  <si>
    <t>FM2130511-S-PM9338</t>
  </si>
  <si>
    <t>Estevan Velvet 2 Seater Sofa In Teal Blue Colour</t>
  </si>
  <si>
    <t>AS-437-2S-Red Velvet-Iconic 36 //ColorAddition821</t>
  </si>
  <si>
    <t>FM2130512-S-PM9338</t>
  </si>
  <si>
    <t>Imelda Velvet 1 Seater Sofa In Sandy Brown Colour</t>
  </si>
  <si>
    <t>AS-385-1 Str-Wine-Glam621ColorAddition822</t>
  </si>
  <si>
    <t>FM2130513-S-PM9338</t>
  </si>
  <si>
    <t>Imelda Fabric 3 Seater Sofa In Sandy Brown Colour</t>
  </si>
  <si>
    <t>AS-385-3S-SkyBlueColorAddition823</t>
  </si>
  <si>
    <t>FM2130514-S-PM9338</t>
  </si>
  <si>
    <t>Imelda Velvet 2 Seater Sofa In Sandy Brown Colour</t>
  </si>
  <si>
    <t>AS-385-2 Str-Wine-Glam621ColorAddition824</t>
  </si>
  <si>
    <t>FM2130515-S-PM9338</t>
  </si>
  <si>
    <t>Imelda Velvet 1 Seater Sofa In Slate Grey Colour</t>
  </si>
  <si>
    <t>AS-385-1 Str-Wine-Glam621ColorAddition825</t>
  </si>
  <si>
    <t>FM2130516-S-PM9338</t>
  </si>
  <si>
    <t>Imelda Fabric 3 Seater Sofa In Slate Grey Colour</t>
  </si>
  <si>
    <t>AS-385-3S-SkyBlueColorAddition826</t>
  </si>
  <si>
    <t>FM2130517-S-PM9338</t>
  </si>
  <si>
    <t>Imelda Velvet 2 Seater Sofa In Slate Grey Colour</t>
  </si>
  <si>
    <t>AS-385-2 Str-Wine-Glam621ColorAddition827</t>
  </si>
  <si>
    <t>FM2130518-S-PM9338</t>
  </si>
  <si>
    <t>Imelda Velvet 1 Seater Sofa In Steel Grey Colour</t>
  </si>
  <si>
    <t>AS-385-1 Str-Wine-Glam621ColorAddition828</t>
  </si>
  <si>
    <t>FM2130519-S-PM9338</t>
  </si>
  <si>
    <t>Imelda Fabric 3 Seater Sofa In Steel Grey Colour</t>
  </si>
  <si>
    <t>AS-385-3S-SkyBlueColorAddition829</t>
  </si>
  <si>
    <t>FM2130520-S-PM9338</t>
  </si>
  <si>
    <t>Imelda Velvet 2 Seater Sofa In Steel Grey Colour</t>
  </si>
  <si>
    <t>AS-385-2 Str-Wine-Glam621ColorAddition830</t>
  </si>
  <si>
    <t>FM2130521-S-PM9338</t>
  </si>
  <si>
    <t>AS-385-1 Str-Wine-Glam621ColorAddition831</t>
  </si>
  <si>
    <t>FM2130522-S-PM9338</t>
  </si>
  <si>
    <t>Imelda Fabric 3 Seater Sofa In Olive Green Colour</t>
  </si>
  <si>
    <t>AS-385-3S-SkyBlueColorAddition832</t>
  </si>
  <si>
    <t>FM2130523-S-PM9338</t>
  </si>
  <si>
    <t>AS-385-2 Str-Wine-Glam621ColorAddition833</t>
  </si>
  <si>
    <t>FM2130524-S-PM9338</t>
  </si>
  <si>
    <t>Imelda Velvet 1 Seater Sofa In Blush Pink Colour</t>
  </si>
  <si>
    <t>AS-385-1 Str-Wine-Glam621ColorAddition834</t>
  </si>
  <si>
    <t>FM2130525-S-PM9338</t>
  </si>
  <si>
    <t>Imelda Fabric 3 Seater Sofa In Blush Pink Colour</t>
  </si>
  <si>
    <t>AS-385-3S-SkyBlueColorAddition835</t>
  </si>
  <si>
    <t>FM2130526-S-PM9338</t>
  </si>
  <si>
    <t>Imelda Velvet 2 Seater Sofa In Blush Pink Colour</t>
  </si>
  <si>
    <t>AS-385-2 Str-Wine-Glam621ColorAddition836</t>
  </si>
  <si>
    <t>FM2130527-S-PM9338</t>
  </si>
  <si>
    <t>Imelda Velvet 1 Seater Sofa In Mint Green Colour</t>
  </si>
  <si>
    <t>AS-385-1 Str-Wine-Glam621ColorAddition837</t>
  </si>
  <si>
    <t>FM2130592-S-PM9338</t>
  </si>
  <si>
    <t>Penza Fabric 2 Seater Sofa In Slate Grey Colour</t>
  </si>
  <si>
    <t>AS-105-2S-Azora58007(Sandy Brown)ColorAddition902</t>
  </si>
  <si>
    <t>FM2130593-S-PM9338</t>
  </si>
  <si>
    <t>Penza Leatherette 1 Seater Sofa In Steel Grey Colour</t>
  </si>
  <si>
    <t>Moved to PM_AS-105-1S-GreyPVCColorAddition903</t>
  </si>
  <si>
    <t>FM2130594-S-PM9338</t>
  </si>
  <si>
    <t>Penza Leatherette 3 Seater Sofa In Steel Grey Colour</t>
  </si>
  <si>
    <t>Moved to PM_AS-105-3S-AvioCreamPVCColorAddition904</t>
  </si>
  <si>
    <t>FM2130595-S-PM9338</t>
  </si>
  <si>
    <t>Penza Fabric 2 Seater Sofa In Steel Grey Colour</t>
  </si>
  <si>
    <t>AS-105-2S-Azora58007(Sandy Brown)ColorAddition905</t>
  </si>
  <si>
    <t>FM2130596-S-PM9338</t>
  </si>
  <si>
    <t>Penza Leatherette 1 Seater Sofa In Olive Green Colour</t>
  </si>
  <si>
    <t>Moved to PM_AS-105-1S-GreyPVCColorAddition906</t>
  </si>
  <si>
    <t>FM2130597-S-PM9338</t>
  </si>
  <si>
    <t>Penza Leatherette 3 Seater Sofa In Olive Green Colour</t>
  </si>
  <si>
    <t>Moved to PM_AS-105-3S-AvioCreamPVCColorAddition907</t>
  </si>
  <si>
    <t>FM2130598-S-PM9338</t>
  </si>
  <si>
    <t>Penza Fabric 2 Seater Sofa In Olive Green Colour</t>
  </si>
  <si>
    <t>AS-105-2S-Azora58007(Sandy Brown)ColorAddition908</t>
  </si>
  <si>
    <t>FM2130599-S-PM9338</t>
  </si>
  <si>
    <t>Penza Leatherette 1 Seater Sofa In Blush Pink Colour</t>
  </si>
  <si>
    <t>Moved to PM_AS-105-1S-GreyPVCColorAddition909</t>
  </si>
  <si>
    <t>FM2130600-S-PM9338</t>
  </si>
  <si>
    <t>Penza Leatherette 3 Seater Sofa In Blush Pink Colour</t>
  </si>
  <si>
    <t>Moved to PM_AS-105-3S-AvioCreamPVCColorAddition910</t>
  </si>
  <si>
    <t>FM2130601-S-PM9338</t>
  </si>
  <si>
    <t>Penza Fabric 2 Seater Sofa In Blush Pink Colour</t>
  </si>
  <si>
    <t>AS-105-2S-Azora58007(Sandy Brown)ColorAddition911</t>
  </si>
  <si>
    <t>FM2130602-S-PM9338</t>
  </si>
  <si>
    <t>Penza Leatherette 1 Seater Sofa In Mint Green Colour</t>
  </si>
  <si>
    <t>Moved to PM_AS-105-1S-GreyPVCColorAddition912</t>
  </si>
  <si>
    <t>FM2130603-S-PM9338</t>
  </si>
  <si>
    <t>Penza Leatherette 3 Seater Sofa In Mint Green Colour</t>
  </si>
  <si>
    <t>Moved to PM_AS-105-3S-AvioCreamPVCColorAddition913</t>
  </si>
  <si>
    <t>FM2130604-S-PM9338</t>
  </si>
  <si>
    <t>Penza Fabric 2 Seater Sofa In Mint Green Colour</t>
  </si>
  <si>
    <t>AS-105-2S-Azora58007(Sandy Brown)ColorAddition914</t>
  </si>
  <si>
    <t>FM2130605-S-PM9338</t>
  </si>
  <si>
    <t>Penza Velvet 1 Seater Sofa In Black Colour</t>
  </si>
  <si>
    <t>AS-105-1S-DeepGreenVelvetColorAddition915</t>
  </si>
  <si>
    <t>FM2130606-S-PM9338</t>
  </si>
  <si>
    <t>Penza Velvet 3 Seater Sofa In Black Colour</t>
  </si>
  <si>
    <t>AS-105-3S-DeepGreenVelvetColorAddition916</t>
  </si>
  <si>
    <t>FM2130607-S-PM9338</t>
  </si>
  <si>
    <t>Penza Velvet 2 Seater Sofa In Black Colour</t>
  </si>
  <si>
    <t>AS-105-2S-DeepGreenVelvetColorAddition917</t>
  </si>
  <si>
    <t>FM2130608-S-PM9338</t>
  </si>
  <si>
    <t>Penza Velvet 1 Seater Sofa In Grey Colour</t>
  </si>
  <si>
    <t>AS-105-1S-DeepGreenVelvetColorAddition918</t>
  </si>
  <si>
    <t>FM2130609-S-PM9338</t>
  </si>
  <si>
    <t>Penza Velvet 3 Seater Sofa In Grey Colour</t>
  </si>
  <si>
    <t>AS-105-3S-DeepGreenVelvetColorAddition919</t>
  </si>
  <si>
    <t>FM2130610-S-PM9338</t>
  </si>
  <si>
    <t>Penza Velvet 2 Seater Sofa In Grey Colour</t>
  </si>
  <si>
    <t>AS-105-2S-DeepGreenVelvetColorAddition920</t>
  </si>
  <si>
    <t>FM2130611-S-PM9338</t>
  </si>
  <si>
    <t>Penza Velvet 1 Seater Sofa In Garnet Red Colour</t>
  </si>
  <si>
    <t>AS-105-1S-DeepGreenVelvetColorAddition921</t>
  </si>
  <si>
    <t>FM2130612-S-PM9338</t>
  </si>
  <si>
    <t>Penza Velvet 3 Seater Sofa In Garnet Red Colour</t>
  </si>
  <si>
    <t>AS-105-3S-DeepGreenVelvetColorAddition922</t>
  </si>
  <si>
    <t>FM2130613-S-PM9338</t>
  </si>
  <si>
    <t>Penza Velvet 2 Seater Sofa In Garnet Red Colour</t>
  </si>
  <si>
    <t>AS-105-2S-DeepGreenVelvetColorAddition923</t>
  </si>
  <si>
    <t>FM2130614-S-PM9338</t>
  </si>
  <si>
    <t>Penza Velvet 1 Seater Sofa In Pine Colour</t>
  </si>
  <si>
    <t>AS-105-1S-DeepGreenVelvetColorAddition924</t>
  </si>
  <si>
    <t>FM2130615-S-PM9338</t>
  </si>
  <si>
    <t>Penza Velvet 3 Seater Sofa In Pine Colour</t>
  </si>
  <si>
    <t>AS-105-3S-DeepGreenVelvetColorAddition925</t>
  </si>
  <si>
    <t>FM2130616-S-PM9338</t>
  </si>
  <si>
    <t>Penza Velvet 2 Seater Sofa In Pine Colour</t>
  </si>
  <si>
    <t>AS-105-2S-DeepGreenVelvetColorAddition926</t>
  </si>
  <si>
    <t>FM2130617-S-PM9338</t>
  </si>
  <si>
    <t>Penza Velvet 1 Seater Sofa In Olive Green Colour</t>
  </si>
  <si>
    <t>AS-105-1S-DeepGreenVelvetColorAddition927</t>
  </si>
  <si>
    <t>FM2130618-S-PM9338</t>
  </si>
  <si>
    <t>Penza Velvet 3 Seater Sofa In Olive Green Colour</t>
  </si>
  <si>
    <t>AS-105-3S-DeepGreenVelvetColorAddition928</t>
  </si>
  <si>
    <t>FM2130619-S-PM9338</t>
  </si>
  <si>
    <t>Penza Velvet 2 Seater Sofa In Olive Green Colour</t>
  </si>
  <si>
    <t>AS-105-2S-DeepGreenVelvetColorAddition929</t>
  </si>
  <si>
    <t>FM2130620-S-PM9338</t>
  </si>
  <si>
    <t>AS-105-1S-DeepGreenVelvetColorAddition930</t>
  </si>
  <si>
    <t>FM2130621-S-PM9338</t>
  </si>
  <si>
    <t>AS-105-3S-DeepGreenVelvetColorAddition931</t>
  </si>
  <si>
    <t>FM2130622-S-PM9338</t>
  </si>
  <si>
    <t>AS-105-2S-DeepGreenVelvetColorAddition932</t>
  </si>
  <si>
    <t>FM2130623-S-PM9338</t>
  </si>
  <si>
    <t>Penza Velvet 1 Seater Sofa In Powder Blue Colour</t>
  </si>
  <si>
    <t>AS-105-1S-DeepGreenVelvetColorAddition933</t>
  </si>
  <si>
    <t>FM2130584-S-PM9338</t>
  </si>
  <si>
    <t>Penza Leatherette 1 Seater Sofa In Brown Colour</t>
  </si>
  <si>
    <t>Moved to PM_AS-105-1S-GreyPVCColorAddition894</t>
  </si>
  <si>
    <t>FM2130585-S-PM9338</t>
  </si>
  <si>
    <t>Penza Leatherette 3 Seater Sofa In Brown Colour</t>
  </si>
  <si>
    <t>Moved to PM_AS-105-3S-AvioCreamPVCColorAddition895</t>
  </si>
  <si>
    <t>FM2130586-S-PM9338</t>
  </si>
  <si>
    <t>Penza Fabric 2 Seater Sofa In Brown Colour</t>
  </si>
  <si>
    <t>AS-105-2S-Azora58007(Sandy Brown)ColorAddition896</t>
  </si>
  <si>
    <t>FM2130587-S-PM9338</t>
  </si>
  <si>
    <t>Penza Leatherette 1 Seater Sofa In Fossil Grey Colour</t>
  </si>
  <si>
    <t>Moved to PM_AS-105-1S-GreyPVCColorAddition897</t>
  </si>
  <si>
    <t>FM2130588-S-PM9338</t>
  </si>
  <si>
    <t>Penza Leatherette 3 Seater Sofa In Fossil Grey Colour</t>
  </si>
  <si>
    <t>Moved to PM_AS-105-3S-AvioCreamPVCColorAddition898</t>
  </si>
  <si>
    <t>FM2130589-S-PM9338</t>
  </si>
  <si>
    <t>Penza Fabric 2 Seater Sofa In Fossil Grey Colour</t>
  </si>
  <si>
    <t>AS-105-2S-Azora58007(Sandy Brown)ColorAddition899</t>
  </si>
  <si>
    <t>FM2130590-S-PM9338</t>
  </si>
  <si>
    <t>Penza Leatherette 1 Seater Sofa In Slate Grey Colour</t>
  </si>
  <si>
    <t>Moved to PM_AS-105-1S-GreyPVCColorAddition900</t>
  </si>
  <si>
    <t>FM2130591-S-PM9338</t>
  </si>
  <si>
    <t>Penza Leatherette 3 Seater Sofa In Slate Grey Colour</t>
  </si>
  <si>
    <t>Moved to PM_AS-105-3S-AvioCreamPVCColorAddition901</t>
  </si>
  <si>
    <t>FM2130656-S-PM9338</t>
  </si>
  <si>
    <t>Salvatore Fabric 2 Seater Sofa In Sandy Brown Colour</t>
  </si>
  <si>
    <t>AS-558-2S-SalvatorePrint1ColorAddition966</t>
  </si>
  <si>
    <t>FM2130657-S-PM9338</t>
  </si>
  <si>
    <t>Salvatore Fabric 1 Seater Sofa In Slate Grey Colour</t>
  </si>
  <si>
    <t>AS-558-1S-SalvatorePrint1ColorAddition967</t>
  </si>
  <si>
    <t>FM2130658-S-PM9338</t>
  </si>
  <si>
    <t>Salvatore Fabric 3 Seater Sofa In Slate Grey Colour</t>
  </si>
  <si>
    <t>AS-558-3S-SalvatorePrint1ColorAddition968</t>
  </si>
  <si>
    <t>FM2130659-S-PM9338</t>
  </si>
  <si>
    <t>Salvatore Fabric 2 Seater Sofa In Slate Grey Colour</t>
  </si>
  <si>
    <t>AS-558-2S-SalvatorePrint1ColorAddition969</t>
  </si>
  <si>
    <t>FM2130660-S-PM9338</t>
  </si>
  <si>
    <t>Salvatore Fabric 1 Seater Sofa In Steel Grey Colour</t>
  </si>
  <si>
    <t>AS-558-1S-SalvatorePrint1ColorAddition970</t>
  </si>
  <si>
    <t>FM2130661-S-PM9338</t>
  </si>
  <si>
    <t>Salvatore Fabric 3 Seater Sofa In Steel Grey Colour</t>
  </si>
  <si>
    <t>AS-558-3S-SalvatorePrint1ColorAddition971</t>
  </si>
  <si>
    <t>FM2130662-S-PM9338</t>
  </si>
  <si>
    <t>Salvatore Fabric 2 Seater Sofa In Steel Grey Colour</t>
  </si>
  <si>
    <t>AS-558-2S-SalvatorePrint1ColorAddition972</t>
  </si>
  <si>
    <t>FM2130663-S-PM9338</t>
  </si>
  <si>
    <t>Salvatore Fabric 1 Seater Sofa In Blush Pink Colour</t>
  </si>
  <si>
    <t>AS-558-1S-SalvatorePrint1ColorAddition973</t>
  </si>
  <si>
    <t>FM2130664-S-PM9338</t>
  </si>
  <si>
    <t>Salvatore Fabric 3 Seater Sofa In Blush Pink Colour</t>
  </si>
  <si>
    <t>AS-558-3S-SalvatorePrint1ColorAddition974</t>
  </si>
  <si>
    <t>FM2130665-S-PM9338</t>
  </si>
  <si>
    <t>Salvatore Fabric 2 Seater Sofa In Blush Pink Colour</t>
  </si>
  <si>
    <t>AS-558-2S-SalvatorePrint1ColorAddition975</t>
  </si>
  <si>
    <t>FM2130666-S-PM9338</t>
  </si>
  <si>
    <t>Salvatore Fabric 1 Seater Sofa In Garnet Red Colour</t>
  </si>
  <si>
    <t>AS-558-1S-SalvatorePrint1ColorAddition976</t>
  </si>
  <si>
    <t>FM2130667-S-PM9338</t>
  </si>
  <si>
    <t>Salvatore Fabric 3 Seater Sofa In Garnet Red Colour</t>
  </si>
  <si>
    <t>AS-558-3S-SalvatorePrint1ColorAddition977</t>
  </si>
  <si>
    <t>FM2130668-S-PM9338</t>
  </si>
  <si>
    <t>Salvatore Fabric 2 Seater Sofa In Garnet Red Colour</t>
  </si>
  <si>
    <t>AS-558-2S-SalvatorePrint1ColorAddition978</t>
  </si>
  <si>
    <t>FM2130669-S-PM9338</t>
  </si>
  <si>
    <t>Salvatore Fabric 1 Seater Sofa In Pine Colour</t>
  </si>
  <si>
    <t>AS-558-1S-SalvatorePrint1ColorAddition979</t>
  </si>
  <si>
    <t>FM2130670-S-PM9338</t>
  </si>
  <si>
    <t>Salvatore Fabric 3 Seater Sofa In Pine Colour</t>
  </si>
  <si>
    <t>AS-558-3S-SalvatorePrint1ColorAddition980</t>
  </si>
  <si>
    <t>FM2130671-S-PM9338</t>
  </si>
  <si>
    <t>Salvatore Fabric 2 Seater Sofa In Pine Colour</t>
  </si>
  <si>
    <t>AS-558-2S-SalvatorePrint1ColorAddition981</t>
  </si>
  <si>
    <t>FM2130672-S-PM9338</t>
  </si>
  <si>
    <t>Salvatore Fabric 1 Seater Sofa In Rust Colour</t>
  </si>
  <si>
    <t>AS-558-1S-SalvatorePrint1ColorAddition982</t>
  </si>
  <si>
    <t>FM2130673-S-PM9338</t>
  </si>
  <si>
    <t>Salvatore Fabric 3 Seater Sofa In Rust Colour</t>
  </si>
  <si>
    <t>AS-558-3S-SalvatorePrint1ColorAddition983</t>
  </si>
  <si>
    <t>FM2130674-S-PM9338</t>
  </si>
  <si>
    <t>Salvatore Fabric 2 Seater Sofa In Rust Colour</t>
  </si>
  <si>
    <t>AS-558-2S-SalvatorePrint1ColorAddition984</t>
  </si>
  <si>
    <t>FM2130675-S-PM9338</t>
  </si>
  <si>
    <t>Salvatore Fabric 1 Seater Sofa In Mustard Yellow Colour</t>
  </si>
  <si>
    <t>AS-558-1S-SalvatorePrint1ColorAddition985</t>
  </si>
  <si>
    <t>FM2130676-S-PM9338</t>
  </si>
  <si>
    <t>Salvatore Fabric 3 Seater Sofa In Mustard Yellow Colour</t>
  </si>
  <si>
    <t>AS-558-3S-SalvatorePrint1ColorAddition986</t>
  </si>
  <si>
    <t>FM2130677-S-PM9338</t>
  </si>
  <si>
    <t>Salvatore Fabric 2 Seater Sofa In Mustard Yellow Colour</t>
  </si>
  <si>
    <t>AS-558-2S-SalvatorePrint1ColorAddition987</t>
  </si>
  <si>
    <t>FM2130678-S-PM9338</t>
  </si>
  <si>
    <t>Solitaire Velvet 1 Seater Sofa In Fossil Grey Colour</t>
  </si>
  <si>
    <t>AS-536-1S-TealVelvet_9338ColorAddition988</t>
  </si>
  <si>
    <t>FM2130679-S-PM9338</t>
  </si>
  <si>
    <t>Solitaire Velvet 3 Seater Sofa In Fossil Grey Colour</t>
  </si>
  <si>
    <t>AS-536-3S-TealVelvet_9338ColorAddition989</t>
  </si>
  <si>
    <t>FM2130680-S-PM9338</t>
  </si>
  <si>
    <t>Solitaire Velvet 2 Seater Sofa In Fossil Grey Colour</t>
  </si>
  <si>
    <t>AS-536-2S-TealVelvet_9338ColorAddition990</t>
  </si>
  <si>
    <t>FM2130624-S-PM9338</t>
  </si>
  <si>
    <t>Penza Velvet 3 Seater Sofa In Powder Blue Colour</t>
  </si>
  <si>
    <t>AS-105-3S-DeepGreenVelvetColorAddition934</t>
  </si>
  <si>
    <t>FM2130625-S-PM9338</t>
  </si>
  <si>
    <t>Penza Velvet 2 Seater Sofa In Powder Blue Colour</t>
  </si>
  <si>
    <t>AS-105-2S-DeepGreenVelvetColorAddition935</t>
  </si>
  <si>
    <t>FM2130626-S-PM9338</t>
  </si>
  <si>
    <t>Penza Velvet 1 Seater Sofa In Rust Colour</t>
  </si>
  <si>
    <t>AS-105-1S-DeepGreenVelvetColorAddition936</t>
  </si>
  <si>
    <t>FM2130627-S-PM9338</t>
  </si>
  <si>
    <t>Penza Velvet 3 Seater Sofa In Rust Colour</t>
  </si>
  <si>
    <t>AS-105-3S-DeepGreenVelvetColorAddition937</t>
  </si>
  <si>
    <t>FM2130628-S-PM9338</t>
  </si>
  <si>
    <t>Penza Velvet 2 Seater Sofa In Rust Colour</t>
  </si>
  <si>
    <t>AS-105-2S-DeepGreenVelvetColorAddition938</t>
  </si>
  <si>
    <t>FM2130629-S-PM9338</t>
  </si>
  <si>
    <t>Penza Leatherette 1 Seater Sofa In Tan Colour</t>
  </si>
  <si>
    <t>Moved to PM_AS-105-1S-GreyPVCColorAddition939</t>
  </si>
  <si>
    <t>FM2130630-S-PM9338</t>
  </si>
  <si>
    <t>Penza Leatherette 3 Seater Sofa In Tan Colour</t>
  </si>
  <si>
    <t>Moved to PM_AS-105-3S-AvioCreamPVCColorAddition940</t>
  </si>
  <si>
    <t>FM2130631-S-PM9338</t>
  </si>
  <si>
    <t>Penza Leatherette 2 Seater Sofa In Tan Colour</t>
  </si>
  <si>
    <t>Moved to PM_AS-105-2S-Avio-DarkBrownPVCColorAddition941</t>
  </si>
  <si>
    <t>FM2130632-S-PM9338</t>
  </si>
  <si>
    <t>Penza Leatherette 1 Seater Sofa In Teal Blue Colour</t>
  </si>
  <si>
    <t>Moved to PM_AS-105-1S-GreyPVCColorAddition942</t>
  </si>
  <si>
    <t>FM2130633-S-PM9338</t>
  </si>
  <si>
    <t>Penza Leatherette 3 Seater Sofa In Teal Blue Colour</t>
  </si>
  <si>
    <t>Moved to PM_AS-105-3S-AvioCreamPVCColorAddition943</t>
  </si>
  <si>
    <t>FM2130634-S-PM9338</t>
  </si>
  <si>
    <t>Penza Leatherette 2 Seater Sofa In Teal Blue Colour</t>
  </si>
  <si>
    <t>Moved to PM_AS-105-2S-Avio-DarkBrownPVCColorAddition944</t>
  </si>
  <si>
    <t>FM2130635-S-PM9338</t>
  </si>
  <si>
    <t>Penza Leatherette 1 Seater Sofa In Mustard Yellow Colour</t>
  </si>
  <si>
    <t>Moved to PM_AS-105-1S-GreyPVCColorAddition945</t>
  </si>
  <si>
    <t>FM2130636-S-PM9338</t>
  </si>
  <si>
    <t>Penza Leatherette 3 Seater Sofa In Mustard Yellow Colour</t>
  </si>
  <si>
    <t>Moved to PM_AS-105-3S-AvioCreamPVCColorAddition946</t>
  </si>
  <si>
    <t>FM2130637-S-PM9338</t>
  </si>
  <si>
    <t>Penza Leatherette 2 Seater Sofa In Mustard Yellow Colour</t>
  </si>
  <si>
    <t>Moved to PM_AS-105-2S-Avio-DarkBrownPVCColorAddition947</t>
  </si>
  <si>
    <t>FM2130638-S-PM9338</t>
  </si>
  <si>
    <t>AS-557-3S-AzoraBeige59204ColorAddition948</t>
  </si>
  <si>
    <t>FM2130639-S-PM9338</t>
  </si>
  <si>
    <t>Romina Fabric 2 Seater Sofa In Sandy Brown Colour</t>
  </si>
  <si>
    <t>AS-557-2S-AzoraBeige59204ColorAddition949</t>
  </si>
  <si>
    <t>FM2130640-S-PM9338</t>
  </si>
  <si>
    <t>Romina Fabric 3 Seater Sofa In Slate Grey Colour</t>
  </si>
  <si>
    <t>AS-557-3S-AzoraBeige59204ColorAddition950</t>
  </si>
  <si>
    <t>FM2130641-S-PM9338</t>
  </si>
  <si>
    <t>Romina Fabric 2 Seater Sofa In Slate Grey Colour</t>
  </si>
  <si>
    <t>AS-557-2S-AzoraBeige59204ColorAddition951</t>
  </si>
  <si>
    <t>FM2130642-S-PM9338</t>
  </si>
  <si>
    <t>Romina Fabric 3 Seater Sofa In Steel Grey Colour</t>
  </si>
  <si>
    <t>AS-557-3S-AzoraBeige59204ColorAddition952</t>
  </si>
  <si>
    <t>FM2130643-S-PM9338</t>
  </si>
  <si>
    <t>Romina Fabric 2 Seater Sofa In Steel Grey Colour</t>
  </si>
  <si>
    <t>AS-557-2S-AzoraBeige59204ColorAddition953</t>
  </si>
  <si>
    <t>FM2130644-S-PM9338</t>
  </si>
  <si>
    <t>Romina Fabric 3 Seater Sofa In Blush Pink Colour</t>
  </si>
  <si>
    <t>AS-557-3S-AzoraBeige59204ColorAddition954</t>
  </si>
  <si>
    <t>FM2130645-S-PM9338</t>
  </si>
  <si>
    <t>Romina Fabric 2 Seater Sofa In Blush Pink Colour</t>
  </si>
  <si>
    <t>AS-557-2S-AzoraBeige59204ColorAddition955</t>
  </si>
  <si>
    <t>FM2130646-S-PM9338</t>
  </si>
  <si>
    <t>Romina Fabric 3 Seater Sofa In Garnet Red Colour</t>
  </si>
  <si>
    <t>AS-557-3S-AzoraBeige59204ColorAddition956</t>
  </si>
  <si>
    <t>FM2130647-S-PM9338</t>
  </si>
  <si>
    <t>Romina Fabric 2 Seater Sofa In Garnet Red Colour</t>
  </si>
  <si>
    <t>AS-557-2S-AzoraBeige59204ColorAddition957</t>
  </si>
  <si>
    <t>FM2130648-S-PM9338</t>
  </si>
  <si>
    <t>Romina Fabric 3 Seater Sofa In Pine Colour</t>
  </si>
  <si>
    <t>AS-557-3S-AzoraBeige59204ColorAddition958</t>
  </si>
  <si>
    <t>FM2130649-S-PM9338</t>
  </si>
  <si>
    <t>Romina Fabric 2 Seater Sofa In Pine Colour</t>
  </si>
  <si>
    <t>AS-557-2S-AzoraBeige59204ColorAddition959</t>
  </si>
  <si>
    <t>FM2130650-S-PM9338</t>
  </si>
  <si>
    <t>Romina Fabric 3 Seater Sofa In Rust Colour</t>
  </si>
  <si>
    <t>AS-557-3S-AzoraBeige59204ColorAddition960</t>
  </si>
  <si>
    <t>FM2130651-S-PM9338</t>
  </si>
  <si>
    <t>Romina Fabric 2 Seater Sofa In Rust Colour</t>
  </si>
  <si>
    <t>AS-557-2S-AzoraBeige59204ColorAddition961</t>
  </si>
  <si>
    <t>FM2130652-S-PM9338</t>
  </si>
  <si>
    <t>Romina Fabric 3 Seater Sofa In Mustard Yellow Colour</t>
  </si>
  <si>
    <t>AS-557-3S-AzoraBeige59204ColorAddition962</t>
  </si>
  <si>
    <t>FM2130653-S-PM9338</t>
  </si>
  <si>
    <t>Romina Fabric 2 Seater Sofa In Mustard Yellow Colour</t>
  </si>
  <si>
    <t>AS-557-2S-AzoraBeige59204ColorAddition963</t>
  </si>
  <si>
    <t>FM2130654-S-PM9338</t>
  </si>
  <si>
    <t>Salvatore Fabric 1 Seater Sofa In Sandy Brown Colour</t>
  </si>
  <si>
    <t>AS-558-1S-SalvatorePrint1ColorAddition964</t>
  </si>
  <si>
    <t>FM2130655-S-PM9338</t>
  </si>
  <si>
    <t>Salvatore Fabric 3 Seater Sofa In Sandy Brown Colour</t>
  </si>
  <si>
    <t>AS-558-3S-SalvatorePrint1ColorAddition965</t>
  </si>
  <si>
    <t>FM2130720-S-PM9338</t>
  </si>
  <si>
    <t>Vito Velvet 1 Seater Sofa In Garnet Red Colour</t>
  </si>
  <si>
    <t>AS-472-1S-GreyVelvet-Iconic 57 //ColorAddition1030</t>
  </si>
  <si>
    <t>FM2130721-S-PM9338</t>
  </si>
  <si>
    <t>Vito Velvet 3 Seater Sofa In Garnet Red Colour</t>
  </si>
  <si>
    <t>AS-472-3S-Teal-Orchid 337 //ColorAddition1031</t>
  </si>
  <si>
    <t>FM2130722-S-PM9338</t>
  </si>
  <si>
    <t>Vito Velvet 2 Seater Sofa In Garnet Red Colour</t>
  </si>
  <si>
    <t>AS-472-2S-Teal-Orchid 337 //ColorAddition1032</t>
  </si>
  <si>
    <t>FM2130723-S-PM9338</t>
  </si>
  <si>
    <t>Vito Velvet 1 Seater Sofa In Pine Colour</t>
  </si>
  <si>
    <t>AS-472-1S-GreyVelvet-Iconic 57 //ColorAddition1033</t>
  </si>
  <si>
    <t>FM2130724-S-PM9338</t>
  </si>
  <si>
    <t>Vito Velvet 3 Seater Sofa In Pine Colour</t>
  </si>
  <si>
    <t>AS-472-3S-Teal-Orchid 337 //ColorAddition1034</t>
  </si>
  <si>
    <t>FM2130725-S-PM9338</t>
  </si>
  <si>
    <t>Vito Velvet 2 Seater Sofa In Pine Colour</t>
  </si>
  <si>
    <t>AS-472-2S-Teal-Orchid 337 //ColorAddition1035</t>
  </si>
  <si>
    <t>FM2130726-S-PM9338</t>
  </si>
  <si>
    <t>Vito Velvet 1 Seater Sofa In Olive Green Colour</t>
  </si>
  <si>
    <t>AS-472-1S-GreyVelvet-Iconic 57 //ColorAddition1036</t>
  </si>
  <si>
    <t>FM2130727-S-PM9338</t>
  </si>
  <si>
    <t>Vito Velvet 3 Seater Sofa In Olive Green Colour</t>
  </si>
  <si>
    <t>AS-472-3S-Teal-Orchid 337 //ColorAddition1037</t>
  </si>
  <si>
    <t>FM2130728-S-PM9338</t>
  </si>
  <si>
    <t>Vito Velvet 2 Seater Sofa In Olive Green Colour</t>
  </si>
  <si>
    <t>AS-472-2S-Teal-Orchid 337 //ColorAddition1038</t>
  </si>
  <si>
    <t>FM2130729-S-PM9338</t>
  </si>
  <si>
    <t>Vito Velvet 1 Seater Sofa In Grey Colour</t>
  </si>
  <si>
    <t>AS-472-1S-GreyVelvet-Iconic 57 //ColorAddition1039</t>
  </si>
  <si>
    <t>FM2130730-S-PM9338</t>
  </si>
  <si>
    <t>Vito Velvet 3 Seater Sofa In Grey Colour</t>
  </si>
  <si>
    <t>AS-472-3S-Teal-Orchid 337 //ColorAddition1040</t>
  </si>
  <si>
    <t>FM2130731-S-PM9338</t>
  </si>
  <si>
    <t>Vito Velvet 2 Seater Sofa In Grey Colour</t>
  </si>
  <si>
    <t>AS-472-2S-Teal-Orchid 337 //ColorAddition1041</t>
  </si>
  <si>
    <t>FM2130732-S-PM9338</t>
  </si>
  <si>
    <t>Vito Velvet 1 Seater Sofa In Powder Blue Colour</t>
  </si>
  <si>
    <t>AS-472-1S-GreyVelvet-Iconic 57 //ColorAddition1042</t>
  </si>
  <si>
    <t>FM2130733-S-PM9338</t>
  </si>
  <si>
    <t>Vito Velvet 3 Seater Sofa In Powder Blue Colour</t>
  </si>
  <si>
    <t>AS-472-3S-Teal-Orchid 337 //ColorAddition1043</t>
  </si>
  <si>
    <t>FM2130734-S-PM9338</t>
  </si>
  <si>
    <t>Vito Velvet 2 Seater Sofa In Powder Blue Colour</t>
  </si>
  <si>
    <t>AS-472-2S-Teal-Orchid 337 //ColorAddition1044</t>
  </si>
  <si>
    <t>FM2130735-S-PM9338</t>
  </si>
  <si>
    <t>Vito Velvet 1 Seater Sofa In Rust Colour</t>
  </si>
  <si>
    <t>AS-472-1S-GreyVelvet-Iconic 57 //ColorAddition1045</t>
  </si>
  <si>
    <t>FM2130736-S-PM9338</t>
  </si>
  <si>
    <t>Vito Velvet 3 Seater Sofa In Rust Colour</t>
  </si>
  <si>
    <t>AS-472-3S-Teal-Orchid 337 //ColorAddition1046</t>
  </si>
  <si>
    <t>FM2130737-S-PM9338</t>
  </si>
  <si>
    <t>Vito Velvet 2 Seater Sofa In Rust Colour</t>
  </si>
  <si>
    <t>AS-472-2S-Teal-Orchid 337 //ColorAddition1047</t>
  </si>
  <si>
    <t>FM2130738-S-PM9338</t>
  </si>
  <si>
    <t>Vito Velvet 1 Seater Sofa In Mustard Yellow Colour</t>
  </si>
  <si>
    <t>AS-472-1S-GreyVelvet-Iconic 57 //ColorAddition1048</t>
  </si>
  <si>
    <t>FM2130739-S-PM9338</t>
  </si>
  <si>
    <t>Vito Velvet 3 Seater Sofa In Mustard Yellow Colour</t>
  </si>
  <si>
    <t>AS-472-3S-Teal-Orchid 337 //ColorAddition1049</t>
  </si>
  <si>
    <t>FM2130740-S-PM9338</t>
  </si>
  <si>
    <t>Vito Velvet 2 Seater Sofa In Mustard Yellow Colour</t>
  </si>
  <si>
    <t>AS-472-2S-Teal-Orchid 337 //ColorAddition1050</t>
  </si>
  <si>
    <t>FM2130741-S-PM9338</t>
  </si>
  <si>
    <t>Bari Leatherette 3 Seater Sofa In Brown Colour</t>
  </si>
  <si>
    <t>Bari 3 Seater Sofa In Grey BuffColorAddition1051</t>
  </si>
  <si>
    <t>FM2130742-S-PM9338</t>
  </si>
  <si>
    <t>Bari Leatherette 2 Seater Sofa In Brown Colour</t>
  </si>
  <si>
    <t>Bari 2 Seater Sofa In Grey BuffColorAddition1052</t>
  </si>
  <si>
    <t>FM2130699-S-PM9338</t>
  </si>
  <si>
    <t>Vito Velvet 1 Seater Sofa In Sandy Brown Colour</t>
  </si>
  <si>
    <t>AS-472-1S-GreyVelvet-Iconic 57 //ColorAddition1009</t>
  </si>
  <si>
    <t>FM2130700-S-PM9338</t>
  </si>
  <si>
    <t>Vito Velvet 3 Seater Sofa In Sandy Brown Colour</t>
  </si>
  <si>
    <t>AS-472-3S-Teal-Orchid 337 //ColorAddition1010</t>
  </si>
  <si>
    <t>FM2130701-S-PM9338</t>
  </si>
  <si>
    <t>Vito Velvet 2 Seater Sofa In Sandy Brown Colour</t>
  </si>
  <si>
    <t>AS-472-2S-Teal-Orchid 337 //ColorAddition1011</t>
  </si>
  <si>
    <t>FM2130702-S-PM9338</t>
  </si>
  <si>
    <t>Vito Velvet 1 Seater Sofa In Slate Grey Colour</t>
  </si>
  <si>
    <t>AS-472-1S-GreyVelvet-Iconic 57 //ColorAddition1012</t>
  </si>
  <si>
    <t>FM2130703-S-PM9338</t>
  </si>
  <si>
    <t>Vito Velvet 3 Seater Sofa In Slate Grey Colour</t>
  </si>
  <si>
    <t>AS-472-3S-Teal-Orchid 337 //ColorAddition1013</t>
  </si>
  <si>
    <t>FM2130704-S-PM9338</t>
  </si>
  <si>
    <t>Vito Velvet 2 Seater Sofa In Slate Grey Colour</t>
  </si>
  <si>
    <t>AS-472-2S-Teal-Orchid 337 //ColorAddition1014</t>
  </si>
  <si>
    <t>FM2130705-S-PM9338</t>
  </si>
  <si>
    <t>Vito Velvet 1 Seater Sofa In Steel Grey Colour</t>
  </si>
  <si>
    <t>AS-472-1S-GreyVelvet-Iconic 57 //ColorAddition1015</t>
  </si>
  <si>
    <t>FM2130706-S-PM9338</t>
  </si>
  <si>
    <t>Vito Velvet 3 Seater Sofa In Steel Grey Colour</t>
  </si>
  <si>
    <t>AS-472-3S-Teal-Orchid 337 //ColorAddition1016</t>
  </si>
  <si>
    <t>FM2130707-S-PM9338</t>
  </si>
  <si>
    <t>Vito Velvet 2 Seater Sofa In Steel Grey Colour</t>
  </si>
  <si>
    <t>AS-472-2S-Teal-Orchid 337 //ColorAddition1017</t>
  </si>
  <si>
    <t>FM2130708-S-PM9338</t>
  </si>
  <si>
    <t>AS-472-1S-GreyVelvet-Iconic 57 //ColorAddition1018</t>
  </si>
  <si>
    <t>FM2130709-S-PM9338</t>
  </si>
  <si>
    <t>AS-472-3S-Teal-Orchid 337 //ColorAddition1019</t>
  </si>
  <si>
    <t>FM2130710-S-PM9338</t>
  </si>
  <si>
    <t>AS-472-2S-Teal-Orchid 337 //ColorAddition1020</t>
  </si>
  <si>
    <t>FM2130711-S-PM9338</t>
  </si>
  <si>
    <t>Vito Velvet 1 Seater Sofa In Blush Pink Colour</t>
  </si>
  <si>
    <t>AS-472-1S-GreyVelvet-Iconic 57 //ColorAddition1021</t>
  </si>
  <si>
    <t>FM2130712-S-PM9338</t>
  </si>
  <si>
    <t>Vito Velvet 3 Seater Sofa In Blush Pink Colour</t>
  </si>
  <si>
    <t>AS-472-3S-Teal-Orchid 337 //ColorAddition1022</t>
  </si>
  <si>
    <t>FM2130713-S-PM9338</t>
  </si>
  <si>
    <t>Vito Velvet 2 Seater Sofa In Blush Pink Colour</t>
  </si>
  <si>
    <t>AS-472-2S-Teal-Orchid 337 //ColorAddition1023</t>
  </si>
  <si>
    <t>FM2130714-S-PM9338</t>
  </si>
  <si>
    <t>AS-472-1S-GreyVelvet-Iconic 57 //ColorAddition1024</t>
  </si>
  <si>
    <t>FM2130715-S-PM9338</t>
  </si>
  <si>
    <t>Vito Velvet 3 Seater Sofa In Mint Green Colour</t>
  </si>
  <si>
    <t>AS-472-3S-Teal-Orchid 337 //ColorAddition1025</t>
  </si>
  <si>
    <t>FM2130716-S-PM9338</t>
  </si>
  <si>
    <t>Vito Velvet 2 Seater Sofa In Mint Green Colour</t>
  </si>
  <si>
    <t>AS-472-2S-Teal-Orchid 337 //ColorAddition1026</t>
  </si>
  <si>
    <t>FM2130717-S-PM9338</t>
  </si>
  <si>
    <t>AS-472-1S-GreyVelvet-Iconic 57 //ColorAddition1027</t>
  </si>
  <si>
    <t>FM2130718-S-PM9338</t>
  </si>
  <si>
    <t>AS-472-3S-Teal-Orchid 337 //ColorAddition1028</t>
  </si>
  <si>
    <t>FM2130719-S-PM9338</t>
  </si>
  <si>
    <t>AS-472-2S-Teal-Orchid 337 //ColorAddition1029</t>
  </si>
  <si>
    <t>FM2130027-S-PM9338</t>
  </si>
  <si>
    <t>Amanda Velvet 1 Seater Sofa In Fossil Grey Colour</t>
  </si>
  <si>
    <t>AS-384-1S-RoyalBlueVelvetColorAddition337</t>
  </si>
  <si>
    <t>FM2130028-S-PM9338</t>
  </si>
  <si>
    <t>Amanda Fabric 3 Seater Sofa In Fossil Grey Colour</t>
  </si>
  <si>
    <t>AS-384-3 Seater_Sandy Brown_Azora 140 - 58007_PM //ColorAddition338</t>
  </si>
  <si>
    <t>FM2130029-S-PM9338</t>
  </si>
  <si>
    <t>Amanda Velvet 2 Seater Sofa In Fossil Grey Colour</t>
  </si>
  <si>
    <t>AS-384-2S-RoyalBlueVelvetColorAddition339</t>
  </si>
  <si>
    <t>FM2130030-S-PM9338</t>
  </si>
  <si>
    <t>Amanda Fabric Fabric RHS Sectional Sofa (3 + Lounger) In Fossil Grey Colour</t>
  </si>
  <si>
    <t>AS-384L-B-RHS-CharcoalGrey-Azora58146_PM //ColorAddition340</t>
  </si>
  <si>
    <t>FM2130031-S-PM9338</t>
  </si>
  <si>
    <t>Amanda Fabric LHS Sectional Sofa (3 + Lounger) In Fossil Grey Colour</t>
  </si>
  <si>
    <t>AS-384L-B-LHS-CharcoalGrey-Azora58146_PM //ColorAddition341</t>
  </si>
  <si>
    <t>FM2130032-S-PM9338</t>
  </si>
  <si>
    <t>Amanda Velvet 1 Seater Sofa In Slate Grey Colour</t>
  </si>
  <si>
    <t>AS-384-1S-RoyalBlueVelvetColorAddition342</t>
  </si>
  <si>
    <t>FM2130033-S-PM9338</t>
  </si>
  <si>
    <t>Amanda Fabric 3 Seater Sofa In Slate Grey Colour</t>
  </si>
  <si>
    <t>AS-384-3 Seater_Sandy Brown_Azora 140 - 58007_PM //ColorAddition343</t>
  </si>
  <si>
    <t>FM2130034-S-PM9338</t>
  </si>
  <si>
    <t>Amanda Velvet 2 Seater Sofa In Slate Grey Colour</t>
  </si>
  <si>
    <t>AS-384-2S-RoyalBlueVelvetColorAddition344</t>
  </si>
  <si>
    <t>FM2130035-S-PM9338</t>
  </si>
  <si>
    <t>Amanda Fabric RHS Sectional Sofa (3 + Lounger) In Slate Grey Colour</t>
  </si>
  <si>
    <t>AS-384L-B-RHS-CharcoalGrey-Azora58146_PM //ColorAddition345</t>
  </si>
  <si>
    <t>FM2130036-S-PM9338</t>
  </si>
  <si>
    <t>Amanda Fabric LHS Sectional Sofa (3 + Lounger) In Slate Grey Colour</t>
  </si>
  <si>
    <t>AS-384L-B-LHS-CharcoalGrey-Azora58146_PM //ColorAddition346</t>
  </si>
  <si>
    <t>FM2130082-S-PM9338</t>
  </si>
  <si>
    <t>Cheshire Fabric 1 Seater Sofa In Brown Colour</t>
  </si>
  <si>
    <t>AS-481-1Str-Azora58146(CharcoalGrey)ColorAddition392</t>
  </si>
  <si>
    <t>FM2130083-S-PM9338</t>
  </si>
  <si>
    <t>Cheshire Velvet 3 Seater Sofa In Brown Colour</t>
  </si>
  <si>
    <t>PM_AS-481-3S-BlueVelvet-VISHAT BLUEColorAddition393</t>
  </si>
  <si>
    <t>FM2130084-S-PM9338</t>
  </si>
  <si>
    <t>Cheshire Fabric 2 Seater Sofa In Brown Colour</t>
  </si>
  <si>
    <t>AS-481-2Str-Azora58146(CharcoalGrey)ColorAddition394</t>
  </si>
  <si>
    <t>FM2130085-S-PM9338</t>
  </si>
  <si>
    <t>Cheshire Leatherette RHS Sectional Sofa (3 + Lounger) In Brown Colour</t>
  </si>
  <si>
    <t>Moved to PM_AS-481L-RHS-AVIO-D.BROWNPVCColorAddition395</t>
  </si>
  <si>
    <t>FM2130086-S-PM9338</t>
  </si>
  <si>
    <t>Cheshire Leatherette LHS Sectional Sofa (3 + Lounger) In Brown Colour</t>
  </si>
  <si>
    <t>Moved to PM_AS-481L-LHS-AVIO-D.BROWNPVCColorAddition396</t>
  </si>
  <si>
    <t>FM2130087-S-PM9338</t>
  </si>
  <si>
    <t>Cheshire Fabric 1 Seater Sofa In Sandy Brown Colour</t>
  </si>
  <si>
    <t>AS-481-1Str-Azora58146(CharcoalGrey)ColorAddition397</t>
  </si>
  <si>
    <t>FM2130088-S-PM9338</t>
  </si>
  <si>
    <t>Cheshire Velvet 3 Seater Sofa In Sandy Brown Colour</t>
  </si>
  <si>
    <t>PM_AS-481-3S-BlueVelvet-VISHAT BLUEColorAddition398</t>
  </si>
  <si>
    <t>FM2130089-S-PM9338</t>
  </si>
  <si>
    <t>Cheshire Fabric 2 Seater Sofa In Sandy Brown Colour</t>
  </si>
  <si>
    <t>AS-481-2Str-Azora58146(CharcoalGrey)ColorAddition399</t>
  </si>
  <si>
    <t>FM2130090-S-PM9338</t>
  </si>
  <si>
    <t>Cheshire Leatherette RHS Sectional Sofa (3 + Lounger) In Sandy Brown Colour</t>
  </si>
  <si>
    <t>Moved to PM_AS-481L-RHS-AVIO-D.BROWNPVCColorAddition400</t>
  </si>
  <si>
    <t>FM2130091-S-PM9338</t>
  </si>
  <si>
    <t>Cheshire Leatherette LHS Sectional Sofa (3 + Lounger) In Sandy Brown Colour</t>
  </si>
  <si>
    <t>Moved to PM_AS-481L-LHS-AVIO-D.BROWNPVCColorAddition401</t>
  </si>
  <si>
    <t>FM2130092-S-PM9338</t>
  </si>
  <si>
    <t>Cheshire Fabric 1 Seater Sofa In Slate Grey Colour</t>
  </si>
  <si>
    <t>AS-481-1Str-Azora58146(CharcoalGrey)ColorAddition402</t>
  </si>
  <si>
    <t>FM2130093-S-PM9338</t>
  </si>
  <si>
    <t>Cheshire Velvet 3 Seater Sofa In Slate Grey Colour</t>
  </si>
  <si>
    <t>PM_AS-481-3S-BlueVelvet-VISHAT BLUEColorAddition403</t>
  </si>
  <si>
    <t>FM2130094-S-PM9338</t>
  </si>
  <si>
    <t>Cheshire Fabric 2 Seater Sofa In Slate Grey Colour</t>
  </si>
  <si>
    <t>AS-481-2Str-Azora58146(CharcoalGrey)ColorAddition404</t>
  </si>
  <si>
    <t>FM2130095-S-PM9338</t>
  </si>
  <si>
    <t>Cheshire Leatherette RHS Sectional Sofa (3 + Lounger) In Slate Grey Colour</t>
  </si>
  <si>
    <t>Moved to PM_AS-481L-RHS-AVIO-D.BROWNPVCColorAddition405</t>
  </si>
  <si>
    <t>FM2130096-S-PM9338</t>
  </si>
  <si>
    <t>Cheshire Leatherette LHS Sectional Sofa (3 + Lounger) In Slate Grey Colour</t>
  </si>
  <si>
    <t>Moved to PM_AS-481L-LHS-AVIO-D.BROWNPVCColorAddition406</t>
  </si>
  <si>
    <t>FM2130097-S-PM9338</t>
  </si>
  <si>
    <t>Cheshire Fabric 1 Seater Sofa In Steel Grey Colour</t>
  </si>
  <si>
    <t>AS-481-1Str-Azora58146(CharcoalGrey)ColorAddition407</t>
  </si>
  <si>
    <t>FM2130098-S-PM9338</t>
  </si>
  <si>
    <t>Cheshire Velvet 3 Seater Sofa In Steel Grey Colour</t>
  </si>
  <si>
    <t>PM_AS-481-3S-BlueVelvet-VISHAT BLUEColorAddition408</t>
  </si>
  <si>
    <t>FM2130099-S-PM9338</t>
  </si>
  <si>
    <t>Cheshire Fabric 2 Seater Sofa In Steel Grey Colour</t>
  </si>
  <si>
    <t>AS-481-2Str-Azora58146(CharcoalGrey)ColorAddition409</t>
  </si>
  <si>
    <t>FM2130100-S-PM9338</t>
  </si>
  <si>
    <t>Cheshire Leatherette RHS Sectional Sofa (3 + Lounger) In Steel Grey Colour</t>
  </si>
  <si>
    <t>Moved to PM_AS-481L-RHS-AVIO-D.BROWNPVCColorAddition410</t>
  </si>
  <si>
    <t>FM2130101-S-PM9338</t>
  </si>
  <si>
    <t>Cheshire Leatherette LHS Sectional Sofa (3 + Lounger) In Steel Grey Colour</t>
  </si>
  <si>
    <t>Moved to PM_AS-481L-LHS-AVIO-D.BROWNPVCColorAddition411</t>
  </si>
  <si>
    <t>FM2130062-S-PM9338</t>
  </si>
  <si>
    <t>AS-384-1S-RoyalBlueVelvetColorAddition372</t>
  </si>
  <si>
    <t>FM2130063-S-PM9338</t>
  </si>
  <si>
    <t>Amanda Velvet 3 Seater Sofa In Grey Colour</t>
  </si>
  <si>
    <t>AS-384-3S-RoyalBlueVelvetColorAddition373</t>
  </si>
  <si>
    <t>FM2130064-S-PM9338</t>
  </si>
  <si>
    <t>AS-384-2S-RoyalBlueVelvetColorAddition374</t>
  </si>
  <si>
    <t>FM2130065-S-PM9338</t>
  </si>
  <si>
    <t>AS-384L-B-RHS-CharcoalGrey-Azora58146_PM //ColorAddition375</t>
  </si>
  <si>
    <t>FM2130066-S-PM9338</t>
  </si>
  <si>
    <t>AS-384L-B-LHS-CharcoalGrey-Azora58146_PM //ColorAddition376</t>
  </si>
  <si>
    <t>FM2130144-S-PM9338</t>
  </si>
  <si>
    <t>Cheshire Velvet 2 Seater Sofa In Grey Colour</t>
  </si>
  <si>
    <t>AS-481-2Str-DarkRedVelvetColorAddition454</t>
  </si>
  <si>
    <t>FM2130145-S-PM9338</t>
  </si>
  <si>
    <t>Cheshire Leatherette RHS Sectional Sofa (3 + Lounger) In Grey Colour</t>
  </si>
  <si>
    <t>Moved to PM_AS-481L-RHS-AVIO-D.BROWNPVCColorAddition455</t>
  </si>
  <si>
    <t>FM2130146-S-PM9338</t>
  </si>
  <si>
    <t>Cheshire Leatherette LHS Sectional Sofa (3 + Lounger) In Grey Colour</t>
  </si>
  <si>
    <t>Moved to PM_AS-481L-LHS-AVIO-D.BROWNPVCColorAddition456</t>
  </si>
  <si>
    <t>FM2130147-S-PM9338</t>
  </si>
  <si>
    <t>Cheshire Leatherette 1 Seater Sofa In Grey Colour</t>
  </si>
  <si>
    <t>PM_AS-481-1Str-Avio-DarkBrownPVCColorAddition457</t>
  </si>
  <si>
    <t>FM2130148-S-PM9338</t>
  </si>
  <si>
    <t>Cheshire Leatherette 3 Seater Sofa In Grey Colour</t>
  </si>
  <si>
    <t>PM_AS-481-3Str-Avio-DarkBrownPVCColorAddition458</t>
  </si>
  <si>
    <t>FM2130149-S-PM9338</t>
  </si>
  <si>
    <t>Cheshire Leatherette 2 Seater Sofa In Grey Colour</t>
  </si>
  <si>
    <t>PM_AS-481-2Str-Avio-DarkBrownPVCColorAddition459</t>
  </si>
  <si>
    <t>FM2130150-S-PM9338</t>
  </si>
  <si>
    <t>Moved to PM_AS-481L-RHS-AVIO-D.BROWNPVCColorAddition460</t>
  </si>
  <si>
    <t>FM2130151-S-PM9338</t>
  </si>
  <si>
    <t>Moved to PM_AS-481L-LHS-AVIO-D.BROWNPVCColorAddition461</t>
  </si>
  <si>
    <t>FM2130152-S-PM9338</t>
  </si>
  <si>
    <t>Cheshire Leatherette 1 Seater Sofa In Rust Colour</t>
  </si>
  <si>
    <t>PM_AS-481-1Str-Avio-DarkBrownPVCColorAddition462</t>
  </si>
  <si>
    <t>FM2130153-S-PM9338</t>
  </si>
  <si>
    <t>Cheshire Leatherette 3 Seater Sofa In Rust Colour</t>
  </si>
  <si>
    <t>PM_AS-481-3Str-Avio-DarkBrownPVCColorAddition463</t>
  </si>
  <si>
    <t>FM2130154-S-PM9338</t>
  </si>
  <si>
    <t>Cheshire Leatherette 2 Seater Sofa In Rust Colour</t>
  </si>
  <si>
    <t>PM_AS-481-2Str-Avio-DarkBrownPVCColorAddition464</t>
  </si>
  <si>
    <t>FM2130155-S-PM9338</t>
  </si>
  <si>
    <t>Cheshire Leatherette RHS Sectional Sofa (3 + Lounger) In Rust Colour</t>
  </si>
  <si>
    <t>Moved to PM_AS-481L-RHS-AVIO-D.BROWNPVCColorAddition465</t>
  </si>
  <si>
    <t>FM2130156-S-PM9338</t>
  </si>
  <si>
    <t>Cheshire Leatherette LHS Sectional Sofa (3 + Lounger) In Rust Colour</t>
  </si>
  <si>
    <t>Moved to PM_AS-481L-LHS-AVIO-D.BROWNPVCColorAddition466</t>
  </si>
  <si>
    <t>FM2130157-S-PM9338</t>
  </si>
  <si>
    <t>Cheshire Leatherette 1 Seater Sofa In Tan Colour</t>
  </si>
  <si>
    <t>PM_AS-481-1Str-Avio-DarkBrownPVCColorAddition467</t>
  </si>
  <si>
    <t>FM2130158-S-PM9338</t>
  </si>
  <si>
    <t>Cheshire Leatherette 3 Seater Sofa In Tan Colour</t>
  </si>
  <si>
    <t>PM_AS-481-3Str-Avio-DarkBrownPVCColorAddition468</t>
  </si>
  <si>
    <t>FM2130159-S-PM9338</t>
  </si>
  <si>
    <t>Cheshire Leatherette 2 Seater Sofa In Tan Colour</t>
  </si>
  <si>
    <t>PM_AS-481-2Str-Avio-DarkBrownPVCColorAddition469</t>
  </si>
  <si>
    <t>FM2130160-S-PM9338</t>
  </si>
  <si>
    <t>Cheshire Leatherette RHS Sectional Sofa (3 + Lounger) In Tan Colour</t>
  </si>
  <si>
    <t>Moved to PM_AS-481L-RHS-AVIO-D.BROWNPVCColorAddition470</t>
  </si>
  <si>
    <t>FM2130161-S-PM9338</t>
  </si>
  <si>
    <t>Cheshire Leatherette LHS Sectional Sofa (3 + Lounger) In Tan Colour</t>
  </si>
  <si>
    <t>Moved to PM_AS-481L-LHS-AVIO-D.BROWNPVCColorAddition471</t>
  </si>
  <si>
    <t>FM2130162-S-PM9338</t>
  </si>
  <si>
    <t>Cheshire Leatherette 1 Seater Sofa In Mustard Yellow Colour</t>
  </si>
  <si>
    <t>PM_AS-481-1Str-Avio-DarkBrownPVCColorAddition472</t>
  </si>
  <si>
    <t>FM2130163-S-PM9338</t>
  </si>
  <si>
    <t>Cheshire Leatherette 3 Seater Sofa In Mustard Yellow Colour</t>
  </si>
  <si>
    <t>PM_AS-481-3Str-Avio-DarkBrownPVCColorAddition473</t>
  </si>
  <si>
    <t>FM2130164-S-PM9338</t>
  </si>
  <si>
    <t>Cheshire Leatherette 2 Seater Sofa In Mustard Yellow Colour</t>
  </si>
  <si>
    <t>PM_AS-481-2Str-Avio-DarkBrownPVCColorAddition474</t>
  </si>
  <si>
    <t>FM2130165-S-PM9338</t>
  </si>
  <si>
    <t>Cheshire Leatherette RHS Sectional Sofa (3 + Lounger) In Mustard Yellow Colour</t>
  </si>
  <si>
    <t>Moved to PM_AS-481L-RHS-AVIO-D.BROWNPVCColorAddition475</t>
  </si>
  <si>
    <t>FM2130166-S-PM9338</t>
  </si>
  <si>
    <t>Cheshire Leatherette LHS Sectional Sofa (3 + Lounger) In Mustard Yellow Colour</t>
  </si>
  <si>
    <t>Moved to PM_AS-481L-LHS-AVIO-D.BROWNPVCColorAddition476</t>
  </si>
  <si>
    <t>FM2130167-S-PM9338</t>
  </si>
  <si>
    <t>Fidel Velvet 1 Seater Sofa In Sandy Brown Colour</t>
  </si>
  <si>
    <t>AS-471-1S-GREYVelvet-Iconic 57,ColorAddition477</t>
  </si>
  <si>
    <t>FM2130168-S-PM9338</t>
  </si>
  <si>
    <t>Fidel Velvet 3 Seater Sofa In Sandy Brown Colour</t>
  </si>
  <si>
    <t>AS-471-3S-GREYVelvet-Iconic 57,ColorAddition478</t>
  </si>
  <si>
    <t>FM2130169-S-PM9338</t>
  </si>
  <si>
    <t>Fidel Velvet 2 Seater Sofa In Sandy Brown Colour</t>
  </si>
  <si>
    <t>AS-471-2S-GREYVelvet-Iconic 57,ColorAddition479</t>
  </si>
  <si>
    <t>FM2130170-S-PM9338</t>
  </si>
  <si>
    <t>Fidel Velvet Rhs Sectional Sofa (3 + Lounger) In Sandy Brown Colour</t>
  </si>
  <si>
    <t>AS-471-L-RHS-VISHAT TEALColorAddition480</t>
  </si>
  <si>
    <t>FM2130171-S-PM9338</t>
  </si>
  <si>
    <t>Fidel Velvet Lhs Sectional Sofa (3 + Lounger) In Sandy Brown Colour</t>
  </si>
  <si>
    <t>AS-471-L-LHS-VISHAT TEALColorAddition481</t>
  </si>
  <si>
    <t>FM2130172-S-PM9338</t>
  </si>
  <si>
    <t>Fidel Velvet 1 Seater Sofa In Steel Grey Colour</t>
  </si>
  <si>
    <t>AS-471-1S-GREYVelvet-Iconic 57,ColorAddition482</t>
  </si>
  <si>
    <t>FM2130173-S-PM9338</t>
  </si>
  <si>
    <t>Fidel Velvet 3 Seater Sofa In Steel Grey Colour</t>
  </si>
  <si>
    <t>AS-471-3S-GREYVelvet-Iconic 57,ColorAddition483</t>
  </si>
  <si>
    <t>FM2130174-S-PM9338</t>
  </si>
  <si>
    <t>Fidel Velvet 2 Seater Sofa In Steel Grey Colour</t>
  </si>
  <si>
    <t>AS-471-2S-GREYVelvet-Iconic 57,ColorAddition484</t>
  </si>
  <si>
    <t>FM2130175-S-PM9338</t>
  </si>
  <si>
    <t>Fidel Velvet Rhs Sectional Sofa (3 + Lounger) In Steel Grey Colour</t>
  </si>
  <si>
    <t>AS-471-L-RHS-VISHAT TEALColorAddition485</t>
  </si>
  <si>
    <t>FM2130117-S-PM9338</t>
  </si>
  <si>
    <t>Cheshire Fabric 1 Seater Sofa In Black Colour</t>
  </si>
  <si>
    <t>AS-481-1Str-Azora58146(CharcoalGrey)ColorAddition427</t>
  </si>
  <si>
    <t>FM2130118-S-PM9338</t>
  </si>
  <si>
    <t>Cheshire Velvet 3 Seater Sofa In Black Colour</t>
  </si>
  <si>
    <t>PM_AS-481-3S-BlueVelvet-VISHAT BLUEColorAddition428</t>
  </si>
  <si>
    <t>FM2130119-S-PM9338</t>
  </si>
  <si>
    <t>Cheshire Fabric 2 Seater Sofa In Black Colour</t>
  </si>
  <si>
    <t>AS-481-2Str-Azora58146(CharcoalGrey)ColorAddition429</t>
  </si>
  <si>
    <t>FM2130120-S-PM9338</t>
  </si>
  <si>
    <t>Cheshire Leatherette RHS Sectional Sofa (3 + Lounger) In Black Colour</t>
  </si>
  <si>
    <t>Moved to PM_AS-481L-RHS-AVIO-D.BROWNPVCColorAddition430</t>
  </si>
  <si>
    <t>FM2130121-S-PM9338</t>
  </si>
  <si>
    <t>Cheshire Leatherette LHS Sectional Sofa (3 + Lounger) In Black Colour</t>
  </si>
  <si>
    <t>Moved to PM_AS-481L-LHS-AVIO-D.BROWNPVCColorAddition431</t>
  </si>
  <si>
    <t>FM2130122-S-PM9338</t>
  </si>
  <si>
    <t>Cheshire Velvet 1 Seater Sofa In Grey Colour</t>
  </si>
  <si>
    <t>AS-481-1Str-DarkRedVelvetColorAddition432</t>
  </si>
  <si>
    <t>FM2130123-S-PM9338</t>
  </si>
  <si>
    <t>Cheshire Velvet 3 Seater Sofa In Grey Colour</t>
  </si>
  <si>
    <t>PM_AS-481-3S-BlueVelvet-VISHAT BLUEColorAddition433</t>
  </si>
  <si>
    <t>FM2130124-S-PM9338</t>
  </si>
  <si>
    <t>AS-481-2Str-DarkRedVelvetColorAddition434</t>
  </si>
  <si>
    <t>FM2130125-S-PM9338</t>
  </si>
  <si>
    <t>Moved to PM_AS-481L-RHS-AVIO-D.BROWNPVCColorAddition435</t>
  </si>
  <si>
    <t>FM2130126-S-PM9338</t>
  </si>
  <si>
    <t>Moved to PM_AS-481L-LHS-AVIO-D.BROWNPVCColorAddition436</t>
  </si>
  <si>
    <t>FM2130127-S-PM9338</t>
  </si>
  <si>
    <t>Cheshire Velvet 1 Seater Sofa In Garnet Red Colour</t>
  </si>
  <si>
    <t>AS-481-1Str-DarkRedVelvetColorAddition437</t>
  </si>
  <si>
    <t>FM2130128-S-PM9338</t>
  </si>
  <si>
    <t>Cheshire Velvet 3 Seater Sofa In Garnet Red Colour</t>
  </si>
  <si>
    <t>PM_AS-481-3S-BlueVelvet-VISHAT BLUEColorAddition438</t>
  </si>
  <si>
    <t>FM2130129-S-PM9338</t>
  </si>
  <si>
    <t>Cheshire Velvet 2 Seater Sofa In Garnet Red Colour</t>
  </si>
  <si>
    <t>AS-481-2Str-DarkRedVelvetColorAddition439</t>
  </si>
  <si>
    <t>FM2130130-S-PM9338</t>
  </si>
  <si>
    <t>Cheshire Leatherette RHS Sectional Sofa (3 + Lounger) In Garnet Red Colour</t>
  </si>
  <si>
    <t>Moved to PM_AS-481L-RHS-AVIO-D.BROWNPVCColorAddition440</t>
  </si>
  <si>
    <t>FM2130131-S-PM9338</t>
  </si>
  <si>
    <t>Cheshire Leatherette LHS Sectional Sofa (3 + Lounger) In Garnet Red Colour</t>
  </si>
  <si>
    <t>Moved to PM_AS-481L-LHS-AVIO-D.BROWNPVCColorAddition441</t>
  </si>
  <si>
    <t>FM2130132-S-PM9338</t>
  </si>
  <si>
    <t>Cheshire Velvet 1 Seater Sofa In Pine Colour</t>
  </si>
  <si>
    <t>AS-481-1Str-DarkRedVelvetColorAddition442</t>
  </si>
  <si>
    <t>FM2130133-S-PM9338</t>
  </si>
  <si>
    <t>Cheshire Velvet 3 Seater Sofa In Pine Colour</t>
  </si>
  <si>
    <t>PM_AS-481-3S-BlueVelvet-VISHAT BLUEColorAddition443</t>
  </si>
  <si>
    <t>FM2130134-S-PM9338</t>
  </si>
  <si>
    <t>Cheshire Velvet 2 Seater Sofa In Pine Colour</t>
  </si>
  <si>
    <t>AS-481-2Str-DarkRedVelvetColorAddition444</t>
  </si>
  <si>
    <t>FM2130135-S-PM9338</t>
  </si>
  <si>
    <t>Cheshire Leatherette RHS Sectional Sofa (3 + Lounger) In Pine Colour</t>
  </si>
  <si>
    <t>Moved to PM_AS-481L-RHS-AVIO-D.BROWNPVCColorAddition445</t>
  </si>
  <si>
    <t>FM2130136-S-PM9338</t>
  </si>
  <si>
    <t>Cheshire Leatherette LHS Sectional Sofa (3 + Lounger) In Pine Colour</t>
  </si>
  <si>
    <t>Moved to PM_AS-481L-LHS-AVIO-D.BROWNPVCColorAddition446</t>
  </si>
  <si>
    <t>FM2130142-S-PM9338</t>
  </si>
  <si>
    <t>AS-481-1Str-DarkRedVelvetColorAddition452</t>
  </si>
  <si>
    <t>FM2130143-S-PM9338</t>
  </si>
  <si>
    <t>PM_AS-481-3S-BlueVelvet-VISHAT BLUEColorAddition453</t>
  </si>
  <si>
    <t>FM2130212-S-PM9338</t>
  </si>
  <si>
    <t>Fidel Velvet 1 Seater Sofa In Grey Colour</t>
  </si>
  <si>
    <t>AS-471-1S-GREYVelvet-Iconic 57,ColorAddition522</t>
  </si>
  <si>
    <t>FM2130213-S-PM9338</t>
  </si>
  <si>
    <t>Fidel Velvet 3 Seater Sofa In Grey Colour</t>
  </si>
  <si>
    <t>AS-471-3S-GREYVelvet-Iconic 57,ColorAddition523</t>
  </si>
  <si>
    <t>FM2130214-S-PM9338</t>
  </si>
  <si>
    <t>Fidel Velvet 2 Seater Sofa In Grey Colour</t>
  </si>
  <si>
    <t>AS-471-2S-GREYVelvet-Iconic 57,ColorAddition524</t>
  </si>
  <si>
    <t>FM2130215-S-PM9338</t>
  </si>
  <si>
    <t>Fidel Velvet RHS Sectional Sofa (3 + Lounger) In Grey Colour</t>
  </si>
  <si>
    <t>AS-471-L-RHS-VISHAT TEALColorAddition525</t>
  </si>
  <si>
    <t>FM2130216-S-PM9338</t>
  </si>
  <si>
    <t>Fidel Velvet LHS Sectional Sofa (3 + Lounger) In Grey Colour</t>
  </si>
  <si>
    <t>AS-471-L-LHS-VISHAT TEALColorAddition526</t>
  </si>
  <si>
    <t>FM2130222-S-PM9338</t>
  </si>
  <si>
    <t>Fidel Velvet 1 Seater Sofa In Rust Colour</t>
  </si>
  <si>
    <t>AS-471-1S-GREYVelvet-Iconic 57,ColorAddition532</t>
  </si>
  <si>
    <t>FM2130223-S-PM9338</t>
  </si>
  <si>
    <t>Fidel Velvet 3 Seater Sofa In Rust Colour</t>
  </si>
  <si>
    <t>AS-471-3S-GREYVelvet-Iconic 57,ColorAddition533</t>
  </si>
  <si>
    <t>FM2130224-S-PM9338</t>
  </si>
  <si>
    <t>Fidel Velvet 2 Seater Sofa In Rust Colour</t>
  </si>
  <si>
    <t>AS-471-2S-GREYVelvet-Iconic 57,ColorAddition534</t>
  </si>
  <si>
    <t>FM2130225-S-PM9338</t>
  </si>
  <si>
    <t>Fidel Velvet Rhs Sectional Sofa (3 + Lounger) In Rust Colour</t>
  </si>
  <si>
    <t>AS-471-L-RHS-VISHAT TEALColorAddition535</t>
  </si>
  <si>
    <t>FM2130226-S-PM9338</t>
  </si>
  <si>
    <t>Fidel Velvet Lhs Sectional Sofa (3 + Lounger) In Rust Colour</t>
  </si>
  <si>
    <t>AS-471-L-LHS-VISHAT TEALColorAddition536</t>
  </si>
  <si>
    <t>FM2130227-S-PM9338</t>
  </si>
  <si>
    <t>Fidel Velvet 1 Seater Sofa In Mustard Yellow Colour</t>
  </si>
  <si>
    <t>AS-471-1S-GREYVelvet-Iconic 57,ColorAddition537</t>
  </si>
  <si>
    <t>FM2130228-S-PM9338</t>
  </si>
  <si>
    <t>Fidel Velvet 3 Seater Sofa In Mustard Yellow Colour</t>
  </si>
  <si>
    <t>AS-471-3S-GREYVelvet-Iconic 57,ColorAddition538</t>
  </si>
  <si>
    <t>FM2130229-S-PM9338</t>
  </si>
  <si>
    <t>Fidel Velvet 2 Seater Sofa In Mustard Yellow Colour</t>
  </si>
  <si>
    <t>AS-471-2S-GREYVelvet-Iconic 57,ColorAddition539</t>
  </si>
  <si>
    <t>FM2130230-S-PM9338</t>
  </si>
  <si>
    <t>Fidel Velvet Rhs Sectional Sofa (3 + Lounger) In Mustard Yellow Colour</t>
  </si>
  <si>
    <t>AS-471-L-RHS-VISHAT TEALColorAddition540</t>
  </si>
  <si>
    <t>FM2130231-S-PM9338</t>
  </si>
  <si>
    <t>Fidel Velvet Lhs Sectional Sofa (3 + Lounger) In Mustard Yellow Colour</t>
  </si>
  <si>
    <t>AS-471-L-LHS-VISHAT TEALColorAddition541</t>
  </si>
  <si>
    <t>FM2130232-S-PM9338</t>
  </si>
  <si>
    <t>Adalia Leatherette 1 Seater Sofa In Dark Brown Colour</t>
  </si>
  <si>
    <t>AS-554-1Str-AvioTanPVCColorAddition542</t>
  </si>
  <si>
    <t>FM2130233-S-PM9338</t>
  </si>
  <si>
    <t>Adalia Leatherette 3 Seater Sofa In Dark Brown Colour</t>
  </si>
  <si>
    <t>AS-554-3S-D.BrownPVCColorAddition543</t>
  </si>
  <si>
    <t>FM2130234-S-PM9338</t>
  </si>
  <si>
    <t>Adalia Leatherette 2 Seater Sofa In Dark Brown Colour</t>
  </si>
  <si>
    <t>AS-554-2Str-AvioTanPVCColorAddition544</t>
  </si>
  <si>
    <t>FM2130235-S-PM9338</t>
  </si>
  <si>
    <t>AS-554-1Str-AvioTanPVCColorAddition545</t>
  </si>
  <si>
    <t>FM2130236-S-PM9338</t>
  </si>
  <si>
    <t>AS-554-3S-D.BrownPVCColorAddition546</t>
  </si>
  <si>
    <t>FM2130237-S-PM9338</t>
  </si>
  <si>
    <t>AS-554-2Str-AvioTanPVCColorAddition547</t>
  </si>
  <si>
    <t>FM2130238-S-PM9338</t>
  </si>
  <si>
    <t>AS-554-1Str-AvioTanPVCColorAddition548</t>
  </si>
  <si>
    <t>FM2130239-S-PM9338</t>
  </si>
  <si>
    <t>AS-554-3S-D.BrownPVCColorAddition549</t>
  </si>
  <si>
    <t>FM2130176-S-PM9338</t>
  </si>
  <si>
    <t>Fidel Velvet Lhs Sectional Sofa (3 + Lounger) In Steel Grey Colour</t>
  </si>
  <si>
    <t>AS-471-L-LHS-VISHAT TEALColorAddition486</t>
  </si>
  <si>
    <t>FM2130192-S-PM9338</t>
  </si>
  <si>
    <t>AS-471-1S-GREYVelvet-Iconic 57,ColorAddition502</t>
  </si>
  <si>
    <t>FM2130193-S-PM9338</t>
  </si>
  <si>
    <t>AS-471-3S-GREYVelvet-Iconic 57,ColorAddition503</t>
  </si>
  <si>
    <t>FM2130194-S-PM9338</t>
  </si>
  <si>
    <t>AS-471-2S-GREYVelvet-Iconic 57,ColorAddition504</t>
  </si>
  <si>
    <t>FM2130195-S-PM9338</t>
  </si>
  <si>
    <t>AS-471-L-RHS-VISHAT TEALColorAddition505</t>
  </si>
  <si>
    <t>FM2130196-S-PM9338</t>
  </si>
  <si>
    <t>AS-471-L-LHS-VISHAT TEALColorAddition506</t>
  </si>
  <si>
    <t>FM2130197-S-PM9338</t>
  </si>
  <si>
    <t>Fidel Velvet 1 Seater Sofa In Garnet Red Colour</t>
  </si>
  <si>
    <t>AS-471-1S-GREYVelvet-Iconic 57,ColorAddition507</t>
  </si>
  <si>
    <t>FM2130198-S-PM9338</t>
  </si>
  <si>
    <t>Fidel Velvet 3 Seater Sofa In Garnet Red Colour</t>
  </si>
  <si>
    <t>AS-471-3S-GREYVelvet-Iconic 57,ColorAddition508</t>
  </si>
  <si>
    <t>FM2130199-S-PM9338</t>
  </si>
  <si>
    <t>Fidel Velvet 2 Seater Sofa In Garnet Red Colour</t>
  </si>
  <si>
    <t>AS-471-2S-GREYVelvet-Iconic 57,ColorAddition509</t>
  </si>
  <si>
    <t>FM2130200-S-PM9338</t>
  </si>
  <si>
    <t>Fidel Velvet Rhs Sectional Sofa (3 + Lounger) In Garnet Red Colour</t>
  </si>
  <si>
    <t>AS-471-L-RHS-VISHAT TEALColorAddition510</t>
  </si>
  <si>
    <t>FM2130201-S-PM9338</t>
  </si>
  <si>
    <t>Fidel Velvet Lhs Sectional Sofa (3 + Lounger) In Garnet Red Colour</t>
  </si>
  <si>
    <t>AS-471-L-LHS-VISHAT TEALColorAddition511</t>
  </si>
  <si>
    <t>FM2130202-S-PM9338</t>
  </si>
  <si>
    <t>Fidel Velvet 1 Seater Sofa In Pine Colour</t>
  </si>
  <si>
    <t>AS-471-1S-GREYVelvet-Iconic 57,ColorAddition512</t>
  </si>
  <si>
    <t>FM2130203-S-PM9338</t>
  </si>
  <si>
    <t>Fidel Velvet 3 Seater Sofa In Pine Colour</t>
  </si>
  <si>
    <t>AS-471-3S-GREYVelvet-Iconic 57,ColorAddition513</t>
  </si>
  <si>
    <t>FM2130204-S-PM9338</t>
  </si>
  <si>
    <t>Fidel Velvet 2 Seater Sofa In Pine Colour</t>
  </si>
  <si>
    <t>AS-471-2S-GREYVelvet-Iconic 57,ColorAddition514</t>
  </si>
  <si>
    <t>FM2130205-S-PM9338</t>
  </si>
  <si>
    <t>Fidel Velvet Rhs Sectional Sofa (3 + Lounger) In Pine Colour</t>
  </si>
  <si>
    <t>AS-471-L-RHS-VISHAT TEALColorAddition515</t>
  </si>
  <si>
    <t>FM2130206-S-PM9338</t>
  </si>
  <si>
    <t>Fidel Velvet Lhs Sectional Sofa (3 + Lounger) In Pine Colour</t>
  </si>
  <si>
    <t>AS-471-L-LHS-VISHAT TEALColorAddition516</t>
  </si>
  <si>
    <t>FM2130279-S-PM9338</t>
  </si>
  <si>
    <t>AS-303-2S-OliveGreenVelvetColorAddition589</t>
  </si>
  <si>
    <t>FM2130280-S-PM9338</t>
  </si>
  <si>
    <t>AS-303-1S-OliveGreenVelvetColorAddition590</t>
  </si>
  <si>
    <t>FM2130281-S-PM9338</t>
  </si>
  <si>
    <t>AS-303-3S-OliveGreenVelvetColorAddition591</t>
  </si>
  <si>
    <t>FM2130293-S-PM9338</t>
  </si>
  <si>
    <t>Aracely Fabric 1 Seater Sofa In Slate Grey Colour</t>
  </si>
  <si>
    <t>AS-555-1S-Azora58044-AshGreyColorAddition603</t>
  </si>
  <si>
    <t>FM2130294-S-PM9338</t>
  </si>
  <si>
    <t>Aracely Fabric 3 Seater Sofa In Slate Grey Colour</t>
  </si>
  <si>
    <t>AS-555-3S-Azora58044-AshGreyColorAddition604</t>
  </si>
  <si>
    <t>FM2130295-S-PM9338</t>
  </si>
  <si>
    <t>Aracely Fabric 2 Seater Sofa In Slate Grey Colour</t>
  </si>
  <si>
    <t>AS-555-2S-Azora58044-AshGreyColorAddition605</t>
  </si>
  <si>
    <t>FM2130296-S-PM9338</t>
  </si>
  <si>
    <t>Aracely Fabric 1 Seater Sofa In Steel Grey Colour</t>
  </si>
  <si>
    <t>AS-555-1S-Azora58044-AshGreyColorAddition606</t>
  </si>
  <si>
    <t>FM2130297-S-PM9338</t>
  </si>
  <si>
    <t>Aracely Fabric 3 Seater Sofa In Steel Grey Colour</t>
  </si>
  <si>
    <t>AS-555-3S-Azora58044-AshGreyColorAddition607</t>
  </si>
  <si>
    <t>FM2130298-S-PM9338</t>
  </si>
  <si>
    <t>Aracely Fabric 2 Seater Sofa In Steel Grey Colour</t>
  </si>
  <si>
    <t>AS-555-2S-Azora58044-AshGreyColorAddition608</t>
  </si>
  <si>
    <t>FM2130299-S-PM9338</t>
  </si>
  <si>
    <t>Aracely Fabric 1 Seater Sofa In Blush Pink Colour</t>
  </si>
  <si>
    <t>AS-555-1S-Azora58044-AshGreyColorAddition609</t>
  </si>
  <si>
    <t>FM2130300-S-PM9338</t>
  </si>
  <si>
    <t>Aracely Fabric 3 Seater Sofa In Blush Pink Colour</t>
  </si>
  <si>
    <t>AS-555-3S-Azora58044-AshGreyColorAddition610</t>
  </si>
  <si>
    <t>FM2130301-S-PM9338</t>
  </si>
  <si>
    <t>Aracely Fabric 2 Seater Sofa In Blush Pink Colour</t>
  </si>
  <si>
    <t>AS-555-2S-Azora58044-AshGreyColorAddition611</t>
  </si>
  <si>
    <t>FM2130302-S-PM9338</t>
  </si>
  <si>
    <t>Aracely Fabric 1 Seater Sofa In Garnet Red Colour</t>
  </si>
  <si>
    <t>AS-555-1S-Azora58044-AshGreyColorAddition612</t>
  </si>
  <si>
    <t>FM2130303-S-PM9338</t>
  </si>
  <si>
    <t>Aracely Fabric 3 Seater Sofa In Garnet Red Colour</t>
  </si>
  <si>
    <t>AS-555-3S-Azora58044-AshGreyColorAddition613</t>
  </si>
  <si>
    <t>FM2130240-S-PM9338</t>
  </si>
  <si>
    <t>AS-554-2Str-AvioTanPVCColorAddition550</t>
  </si>
  <si>
    <t>FM2130241-S-PM9338</t>
  </si>
  <si>
    <t>AS-303-1S-OliveGreenVelvetColorAddition551</t>
  </si>
  <si>
    <t>FM2130242-S-PM9338</t>
  </si>
  <si>
    <t>AS-303-3S-OliveGreenVelvetColorAddition552</t>
  </si>
  <si>
    <t>FM2130243-S-PM9338</t>
  </si>
  <si>
    <t>Allanton Velvet 2 Seater Sofa In Fossil Grey Colour</t>
  </si>
  <si>
    <t>AS-303-2S-OliveGreenVelvetColorAddition553</t>
  </si>
  <si>
    <t>FM2130244-S-PM9338</t>
  </si>
  <si>
    <t>Allanton Velvet 1 Seater Sofa In Fossil Grey Colour</t>
  </si>
  <si>
    <t>AS-303-1S-OliveGreenVelvetColorAddition554</t>
  </si>
  <si>
    <t>FM2130245-S-PM9338</t>
  </si>
  <si>
    <t>Allanton Velvet 3 Seater Sofa In Fossil Grey Colour</t>
  </si>
  <si>
    <t>AS-303-3S-OliveGreenVelvetColorAddition555</t>
  </si>
  <si>
    <t>FM2130249-S-PM9338</t>
  </si>
  <si>
    <t>Allanton Velvet 2 Seater Sofa In Slate Grey Colour</t>
  </si>
  <si>
    <t>AS-303-2S-OliveGreenVelvetColorAddition559</t>
  </si>
  <si>
    <t>FM2130250-S-PM9338</t>
  </si>
  <si>
    <t>Allanton Velvet 1 Seater Sofa In Slate Grey Colour</t>
  </si>
  <si>
    <t>AS-303-1S-OliveGreenVelvetColorAddition560</t>
  </si>
  <si>
    <t>FM2130251-S-PM9338</t>
  </si>
  <si>
    <t>Allanton Velvet 3 Seater Sofa In Slate Grey Colour</t>
  </si>
  <si>
    <t>AS-303-3S-OliveGreenVelvetColorAddition561</t>
  </si>
  <si>
    <t>FM2130336-S-PM9338</t>
  </si>
  <si>
    <t>AS-480-3S-GreenVelvetColorAddition646</t>
  </si>
  <si>
    <t>FM2130337-S-PM9338</t>
  </si>
  <si>
    <t>AS-480-2S-GreenVelvetColorAddition647</t>
  </si>
  <si>
    <t>FM2130338-S-PM9338</t>
  </si>
  <si>
    <t>Arlo Velvet 1 Seater Sofa In Powder Blue Colour</t>
  </si>
  <si>
    <t>AS-480 -1S-GreenVelvetColorAddition648</t>
  </si>
  <si>
    <t>FM2130339-S-PM9338</t>
  </si>
  <si>
    <t>Arlo Velvet 3 Seater Sofa In Powder Blue Colour</t>
  </si>
  <si>
    <t>AS-480-3S-GreenVelvetColorAddition649</t>
  </si>
  <si>
    <t>FN1965645-S-PM9338</t>
  </si>
  <si>
    <t>Sato Leatherette LHS Sectional Sofa (2 + Lounger) In Matte Black Colour</t>
  </si>
  <si>
    <t>AS-560L-2L-LHS-BlackPVC</t>
  </si>
  <si>
    <t>FN1964275-S-PM9338</t>
  </si>
  <si>
    <t>Sato Leatherette LHS Sectional Sofa (2 + Lounger) In Imperial Blue Colour</t>
  </si>
  <si>
    <t>AS-560L-2L-LHS-BluePVC</t>
  </si>
  <si>
    <t>FN1965653-S-PM9338</t>
  </si>
  <si>
    <t>Sato Leatherette LHS Sectional Sofa (2 + Lounger) In Texas Brown Colour</t>
  </si>
  <si>
    <t>AS-560L-2L-LHS-D.BrownPVC</t>
  </si>
  <si>
    <t>FN1965647-S-PM9338</t>
  </si>
  <si>
    <t>Sato Leatherette RHS Sectional Sofa (2 + Lounger) In Black Colour</t>
  </si>
  <si>
    <t>AS-560L-2L-RHS-BlackPVC</t>
  </si>
  <si>
    <t>FN1964277-S-PM9338</t>
  </si>
  <si>
    <t>Sato Leatherette RHS Sectional Sofa (2 + Lounger) In Imperial Blue Colour</t>
  </si>
  <si>
    <t>AS-560L-2L-RHS-BluePVC</t>
  </si>
  <si>
    <t>FN2110496-S-PM9338</t>
  </si>
  <si>
    <t>Eva Fabric Dining Chair in Steel Grey Colour</t>
  </si>
  <si>
    <t>ADC-114-Azora58045(SteelGrey)</t>
  </si>
  <si>
    <t>FN2116014-S-PM9338</t>
  </si>
  <si>
    <t>Rubik Velvet Dining Chair Beige and Charcoal Grey in Colour</t>
  </si>
  <si>
    <t>ADC-101-Beige+CharcoalGreyVelvet(Seat)(BlackPolish+Cap)</t>
  </si>
  <si>
    <t>FN2116016-S-PM9338</t>
  </si>
  <si>
    <t>Shaleno Velvet LHS Sofa Cum Bed in Light Green Colour With Storage</t>
  </si>
  <si>
    <t>AS-385L-LHS-SCB-LightGreenVelvet</t>
  </si>
  <si>
    <t>FN2116021-S-PM9338</t>
  </si>
  <si>
    <t>Morocco Velvet Lounge Chair In Teal Colour</t>
  </si>
  <si>
    <t>AS-451-WC-TealVelvet</t>
  </si>
  <si>
    <t>FN2116022-S-PM9338</t>
  </si>
  <si>
    <t>Morocco Velvet Lounge Chair In Mint Green Colour</t>
  </si>
  <si>
    <t>AS-451-WC-MintGreenVelvet</t>
  </si>
  <si>
    <t>FN2116023-S-PM9338</t>
  </si>
  <si>
    <t>Morocco Velvet Lounge Chair In Blush Pink Colour</t>
  </si>
  <si>
    <t>AS-451-WC-BlushPinkVelvet</t>
  </si>
  <si>
    <t>FN2116065-S-PM9338</t>
  </si>
  <si>
    <t>Dale Lounge Chair in Multiprint Colour</t>
  </si>
  <si>
    <t>AS-902-TulipPrint</t>
  </si>
  <si>
    <t>FN2116036-S-PM9338</t>
  </si>
  <si>
    <t>Zenia Velvet Wing Chair in Sea Blue Colour</t>
  </si>
  <si>
    <t>AS-930-WC-SeaBlueVelvet</t>
  </si>
  <si>
    <t>FN2116037-S-PM9338</t>
  </si>
  <si>
    <t>Carino Velvet Dining Chair in Royal Blue Colour</t>
  </si>
  <si>
    <t>ADC-962</t>
  </si>
  <si>
    <t>FN2116038-S-PM9338</t>
  </si>
  <si>
    <t>Artis Velvet Dining Chair in Fossil Grey Colour</t>
  </si>
  <si>
    <t>ADC-131</t>
  </si>
  <si>
    <t>FN2116040-S-PM9338</t>
  </si>
  <si>
    <t>Pelican Fabric 1 Seater sofa in Olive Green Colour</t>
  </si>
  <si>
    <t>AS-940-1Str-GreenAzora54020</t>
  </si>
  <si>
    <t>FN2116044-S-PM9338</t>
  </si>
  <si>
    <t>Rubik Velvet Dining Chair in Beige and Blue Colour</t>
  </si>
  <si>
    <t>ADC-101-Beige+Blue(Seat)(BlackPolish+Cap)</t>
  </si>
  <si>
    <t>FN2116055-S-PM9338</t>
  </si>
  <si>
    <t>Vivian Velvet Pouffe in Green Colour</t>
  </si>
  <si>
    <t>Pouffe-GreenVelvet</t>
  </si>
  <si>
    <t>FN2116057-S-PM9338</t>
  </si>
  <si>
    <t>Artis Velvet Dining Chair in Royal Blue Colour</t>
  </si>
  <si>
    <t>ADC-124-BlueVelvet</t>
  </si>
  <si>
    <t>FN2125235-S-PM9338</t>
  </si>
  <si>
    <t>Salvatore Fabric 1 Seater Sofa in Beige Colour</t>
  </si>
  <si>
    <t>Salvatore Fabric 1 Seater Sofa in Beige Colour_004</t>
  </si>
  <si>
    <t>FN2125236-S-PM9338</t>
  </si>
  <si>
    <t>Salvatore Fabric 2 Seater Sofa in Beige Colour</t>
  </si>
  <si>
    <t>Salvatore Fabric 2 Seater Sofa in Beige Colour_005</t>
  </si>
  <si>
    <t>FN2125237-S-PM9338</t>
  </si>
  <si>
    <t>Salvatore Fabric 3 Seater Sofa in Beige Colour</t>
  </si>
  <si>
    <t>Salvatore Fabric 3 Seater Sofa in Beige Colour_006</t>
  </si>
  <si>
    <t>FN2125238-S-PM9338</t>
  </si>
  <si>
    <t>Sato Fabric 1 Seater Sofa in Beige Colour</t>
  </si>
  <si>
    <t>Sato Fabric 1 Seater Sofa in Beige Colour_6</t>
  </si>
  <si>
    <t>FN2125279-S-PM9338</t>
  </si>
  <si>
    <t>Salvatore Fabric 1 Seater Sofa in Yellow Colour</t>
  </si>
  <si>
    <t>Salvatore Fabric 1 Seater Sofa in Beige Colour_018</t>
  </si>
  <si>
    <t>FN2125280-S-PM9338</t>
  </si>
  <si>
    <t>Salvatore Fabric 2 Seater Sofa in Yellow Colour</t>
  </si>
  <si>
    <t>Salvatore Fabric 2 Seater Sofa in Beige Colour_019</t>
  </si>
  <si>
    <t>FN2125281-S-PM9338</t>
  </si>
  <si>
    <t>Salvatore Fabric 3 Seater Sofa in Yellow Colour</t>
  </si>
  <si>
    <t>Salvatore Fabric 3 Seater Sofa in Beige Colour_020</t>
  </si>
  <si>
    <t>FN2125282-S-PM9338</t>
  </si>
  <si>
    <t>Sato Fabric 1 Seater Sofa in Yellow Colour</t>
  </si>
  <si>
    <t>Sato Fabric 1 Seater Sofa in Yellow Colour_10</t>
  </si>
  <si>
    <t>FN2125283-S-PM9338</t>
  </si>
  <si>
    <t>Sato Fabric 2 Seater Sofa in Yellow Colour</t>
  </si>
  <si>
    <t>Sato Fabric 2 Seater Sofa in Yellow Colour_17</t>
  </si>
  <si>
    <t>FN2125311-S-PM9338</t>
  </si>
  <si>
    <t>Salvatore Fabric 1 Seater Sofa in Grey Colour</t>
  </si>
  <si>
    <t>Salvatore Fabric 1 Seater Sofa in Beige Colour_032</t>
  </si>
  <si>
    <t>FN2125312-S-PM9338</t>
  </si>
  <si>
    <t>Salvatore Fabric 2 Seater Sofa in Grey Colour</t>
  </si>
  <si>
    <t>Salvatore Fabric 2 Seater Sofa in Beige Colour_033</t>
  </si>
  <si>
    <t>FN2125313-S-PM9338</t>
  </si>
  <si>
    <t>Salvatore Fabric 3 Seater Sofa in Grey Colour</t>
  </si>
  <si>
    <t>Salvatore Fabric 3 Seater Sofa in Beige Colour_034</t>
  </si>
  <si>
    <t>FN2125314-S-PM9338</t>
  </si>
  <si>
    <t>Sato Fabric 1 Seater Sofa in Grey Colour</t>
  </si>
  <si>
    <t>Sato Fabric 1 Seater Sofa in Grey Colour_3</t>
  </si>
  <si>
    <t>FN2125352-S-PM9338</t>
  </si>
  <si>
    <t>Salvatore Fabric 1 Seater Sofa in Brown Colour</t>
  </si>
  <si>
    <t>Salvatore Fabric 1 Seater Sofa in Beige Colour_046</t>
  </si>
  <si>
    <t>FN2125353-S-PM9338</t>
  </si>
  <si>
    <t>Salvatore Fabric 2 Seater Sofa in Brown Colour</t>
  </si>
  <si>
    <t>Salvatore Fabric 2 Seater Sofa in Beige Colour_047</t>
  </si>
  <si>
    <t>FN2125354-S-PM9338</t>
  </si>
  <si>
    <t>Salvatore Fabric 3 Seater Sofa in Brown Colour</t>
  </si>
  <si>
    <t>Salvatore Fabric 3 Seater Sofa in Beige Colour_048</t>
  </si>
  <si>
    <t>FN2125356-S-PM9338</t>
  </si>
  <si>
    <t>Sato Fabric 2 Seater Sofa in Brown Colour</t>
  </si>
  <si>
    <t>Sato Fabric 2 Seater Sofa in Brown Colour_13</t>
  </si>
  <si>
    <t>FN2125373-S-PM9338</t>
  </si>
  <si>
    <t>Salvatore Fabric 1 Seater Sofa in Blue Colour</t>
  </si>
  <si>
    <t>Salvatore Fabric 1 Seater Sofa in Beige Colour_055</t>
  </si>
  <si>
    <t>FN2125374-S-PM9338</t>
  </si>
  <si>
    <t>Salvatore Fabric 2 Seater Sofa in Blue Colour</t>
  </si>
  <si>
    <t>Salvatore Fabric 2 Seater Sofa in Beige Colour_056</t>
  </si>
  <si>
    <t>FN2125375-S-PM9338</t>
  </si>
  <si>
    <t>Salvatore Fabric 3 Seater Sofa in Blue Colour</t>
  </si>
  <si>
    <t>Salvatore Fabric 3 Seater Sofa in Beige Colour_057</t>
  </si>
  <si>
    <t>FN2125398-S-PM9338</t>
  </si>
  <si>
    <t>Salvatore Fabric 1 Seater Sofa in Beige Colour_065</t>
  </si>
  <si>
    <t>FN2125399-S-PM9338</t>
  </si>
  <si>
    <t>Salvatore Fabric 2 Seater Sofa in Beige Colour_066</t>
  </si>
  <si>
    <t>FN2125400-S-PM9338</t>
  </si>
  <si>
    <t>Salvatore Fabric 3 Seater Sofa in Beige Colour_067</t>
  </si>
  <si>
    <t>FN2125401-S-PM9338</t>
  </si>
  <si>
    <t>Sato Fabric 1 Seater Sofa in Brown Colour_8</t>
  </si>
  <si>
    <t>FN2125402-S-PM9338</t>
  </si>
  <si>
    <t>Sato Fabric 2 Seater Sofa in Brown Colour_15</t>
  </si>
  <si>
    <t>FN1875545-S-PM9338</t>
  </si>
  <si>
    <t>Serena Fabric RHS Sectional Sofa (2 + Lounger) in Garnet Red Colour</t>
  </si>
  <si>
    <t>AS-561L-2L-RHS-OmegaRed349</t>
  </si>
  <si>
    <t>FN2125575-S-PM9338</t>
  </si>
  <si>
    <t>AS-470-3S-Navy Blue-Leone 18687_- Colour-Addition - Royal Blue Velvet-12092023</t>
  </si>
  <si>
    <t>FN2125668-S-PM9338</t>
  </si>
  <si>
    <t>AS-470-3S-Navy Blue-Leone 18687_- Colour-Addition - Yellow Velvet-12092023</t>
  </si>
  <si>
    <t>FN2125207-S-PM9338</t>
  </si>
  <si>
    <t>AS-303-3S-TexturedRust- Colour-Addition - Azora Beige-12092023</t>
  </si>
  <si>
    <t>FN2125293-S-PM9338</t>
  </si>
  <si>
    <t>AS-303-3S-TexturedRust- Colour-Addition - Azora Charcoal Grey-12092023</t>
  </si>
  <si>
    <t>FN2125249-S-PM9338</t>
  </si>
  <si>
    <t>AS-303-3S-TexturedRust- Colour-Addition - Azora Camel Yellow-12092023</t>
  </si>
  <si>
    <t>FN2125362-S-PM9338</t>
  </si>
  <si>
    <t>Arlo Fabric 2 Seater Sofa in Blue Colour</t>
  </si>
  <si>
    <t>AS-480-2S-TexturedBeigeVelvet- Colour-Addition - Azora Navy Blue-12092023</t>
  </si>
  <si>
    <t>FN2125325-S-PM9338</t>
  </si>
  <si>
    <t>AS-303-3S-TexturedRust- Colour-Addition - Azora Chestnut Brown-12092023</t>
  </si>
  <si>
    <t>FN2125415-S-PM9338</t>
  </si>
  <si>
    <t>AS-470-3S-Navy Blue-Leone 18687_- Colour-Addition - Beige Velvet (Iconic12)-12092023</t>
  </si>
  <si>
    <t>FN2125384-S-PM9338</t>
  </si>
  <si>
    <t>AS-303-3S-TexturedRust- Colour-Addition - Azora Sandy Brown-12092023</t>
  </si>
  <si>
    <t>FN2125486-S-PM9338</t>
  </si>
  <si>
    <t>AS-470-3S-Navy Blue-Leone 18687_- Colour-Addition - Blush Velvet(Luxur 02)-12092023</t>
  </si>
  <si>
    <t>FN2125452-S-PM9338</t>
  </si>
  <si>
    <t>AS-470-3S-Navy Blue-Leone 18687_- Colour-Addition - Berry Red Velvet-12092023</t>
  </si>
  <si>
    <t>FN2125517-S-PM9338</t>
  </si>
  <si>
    <t>AS-470-3S-Navy Blue-Leone 18687_- Colour-Addition - Brown Velvet-12092023</t>
  </si>
  <si>
    <t>FN2125600-S-PM9338</t>
  </si>
  <si>
    <t>AS-470-3S-Navy Blue-Leone 18687_- Colour-Addition - Textured Violet-12092023</t>
  </si>
  <si>
    <t>FN2125631-S-PM9338</t>
  </si>
  <si>
    <t>AS-470-3S-Navy Blue-Leone 18687_- Colour-Addition - Wine Velvet-12092023</t>
  </si>
  <si>
    <t>FN1965655-S-PM9338</t>
  </si>
  <si>
    <t>Sato Leatherette RHS Sectional Sofa (2 + Lounger) In Texas Brown Colour</t>
  </si>
  <si>
    <t>AS-560L-2L-RHS-D.BrownPVC</t>
  </si>
  <si>
    <t>FN1998720-S-PM9338</t>
  </si>
  <si>
    <t>Glen Velvet LHS Sectional Sofa in Royal Blue Colour</t>
  </si>
  <si>
    <t>AS-525L-LHS-OtherColour</t>
  </si>
  <si>
    <t>FN1998721-S-PM9338</t>
  </si>
  <si>
    <t>Glen Velvet RHS Sectional Sofa in Royal Blue Colour</t>
  </si>
  <si>
    <t>AS-525L-RHS-OtherColour</t>
  </si>
  <si>
    <t>FN1998718-S-PM9338</t>
  </si>
  <si>
    <t>Glen Velvet LHS Sectional Sofa in Charcoal Grey Colour</t>
  </si>
  <si>
    <t>AS-525L-LHS-DarkGreyVelvet</t>
  </si>
  <si>
    <t>FN1998719-S-PM9338</t>
  </si>
  <si>
    <t>Glen Velvet RHS Sectional Sofa in Charcoal Grey Colour</t>
  </si>
  <si>
    <t>AS-525L-RHS-DarkGreyVelvet</t>
  </si>
  <si>
    <t>FN1998670-S-PM9338</t>
  </si>
  <si>
    <t>Impero LHS Sectional Sofa With Adjustable Headrest In Sandy Beige Colour</t>
  </si>
  <si>
    <t>AS-337L-LHS-NevadaSandyBeige</t>
  </si>
  <si>
    <t>FN2095523-S-PM9338</t>
  </si>
  <si>
    <t>Kaylee Fabric 2 Seater Sofa In Navy Blue Colour</t>
  </si>
  <si>
    <t>AS-443-2S-Azora56136(NavyBlue)</t>
  </si>
  <si>
    <t>FN1965651-S-PM9338</t>
  </si>
  <si>
    <t>Sato Leatherette LHS Sectional Sofa (3 + Lounger) In Matte Black Colour</t>
  </si>
  <si>
    <t>AS-560L-3L-LHS-BlackPVC</t>
  </si>
  <si>
    <t>FN1964281-S-PM9338</t>
  </si>
  <si>
    <t>Sato Leatherette LHS Sectional Sofa (3 + Lounger) In Imperial Blue Colour</t>
  </si>
  <si>
    <t>AS-560L-3L-LHS-BluePVC</t>
  </si>
  <si>
    <t>FN2085650-S-PM9338</t>
  </si>
  <si>
    <t>AS-536-2S-TealVelvet_9338</t>
  </si>
  <si>
    <t>FN1998702-S-PM9338</t>
  </si>
  <si>
    <t>Galleria Fabric LHS Pull-Out Sofa Cum Bed in Sandy Brown Colour with Storage</t>
  </si>
  <si>
    <t>AS-398L-SCB-LHS-Regular-SandyBrown-Azora58007(NoCupholder, No Handle Storage)</t>
  </si>
  <si>
    <t>FN1965659-S-PM9338</t>
  </si>
  <si>
    <t>Sato Leatherette LHS Sectional Sofa (3 + Lounger) In Texas Brown Colour</t>
  </si>
  <si>
    <t>AS-560L-3L-LHS-D.BrownPVC</t>
  </si>
  <si>
    <t>FN1965649-S-PM9338</t>
  </si>
  <si>
    <t>Sato Leatherette RHS Sectional Sofa (3 + Lounger) In Matte Black Colour</t>
  </si>
  <si>
    <t>AS-560L-3L-RHS-BlackPVC</t>
  </si>
  <si>
    <t>FN2110500-S-PM9338</t>
  </si>
  <si>
    <t>Riosche Fabric RHS Sectional Sofa in Charcoal Grey Colour</t>
  </si>
  <si>
    <t>AS-127L-B-RHS-CharcoalGrey</t>
  </si>
  <si>
    <t>FN2110501-S-PM9338</t>
  </si>
  <si>
    <t>Riosche Fabric LHS Sectional Sofa in Charcoal Grey Colour</t>
  </si>
  <si>
    <t>AS-127L-B-LHS-CharcoalGrey</t>
  </si>
  <si>
    <t>FN2110502-S-PM9338</t>
  </si>
  <si>
    <t>Riosche Fabric RHS Sectional Sofa in Navy Blue Colour</t>
  </si>
  <si>
    <t>AS-127L-B-RHS-Azora56136(NavyBlue)</t>
  </si>
  <si>
    <t>FN2110503-S-PM9338</t>
  </si>
  <si>
    <t>Riosche Fabric LHS Sectional Sofa in Navy Blue Colour</t>
  </si>
  <si>
    <t>AS-127L-B-LHS-Azora56136(NavyBlue)</t>
  </si>
  <si>
    <t>FN2095589-S-PM9338</t>
  </si>
  <si>
    <t>Alcalde Velvet Wing Chair In Teal Blue Colour</t>
  </si>
  <si>
    <t>AS-491-WC-TealBlueVelvet</t>
  </si>
  <si>
    <t>FN2116060-S-PM9338</t>
  </si>
  <si>
    <t>Atria RHS Sectional Sofa in Charcoal Grey Colour</t>
  </si>
  <si>
    <t>TS-101-Libby-RHS-AzoraCharocalGrey</t>
  </si>
  <si>
    <t>FN2116061-S-PM9338</t>
  </si>
  <si>
    <t>Atria LHS Sectional Sofa in Charcoal Grey Colour</t>
  </si>
  <si>
    <t>TS-101-Libby-LHS-AzoraCharocalGrey</t>
  </si>
  <si>
    <t>FN1998701-S-PM9338</t>
  </si>
  <si>
    <t>Galleria Fabric RHS Pull-Out Sofa Cum Bed in Navy Blue Colour with Storage</t>
  </si>
  <si>
    <t>AS-398L-SCB-RHS-Regular-NavyBlue-Azora56136(NoCupholder +Handle Storage)</t>
  </si>
  <si>
    <t>FN1998664-S-PM9338</t>
  </si>
  <si>
    <t>Haiden Leatherette LHS Sectional Sofa in Grey Colour</t>
  </si>
  <si>
    <t>AS-334L-LHS-Avio-GreyPVC</t>
  </si>
  <si>
    <t>FN2110479-S-PM9338</t>
  </si>
  <si>
    <t>Winchester Fabric Dining Chair in Charcoal Grey Colour</t>
  </si>
  <si>
    <t>ADC-112-AzoraCharcoalGrey</t>
  </si>
  <si>
    <t>FN2110480-S-PM9338</t>
  </si>
  <si>
    <t>Winchester Fabric Dining Chair in Ice Blue Colour</t>
  </si>
  <si>
    <t>ADC-112-AzoraIceBlue56051</t>
  </si>
  <si>
    <t>FN2110481-S-PM9338</t>
  </si>
  <si>
    <t>Winchester Fabric Dining Chair in Navy Blue Colour</t>
  </si>
  <si>
    <t>ADC-112-Azora56136(NavyBlue)</t>
  </si>
  <si>
    <t>FN2110482-S-PM9338</t>
  </si>
  <si>
    <t>Winchester Fabric Dining Chair in Garnet Red Colour</t>
  </si>
  <si>
    <t>ADC-112-Azora52212(GarnetRed)</t>
  </si>
  <si>
    <t>FN2110483-S-PM9338</t>
  </si>
  <si>
    <t>Winchester Fabric Dining Chair in Sandy Brown Colour</t>
  </si>
  <si>
    <t>ADC-112-Azora58007(SandyBrown)</t>
  </si>
  <si>
    <t>FN2110484-S-PM9338</t>
  </si>
  <si>
    <t>Winchester Fabric Dining Chair in Steel Grey Colour</t>
  </si>
  <si>
    <t>ADC-112-Azora58045(SteelGrey)</t>
  </si>
  <si>
    <t>FN2110486-S-PM9338</t>
  </si>
  <si>
    <t>Lavinia Fabric Dining Chair in Charcoal Grey Colour</t>
  </si>
  <si>
    <t>ADC-113-AzoraCharcoalGrey</t>
  </si>
  <si>
    <t>FN2110489-S-PM9338</t>
  </si>
  <si>
    <t>Lavinia Fabric Dining Chair in Sandy Brown Colour</t>
  </si>
  <si>
    <t>ADC-113-Azora58007(SandyBrown)</t>
  </si>
  <si>
    <t>FN2110490-S-PM9338</t>
  </si>
  <si>
    <t>Lavinia Fabric Dining Chair in Steel Grey Colour</t>
  </si>
  <si>
    <t>ADC-113-Azora58045(SteelGrey)</t>
  </si>
  <si>
    <t>FN2110491-S-PM9338</t>
  </si>
  <si>
    <t>Eva Fabric Dining Chair in Beige Colour</t>
  </si>
  <si>
    <t>ADC-114Azora59204(Beige)</t>
  </si>
  <si>
    <t>FN2110492-S-PM9338</t>
  </si>
  <si>
    <t>Eva Fabric Dining Chair in Charcoal Grey Colour</t>
  </si>
  <si>
    <t>ADC-114-AzoraCharcoalGrey</t>
  </si>
  <si>
    <t>FN2110493-S-PM9338</t>
  </si>
  <si>
    <t>Eva Fabric Dining Chair in Ice Blue Colour</t>
  </si>
  <si>
    <t>ADC-114-AzoraIceBlue56051</t>
  </si>
  <si>
    <t>FN2110494-S-PM9338</t>
  </si>
  <si>
    <t>Eva Fabric Dining Chair in Garnet Red Colour</t>
  </si>
  <si>
    <t>ADC-114-Azora52212(GarnetRed)</t>
  </si>
  <si>
    <t>FN2110495-S-PM9338</t>
  </si>
  <si>
    <t>Eva Fabric Dining Chair in Sandy Brown Colour</t>
  </si>
  <si>
    <t>ADC-114-Azora58007(SandyBrown)</t>
  </si>
  <si>
    <t>FN2095525-S-PM9338</t>
  </si>
  <si>
    <t>Kaylee Fabric 1 Seater Sofa In Charcoal Grey Colour</t>
  </si>
  <si>
    <t>AS-443-1S-Azora58146(CharcoalGrey)</t>
  </si>
  <si>
    <t>FN2085974-S-PM9338</t>
  </si>
  <si>
    <t>Weston Velvet Fabric Dining Chair in Grey and Blush Colour</t>
  </si>
  <si>
    <t>ADC-106-Grey+Blush(Seat)(D.BrownPolish+Cap)</t>
  </si>
  <si>
    <t>FN1875543-S-PM9338</t>
  </si>
  <si>
    <t>Serena Fabric RHS Sectional Sofa (3 + Lounger) in Garnet Red Colour</t>
  </si>
  <si>
    <t>AS-561L-3L-RHS-OmegaRed349</t>
  </si>
  <si>
    <t>FN1875537-S-PM9338</t>
  </si>
  <si>
    <t>Serena Fabric RHS Sectional Sofa (2 + Lounger) in Sandy Brown Colour</t>
  </si>
  <si>
    <t>AS-561L-2L-RHS-OmegaSandyBrown</t>
  </si>
  <si>
    <t>FN1875534-S-PM9338</t>
  </si>
  <si>
    <t>Serena Fabric LHS Sectional Sofa (3 + Lounger) In Sandy Brown Colour</t>
  </si>
  <si>
    <t>AS-561L-3L-LHS-OmegaSandyBrown</t>
  </si>
  <si>
    <t>FN1875538-S-PM9338</t>
  </si>
  <si>
    <t>Serena Fabric LHS Sectional Sofa (3 + Lounger) In Blue Colour</t>
  </si>
  <si>
    <t>AS-561L-3L-LHS-OmegaBlue694</t>
  </si>
  <si>
    <t>FN2085651-S-PM9338</t>
  </si>
  <si>
    <t>AS-536-1S-TealVelvet_9338</t>
  </si>
  <si>
    <t>FM1990729-S-PM9338</t>
  </si>
  <si>
    <t>Bolivar Velvet Dining Chair In Opal Blue Colour</t>
  </si>
  <si>
    <t>ADC-111-Bolivar-Azora56051-IceBlue</t>
  </si>
  <si>
    <t>FN1850480-S-PM9338</t>
  </si>
  <si>
    <t>Serena Fabric 1 Seater Sofa In Blue Colour</t>
  </si>
  <si>
    <t>AS-561-1S-OmegaBlue694</t>
  </si>
  <si>
    <t>FM1915456-S-PM9338</t>
  </si>
  <si>
    <t>Serena Fabric 2 Seater Sofa In Graphite Grey Colour</t>
  </si>
  <si>
    <t>AS-561-2S-OmegaGrey352</t>
  </si>
  <si>
    <t>FN1964279-S-PM9338</t>
  </si>
  <si>
    <t>Sato Leatherette RHS Sectional Sofa (3 + Lounger) In Imperial Blue Colour</t>
  </si>
  <si>
    <t>AS-560L-3L-RHS-BluePVC</t>
  </si>
  <si>
    <t>FN1965657-S-PM9338</t>
  </si>
  <si>
    <t>Sato Leatherette RHS Sectional Sofa (3 + Lounger) In Texas Brown Colour</t>
  </si>
  <si>
    <t>AS-560L-3L-RHS-D.BrownPVC</t>
  </si>
  <si>
    <t>FN2085642-S-PM9338</t>
  </si>
  <si>
    <t>Espino Velvet RHS Sectional Sofa (3 + Lounger) in Royal Blue Colour</t>
  </si>
  <si>
    <t>AS-452L-RHS-BlueVelvet_9338</t>
  </si>
  <si>
    <t>FN1875519-S-PM9338</t>
  </si>
  <si>
    <t>Amanda Fabric 1 Seater Sofa In Beige Colour</t>
  </si>
  <si>
    <t>AS-384-1S-AzoraBeige59204 .</t>
  </si>
  <si>
    <t>FN2095485-S-PM9338</t>
  </si>
  <si>
    <t>Azalea Fabric 3 Seater Sofa In Navy Blue Colour</t>
  </si>
  <si>
    <t>AS-475-3Str-Azora56136(NavyBlue)</t>
  </si>
  <si>
    <t>FN2095484-S-PM9338</t>
  </si>
  <si>
    <t>Azalea Fabric 2 Seater Sofa In Navy Blue Colour</t>
  </si>
  <si>
    <t>AS-475-2Str-Azora56136(NavyBlue)</t>
  </si>
  <si>
    <t>FN2095483-S-PM9338</t>
  </si>
  <si>
    <t>Azalea Fabric 1 Seater Sofa In Navy Blue Colour</t>
  </si>
  <si>
    <t>AS-475-1Str-Azora56136(NavyBlue)</t>
  </si>
  <si>
    <t>FN2095583-S-PM9338</t>
  </si>
  <si>
    <t>Jairo Velvet Wing Chair In Blush Pink Colour</t>
  </si>
  <si>
    <t>AS-430-WC-ChairOnly-BlushVelvet</t>
  </si>
  <si>
    <t>FN2095582-S-PM9338</t>
  </si>
  <si>
    <t>Jairo Velvet Wing Chair In Olive Green Colour</t>
  </si>
  <si>
    <t>AS-430-WC-ChairOnly-OliveGreenVelvet</t>
  </si>
  <si>
    <t>FN2095581-S-PM9338</t>
  </si>
  <si>
    <t>Jairo Velvet Wing Chair With Footrest In Royal Blue Colour</t>
  </si>
  <si>
    <t>AS-430-WC-Chair+Pouffe-RoyalBlueVelvet</t>
  </si>
  <si>
    <t>FN2095580-S-PM9338</t>
  </si>
  <si>
    <t>Jairo Velvet Wing Chair With Footrest In Violet Colour</t>
  </si>
  <si>
    <t>AS-430-WC-Chair+Pouffe-TexturedVioletVelvet</t>
  </si>
  <si>
    <t>FN2095579-S-PM9338</t>
  </si>
  <si>
    <t>Jairo Velvet Wing Chair With Footrest In Blush Pink Colour</t>
  </si>
  <si>
    <t>AS-430-WC-Chair+Pouffe-BlushVelvet</t>
  </si>
  <si>
    <t>FN2095578-S-PM9338</t>
  </si>
  <si>
    <t>Jairo Velvet Wing Chair With Footrest In Olive Green Colour</t>
  </si>
  <si>
    <t>AS-430-WC-Chair+Pouffe-OliveGreenVelvet</t>
  </si>
  <si>
    <t>FN2095552-S-PM9338</t>
  </si>
  <si>
    <t>Claven Fabric LHS Pull Out Sofa Cum Bed In Malibu Colour With Storage</t>
  </si>
  <si>
    <t>AS-465-SCB-LHS-VivalifeMalibu</t>
  </si>
  <si>
    <t>FN2095595-S-PM9338</t>
  </si>
  <si>
    <t>Barrio Velvet Wing Chair In Berry Red Colour</t>
  </si>
  <si>
    <t>AS-199-WC-DarkRedVelvet</t>
  </si>
  <si>
    <t>FN2095594-S-PM9338</t>
  </si>
  <si>
    <t>Barrio Velvet Wing Chair In Mehendi Green Colour</t>
  </si>
  <si>
    <t>AS-199-WC-MehendiGreenVelvet</t>
  </si>
  <si>
    <t>FN2095584-S-PM9338</t>
  </si>
  <si>
    <t>Jairo Velvet Wing Chair In Violet Colour</t>
  </si>
  <si>
    <t>AS-430-WC-ChairOnly-TexturedVioletVelvet</t>
  </si>
  <si>
    <t>FN1998700-S-PM9338</t>
  </si>
  <si>
    <t>Galleria Fabric LHS Pull-Out Sofa Cum Bed in Navy Blue Colour with Storage</t>
  </si>
  <si>
    <t>AS-398L-SCB-LHS-Regular-NavyBlue-Azora56136(NoCupholder +Handle Storage)</t>
  </si>
  <si>
    <t>FN1998715-S-PM9338</t>
  </si>
  <si>
    <t>Octavius Velvet 3 Seater Sofa in Charcoal Grey Colour</t>
  </si>
  <si>
    <t>AS-Chester-3Str-CharcoalGrey+GoldPart</t>
  </si>
  <si>
    <t>FN2085978-S-PM9338</t>
  </si>
  <si>
    <t>Paloma Velvet Upholstered King Sized Bed in Royal Blue Colour with Hydrualic Storage</t>
  </si>
  <si>
    <t>AB-101-KingSize-BlueVelvet</t>
  </si>
  <si>
    <t>FN2085972-S-PM9338</t>
  </si>
  <si>
    <t>Pelican 1 Seater sofa in Olive Green Colour</t>
  </si>
  <si>
    <t>AS-940-1Str-Azora54020</t>
  </si>
  <si>
    <t>FN2085971-S-PM9338</t>
  </si>
  <si>
    <t>Pelican 3 Seater sofa in Olive Green Colour</t>
  </si>
  <si>
    <t>AS-940-3Str-Azora54020</t>
  </si>
  <si>
    <t>FN2085954-S-PM9338</t>
  </si>
  <si>
    <t>Basilius Lounge Chair in Grey Colour</t>
  </si>
  <si>
    <t>ADC-115-GreyPVC</t>
  </si>
  <si>
    <t>FN2085953-S-PM9338</t>
  </si>
  <si>
    <t>Orovia Lounge Chair in Tan Leatherette</t>
  </si>
  <si>
    <t>AS-562-Chair-OrangePVC</t>
  </si>
  <si>
    <t>FN1998727-S-PM9338</t>
  </si>
  <si>
    <t>Cypress Velvet Corner Sofa in Textured Light Teal Colour in L Shape</t>
  </si>
  <si>
    <t>AS-480L-Corner-SeasonTeal</t>
  </si>
  <si>
    <t>FN1998666-S-PM9338</t>
  </si>
  <si>
    <t>Haiden Velvet LHS Sectional Sofa in Blush Pink Colour</t>
  </si>
  <si>
    <t>AS-334L-LHS-BlushVelvet</t>
  </si>
  <si>
    <t>FN1998706-S-PM9338</t>
  </si>
  <si>
    <t>Valencia Velvet LHS Sectional Sofa in Wine Red Colour</t>
  </si>
  <si>
    <t>AS-518L-LHS-WineVelvet</t>
  </si>
  <si>
    <t>FN1998707-S-PM9338</t>
  </si>
  <si>
    <t>Valencia Velvet RHS Sectional Sofa in Wine Red Colour</t>
  </si>
  <si>
    <t>AS-518L-RHS-WineVelvet</t>
  </si>
  <si>
    <t>FN1998724-S-PM9338</t>
  </si>
  <si>
    <t>Canna LHS 3 Seater Sofa With Lounger and Adjustable Headrest In Textured Grey Colour</t>
  </si>
  <si>
    <t>AS-526L-LHS-SeasonBeige</t>
  </si>
  <si>
    <t>FN1998725-S-PM9338</t>
  </si>
  <si>
    <t>Canna RHS 3 Seater Sofa With Lounger and Adjustable Headrest In Textured Grey Colour</t>
  </si>
  <si>
    <t>AS-526L-RHS-SeasonBeige</t>
  </si>
  <si>
    <t>FN1998722-S-PM9338</t>
  </si>
  <si>
    <t>Canna LHS 3 Seater Sofa With Lounger and Adjustable Headrest In Charcoal Grey Colour</t>
  </si>
  <si>
    <t>AS-526L-LHS-DarkGreyVelvet</t>
  </si>
  <si>
    <t>FN1998723-S-PM9338</t>
  </si>
  <si>
    <t>Canna RHS 3 Seater Sofa With Lounger and Adjustable Headrest In Charcoal Grey Colour</t>
  </si>
  <si>
    <t>AS-526L-RHS-DarkGreyVelvet</t>
  </si>
  <si>
    <t>FN1998696-S-PM9338</t>
  </si>
  <si>
    <t>Adonia RHS Fabric Pull-Out Sofa Cum Bed in Textured Grey Colour</t>
  </si>
  <si>
    <t>AS-398L-SCB-C-RHS-AtlanticGrey712</t>
  </si>
  <si>
    <t>FN1998694-S-PM9338</t>
  </si>
  <si>
    <t>Torino RHS L Shaped Chesterfield Pull-Out Sofa Cum Bed With Storage In Dark Brown Colour</t>
  </si>
  <si>
    <t>AS-481L-RHS-SCB-BeigeVelvet</t>
  </si>
  <si>
    <t>FN1998693-S-PM9338</t>
  </si>
  <si>
    <t>Torino LHS L Shaped Chesterfield Pull-Out Sofa Cum Bed With Storage In Dark Brown Colour</t>
  </si>
  <si>
    <t>AS-481L-LHS-SCB-BeigeVelvet</t>
  </si>
  <si>
    <t>FN1998714-S-PM9338</t>
  </si>
  <si>
    <t>Motel Bench In Multi Colour</t>
  </si>
  <si>
    <t>AS-518-Bench-Beige+Green</t>
  </si>
  <si>
    <t>FN1998733-S-PM9338</t>
  </si>
  <si>
    <t>Daffodil U Shape Corner Sofa In Dark Brown Colour in C Shape</t>
  </si>
  <si>
    <t>AS-Karjat C sofa-D.Brown</t>
  </si>
  <si>
    <t>FN1998726-S-PM9338</t>
  </si>
  <si>
    <t>Cypress Corner Velvet Chesterfield Sofa In Textured Brown Colour in L Shape</t>
  </si>
  <si>
    <t>AS-480L-Corner-DarkGreyVelvet</t>
  </si>
  <si>
    <t>FN1998712-S-PM9338</t>
  </si>
  <si>
    <t>Verona 3 Seater Sofa With Adjustable Backrest In Beige Colour</t>
  </si>
  <si>
    <t>AS-516-3Str-NewBeigeFabric-AdjustableBack</t>
  </si>
  <si>
    <t>FN1998713-S-PM9338</t>
  </si>
  <si>
    <t>Verona 2 Seater Sofa In Beige Colour</t>
  </si>
  <si>
    <t>AS-516-2Str-NewBeigeFabric</t>
  </si>
  <si>
    <t>FM1949549-S-PM9338</t>
  </si>
  <si>
    <t>Cheshire RHS Sectional Sofa in Velvet Teal Colour</t>
  </si>
  <si>
    <t>AS-481L-RHS-TealVelvet-Orchid337</t>
  </si>
  <si>
    <t>FM1955944-S-PM9338</t>
  </si>
  <si>
    <t>Cowans Solid Wood Fabric 2 Seater Sofa In Multicolour</t>
  </si>
  <si>
    <t>AS-332-2S-AspenShades</t>
  </si>
  <si>
    <t>FM1955941-S-PM9338</t>
  </si>
  <si>
    <t>Cowans 3 Seater Velvet Sofa In Multicolour</t>
  </si>
  <si>
    <t>AS-332-3S-CarelinoShades</t>
  </si>
  <si>
    <t>FM1955943-S-PM9338</t>
  </si>
  <si>
    <t>Cowans 1 Seater Velvet Sofa In Multicolour</t>
  </si>
  <si>
    <t>AS-332-1S-CarelinoShades</t>
  </si>
  <si>
    <t>FM1955942-S-PM9338</t>
  </si>
  <si>
    <t>Cowans 2 Seater Velvet Sofa In Multicolour</t>
  </si>
  <si>
    <t>AS-332-2S-CarelinoShades</t>
  </si>
  <si>
    <t>FN1954311-S-PM9338</t>
  </si>
  <si>
    <t>Odesa Velvet 3 Seater Sofa in Steal Blue</t>
  </si>
  <si>
    <t>Odesa Three Seater Sofa in Dark Blue_9338</t>
  </si>
  <si>
    <t>FM1936138-S-PM9338</t>
  </si>
  <si>
    <t>Madrid Wing Chair In Printed Velvet Upholstery - CasaCraft</t>
  </si>
  <si>
    <t>AS-491-WC-elle-Print 2 .</t>
  </si>
  <si>
    <t>FM1936139-S-PM9338</t>
  </si>
  <si>
    <t>Madrid Slipper Chair In Printed Velvet Upholstery - CasaCraft</t>
  </si>
  <si>
    <t>AS-495-AccentChair-Elle3 .</t>
  </si>
  <si>
    <t>Carpenter Team</t>
  </si>
  <si>
    <t>Carpenter Product</t>
  </si>
  <si>
    <t>Barrel Chair &amp; Pouffe</t>
  </si>
  <si>
    <t>AS-342-WC</t>
  </si>
  <si>
    <t>AS-430-WC</t>
  </si>
  <si>
    <t>AS-384-3S</t>
  </si>
  <si>
    <t>As 357-3 Str</t>
  </si>
  <si>
    <t>As 355-2 Str</t>
  </si>
  <si>
    <t>AS-416-SCB</t>
  </si>
  <si>
    <t>AS-930-WC</t>
  </si>
  <si>
    <t>AS-317-2</t>
  </si>
  <si>
    <t>AS-317-3</t>
  </si>
  <si>
    <t>ADC-112</t>
  </si>
  <si>
    <t>AS-554-1</t>
  </si>
  <si>
    <t>AS-554-2</t>
  </si>
  <si>
    <t>AS-554-3</t>
  </si>
  <si>
    <t>AS-440-1</t>
  </si>
  <si>
    <t>AS-440-2</t>
  </si>
  <si>
    <t>AS-440-3</t>
  </si>
  <si>
    <t>PVC</t>
  </si>
  <si>
    <t>AS-499-1</t>
  </si>
  <si>
    <t>AS-499-2</t>
  </si>
  <si>
    <t>AS-499-3</t>
  </si>
  <si>
    <t>AS-463-2</t>
  </si>
  <si>
    <t>AS-303-1</t>
  </si>
  <si>
    <t>AS-303-2</t>
  </si>
  <si>
    <t>AS-303 3</t>
  </si>
  <si>
    <t>AS-303-3</t>
  </si>
  <si>
    <t>AS-303 2</t>
  </si>
  <si>
    <t>AS-303 1</t>
  </si>
  <si>
    <t>AS-436-1</t>
  </si>
  <si>
    <t>AS-436-2</t>
  </si>
  <si>
    <t>AS-436-3</t>
  </si>
  <si>
    <t>AS-384-2</t>
  </si>
  <si>
    <t>AS-384-1</t>
  </si>
  <si>
    <t>AS-384-3</t>
  </si>
  <si>
    <t>AS-555-1</t>
  </si>
  <si>
    <t>AS-555-2</t>
  </si>
  <si>
    <t>AS-555-3</t>
  </si>
  <si>
    <t>AS-466-1</t>
  </si>
  <si>
    <t>AS-466-2</t>
  </si>
  <si>
    <t>AS-466-3</t>
  </si>
  <si>
    <t>AS-480-1</t>
  </si>
  <si>
    <t>AS-480-2</t>
  </si>
  <si>
    <t>AS-480-3</t>
  </si>
  <si>
    <t>AS-412-3</t>
  </si>
  <si>
    <t>AS-520-1</t>
  </si>
  <si>
    <t>AS-520-2</t>
  </si>
  <si>
    <t>AS-520-3</t>
  </si>
  <si>
    <t>AS-475-1</t>
  </si>
  <si>
    <t>AS-475-2</t>
  </si>
  <si>
    <t>AS-475-3</t>
  </si>
  <si>
    <t>AS-475-4</t>
  </si>
  <si>
    <t>AS-550-2</t>
  </si>
  <si>
    <t>AS-550-3</t>
  </si>
  <si>
    <t>AS-470-1</t>
  </si>
  <si>
    <t>AS-470-2</t>
  </si>
  <si>
    <t>AS-470-3</t>
  </si>
  <si>
    <t>AS-468-1</t>
  </si>
  <si>
    <t>AS-468-2</t>
  </si>
  <si>
    <t>AS-468-3</t>
  </si>
  <si>
    <t>AS-471-3</t>
  </si>
  <si>
    <t>AS-469-1</t>
  </si>
  <si>
    <t>AS-469-2</t>
  </si>
  <si>
    <t>AS-469-3</t>
  </si>
  <si>
    <t>AS-190-3</t>
  </si>
  <si>
    <t>AS-123-1</t>
  </si>
  <si>
    <t>AS-123-2</t>
  </si>
  <si>
    <t>AS-123-3</t>
  </si>
  <si>
    <t>AS-383-2</t>
  </si>
  <si>
    <t>AS-481-1</t>
  </si>
  <si>
    <t>AS-481-2</t>
  </si>
  <si>
    <t>AS-481-3</t>
  </si>
  <si>
    <t>t-12092023</t>
  </si>
  <si>
    <t>AS-450-1</t>
  </si>
  <si>
    <t>AS-450-2</t>
  </si>
  <si>
    <t>AS-450-3</t>
  </si>
  <si>
    <t>AS-332-1</t>
  </si>
  <si>
    <t>AS-332-2</t>
  </si>
  <si>
    <t>AS-332-3</t>
  </si>
  <si>
    <t>AS-523-1</t>
  </si>
  <si>
    <t>AS-523-2</t>
  </si>
  <si>
    <t>AS-523-3</t>
  </si>
  <si>
    <t>AS-912-2</t>
  </si>
  <si>
    <t>AS-912-3</t>
  </si>
  <si>
    <t>AS-390-2</t>
  </si>
  <si>
    <t>AS-390-3</t>
  </si>
  <si>
    <t>AS-442-1</t>
  </si>
  <si>
    <t>AS-442-2</t>
  </si>
  <si>
    <t>AS-442-3</t>
  </si>
  <si>
    <t>AS-515-3</t>
  </si>
  <si>
    <t>AS-516-3</t>
  </si>
  <si>
    <t>AS-556-1</t>
  </si>
  <si>
    <t>AS-556-2</t>
  </si>
  <si>
    <t>AS-556-3</t>
  </si>
  <si>
    <t>AS-328-2</t>
  </si>
  <si>
    <t>AS-328-3</t>
  </si>
  <si>
    <t>AS-437-1</t>
  </si>
  <si>
    <t>AS-437-2</t>
  </si>
  <si>
    <t>AS-437-3</t>
  </si>
  <si>
    <t>AS-421-1</t>
  </si>
  <si>
    <t>AS-421-2</t>
  </si>
  <si>
    <t>AS-421-3</t>
  </si>
  <si>
    <t>AS-380-2</t>
  </si>
  <si>
    <t>AS-380-3</t>
  </si>
  <si>
    <t>AS-471-1</t>
  </si>
  <si>
    <t>AS-471-2</t>
  </si>
  <si>
    <t>AS-562-2</t>
  </si>
  <si>
    <t>AS-542-3</t>
  </si>
  <si>
    <t>AS-385-1</t>
  </si>
  <si>
    <t>AS-385-2</t>
  </si>
  <si>
    <t>AS-385-3</t>
  </si>
  <si>
    <t>AS-337-3</t>
  </si>
  <si>
    <t>AS-443-1</t>
  </si>
  <si>
    <t>AS-443-2</t>
  </si>
  <si>
    <t>AS-443-3</t>
  </si>
  <si>
    <t>AS-325-3</t>
  </si>
  <si>
    <t>AS-563-3</t>
  </si>
  <si>
    <t>AS-562-3</t>
  </si>
  <si>
    <t>AS-441-1</t>
  </si>
  <si>
    <t>AS-441-2</t>
  </si>
  <si>
    <t>AS-441-3</t>
  </si>
  <si>
    <t>AS-565-2</t>
  </si>
  <si>
    <t>AS-565-3</t>
  </si>
  <si>
    <t>AS-524-1</t>
  </si>
  <si>
    <t>AS-524-2</t>
  </si>
  <si>
    <t>AS-524-3</t>
  </si>
  <si>
    <t>AS-411-3</t>
  </si>
  <si>
    <t>AS-388-2</t>
  </si>
  <si>
    <t>AS-388-3</t>
  </si>
  <si>
    <t>Blue</t>
  </si>
  <si>
    <t>Brown</t>
  </si>
  <si>
    <t>AS-429-1</t>
  </si>
  <si>
    <t>AS-429-2</t>
  </si>
  <si>
    <t>AS-429-3</t>
  </si>
  <si>
    <t>AS-387-3</t>
  </si>
  <si>
    <t>AS-431-1</t>
  </si>
  <si>
    <t>AS-431-3</t>
  </si>
  <si>
    <t>AS-515-2</t>
  </si>
  <si>
    <t>AS-515-1</t>
  </si>
  <si>
    <t>AS-146-1</t>
  </si>
  <si>
    <t>AS-146-2</t>
  </si>
  <si>
    <t>AS-146-3</t>
  </si>
  <si>
    <t>AS-465-3</t>
  </si>
  <si>
    <t>AS-940-1</t>
  </si>
  <si>
    <t>AS-940-3</t>
  </si>
  <si>
    <t>AS-105-1</t>
  </si>
  <si>
    <t>AS-105-3</t>
  </si>
  <si>
    <t>AS-526-3</t>
  </si>
  <si>
    <t>AS-576-2</t>
  </si>
  <si>
    <t>AS-343-1</t>
  </si>
  <si>
    <t>AS-343-2</t>
  </si>
  <si>
    <t>AS-343-3</t>
  </si>
  <si>
    <t>AS-111-1</t>
  </si>
  <si>
    <t>AS-111-3</t>
  </si>
  <si>
    <t>AS-127-1</t>
  </si>
  <si>
    <t>AS-127-2</t>
  </si>
  <si>
    <t>AS-127-3</t>
  </si>
  <si>
    <t>AS-575-3</t>
  </si>
  <si>
    <t>AS-557-2</t>
  </si>
  <si>
    <t>AS-557-3</t>
  </si>
  <si>
    <t>AS-558-1</t>
  </si>
  <si>
    <t>AS-558-3</t>
  </si>
  <si>
    <t>AS-560-2</t>
  </si>
  <si>
    <t>AS-560-1</t>
  </si>
  <si>
    <t>AS-560-3</t>
  </si>
  <si>
    <t>AS-561-1</t>
  </si>
  <si>
    <t>AS-561-2</t>
  </si>
  <si>
    <t>AS-561-3</t>
  </si>
  <si>
    <t>AS-355-2</t>
  </si>
  <si>
    <t>AS-301-2</t>
  </si>
  <si>
    <t>AS-301-3</t>
  </si>
  <si>
    <t>AS-536-1</t>
  </si>
  <si>
    <t>AS-536-2</t>
  </si>
  <si>
    <t>AS-536-3</t>
  </si>
  <si>
    <t>AS-191-2</t>
  </si>
  <si>
    <t>AS-191-3</t>
  </si>
  <si>
    <t>AS-518-3</t>
  </si>
  <si>
    <t>AS-516-2</t>
  </si>
  <si>
    <t>AS-425-1</t>
  </si>
  <si>
    <t>AS-425-2</t>
  </si>
  <si>
    <t>AS-425-3</t>
  </si>
  <si>
    <t>s</t>
  </si>
  <si>
    <t>AS-405-2</t>
  </si>
  <si>
    <t>AS-472-1</t>
  </si>
  <si>
    <t>AS-472-2</t>
  </si>
  <si>
    <t>AS-472-3</t>
  </si>
  <si>
    <t>AS-540-3</t>
  </si>
  <si>
    <t>AS-491-WC</t>
  </si>
  <si>
    <t>ADC-106</t>
  </si>
  <si>
    <t>ADC-124</t>
  </si>
  <si>
    <t>AS-199-WC</t>
  </si>
  <si>
    <t>AS-476-2</t>
  </si>
  <si>
    <t>AS-476-3</t>
  </si>
  <si>
    <t>ADC-109</t>
  </si>
  <si>
    <t>ADC-103</t>
  </si>
  <si>
    <t>AS-598-SCB</t>
  </si>
  <si>
    <t>AS-448-RHS</t>
  </si>
  <si>
    <t>AS-448-LHS</t>
  </si>
  <si>
    <t>ADC-123</t>
  </si>
  <si>
    <t>AS-1920-3</t>
  </si>
  <si>
    <t>AR-1007-1</t>
  </si>
  <si>
    <t>AS-1009-1</t>
  </si>
  <si>
    <t>AS-344-WC</t>
  </si>
  <si>
    <t>AS-355-3</t>
  </si>
  <si>
    <t>AS-355-1</t>
  </si>
  <si>
    <t>ADC-101</t>
  </si>
  <si>
    <t>AS-391-CL</t>
  </si>
  <si>
    <t>AS-1140-1</t>
  </si>
  <si>
    <t>AS-1140-2</t>
  </si>
  <si>
    <t>AS-1140-3</t>
  </si>
  <si>
    <t>ADT-8</t>
  </si>
  <si>
    <t>AS-341-WC</t>
  </si>
  <si>
    <t>ADC-116</t>
  </si>
  <si>
    <t>ADT-10</t>
  </si>
  <si>
    <t>AS-486-CL</t>
  </si>
  <si>
    <t>AS-487-CL</t>
  </si>
  <si>
    <t>AS-395-CL</t>
  </si>
  <si>
    <t>Camel Yellow</t>
  </si>
  <si>
    <t>AS-488-CL</t>
  </si>
  <si>
    <t>AS-394-CL</t>
  </si>
  <si>
    <t>AS-1051-1</t>
  </si>
  <si>
    <t>AS-1051-3</t>
  </si>
  <si>
    <t>AS-1051-2</t>
  </si>
  <si>
    <t>AS-1052-1</t>
  </si>
  <si>
    <t>AS-1053-1</t>
  </si>
  <si>
    <t>AS-1053-2</t>
  </si>
  <si>
    <t>AS-1053-3</t>
  </si>
  <si>
    <t>AS-1052-2</t>
  </si>
  <si>
    <t>AS-1052-3</t>
  </si>
  <si>
    <t>AS-208-CL</t>
  </si>
  <si>
    <t>AS-377-SCB</t>
  </si>
  <si>
    <t>AS-451-WC</t>
  </si>
  <si>
    <t>QT revolving</t>
  </si>
  <si>
    <t>AS-337-CL</t>
  </si>
  <si>
    <t>AS-392-CL</t>
  </si>
  <si>
    <t>AS-565-1</t>
  </si>
  <si>
    <t>AS-352-CL</t>
  </si>
  <si>
    <t>ADC-113</t>
  </si>
  <si>
    <t>ADT-7</t>
  </si>
  <si>
    <t>AS-931-WC</t>
  </si>
  <si>
    <t>AS-432-3</t>
  </si>
  <si>
    <t>Barrel Chair</t>
  </si>
  <si>
    <t>AS-403-WC</t>
  </si>
  <si>
    <t>AS-404-WC</t>
  </si>
  <si>
    <t>AS-337-L-RHS</t>
  </si>
  <si>
    <t>ADT-6</t>
  </si>
  <si>
    <t>AS-188-1</t>
  </si>
  <si>
    <t>AS-188-2</t>
  </si>
  <si>
    <t>AS-188-3</t>
  </si>
  <si>
    <t>AS-518-CL</t>
  </si>
  <si>
    <t>AS-390-L</t>
  </si>
  <si>
    <t>AS-390-WC</t>
  </si>
  <si>
    <t>AS-177-LC</t>
  </si>
  <si>
    <t>AS-1170-1</t>
  </si>
  <si>
    <t>AS-1170-2</t>
  </si>
  <si>
    <t>AS-1170-3</t>
  </si>
  <si>
    <t>lueVelvet</t>
  </si>
  <si>
    <t>AS-929-WC</t>
  </si>
  <si>
    <t>AS-484-CL</t>
  </si>
  <si>
    <t>reyPVC</t>
  </si>
  <si>
    <t>AS-483-CL</t>
  </si>
  <si>
    <t>AS-485-CL</t>
  </si>
  <si>
    <t>AS-482-CL</t>
  </si>
  <si>
    <t>AS-393-CL</t>
  </si>
  <si>
    <t>AS-352-WC</t>
  </si>
  <si>
    <t>AS-936-WC</t>
  </si>
  <si>
    <t>LHS</t>
  </si>
  <si>
    <t>ue</t>
  </si>
  <si>
    <t>rown</t>
  </si>
  <si>
    <t>Red</t>
  </si>
  <si>
    <t>Beige</t>
  </si>
  <si>
    <t>eenVelvet</t>
  </si>
  <si>
    <t>AS-564-LC</t>
  </si>
  <si>
    <t>en</t>
  </si>
  <si>
    <t>e</t>
  </si>
  <si>
    <t>wn</t>
  </si>
  <si>
    <t>eal</t>
  </si>
  <si>
    <t>shVelvet</t>
  </si>
  <si>
    <t>turedVioletVelvet</t>
  </si>
  <si>
    <t>veGreenVelvet</t>
  </si>
  <si>
    <t>er</t>
  </si>
  <si>
    <t>y</t>
  </si>
  <si>
    <t>alBlueVelvet</t>
  </si>
  <si>
    <t>Copenhagen -</t>
  </si>
  <si>
    <t>eVelvet</t>
  </si>
  <si>
    <t>Orchid 337 (</t>
  </si>
  <si>
    <t>elvet</t>
  </si>
  <si>
    <t>yVelvet</t>
  </si>
  <si>
    <t>Windsor_Navy</t>
  </si>
  <si>
    <t>ack</t>
  </si>
  <si>
    <t>lack</t>
  </si>
  <si>
    <t>VC</t>
  </si>
  <si>
    <t>Sofa 1 - One</t>
  </si>
  <si>
    <t>Sofa 1 - Two</t>
  </si>
  <si>
    <t>AS-481-1Str-</t>
  </si>
  <si>
    <t>AS-481-2Str-</t>
  </si>
  <si>
    <t>AS-481-3Str-</t>
  </si>
  <si>
    <t>reyVelvet-Iconic57</t>
  </si>
  <si>
    <t>HS-</t>
  </si>
  <si>
    <t>al</t>
  </si>
  <si>
    <t>AS-437-1 Str</t>
  </si>
  <si>
    <t>Azora58045</t>
  </si>
  <si>
    <t>tVelvet</t>
  </si>
  <si>
    <t>AS-334-RHS</t>
  </si>
  <si>
    <t>Cream</t>
  </si>
  <si>
    <t>vioCreamPVC</t>
  </si>
  <si>
    <t>AS-385-1Str-</t>
  </si>
  <si>
    <t>AS-385-2Str-</t>
  </si>
  <si>
    <t>AS-385-3Str-</t>
  </si>
  <si>
    <t>reyVelvet</t>
  </si>
  <si>
    <t>AS-318-CH-SCB</t>
  </si>
  <si>
    <t>neVelvet</t>
  </si>
  <si>
    <t>l</t>
  </si>
  <si>
    <t>AS-435-Beige</t>
  </si>
  <si>
    <t>yBlue</t>
  </si>
  <si>
    <t>ge</t>
  </si>
  <si>
    <t>Pvc</t>
  </si>
  <si>
    <t>n</t>
  </si>
  <si>
    <t>ffe</t>
  </si>
  <si>
    <t>BluePVC</t>
  </si>
  <si>
    <t>d</t>
  </si>
  <si>
    <t>rey</t>
  </si>
  <si>
    <t>ellow</t>
  </si>
  <si>
    <t>AS-561 - 2+L</t>
  </si>
  <si>
    <t>AS 435 Round</t>
  </si>
  <si>
    <t>AS-472-2STR-</t>
  </si>
  <si>
    <t>eal-Orchid337</t>
  </si>
  <si>
    <t>Sofa</t>
  </si>
  <si>
    <t>AS-480-L-LHS</t>
  </si>
  <si>
    <t>AS-480-L-RHS</t>
  </si>
  <si>
    <t>AS-384-L-B-RHS</t>
  </si>
  <si>
    <t>AS-384-L-B-LHS</t>
  </si>
  <si>
    <t>AS-349-L-LHS</t>
  </si>
  <si>
    <t>AS-349-L-RHS</t>
  </si>
  <si>
    <t>AS-159-L-SCB-LHS</t>
  </si>
  <si>
    <t>AS-159-L-SCB-RHS</t>
  </si>
  <si>
    <t>AS-471-C-L-LHS</t>
  </si>
  <si>
    <t>AS-471-C-L-RHS</t>
  </si>
  <si>
    <t>AS-909-LC</t>
  </si>
  <si>
    <t>AS-318-SCB</t>
  </si>
  <si>
    <t>AS-471-3-SCB</t>
  </si>
  <si>
    <t>AS-190-L-A-LHS</t>
  </si>
  <si>
    <t>AS-190-L-B-LHS</t>
  </si>
  <si>
    <t>AS-190-L-A-RHS</t>
  </si>
  <si>
    <t>AS-190-L-B-RHS</t>
  </si>
  <si>
    <t>AS-949-DiningChair</t>
  </si>
  <si>
    <t>AS-398-L-SCB-LHS</t>
  </si>
  <si>
    <t>AS-398-L-SCB-RHS</t>
  </si>
  <si>
    <t>AS-526-L-LHS</t>
  </si>
  <si>
    <t>AS-526-L-RHS</t>
  </si>
  <si>
    <t>AS-336-L-LHS</t>
  </si>
  <si>
    <t>AS-336-L-RHS</t>
  </si>
  <si>
    <t>AS-327A-WC</t>
  </si>
  <si>
    <t>AS-3270-WC</t>
  </si>
  <si>
    <t>AS-593-WC</t>
  </si>
  <si>
    <t>AS-1830-WC</t>
  </si>
  <si>
    <t>AS-398-L-SCB-C-LHS</t>
  </si>
  <si>
    <t>AS-398-L-SCB-C-RHS</t>
  </si>
  <si>
    <t>AS-445-C-RHS</t>
  </si>
  <si>
    <t>AS-410-1-SCB</t>
  </si>
  <si>
    <t>AS-906-3-SCB</t>
  </si>
  <si>
    <t>AS-596-3-SCB</t>
  </si>
  <si>
    <t>AS-318-C-SCB</t>
  </si>
  <si>
    <t>AS-597-L-SCB-LHS</t>
  </si>
  <si>
    <t>AS-597-L-SCB-RHS</t>
  </si>
  <si>
    <t>AS-452-L-LHS</t>
  </si>
  <si>
    <t>AS-489-L-LHS</t>
  </si>
  <si>
    <t>AS-452-L-RHS</t>
  </si>
  <si>
    <t>AS-489-L-RHS</t>
  </si>
  <si>
    <t>AS-512-L-RHS</t>
  </si>
  <si>
    <t>AS-512-L-LHS</t>
  </si>
  <si>
    <t>AS-518-L-LHS</t>
  </si>
  <si>
    <t>AS-518-L-RHS</t>
  </si>
  <si>
    <t>AS-481-L-RHS-SCB</t>
  </si>
  <si>
    <t>AS-481-L-LHS-SCB</t>
  </si>
  <si>
    <t>AS-325-3-SCB</t>
  </si>
  <si>
    <t>AS-494-Chair</t>
  </si>
  <si>
    <t>AS-471-LC</t>
  </si>
  <si>
    <t>AS-385-L-LHS-SCB</t>
  </si>
  <si>
    <t>AS-385-L-RHS-SCB</t>
  </si>
  <si>
    <t>AS-388-L-LHS</t>
  </si>
  <si>
    <t>AS-388-L-RHS</t>
  </si>
  <si>
    <t>AS-474-C-LHS</t>
  </si>
  <si>
    <t>AS-473-L-LHS</t>
  </si>
  <si>
    <t>AS-474-L-LHS</t>
  </si>
  <si>
    <t>AS-473-L-RHS</t>
  </si>
  <si>
    <t>AS-474-L-RHS</t>
  </si>
  <si>
    <t>AS-127-L-B-LHS</t>
  </si>
  <si>
    <t>AS-127-L-B-RHS</t>
  </si>
  <si>
    <t>AS-127-L-A-LHS</t>
  </si>
  <si>
    <t>AS-127-L-A-RHS</t>
  </si>
  <si>
    <t>AS-464-L-LHS</t>
  </si>
  <si>
    <t>AS-464-L-RHS</t>
  </si>
  <si>
    <t>AS-594-SCB</t>
  </si>
  <si>
    <t>AS-416-2-SCB</t>
  </si>
  <si>
    <t>AS-902-LC</t>
  </si>
  <si>
    <t>AS-465-SCB-RHS</t>
  </si>
  <si>
    <t>AS-465-SCB-LHS</t>
  </si>
  <si>
    <t>AS-481-L-LHS</t>
  </si>
  <si>
    <t>AS-481-L-RHS</t>
  </si>
  <si>
    <t>AS-525-L-LHS</t>
  </si>
  <si>
    <t>AS-525-L-RHS</t>
  </si>
  <si>
    <t>AS-334-L-LHS</t>
  </si>
  <si>
    <t>AS-334-L-RHS</t>
  </si>
  <si>
    <t>AS-590-3-SCB</t>
  </si>
  <si>
    <t>AS-539-L-LHS</t>
  </si>
  <si>
    <t>AS-471-B-LHS</t>
  </si>
  <si>
    <t>AS-539-L-RHS</t>
  </si>
  <si>
    <t>AS-471-B-RHS</t>
  </si>
  <si>
    <t>AS-337-C-RHS</t>
  </si>
  <si>
    <t>AS-337-L-LHS</t>
  </si>
  <si>
    <t>AS-337-L-SCB-LHS</t>
  </si>
  <si>
    <t>AS-337-L-SCB-RHS</t>
  </si>
  <si>
    <t>AS-337-C-LHS</t>
  </si>
  <si>
    <t>AS-528-L-LHS</t>
  </si>
  <si>
    <t>AS-528-L-RHS</t>
  </si>
  <si>
    <t>ASMSCBVertic</t>
  </si>
  <si>
    <t>AS-543-3</t>
  </si>
  <si>
    <t>AS-465-L-SCB-LHS</t>
  </si>
  <si>
    <t>AS-465-L-SCB-RHS</t>
  </si>
  <si>
    <t>AS-417-L-LHS</t>
  </si>
  <si>
    <t>S</t>
  </si>
  <si>
    <t>AS-417-L-RHS</t>
  </si>
  <si>
    <t>AS-389-L-RHS</t>
  </si>
  <si>
    <t>AS-389-L-LHS</t>
  </si>
  <si>
    <t>AS-159-L-LHS</t>
  </si>
  <si>
    <t>AS-159-L-RHS</t>
  </si>
  <si>
    <t>AS-435-2</t>
  </si>
  <si>
    <t>AS-964-DC</t>
  </si>
  <si>
    <t>AS-323-L-LHS</t>
  </si>
  <si>
    <t>AS-181-L-LHS</t>
  </si>
  <si>
    <t>AS-323-L-RHS</t>
  </si>
  <si>
    <t>AS-181-L-RHS</t>
  </si>
  <si>
    <t>AS-901-Bench</t>
  </si>
  <si>
    <t>AS-416-B-SCB</t>
  </si>
  <si>
    <t>AS-560-2-L-LHS</t>
  </si>
  <si>
    <t>AS-560-3-L-LHS</t>
  </si>
  <si>
    <t>AS-560-2-L-RHS</t>
  </si>
  <si>
    <t>RHS</t>
  </si>
  <si>
    <t>AS-560-3-L-RHS</t>
  </si>
  <si>
    <t>AS-925-L-LHS</t>
  </si>
  <si>
    <t>AS-925-L-RHS</t>
  </si>
  <si>
    <t>Merchant_SKU</t>
  </si>
  <si>
    <t>_ID</t>
  </si>
  <si>
    <t>AS-342-WC-Gr</t>
  </si>
  <si>
    <t>een</t>
  </si>
  <si>
    <t>AS-342-WC-Bl</t>
  </si>
  <si>
    <t>AS-342-WC-Br</t>
  </si>
  <si>
    <t>own</t>
  </si>
  <si>
    <t>AS-342-WC-Om</t>
  </si>
  <si>
    <t>ega352GR</t>
  </si>
  <si>
    <t>EY</t>
  </si>
  <si>
    <t>AS-342-WC-Re</t>
  </si>
  <si>
    <t>AS-342-WC-Se</t>
  </si>
  <si>
    <t>aBlue-Az</t>
  </si>
  <si>
    <t>ora</t>
  </si>
  <si>
    <t>AS-342-WC-Ye</t>
  </si>
  <si>
    <t>llow-Azo</t>
  </si>
  <si>
    <t>ra5</t>
  </si>
  <si>
    <t>lagos_topaz</t>
  </si>
  <si>
    <t>100_Brow</t>
  </si>
  <si>
    <t>n_H</t>
  </si>
  <si>
    <t>ybridPM2_aadeshwar</t>
  </si>
  <si>
    <t>Abdero Wing</t>
  </si>
  <si>
    <t>Chair</t>
  </si>
  <si>
    <t>Abdero Yello</t>
  </si>
  <si>
    <t>w._aades</t>
  </si>
  <si>
    <t>hwa</t>
  </si>
  <si>
    <t>r</t>
  </si>
  <si>
    <t>AR-1002-Manu</t>
  </si>
  <si>
    <t>al-1R-Az</t>
  </si>
  <si>
    <t>S.brown</t>
  </si>
  <si>
    <t>Dummyskus_aa</t>
  </si>
  <si>
    <t>deshwar_</t>
  </si>
  <si>
    <t>AS-554-1Str-</t>
  </si>
  <si>
    <t>CreamPVC</t>
  </si>
  <si>
    <t>AvioTanP</t>
  </si>
  <si>
    <t>VCC</t>
  </si>
  <si>
    <t>olorAddition542</t>
  </si>
  <si>
    <t>AvioGrey</t>
  </si>
  <si>
    <t>olorAddition545</t>
  </si>
  <si>
    <t>olorAddition548</t>
  </si>
  <si>
    <t>AS-554-2Str-</t>
  </si>
  <si>
    <t>olorAddition544</t>
  </si>
  <si>
    <t>olorAddition547</t>
  </si>
  <si>
    <t>olorAddition550</t>
  </si>
  <si>
    <t>AS-554-3Str-</t>
  </si>
  <si>
    <t>AS-554-3S-D.</t>
  </si>
  <si>
    <t>BrownPVC</t>
  </si>
  <si>
    <t>Col</t>
  </si>
  <si>
    <t>orAddition543</t>
  </si>
  <si>
    <t>orAddition546</t>
  </si>
  <si>
    <t>orAddition549</t>
  </si>
  <si>
    <t>AS-440-1Str-</t>
  </si>
  <si>
    <t>Grey-Azo</t>
  </si>
  <si>
    <t>8045_PM //</t>
  </si>
  <si>
    <t>Beige-Az</t>
  </si>
  <si>
    <t>59204_PM //</t>
  </si>
  <si>
    <t>AS-440-2Str-</t>
  </si>
  <si>
    <t>AS-440-3Str-</t>
  </si>
  <si>
    <t>Moved to PM_</t>
  </si>
  <si>
    <t>(3 Seater + Lounger)-AvioCreamPVC</t>
  </si>
  <si>
    <t>(2 Seater + Lounger)-CreamPVC</t>
  </si>
  <si>
    <t>(3 Seater + Lounger)-DarkBrownPVC</t>
  </si>
  <si>
    <t>(3 Seater + Lounger)-TanPVC</t>
  </si>
  <si>
    <t>(2 Seater + Lounger)-DarkBrownPVC</t>
  </si>
  <si>
    <t>(2 Seater + Lounger)-TanPVC</t>
  </si>
  <si>
    <t>AS-398L-SCB-</t>
  </si>
  <si>
    <t>C-LHS-C.</t>
  </si>
  <si>
    <t>Gre</t>
  </si>
  <si>
    <t>y-Azora58146</t>
  </si>
  <si>
    <t>C-LHS-At</t>
  </si>
  <si>
    <t>lan</t>
  </si>
  <si>
    <t>ticGrey712</t>
  </si>
  <si>
    <t>AS-398L-C(Wi</t>
  </si>
  <si>
    <t>thPouffe</t>
  </si>
  <si>
    <t>)-M</t>
  </si>
  <si>
    <t>iracle Brown-LHS-Miracle105</t>
  </si>
  <si>
    <t>AS-398C-LHS-</t>
  </si>
  <si>
    <t>Teal</t>
  </si>
  <si>
    <t>C-RHS-C.</t>
  </si>
  <si>
    <t>C-RHS-At</t>
  </si>
  <si>
    <t>AS-398-C-SCB</t>
  </si>
  <si>
    <t>acl</t>
  </si>
  <si>
    <t>e105</t>
  </si>
  <si>
    <t>AS-398C-RHS-</t>
  </si>
  <si>
    <t>S-B</t>
  </si>
  <si>
    <t>eige-Iconic12</t>
  </si>
  <si>
    <t>S-D</t>
  </si>
  <si>
    <t>arkgreyvelvet-Iconic57</t>
  </si>
  <si>
    <t>S-N</t>
  </si>
  <si>
    <t>avyBlueVelvet-Iconic56</t>
  </si>
  <si>
    <t>S-T</t>
  </si>
  <si>
    <t>AS-499-1Str-</t>
  </si>
  <si>
    <t>Fab-Beig</t>
  </si>
  <si>
    <t>e-A</t>
  </si>
  <si>
    <t>zora59204</t>
  </si>
  <si>
    <t>Fab-Blus</t>
  </si>
  <si>
    <t>h-L</t>
  </si>
  <si>
    <t>eoneBlush</t>
  </si>
  <si>
    <t>Fab-C.Ye</t>
  </si>
  <si>
    <t>llo</t>
  </si>
  <si>
    <t>w-Azora54019</t>
  </si>
  <si>
    <t>Azora581</t>
  </si>
  <si>
    <t>46(</t>
  </si>
  <si>
    <t>CharcoalGrey)</t>
  </si>
  <si>
    <t>09(</t>
  </si>
  <si>
    <t>ChestnutBrown)</t>
  </si>
  <si>
    <t>Fab-G.Re</t>
  </si>
  <si>
    <t>d-A</t>
  </si>
  <si>
    <t>zora52212</t>
  </si>
  <si>
    <t>Fab-M.Gr</t>
  </si>
  <si>
    <t>Fab-M.Ye</t>
  </si>
  <si>
    <t>w-Azora54017</t>
  </si>
  <si>
    <t>Fab-N.Bl</t>
  </si>
  <si>
    <t>ue-</t>
  </si>
  <si>
    <t>Azora56136</t>
  </si>
  <si>
    <t>Fab-Pine</t>
  </si>
  <si>
    <t>en-Azora54020</t>
  </si>
  <si>
    <t>Fab-Rust</t>
  </si>
  <si>
    <t>oneRust</t>
  </si>
  <si>
    <t>Fab-S.Br</t>
  </si>
  <si>
    <t>Fab-S.Gr</t>
  </si>
  <si>
    <t>ey-</t>
  </si>
  <si>
    <t>Fab-Viol</t>
  </si>
  <si>
    <t>etF</t>
  </si>
  <si>
    <t>ab</t>
  </si>
  <si>
    <t>AS-499-2Str-</t>
  </si>
  <si>
    <t>Fab-Must</t>
  </si>
  <si>
    <t>ard</t>
  </si>
  <si>
    <t>Yellow-Azora54017</t>
  </si>
  <si>
    <t>AS-499-3Str-</t>
  </si>
  <si>
    <t>Fab-B.Pi</t>
  </si>
  <si>
    <t>nk-</t>
  </si>
  <si>
    <t>LeoneBlush</t>
  </si>
  <si>
    <t>DarkRedV</t>
  </si>
  <si>
    <t>elv</t>
  </si>
  <si>
    <t>et</t>
  </si>
  <si>
    <t>Vel-Blus</t>
  </si>
  <si>
    <t>hVe</t>
  </si>
  <si>
    <t>lvet</t>
  </si>
  <si>
    <t>Vel-Brow</t>
  </si>
  <si>
    <t>nVe</t>
  </si>
  <si>
    <t>Vel-Char</t>
  </si>
  <si>
    <t>coa</t>
  </si>
  <si>
    <t>lGreyVelvet</t>
  </si>
  <si>
    <t>Vel-D.Gr</t>
  </si>
  <si>
    <t>Velvet</t>
  </si>
  <si>
    <t>Vel-M.Gr</t>
  </si>
  <si>
    <t>OliveGre</t>
  </si>
  <si>
    <t>enV</t>
  </si>
  <si>
    <t>PowderBl</t>
  </si>
  <si>
    <t>ueV</t>
  </si>
  <si>
    <t>Vel-Wine</t>
  </si>
  <si>
    <t>Vel</t>
  </si>
  <si>
    <t>vet</t>
  </si>
  <si>
    <t>Vel-Yell</t>
  </si>
  <si>
    <t>owV</t>
  </si>
  <si>
    <t>2_9338</t>
  </si>
  <si>
    <t>8_9338</t>
  </si>
  <si>
    <t>4_9338</t>
  </si>
  <si>
    <t>AS-480L-LHS-</t>
  </si>
  <si>
    <t>TealVelv</t>
  </si>
  <si>
    <t>AS-480L-RHS-</t>
  </si>
  <si>
    <t>AS-1009-1Str</t>
  </si>
  <si>
    <t>Recliner</t>
  </si>
  <si>
    <t>vineAdornMarrigold..</t>
  </si>
  <si>
    <t>AS-491-WC-Az</t>
  </si>
  <si>
    <t>ora56136</t>
  </si>
  <si>
    <t>(Na</t>
  </si>
  <si>
    <t>vyBlue)</t>
  </si>
  <si>
    <t>ora54020</t>
  </si>
  <si>
    <t>(Ol</t>
  </si>
  <si>
    <t>iveGreen)</t>
  </si>
  <si>
    <t>AS-491-WC-Bl</t>
  </si>
  <si>
    <t>ushVelve</t>
  </si>
  <si>
    <t>t</t>
  </si>
  <si>
    <t>AS-491-WC-Ja</t>
  </si>
  <si>
    <t>ipur103</t>
  </si>
  <si>
    <t>AS-491-WC-Te</t>
  </si>
  <si>
    <t>alBlueVe</t>
  </si>
  <si>
    <t>lve</t>
  </si>
  <si>
    <t>xturedVi</t>
  </si>
  <si>
    <t>ole</t>
  </si>
  <si>
    <t>AS-481-WC-Gr</t>
  </si>
  <si>
    <t>eyVelvet</t>
  </si>
  <si>
    <t>_</t>
  </si>
  <si>
    <t>AS-491-WC-Wi</t>
  </si>
  <si>
    <t>am621</t>
  </si>
  <si>
    <t>AS-463-1</t>
  </si>
  <si>
    <t>STR</t>
  </si>
  <si>
    <t>-Beige-Azora 59204</t>
  </si>
  <si>
    <t>-Navy Blue-Azora 56136</t>
  </si>
  <si>
    <t>ST</t>
  </si>
  <si>
    <t>R-Sandy Brown-Highway</t>
  </si>
  <si>
    <t>AS-463-2 STR</t>
  </si>
  <si>
    <t>zor</t>
  </si>
  <si>
    <t>a 59204_PM</t>
  </si>
  <si>
    <t>R-Navy Blue-Azora 56136</t>
  </si>
  <si>
    <t>AS-463-3</t>
  </si>
  <si>
    <t>R-Beige-Azora 59204</t>
  </si>
  <si>
    <t>AS-303-1S-Te</t>
  </si>
  <si>
    <t>xturedBl</t>
  </si>
  <si>
    <t>ush</t>
  </si>
  <si>
    <t>xturedRu</t>
  </si>
  <si>
    <t>st</t>
  </si>
  <si>
    <t>AS-303-2S-Az</t>
  </si>
  <si>
    <t>ora Beig</t>
  </si>
  <si>
    <t>AS-303-2S-Te</t>
  </si>
  <si>
    <t>AS-303-2S- A</t>
  </si>
  <si>
    <t>zora Che</t>
  </si>
  <si>
    <t>stn</t>
  </si>
  <si>
    <t>ut Brown</t>
  </si>
  <si>
    <t>AS-303-2S -</t>
  </si>
  <si>
    <t>Azora Ch</t>
  </si>
  <si>
    <t>arc</t>
  </si>
  <si>
    <t>oal Grey</t>
  </si>
  <si>
    <t>st-</t>
  </si>
  <si>
    <t>Colour-Addition - Azora Sandy Brown-12092023</t>
  </si>
  <si>
    <t>zora Cam</t>
  </si>
  <si>
    <t>el</t>
  </si>
  <si>
    <t>Yellow</t>
  </si>
  <si>
    <t>AS-303 3 sea</t>
  </si>
  <si>
    <t>ter Azor</t>
  </si>
  <si>
    <t>a B</t>
  </si>
  <si>
    <t>eige</t>
  </si>
  <si>
    <t>AS-303-3S-Te</t>
  </si>
  <si>
    <t>Colour-Addition - Azora Beige-12092023</t>
  </si>
  <si>
    <t>ter - Az</t>
  </si>
  <si>
    <t>Chestnut Brown</t>
  </si>
  <si>
    <t>Colour-Addition - Azora Chestnut Brown-12092023</t>
  </si>
  <si>
    <t>Sandy Brown</t>
  </si>
  <si>
    <t>ter Ches</t>
  </si>
  <si>
    <t>ter</t>
  </si>
  <si>
    <t>fielAzora Charcoal Grey</t>
  </si>
  <si>
    <t>Colour-Addition - Azora Charcoal Grey-12092023</t>
  </si>
  <si>
    <t>Colour-Addition - Azora Camel Yellow-12092023</t>
  </si>
  <si>
    <t>AS-303 2 sea</t>
  </si>
  <si>
    <t>field Sofa_Nevada 901_2S_V_AMBRVL_PMColorAddition600</t>
  </si>
  <si>
    <t>AS-303 1 sea</t>
  </si>
  <si>
    <t>field Sofa_Nevada 901_1S_V_AMBRVL_PMColorAddition593</t>
  </si>
  <si>
    <t>field Sofa_Nevada 901_1S_V_AMBRVL_PMColorAddition595</t>
  </si>
  <si>
    <t>field Sofa_Nevada 901_1S_V_AMBRVL_PMColorAddition597</t>
  </si>
  <si>
    <t>field Sofa_Nevada 901_2S_V_AMBRVL_PMColorAddition602</t>
  </si>
  <si>
    <t>field Sofa_Nevada 901_2S_V_AMBRVL_PMColorAddition594</t>
  </si>
  <si>
    <t>field Sofa_Nevada 901_2S_V_AMBRVL_PMColorAddition596</t>
  </si>
  <si>
    <t>field Sofa_Nevada 901_1S_V_AMBRVL_PMColorAddition599</t>
  </si>
  <si>
    <t>field Sofa_Nevada 901_1S_V_AMBRVL_PMColorAddition601</t>
  </si>
  <si>
    <t>field Sofa_Nevada 901_2S_V_AMBRVL_PMColorAddition598</t>
  </si>
  <si>
    <t>AS-303-1S-Ol</t>
  </si>
  <si>
    <t>iveGreen</t>
  </si>
  <si>
    <t>vet- Colour-Addition - Berry Red Velvet-12092023</t>
  </si>
  <si>
    <t>vetColorAddition572</t>
  </si>
  <si>
    <t>vet- Colour-Addition - Blush Velvet(Luxur 02)-12092023</t>
  </si>
  <si>
    <t>vetColorAddition566</t>
  </si>
  <si>
    <t>vetColorAddition551</t>
  </si>
  <si>
    <t>AS-303-1S-Br</t>
  </si>
  <si>
    <t>ownVelve</t>
  </si>
  <si>
    <t>vet- Colour-Addition - Brown Velvet-12092023</t>
  </si>
  <si>
    <t>vetColorAddition554</t>
  </si>
  <si>
    <t>vetColorAddition578</t>
  </si>
  <si>
    <t>vetColorAddition575</t>
  </si>
  <si>
    <t>vetColorAddition587</t>
  </si>
  <si>
    <t>vetColorAddition590</t>
  </si>
  <si>
    <t>vetColorAddition569</t>
  </si>
  <si>
    <t>vet- Colour-Addition - Mint Green Velvet-12092023</t>
  </si>
  <si>
    <t>vetColorAddition584</t>
  </si>
  <si>
    <t>vetColorAddition581</t>
  </si>
  <si>
    <t>vet- Colour-Addition - Royal Blue Velvet-12092023</t>
  </si>
  <si>
    <t>vetColorAddition557</t>
  </si>
  <si>
    <t>vetColorAddition560</t>
  </si>
  <si>
    <t>vetColorAddition563</t>
  </si>
  <si>
    <t>vet- Colour-Addition - Textured Violet-12092023</t>
  </si>
  <si>
    <t>vet- Colour-Addition - Wine Velvet-12092023</t>
  </si>
  <si>
    <t>vet- Colour-Addition - Yellow Velvet-12092023</t>
  </si>
  <si>
    <t>AS-303-2S-Ol</t>
  </si>
  <si>
    <t>vetColorAddition571</t>
  </si>
  <si>
    <t>vetColorAddition565</t>
  </si>
  <si>
    <t>AS-303-2S-Br</t>
  </si>
  <si>
    <t>vetColorAddition577</t>
  </si>
  <si>
    <t>vetColorAddition553</t>
  </si>
  <si>
    <t>vetColorAddition580</t>
  </si>
  <si>
    <t>vetColorAddition574</t>
  </si>
  <si>
    <t>vetColorAddition589</t>
  </si>
  <si>
    <t>vetColorAddition568</t>
  </si>
  <si>
    <t>vetColorAddition586</t>
  </si>
  <si>
    <t>vetColorAddition583</t>
  </si>
  <si>
    <t>vetColorAddition556</t>
  </si>
  <si>
    <t>vetColorAddition559</t>
  </si>
  <si>
    <t>vetColorAddition562</t>
  </si>
  <si>
    <t>AS-303-3S-Ol</t>
  </si>
  <si>
    <t>vetColorAddition567</t>
  </si>
  <si>
    <t>vetColorAddition552</t>
  </si>
  <si>
    <t>AS-303-3S-Br</t>
  </si>
  <si>
    <t>vetColorAddition555</t>
  </si>
  <si>
    <t>AS-303-3S-Ga</t>
  </si>
  <si>
    <t>rnet red</t>
  </si>
  <si>
    <t>vetColorAddition573</t>
  </si>
  <si>
    <t>vetColorAddition588</t>
  </si>
  <si>
    <t>vetColorAddition591</t>
  </si>
  <si>
    <t>vetColorAddition570</t>
  </si>
  <si>
    <t>vetColorAddition585</t>
  </si>
  <si>
    <t>vetColorAddition582</t>
  </si>
  <si>
    <t>vetColorAddition561</t>
  </si>
  <si>
    <t>vetColorAddition564</t>
  </si>
  <si>
    <t>AS-436-1 Str</t>
  </si>
  <si>
    <t>l G</t>
  </si>
  <si>
    <t>rey-Azora 58146</t>
  </si>
  <si>
    <t>row</t>
  </si>
  <si>
    <t>n-Azora 58007</t>
  </si>
  <si>
    <t>chi</t>
  </si>
  <si>
    <t>d337 //</t>
  </si>
  <si>
    <t>AS-436-2 Str</t>
  </si>
  <si>
    <t>rey-Azora 58146 //</t>
  </si>
  <si>
    <t>n-Azora 58007 //</t>
  </si>
  <si>
    <t>AS-436-3 Str</t>
  </si>
  <si>
    <t>AS-436-1S-Na</t>
  </si>
  <si>
    <t>vyBlue-A</t>
  </si>
  <si>
    <t>a56136_PM</t>
  </si>
  <si>
    <t>AS-436-2S-Na</t>
  </si>
  <si>
    <t>AS-436-3S-Na</t>
  </si>
  <si>
    <t>AS-490-WC-Mi</t>
  </si>
  <si>
    <t>ntGreenV</t>
  </si>
  <si>
    <t>AS-490-WC-Po</t>
  </si>
  <si>
    <t>wderBlue</t>
  </si>
  <si>
    <t>AS-490-WC-Pu</t>
  </si>
  <si>
    <t>rpleVelv</t>
  </si>
  <si>
    <t>AS-490-WC-Bl</t>
  </si>
  <si>
    <t>t-O</t>
  </si>
  <si>
    <t>rchid324_ //</t>
  </si>
  <si>
    <t>AS-490-WC-Mu</t>
  </si>
  <si>
    <t>stardYel</t>
  </si>
  <si>
    <t>low</t>
  </si>
  <si>
    <t>Velvet-Orchid327_ //</t>
  </si>
  <si>
    <t>AS-490-WC-Pe</t>
  </si>
  <si>
    <t>achFabri</t>
  </si>
  <si>
    <t>c_</t>
  </si>
  <si>
    <t>//</t>
  </si>
  <si>
    <t>AS-490-WC-Te</t>
  </si>
  <si>
    <t>t-Orchid337_ //</t>
  </si>
  <si>
    <t>AS-384-2S-av</t>
  </si>
  <si>
    <t>io-GreyP</t>
  </si>
  <si>
    <t>AS-384-1 Sea</t>
  </si>
  <si>
    <t>ter_Char</t>
  </si>
  <si>
    <t>l Grey_Azora 140 - 58146_PM //</t>
  </si>
  <si>
    <t>AS-384-1S-AV</t>
  </si>
  <si>
    <t>IO-GreyP</t>
  </si>
  <si>
    <t>ter_Navy</t>
  </si>
  <si>
    <t>Bl</t>
  </si>
  <si>
    <t>ue_Azora 140 - 56136New //</t>
  </si>
  <si>
    <t>ter_Sand</t>
  </si>
  <si>
    <t>y B</t>
  </si>
  <si>
    <t>rown_Azora 140 - 58007_PM //</t>
  </si>
  <si>
    <t>ter_Stee</t>
  </si>
  <si>
    <t>rey_Azora 140 - 58045_PM //</t>
  </si>
  <si>
    <t>AS-384-1STR-</t>
  </si>
  <si>
    <t>Avio-Tan</t>
  </si>
  <si>
    <t>, //</t>
  </si>
  <si>
    <t>AS-384-2 Sea</t>
  </si>
  <si>
    <t>ue_Azora 140 - 56136_PM //</t>
  </si>
  <si>
    <t>ter-Stee</t>
  </si>
  <si>
    <t>rey_Azora 58045_PM //</t>
  </si>
  <si>
    <t>AS-384-2STR-</t>
  </si>
  <si>
    <t>AS-384-3 Sea</t>
  </si>
  <si>
    <t>l Grey_Azora-58146_PM //</t>
  </si>
  <si>
    <t>AS-384-3S-AV</t>
  </si>
  <si>
    <t>IO GreyP</t>
  </si>
  <si>
    <t>AS-384-3STR-</t>
  </si>
  <si>
    <t>AS-384-1S-Az</t>
  </si>
  <si>
    <t>oraBeige</t>
  </si>
  <si>
    <t>04 .</t>
  </si>
  <si>
    <t>ora54019</t>
  </si>
  <si>
    <t>(Ca</t>
  </si>
  <si>
    <t>melYellow)</t>
  </si>
  <si>
    <t>ora58109</t>
  </si>
  <si>
    <t>(Ch</t>
  </si>
  <si>
    <t>estnutBrown)</t>
  </si>
  <si>
    <t>oraMaroo</t>
  </si>
  <si>
    <t>AS-384-2S-Az</t>
  </si>
  <si>
    <t>AS-384-3S-Az</t>
  </si>
  <si>
    <t>rown_Azora 140 - 58007_PM //ColorAddition338</t>
  </si>
  <si>
    <t>rown_Azora 140 - 58007_PM //ColorAddition353</t>
  </si>
  <si>
    <t>rown_Azora 140 - 58007_PM //ColorAddition348</t>
  </si>
  <si>
    <t>rown_Azora 140 - 58007_PM //ColorAddition343</t>
  </si>
  <si>
    <t>AS-384L-B-RH</t>
  </si>
  <si>
    <t>S-Charco</t>
  </si>
  <si>
    <t>alG</t>
  </si>
  <si>
    <t>rey-Azora58146_PM //ColorAddition340</t>
  </si>
  <si>
    <t>rey-Azora58146_PM //ColorAddition375</t>
  </si>
  <si>
    <t>rey-Azora58146_PM //ColorAddition355</t>
  </si>
  <si>
    <t>rey-Azora58146_PM //ColorAddition380</t>
  </si>
  <si>
    <t>AS-384L-B-LH</t>
  </si>
  <si>
    <t>rey-Azora58146_PM //ColorAddition341</t>
  </si>
  <si>
    <t>rey-Azora58146_PM //ColorAddition366</t>
  </si>
  <si>
    <t>rey-Azora58146_PM //ColorAddition376</t>
  </si>
  <si>
    <t>rey-Azora58146_PM //ColorAddition356</t>
  </si>
  <si>
    <t>rey-Azora58146_PM //ColorAddition391</t>
  </si>
  <si>
    <t>rey-Azora58146_PM //ColorAddition371</t>
  </si>
  <si>
    <t>rey-Azora58146_PM //ColorAddition381</t>
  </si>
  <si>
    <t>rey-Azora58146_PM //ColorAddition346</t>
  </si>
  <si>
    <t>rey-Azora58146_PM //ColorAddition365</t>
  </si>
  <si>
    <t>rey-Azora58146_PM //ColorAddition390</t>
  </si>
  <si>
    <t>rey-Azora58146_PM //ColorAddition370</t>
  </si>
  <si>
    <t>rey-Azora58146_PM //ColorAddition345</t>
  </si>
  <si>
    <t>rey-Azora58146_PM //</t>
  </si>
  <si>
    <t>S-NavyBl</t>
  </si>
  <si>
    <t>Azora56136_PM //</t>
  </si>
  <si>
    <t>S-SandyB</t>
  </si>
  <si>
    <t>n-Azora58007_PM //</t>
  </si>
  <si>
    <t>S-SteelG</t>
  </si>
  <si>
    <t>-Azora58045_PM //</t>
  </si>
  <si>
    <t>S-Avio-T</t>
  </si>
  <si>
    <t>anP</t>
  </si>
  <si>
    <t>VC , //</t>
  </si>
  <si>
    <t>AS-384-1S-Su</t>
  </si>
  <si>
    <t>edeBeige</t>
  </si>
  <si>
    <t>AS-384-2S-Su</t>
  </si>
  <si>
    <t>AS-384-3S-Su</t>
  </si>
  <si>
    <t>AS-384-1S-Te</t>
  </si>
  <si>
    <t>al-Orchi</t>
  </si>
  <si>
    <t>d33</t>
  </si>
  <si>
    <t>7- Colour-Addition - Beige Velvet (Iconic12)-12092023</t>
  </si>
  <si>
    <t>7- Colour-Addition - Berry Red Velvet-12092023</t>
  </si>
  <si>
    <t>7- Colour-Addition - Blush Velvet(Luxur 02)-12092023</t>
  </si>
  <si>
    <t>7- Colour-Addition - Brown Velvet-12092023</t>
  </si>
  <si>
    <t>AS-384-1S-Da</t>
  </si>
  <si>
    <t>rkRedVel</t>
  </si>
  <si>
    <t>AS-384-1S-De</t>
  </si>
  <si>
    <t>epGreenV</t>
  </si>
  <si>
    <t>AS-384-1S-Ro</t>
  </si>
  <si>
    <t>yalBlueV</t>
  </si>
  <si>
    <t>etColorAddition337</t>
  </si>
  <si>
    <t>etColorAddition362</t>
  </si>
  <si>
    <t>AS-384-1S-Gr</t>
  </si>
  <si>
    <t>eenVelve</t>
  </si>
  <si>
    <t>ey</t>
  </si>
  <si>
    <t>etColorAddition372</t>
  </si>
  <si>
    <t>etColorAddition352</t>
  </si>
  <si>
    <t>7- Colour-Addition - Mint Green Velvet-12092023</t>
  </si>
  <si>
    <t>etColorAddition387</t>
  </si>
  <si>
    <t>etColorAddition347</t>
  </si>
  <si>
    <t>etColorAddition367</t>
  </si>
  <si>
    <t>etColorAddition377</t>
  </si>
  <si>
    <t>etColorAddition382</t>
  </si>
  <si>
    <t>etColorAddition342</t>
  </si>
  <si>
    <t>7- Colour-Addition - Textured Violet-12092023</t>
  </si>
  <si>
    <t>7- Colour-Addition - Wine Velvet-12092023</t>
  </si>
  <si>
    <t>7- Colour-Addition - Yellow Velvet-12092023</t>
  </si>
  <si>
    <t>AS-384-2S-Te</t>
  </si>
  <si>
    <t>AS-384-2S-Da</t>
  </si>
  <si>
    <t>AS-384-2S-De</t>
  </si>
  <si>
    <t>AS-384-2S-Ro</t>
  </si>
  <si>
    <t>etColorAddition339</t>
  </si>
  <si>
    <t>etColorAddition364</t>
  </si>
  <si>
    <t>AS-384-2S-Gr</t>
  </si>
  <si>
    <t>etColorAddition374</t>
  </si>
  <si>
    <t>etColorAddition354</t>
  </si>
  <si>
    <t>etColorAddition389</t>
  </si>
  <si>
    <t>etColorAddition349</t>
  </si>
  <si>
    <t>etColorAddition369</t>
  </si>
  <si>
    <t>etColorAddition379</t>
  </si>
  <si>
    <t>etColorAddition384</t>
  </si>
  <si>
    <t>etColorAddition344</t>
  </si>
  <si>
    <t>7_PM</t>
  </si>
  <si>
    <t>AS-384-3S-Te</t>
  </si>
  <si>
    <t>AS-384-3S-Da</t>
  </si>
  <si>
    <t>AS-384-3S-De</t>
  </si>
  <si>
    <t>AS-384-3S-Ro</t>
  </si>
  <si>
    <t>etColorAddition363</t>
  </si>
  <si>
    <t>AS-384-3S-Gr</t>
  </si>
  <si>
    <t>etColorAddition373</t>
  </si>
  <si>
    <t>etColorAddition388</t>
  </si>
  <si>
    <t>etColorAddition368</t>
  </si>
  <si>
    <t>etColorAddition378</t>
  </si>
  <si>
    <t>etColorAddition383</t>
  </si>
  <si>
    <t>AS-598-SCB-V</t>
  </si>
  <si>
    <t>el-Casto</t>
  </si>
  <si>
    <t>r73</t>
  </si>
  <si>
    <t>el-Sunny</t>
  </si>
  <si>
    <t>pv</t>
  </si>
  <si>
    <t>c</t>
  </si>
  <si>
    <t>ell</t>
  </si>
  <si>
    <t>ow Pvc</t>
  </si>
  <si>
    <t>AS-Chair-UL-</t>
  </si>
  <si>
    <t>Lisa Yel</t>
  </si>
  <si>
    <t>AS-159L-SCB-</t>
  </si>
  <si>
    <t>LHS-C.Br</t>
  </si>
  <si>
    <t>159L-LHS-SCB</t>
  </si>
  <si>
    <t>oal Grey-58146</t>
  </si>
  <si>
    <t>RHS-C.Br</t>
  </si>
  <si>
    <t>159L-RHS-SCB</t>
  </si>
  <si>
    <t>Antwerp2S_PM</t>
  </si>
  <si>
    <t>_beige</t>
  </si>
  <si>
    <t>Antwerp3S_PM</t>
  </si>
  <si>
    <t>CustomWingCh</t>
  </si>
  <si>
    <t>air-Cynt</t>
  </si>
  <si>
    <t>hia</t>
  </si>
  <si>
    <t>6_9338</t>
  </si>
  <si>
    <t>0_9338</t>
  </si>
  <si>
    <t>AS-555-1S-Az</t>
  </si>
  <si>
    <t>ora58044</t>
  </si>
  <si>
    <t>hGrey</t>
  </si>
  <si>
    <t>Aracely Fabr</t>
  </si>
  <si>
    <t>ic 1 Sea</t>
  </si>
  <si>
    <t>Sofa in Beige Colour_001</t>
  </si>
  <si>
    <t>hGreyColorAddition609</t>
  </si>
  <si>
    <t>Sofa in Beige Colour_041</t>
  </si>
  <si>
    <t>hGreyColorAddition612</t>
  </si>
  <si>
    <t>Azora O</t>
  </si>
  <si>
    <t>ne</t>
  </si>
  <si>
    <t>seater - Green-9338</t>
  </si>
  <si>
    <t>Sofa in Beige Colour_027</t>
  </si>
  <si>
    <t>vyBlue</t>
  </si>
  <si>
    <t>ora52212</t>
  </si>
  <si>
    <t>rnetRed</t>
  </si>
  <si>
    <t>hGreyColorAddition615</t>
  </si>
  <si>
    <t>ora58007</t>
  </si>
  <si>
    <t>ndyBrown</t>
  </si>
  <si>
    <t>hGreyColorAddition603</t>
  </si>
  <si>
    <t>hGreyColorAddition606</t>
  </si>
  <si>
    <t>seater - Yellow-9338</t>
  </si>
  <si>
    <t>Sofa in Beige Colour_013</t>
  </si>
  <si>
    <t>AS-555-2S-Az</t>
  </si>
  <si>
    <t>ic 2 Sea</t>
  </si>
  <si>
    <t>Sofa in Beige Colour_002</t>
  </si>
  <si>
    <t>hGreyColorAddition611</t>
  </si>
  <si>
    <t>Sofa in Beige Colour_042</t>
  </si>
  <si>
    <t>hGreyColorAddition614</t>
  </si>
  <si>
    <t>Azora T</t>
  </si>
  <si>
    <t>wo</t>
  </si>
  <si>
    <t>Sofa in Beige Colour_028</t>
  </si>
  <si>
    <t>hGreyColorAddition617</t>
  </si>
  <si>
    <t>hGreyColorAddition605</t>
  </si>
  <si>
    <t>hGreyColorAddition608</t>
  </si>
  <si>
    <t>Sofa in Beige Colour_014</t>
  </si>
  <si>
    <t>AS-555-3S-Az</t>
  </si>
  <si>
    <t>ic 3 Sea</t>
  </si>
  <si>
    <t>Sofa in Beige Colour_003</t>
  </si>
  <si>
    <t>hGreyColorAddition610</t>
  </si>
  <si>
    <t>Sofa in Beige Colour_043</t>
  </si>
  <si>
    <t>hGreyColorAddition613</t>
  </si>
  <si>
    <t>hre</t>
  </si>
  <si>
    <t>e seater - Green-9338</t>
  </si>
  <si>
    <t>Sofa in Beige Colour_029</t>
  </si>
  <si>
    <t>hGreyColorAddition616</t>
  </si>
  <si>
    <t>hGreyColorAddition604</t>
  </si>
  <si>
    <t>hGreyColorAddition607</t>
  </si>
  <si>
    <t>e seater - Yellow_-9338</t>
  </si>
  <si>
    <t>Sofa in Beige Colour_015</t>
  </si>
  <si>
    <t>AS-466- 1 St</t>
  </si>
  <si>
    <t>r-Grey-O</t>
  </si>
  <si>
    <t>rch</t>
  </si>
  <si>
    <t>id 333</t>
  </si>
  <si>
    <t>AS-466-1 Str</t>
  </si>
  <si>
    <t>d 337</t>
  </si>
  <si>
    <t>AS-466-2 Str</t>
  </si>
  <si>
    <t>d 333</t>
  </si>
  <si>
    <t>AS-466-3Str-</t>
  </si>
  <si>
    <t>Grey-Orc</t>
  </si>
  <si>
    <t>hid</t>
  </si>
  <si>
    <t>Teal-Orc</t>
  </si>
  <si>
    <t>field Sofa_Azora 140_59204_1S_V_AMBRVL_Pm</t>
  </si>
  <si>
    <t>field Sofa_Nevada 800_1S_V_AMBRVL_PM</t>
  </si>
  <si>
    <t>field Sofa_Nevada 800_1S_V_PM</t>
  </si>
  <si>
    <t>field Sofa_Azora 140_58146_1S_V_AMBRVL_PM</t>
  </si>
  <si>
    <t>field Sofa_Azora 140_58146_1S_V_PM</t>
  </si>
  <si>
    <t>field Sofa_Nevada 103_1S_V_AMBRVL_PM</t>
  </si>
  <si>
    <t>field Sofa_Azora 140_56136_1S_V_AMBRVL_PM</t>
  </si>
  <si>
    <t>field Sofa_Azora 140_56136_1S_V_PM</t>
  </si>
  <si>
    <t>field Sofa_Nevada 901_1S_V_AMBRVL_PM</t>
  </si>
  <si>
    <t>field Sofa_Nevada 901_1S_V_PM</t>
  </si>
  <si>
    <t>field Sofa_Azora 140_59204_2S_V_AMBRVL_PM</t>
  </si>
  <si>
    <t>field Sofa_Nevada 800_2S_V_AMBRVL_PM</t>
  </si>
  <si>
    <t>field Sofa_Nevada 800_2S_V_PM</t>
  </si>
  <si>
    <t>field Sofa_Azora 140_58146_2S_V_AMBRVL_PM</t>
  </si>
  <si>
    <t>field Sofa_Azora 140_58146_2S_V_PM</t>
  </si>
  <si>
    <t>field Sofa_Nevada 103_2S_V_AMBRVL_PM</t>
  </si>
  <si>
    <t>field Sofa_Azora 140_56136_2S_V_AMBRVL_PM</t>
  </si>
  <si>
    <t>field Sofa_Azora 140_56136_2S_V_PM</t>
  </si>
  <si>
    <t>field Sofa_Nevada 901_2S_V_AMBRVL_PM</t>
  </si>
  <si>
    <t>field Sofa_Nevada 901_2S_V_PM</t>
  </si>
  <si>
    <t>field Sofa_Azora 140_59204_3S_V_AMBRVL_PM</t>
  </si>
  <si>
    <t>field Sofa_Nevada 800_3S_V_AMBRVL_PM</t>
  </si>
  <si>
    <t>field Sofa_Nevada 800_3S_V_PM</t>
  </si>
  <si>
    <t>field Sofa_Azora 140_58146_3S_V_AMBRVL_PM</t>
  </si>
  <si>
    <t>field Sofa_Azora 140_58146_3S_V_PM</t>
  </si>
  <si>
    <t>field Sofa_Nevada 103_3S_V_AMBRVL_PM</t>
  </si>
  <si>
    <t>field Sofa_Azora 140_56136_3S_V_AMBRVL_PM</t>
  </si>
  <si>
    <t>field Sofa_Azora 140_56136_3S_V_PM</t>
  </si>
  <si>
    <t>field Sofa_Nevada 901_3S_V_AMBRVL_PM</t>
  </si>
  <si>
    <t>field Sofa_Nevada 901_3S_V_PM</t>
  </si>
  <si>
    <t>AS-480-1S-Te</t>
  </si>
  <si>
    <t>xturedBe</t>
  </si>
  <si>
    <t>ige</t>
  </si>
  <si>
    <t>Velvet- Colour-Addition - Azora Navy Blue-12092023</t>
  </si>
  <si>
    <t>Velvet- Colour-Addition - Azora Chestnut Brown-12092023</t>
  </si>
  <si>
    <t>Velvet- Colour-Addition - Azora Charcoal Grey-12092023</t>
  </si>
  <si>
    <t>Velvet- Colour-Addition - Azora Camel Yellow-12092023</t>
  </si>
  <si>
    <t>AS-480-2S-Te</t>
  </si>
  <si>
    <t>AS-480-3S-Te</t>
  </si>
  <si>
    <t>AS-480-1S-Wi</t>
  </si>
  <si>
    <t>- C</t>
  </si>
  <si>
    <t>olour-Addition - Beige Velvet (Iconic12)-12092023</t>
  </si>
  <si>
    <t>olour-Addition - Berry Red Velvet-12092023</t>
  </si>
  <si>
    <t>olour-Addition - Blush Velvet(Luxur 02)-12092023</t>
  </si>
  <si>
    <t>AS-480 -1S-G</t>
  </si>
  <si>
    <t>reenVelv</t>
  </si>
  <si>
    <t>etC</t>
  </si>
  <si>
    <t>olorAddition627</t>
  </si>
  <si>
    <t>olour-Addition - Brown Velvet-12092023</t>
  </si>
  <si>
    <t>olorAddition636</t>
  </si>
  <si>
    <t>olorAddition633</t>
  </si>
  <si>
    <t>olorAddition645</t>
  </si>
  <si>
    <t>olorAddition630</t>
  </si>
  <si>
    <t>olour-Addition - Mint Green Velvet-12092023</t>
  </si>
  <si>
    <t>AS-480-1S-Mu</t>
  </si>
  <si>
    <t>lberryVe</t>
  </si>
  <si>
    <t>olorAddition654</t>
  </si>
  <si>
    <t>olorAddition642</t>
  </si>
  <si>
    <t>olorAddition639</t>
  </si>
  <si>
    <t>olorAddition648</t>
  </si>
  <si>
    <t>olorAddition651</t>
  </si>
  <si>
    <t>olorAddition618</t>
  </si>
  <si>
    <t>olorAddition621</t>
  </si>
  <si>
    <t>olorAddition624</t>
  </si>
  <si>
    <t>olour-Addition - Textured Violet-12092023</t>
  </si>
  <si>
    <t>olour-Addition - Yellow Velvet-12092023</t>
  </si>
  <si>
    <t>AS-480-2S-Wi</t>
  </si>
  <si>
    <t>AS-480-2S-Gr</t>
  </si>
  <si>
    <t>tCo</t>
  </si>
  <si>
    <t>lorAddition629</t>
  </si>
  <si>
    <t>lorAddition638</t>
  </si>
  <si>
    <t>lorAddition635</t>
  </si>
  <si>
    <t>lorAddition647</t>
  </si>
  <si>
    <t>lorAddition632</t>
  </si>
  <si>
    <t>AS-480-2S-Mu</t>
  </si>
  <si>
    <t>lorAddition656</t>
  </si>
  <si>
    <t>lorAddition644</t>
  </si>
  <si>
    <t>lorAddition641</t>
  </si>
  <si>
    <t>lorAddition650</t>
  </si>
  <si>
    <t>lorAddition653</t>
  </si>
  <si>
    <t>lorAddition620</t>
  </si>
  <si>
    <t>lorAddition623</t>
  </si>
  <si>
    <t>lorAddition626</t>
  </si>
  <si>
    <t>AS-480-3S-Wi</t>
  </si>
  <si>
    <t>AS-480-3S-Gr</t>
  </si>
  <si>
    <t>lorAddition628</t>
  </si>
  <si>
    <t>lorAddition637</t>
  </si>
  <si>
    <t>lorAddition634</t>
  </si>
  <si>
    <t>lorAddition646</t>
  </si>
  <si>
    <t>lorAddition631</t>
  </si>
  <si>
    <t>AS-480-3S-Mu</t>
  </si>
  <si>
    <t>lorAddition655</t>
  </si>
  <si>
    <t>lorAddition643</t>
  </si>
  <si>
    <t>lorAddition640</t>
  </si>
  <si>
    <t>lorAddition649</t>
  </si>
  <si>
    <t>lorAddition652</t>
  </si>
  <si>
    <t>lorAddition619</t>
  </si>
  <si>
    <t>lorAddition622</t>
  </si>
  <si>
    <t>lorAddition625</t>
  </si>
  <si>
    <t>9_9338</t>
  </si>
  <si>
    <t>5_9338</t>
  </si>
  <si>
    <t>1_9338</t>
  </si>
  <si>
    <t>CreamLea</t>
  </si>
  <si>
    <t>the</t>
  </si>
  <si>
    <t>rette_PM</t>
  </si>
  <si>
    <t>GreyVelv</t>
  </si>
  <si>
    <t>et_</t>
  </si>
  <si>
    <t>PM</t>
  </si>
  <si>
    <t>Teal Ve</t>
  </si>
  <si>
    <t>t)</t>
  </si>
  <si>
    <t>et-</t>
  </si>
  <si>
    <t>Orchid337_PM</t>
  </si>
  <si>
    <t>ADC-124-Blue</t>
  </si>
  <si>
    <t>AS-412-3S-Bl</t>
  </si>
  <si>
    <t>uefab</t>
  </si>
  <si>
    <t>ue+</t>
  </si>
  <si>
    <t>greyPVC</t>
  </si>
  <si>
    <t>AS-520-1S-Gr</t>
  </si>
  <si>
    <t>AS-520-1S-Bl</t>
  </si>
  <si>
    <t>ueVelvet</t>
  </si>
  <si>
    <t>AS-520-1S-Vi</t>
  </si>
  <si>
    <t>shatTeal</t>
  </si>
  <si>
    <t>AS-520-1S-Wi</t>
  </si>
  <si>
    <t>AS-520-2S-Gr</t>
  </si>
  <si>
    <t>AS-520-2S-Bl</t>
  </si>
  <si>
    <t>AS-520-2S-Vi</t>
  </si>
  <si>
    <t>AS-520-2S-Wi</t>
  </si>
  <si>
    <t>AS-520-3S-Gr</t>
  </si>
  <si>
    <t>AS-520-3S-Bl</t>
  </si>
  <si>
    <t>AS-520-3S-Vi</t>
  </si>
  <si>
    <t>AS-520-3S-Wi</t>
  </si>
  <si>
    <t>AS-471C-L-LH</t>
  </si>
  <si>
    <t>S-GreyVe</t>
  </si>
  <si>
    <t>AS-471C-L-RH</t>
  </si>
  <si>
    <t>TS-101-Libby</t>
  </si>
  <si>
    <t>raC</t>
  </si>
  <si>
    <t>harocalGrey</t>
  </si>
  <si>
    <t>AS-909-WC-Ol</t>
  </si>
  <si>
    <t>AS-929-WC-Pr</t>
  </si>
  <si>
    <t>intFab</t>
  </si>
  <si>
    <t>AS-318-SCB-R</t>
  </si>
  <si>
    <t>egular-3</t>
  </si>
  <si>
    <t>Cu</t>
  </si>
  <si>
    <t>shion-Brown Jute Omega 233</t>
  </si>
  <si>
    <t>shion-Grey Omega 352</t>
  </si>
  <si>
    <t>shion-Blue-Azora56136</t>
  </si>
  <si>
    <t>PM_AS-475-1S</t>
  </si>
  <si>
    <t>Iconic36</t>
  </si>
  <si>
    <t>tr-Blush</t>
  </si>
  <si>
    <t>vet-Orchid324</t>
  </si>
  <si>
    <t>t-Iconic57</t>
  </si>
  <si>
    <t>AS-475-1 Str</t>
  </si>
  <si>
    <t>PM_AS-475-2S</t>
  </si>
  <si>
    <t>t-Orchid324</t>
  </si>
  <si>
    <t>AS-475-2 Str</t>
  </si>
  <si>
    <t>PM_AS-475-3S</t>
  </si>
  <si>
    <t>AS-475-3Str-</t>
  </si>
  <si>
    <t>BlueVelv</t>
  </si>
  <si>
    <t>Iconic56</t>
  </si>
  <si>
    <t>AS-475-1Str-</t>
  </si>
  <si>
    <t>Textured</t>
  </si>
  <si>
    <t>Vio</t>
  </si>
  <si>
    <t>letVelvet- Colour-Addition - Azora Beige-12092023</t>
  </si>
  <si>
    <t>letVelvet- Colour-Addition - Azora Charcoal Grey-12092023</t>
  </si>
  <si>
    <t>Azora561</t>
  </si>
  <si>
    <t>36(</t>
  </si>
  <si>
    <t>NavyBlue)</t>
  </si>
  <si>
    <t>Rus</t>
  </si>
  <si>
    <t>Azora580</t>
  </si>
  <si>
    <t>07(</t>
  </si>
  <si>
    <t>SandyBrown)</t>
  </si>
  <si>
    <t>letVelvet</t>
  </si>
  <si>
    <t>letVelvet- Colour-Addition - Azora Camel Yellow-12092023</t>
  </si>
  <si>
    <t>AS-475-2Str-</t>
  </si>
  <si>
    <t>BabyPink</t>
  </si>
  <si>
    <t>Hybrid_AS-47</t>
  </si>
  <si>
    <t>5-1S-Uni</t>
  </si>
  <si>
    <t>que</t>
  </si>
  <si>
    <t>TealVelvet- Colour-Addition - Beige Velvet (Iconic12)-12092023</t>
  </si>
  <si>
    <t>LightBei</t>
  </si>
  <si>
    <t>geV</t>
  </si>
  <si>
    <t>elvetColorAddition663</t>
  </si>
  <si>
    <t>elvetColorAddition672</t>
  </si>
  <si>
    <t>elvetColorAddition669</t>
  </si>
  <si>
    <t>elvetColorAddition681</t>
  </si>
  <si>
    <t>TealVelvet- Colour-Addition - Mint Green Velvet-12092023</t>
  </si>
  <si>
    <t>elvetColorAddition687</t>
  </si>
  <si>
    <t>elvetColorAddition678</t>
  </si>
  <si>
    <t>elvetColorAddition675</t>
  </si>
  <si>
    <t>elvetColorAddition684</t>
  </si>
  <si>
    <t>elvetColorAddition657</t>
  </si>
  <si>
    <t>elvetColorAddition660</t>
  </si>
  <si>
    <t>TealVelvet- Colour-Addition - Wine Velvet-12092023</t>
  </si>
  <si>
    <t>TealVelvet- Colour-Addition - Yellow Velvet-12092023</t>
  </si>
  <si>
    <t>5-2S-Uni</t>
  </si>
  <si>
    <t>AS-475-4S-Gr</t>
  </si>
  <si>
    <t>AR-1004-Manu</t>
  </si>
  <si>
    <t>al-1R-Te</t>
  </si>
  <si>
    <t>alV</t>
  </si>
  <si>
    <t>Windsor_Char</t>
  </si>
  <si>
    <t>coal Gre</t>
  </si>
  <si>
    <t>y_N</t>
  </si>
  <si>
    <t>ew_2021_aadeshwar</t>
  </si>
  <si>
    <t>Blue_Ne</t>
  </si>
  <si>
    <t>w_2</t>
  </si>
  <si>
    <t>021_aadeshwar</t>
  </si>
  <si>
    <t>7_9338</t>
  </si>
  <si>
    <t>AS-484L-CL-C</t>
  </si>
  <si>
    <t>harcoalG</t>
  </si>
  <si>
    <t>-Azora58146_+ zigzagcushion //</t>
  </si>
  <si>
    <t>AS-484L-CL-G</t>
  </si>
  <si>
    <t>reen-Azo</t>
  </si>
  <si>
    <t>4020_+ zigzagcushion //</t>
  </si>
  <si>
    <t>AS-484-CL-Se</t>
  </si>
  <si>
    <t>56132_ + zigzagcushion //</t>
  </si>
  <si>
    <t>Bari1Seaterb</t>
  </si>
  <si>
    <t>AS-550-2S-D.</t>
  </si>
  <si>
    <t>Black</t>
  </si>
  <si>
    <t>Bari 2 Seate</t>
  </si>
  <si>
    <t>r Sofa I</t>
  </si>
  <si>
    <t>n G</t>
  </si>
  <si>
    <t>rey BuffColorAddition1052</t>
  </si>
  <si>
    <t>rey BuffColorAddition1056</t>
  </si>
  <si>
    <t>rey BuffColorAddition1058</t>
  </si>
  <si>
    <t>Bari 3 Seate</t>
  </si>
  <si>
    <t>rey BuffColorAddition1051</t>
  </si>
  <si>
    <t>rey BuffColorAddition1055</t>
  </si>
  <si>
    <t>rey BuffColorAddition1057</t>
  </si>
  <si>
    <t>AS-199-WC-Da</t>
  </si>
  <si>
    <t>AS-199-WC-Me</t>
  </si>
  <si>
    <t>hendiGre</t>
  </si>
  <si>
    <t>AS-199-WC-Ro</t>
  </si>
  <si>
    <t>AS-199-WC-Te</t>
  </si>
  <si>
    <t>yalBlush</t>
  </si>
  <si>
    <t>ldenLegs_</t>
  </si>
  <si>
    <t>ADC-115-Eter</t>
  </si>
  <si>
    <t>nal03-Cr</t>
  </si>
  <si>
    <t>eam</t>
  </si>
  <si>
    <t>ADC-115-Avio</t>
  </si>
  <si>
    <t>DarkBrow</t>
  </si>
  <si>
    <t>nPV</t>
  </si>
  <si>
    <t>C</t>
  </si>
  <si>
    <t>ADC-115-Grey</t>
  </si>
  <si>
    <t>AS-483-CL-M.</t>
  </si>
  <si>
    <t>YellowVe</t>
  </si>
  <si>
    <t>t-Glam656 //</t>
  </si>
  <si>
    <t>AS-483-CL-Te</t>
  </si>
  <si>
    <t>AS-483-CL-Wi</t>
  </si>
  <si>
    <t>ne-Glam6</t>
  </si>
  <si>
    <t>AS-483-CL-Li</t>
  </si>
  <si>
    <t>ghtTeal-</t>
  </si>
  <si>
    <t>Sea</t>
  </si>
  <si>
    <t>son712_PM</t>
  </si>
  <si>
    <t>AS-470-1S-Az</t>
  </si>
  <si>
    <t>AS-470-1S- A</t>
  </si>
  <si>
    <t>zora Nav</t>
  </si>
  <si>
    <t>lue</t>
  </si>
  <si>
    <t>AS-470-1S-Om</t>
  </si>
  <si>
    <t>egaGrey3</t>
  </si>
  <si>
    <t>52_</t>
  </si>
  <si>
    <t>AS-470-2S-Az</t>
  </si>
  <si>
    <t>ora Navy</t>
  </si>
  <si>
    <t>AS-470-2S- A</t>
  </si>
  <si>
    <t>ora Came</t>
  </si>
  <si>
    <t>l Y</t>
  </si>
  <si>
    <t>ellow-</t>
  </si>
  <si>
    <t>AS-470-3S-Az</t>
  </si>
  <si>
    <t>AS-470-3S- A</t>
  </si>
  <si>
    <t>AS-470-1S-Be</t>
  </si>
  <si>
    <t>ige Velv</t>
  </si>
  <si>
    <t>(Iconic12)</t>
  </si>
  <si>
    <t>AS-470-1S-Na</t>
  </si>
  <si>
    <t>vy Blue-</t>
  </si>
  <si>
    <t>Leo</t>
  </si>
  <si>
    <t>ne 18687_- Colour-Addition - Berry Red Velvet-12092023</t>
  </si>
  <si>
    <t>ne 18687_- Colour-Addition - Blush Velvet(Luxur 02)-12092023</t>
  </si>
  <si>
    <t>AS-470-1S-Te</t>
  </si>
  <si>
    <t>7ColorAddition702</t>
  </si>
  <si>
    <t>ne 18687_- Colour-Addition - Brown Velvet-12092023</t>
  </si>
  <si>
    <t>7ColorAddition690</t>
  </si>
  <si>
    <t>7ColorAddition708</t>
  </si>
  <si>
    <t>7ColorAddition705</t>
  </si>
  <si>
    <t>7ColorAddition717</t>
  </si>
  <si>
    <t>7ColorAddition729</t>
  </si>
  <si>
    <t>7ColorAddition699</t>
  </si>
  <si>
    <t>7ColorAddition714</t>
  </si>
  <si>
    <t>7ColorAddition711</t>
  </si>
  <si>
    <t>7ColorAddition720</t>
  </si>
  <si>
    <t>ne 18687_- Colour-Addition - Royal Blue Velvet-12092023</t>
  </si>
  <si>
    <t>7ColorAddition723</t>
  </si>
  <si>
    <t>7ColorAddition693</t>
  </si>
  <si>
    <t>7ColorAddition696</t>
  </si>
  <si>
    <t>7ColorAddition726</t>
  </si>
  <si>
    <t>ne 18687_- Colour-Addition - Textured Violet-12092023</t>
  </si>
  <si>
    <t>ne 18687_- Colour-Addition - Wine Velvet-12092023</t>
  </si>
  <si>
    <t>ne 18687_- Colour-Addition - Yellow Velvet-12092023</t>
  </si>
  <si>
    <t>AS-470-2S -</t>
  </si>
  <si>
    <t>Beige Ve</t>
  </si>
  <si>
    <t>t (Iconic12)</t>
  </si>
  <si>
    <t>AS-470-2S-Na</t>
  </si>
  <si>
    <t>AS-470-2S-Te</t>
  </si>
  <si>
    <t>7ColorAddition704</t>
  </si>
  <si>
    <t>7ColorAddition692</t>
  </si>
  <si>
    <t>7ColorAddition710</t>
  </si>
  <si>
    <t>7ColorAddition707</t>
  </si>
  <si>
    <t>7ColorAddition719</t>
  </si>
  <si>
    <t>7ColorAddition731</t>
  </si>
  <si>
    <t>7ColorAddition701</t>
  </si>
  <si>
    <t>7ColorAddition716</t>
  </si>
  <si>
    <t>7ColorAddition713</t>
  </si>
  <si>
    <t>7ColorAddition722</t>
  </si>
  <si>
    <t>7ColorAddition725</t>
  </si>
  <si>
    <t>7ColorAddition695</t>
  </si>
  <si>
    <t>7ColorAddition698</t>
  </si>
  <si>
    <t>7ColorAddition728</t>
  </si>
  <si>
    <t>AS-470-3S- B</t>
  </si>
  <si>
    <t>eige Vel</t>
  </si>
  <si>
    <t>AS-470-3S-Na</t>
  </si>
  <si>
    <t>ne 18687_- Colour-Addition - Beige Velvet (Iconic12)-12092023</t>
  </si>
  <si>
    <t>AS-470-3S-Sa</t>
  </si>
  <si>
    <t>ega298- Colour-Addition - Berry Red Velvet-12092023</t>
  </si>
  <si>
    <t>ega298- Colour-Addition - Blush Velvet(Luxur 02)-12092023</t>
  </si>
  <si>
    <t>AS-470-3S-Te</t>
  </si>
  <si>
    <t>7ColorAddition703</t>
  </si>
  <si>
    <t>ega298- Colour-Addition - Brown Velvet-12092023</t>
  </si>
  <si>
    <t>7ColorAddition691</t>
  </si>
  <si>
    <t>7ColorAddition709</t>
  </si>
  <si>
    <t>7ColorAddition706</t>
  </si>
  <si>
    <t>7ColorAddition718</t>
  </si>
  <si>
    <t>7ColorAddition730</t>
  </si>
  <si>
    <t>7ColorAddition700</t>
  </si>
  <si>
    <t>7ColorAddition715</t>
  </si>
  <si>
    <t>7ColorAddition712</t>
  </si>
  <si>
    <t>7ColorAddition721</t>
  </si>
  <si>
    <t>ega298- Colour-Addition - Royal Blue Velvet-12092023</t>
  </si>
  <si>
    <t>7ColorAddition724</t>
  </si>
  <si>
    <t>7ColorAddition694</t>
  </si>
  <si>
    <t>7ColorAddition697</t>
  </si>
  <si>
    <t>7ColorAddition727</t>
  </si>
  <si>
    <t>ega298- Colour-Addition - Textured Violet-12092023</t>
  </si>
  <si>
    <t>ega298- Colour-Addition - Wine Velvet-12092023</t>
  </si>
  <si>
    <t>ega298- Colour-Addition - Yellow Velvet-12092023</t>
  </si>
  <si>
    <t>AS-393-Chais</t>
  </si>
  <si>
    <t>e Lounge</t>
  </si>
  <si>
    <t>r-B</t>
  </si>
  <si>
    <t>lush Colour/ Leone 18674</t>
  </si>
  <si>
    <t>r-S</t>
  </si>
  <si>
    <t>andy Brown Colour/ Azora 58007</t>
  </si>
  <si>
    <t>AS-393CL-Div</t>
  </si>
  <si>
    <t>ine-Snob</t>
  </si>
  <si>
    <t>bGr</t>
  </si>
  <si>
    <t>ape-Golden Legs</t>
  </si>
  <si>
    <t>ADT-1-Golden</t>
  </si>
  <si>
    <t>Acrylic-</t>
  </si>
  <si>
    <t>Cre</t>
  </si>
  <si>
    <t>amMarble_aadeshwar</t>
  </si>
  <si>
    <t>AS-468-1S-Az</t>
  </si>
  <si>
    <t>ora 5613</t>
  </si>
  <si>
    <t>6 N</t>
  </si>
  <si>
    <t>avy Blue //</t>
  </si>
  <si>
    <t>AS-468-1S-Sa</t>
  </si>
  <si>
    <t>ghwayFab //</t>
  </si>
  <si>
    <t>AS-468-1S-OM</t>
  </si>
  <si>
    <t>EGA GREY</t>
  </si>
  <si>
    <t>2 //</t>
  </si>
  <si>
    <t>AS-468-1S-Ga</t>
  </si>
  <si>
    <t>rnetRed-</t>
  </si>
  <si>
    <t>Ico</t>
  </si>
  <si>
    <t>nic36 //</t>
  </si>
  <si>
    <t>AS-468-1S-Bl</t>
  </si>
  <si>
    <t>ush-Orch</t>
  </si>
  <si>
    <t>id3</t>
  </si>
  <si>
    <t>24 //</t>
  </si>
  <si>
    <t>AS-468-2S-Az</t>
  </si>
  <si>
    <t>AS-468-2S-Sa</t>
  </si>
  <si>
    <t>AS-468-2S-OM</t>
  </si>
  <si>
    <t>AS-468-2S-Ga</t>
  </si>
  <si>
    <t>AS-468-2STR-</t>
  </si>
  <si>
    <t>Blush-Or</t>
  </si>
  <si>
    <t>d324 //</t>
  </si>
  <si>
    <t>AS-468-3S-Az</t>
  </si>
  <si>
    <t>AS-468-3S-Sa</t>
  </si>
  <si>
    <t>AS-468-3S-OM</t>
  </si>
  <si>
    <t>AS-468-3S-Ga</t>
  </si>
  <si>
    <t>AS-468-3 STR</t>
  </si>
  <si>
    <t>id324 //</t>
  </si>
  <si>
    <t>AS-485-CL-Bl</t>
  </si>
  <si>
    <t>24_ //</t>
  </si>
  <si>
    <t>AS-485-CL-Gr</t>
  </si>
  <si>
    <t>chid 333 //</t>
  </si>
  <si>
    <t>AS-485-CL-M.</t>
  </si>
  <si>
    <t>t-Orchid327_ //</t>
  </si>
  <si>
    <t>PM_AS-476-1S</t>
  </si>
  <si>
    <t>PM_AS-476-2S</t>
  </si>
  <si>
    <t>PM_AS-476-3S</t>
  </si>
  <si>
    <t>AS-482-CL-Bl</t>
  </si>
  <si>
    <t>ush-Mula</t>
  </si>
  <si>
    <t>n24</t>
  </si>
  <si>
    <t>_ //</t>
  </si>
  <si>
    <t>AS-482-CL-Gr</t>
  </si>
  <si>
    <t>ey-Mulan</t>
  </si>
  <si>
    <t>28_</t>
  </si>
  <si>
    <t>AS-482-CL-Wi</t>
  </si>
  <si>
    <t>ne-Mulan</t>
  </si>
  <si>
    <t>16_</t>
  </si>
  <si>
    <t>AS-471-3S-SC</t>
  </si>
  <si>
    <t>B-AzoraS</t>
  </si>
  <si>
    <t>tee</t>
  </si>
  <si>
    <t>lGrey</t>
  </si>
  <si>
    <t>B-WineVe</t>
  </si>
  <si>
    <t>B-PinkVe</t>
  </si>
  <si>
    <t>B-GreyVe</t>
  </si>
  <si>
    <t>B-TealVe</t>
  </si>
  <si>
    <t>ADC-109-Vel-</t>
  </si>
  <si>
    <t>ADC-103-Grey</t>
  </si>
  <si>
    <t>ADC-109-Rust</t>
  </si>
  <si>
    <t>MonaLisa</t>
  </si>
  <si>
    <t>Chair 3 in A</t>
  </si>
  <si>
    <t>zora Fab</t>
  </si>
  <si>
    <t>ric</t>
  </si>
  <si>
    <t>s in Ash Grey-9338</t>
  </si>
  <si>
    <t>s in Beige ,-9338</t>
  </si>
  <si>
    <t>Bolivar Chai</t>
  </si>
  <si>
    <t>r Garnet</t>
  </si>
  <si>
    <t>Re</t>
  </si>
  <si>
    <t>d.-9338</t>
  </si>
  <si>
    <t>r Yellow</t>
  </si>
  <si>
    <t>.-9</t>
  </si>
  <si>
    <t>ADC-111-Boli</t>
  </si>
  <si>
    <t>var-Azor</t>
  </si>
  <si>
    <t>a56</t>
  </si>
  <si>
    <t>136-NavBlue</t>
  </si>
  <si>
    <t>var-Icon</t>
  </si>
  <si>
    <t>ic1</t>
  </si>
  <si>
    <t>2-BeigeVelvet</t>
  </si>
  <si>
    <t>ADC-111-Hald</t>
  </si>
  <si>
    <t>enPrint-</t>
  </si>
  <si>
    <t>Ros</t>
  </si>
  <si>
    <t>eGoldLegs</t>
  </si>
  <si>
    <t>051-IceBlue</t>
  </si>
  <si>
    <t>Chair 3 in V</t>
  </si>
  <si>
    <t>elvet Fa</t>
  </si>
  <si>
    <t>bri</t>
  </si>
  <si>
    <t>cs in Quartz Vine ,-9338</t>
  </si>
  <si>
    <t>r in Azo</t>
  </si>
  <si>
    <t>ra</t>
  </si>
  <si>
    <t>Sky Blue-9338</t>
  </si>
  <si>
    <t>cs in  Quartz Green ,-9338</t>
  </si>
  <si>
    <t>AS-469-1S-Re</t>
  </si>
  <si>
    <t>d Velvet</t>
  </si>
  <si>
    <t>onic 36 //</t>
  </si>
  <si>
    <t>AS-469-1S-Bl</t>
  </si>
  <si>
    <t>ush Velv</t>
  </si>
  <si>
    <t>ORCHID 324 //</t>
  </si>
  <si>
    <t>AS-469-1S-Gr</t>
  </si>
  <si>
    <t>ey Velve</t>
  </si>
  <si>
    <t>t-I</t>
  </si>
  <si>
    <t>conic 57 //</t>
  </si>
  <si>
    <t>AS-469-1S-Bo</t>
  </si>
  <si>
    <t>ttle Gre</t>
  </si>
  <si>
    <t>en-</t>
  </si>
  <si>
    <t>ICONIC 61 //</t>
  </si>
  <si>
    <t>ue Velve</t>
  </si>
  <si>
    <t>CONIC 56 //</t>
  </si>
  <si>
    <t>AS-469-1S-Mu</t>
  </si>
  <si>
    <t>stard Ye</t>
  </si>
  <si>
    <t>w Velvet-Glam 656 //</t>
  </si>
  <si>
    <t>AS-469-2S-Re</t>
  </si>
  <si>
    <t>AS-469-2S-Bl</t>
  </si>
  <si>
    <t>AS-469-2S-Gr</t>
  </si>
  <si>
    <t>AS-469-2S-Bo</t>
  </si>
  <si>
    <t>AS-469-2S-Mu</t>
  </si>
  <si>
    <t>AS-469-3S-Re</t>
  </si>
  <si>
    <t>AS-469-3S-Bl</t>
  </si>
  <si>
    <t>AS-469-3S-Gr</t>
  </si>
  <si>
    <t>AS-469-3S-Bo</t>
  </si>
  <si>
    <t>AS-469-3S-Mu</t>
  </si>
  <si>
    <t>AS-469-1S- B</t>
  </si>
  <si>
    <t>AS-469-1S-Te</t>
  </si>
  <si>
    <t>al-ICONI</t>
  </si>
  <si>
    <t>C 5</t>
  </si>
  <si>
    <t>3_PMColorAddition738</t>
  </si>
  <si>
    <t>3_PMColorAddition741</t>
  </si>
  <si>
    <t>3_PMColorAddition735</t>
  </si>
  <si>
    <t>3_PMColorAddition732</t>
  </si>
  <si>
    <t>3_PMColorAddition744</t>
  </si>
  <si>
    <t>3_PM</t>
  </si>
  <si>
    <t>w Velvet-Glam 656_a- Colour-Addition - Wine Velvet-12092023</t>
  </si>
  <si>
    <t>AS-469-2S- B</t>
  </si>
  <si>
    <t>AS-469-2S-Te</t>
  </si>
  <si>
    <t>3_PMColorAddition740</t>
  </si>
  <si>
    <t>3_PMColorAddition743</t>
  </si>
  <si>
    <t>3_PMColorAddition737</t>
  </si>
  <si>
    <t>3_PMColorAddition734</t>
  </si>
  <si>
    <t>3_PMColorAddition746</t>
  </si>
  <si>
    <t>w Velvet-Glam 656_- Colour-Addition - Wine Velvet-12092023</t>
  </si>
  <si>
    <t>AS-469-3S- B</t>
  </si>
  <si>
    <t>ORCHID 324 //ColorAddition739</t>
  </si>
  <si>
    <t>ORCHID 324 //ColorAddition742</t>
  </si>
  <si>
    <t>ORCHID 324 //ColorAddition736</t>
  </si>
  <si>
    <t>ORCHID 324 //ColorAddition733</t>
  </si>
  <si>
    <t>ORCHID 324 //ColorAddition745</t>
  </si>
  <si>
    <t>AS-469-3S-Te</t>
  </si>
  <si>
    <t>AS-190-3S-Bl</t>
  </si>
  <si>
    <t>AS-190-3S-Gr</t>
  </si>
  <si>
    <t>AS-190-3S-Re</t>
  </si>
  <si>
    <t>AS-190L-A-LH</t>
  </si>
  <si>
    <t>S-Blue</t>
  </si>
  <si>
    <t>S-Grey</t>
  </si>
  <si>
    <t>S-Red</t>
  </si>
  <si>
    <t>AS-190L-B-LH</t>
  </si>
  <si>
    <t>AS-190L-A-RH</t>
  </si>
  <si>
    <t>AS-190L-B-RH</t>
  </si>
  <si>
    <t>ADC-116-Dini</t>
  </si>
  <si>
    <t>ngBench-</t>
  </si>
  <si>
    <t>AR-1006-Moto</t>
  </si>
  <si>
    <t>r-1R-Bei</t>
  </si>
  <si>
    <t>AR-1006-3S-C</t>
  </si>
  <si>
    <t>ustom</t>
  </si>
  <si>
    <t>AS-949-Dinin</t>
  </si>
  <si>
    <t>gChair-A</t>
  </si>
  <si>
    <t>y515_aadeshwar</t>
  </si>
  <si>
    <t>ADT-10(D.Bro</t>
  </si>
  <si>
    <t>wn+Kalin</t>
  </si>
  <si>
    <t>gaG</t>
  </si>
  <si>
    <t>eorgiaStone)+4xADC-106Chairs_aadeshwar</t>
  </si>
  <si>
    <t>eorgiaStone)+4xAS-949Chairs(Alloy515)_aadeshwar</t>
  </si>
  <si>
    <t>eorgiaStone)+4xAS-949Chairs(Teal)_aadeshwar</t>
  </si>
  <si>
    <t>gChair-T</t>
  </si>
  <si>
    <t>Velvet_aadeshwar</t>
  </si>
  <si>
    <t>AS-123-1S-Az</t>
  </si>
  <si>
    <t>AS-123-1S- A</t>
  </si>
  <si>
    <t>ora58146</t>
  </si>
  <si>
    <t>arcoalGrey)</t>
  </si>
  <si>
    <t>AS-123-2S-Az</t>
  </si>
  <si>
    <t>AS-123-2S- A</t>
  </si>
  <si>
    <t>AS-123-2S -</t>
  </si>
  <si>
    <t>Azora Sa</t>
  </si>
  <si>
    <t>ndy</t>
  </si>
  <si>
    <t>AS-123-3S-Az</t>
  </si>
  <si>
    <t>AS-123-3S- A</t>
  </si>
  <si>
    <t>ora Sand</t>
  </si>
  <si>
    <t>S-A</t>
  </si>
  <si>
    <t>vio-TanPVCColorAddition789</t>
  </si>
  <si>
    <t>vio-TanPVCColorAddition783</t>
  </si>
  <si>
    <t>vio-TanPVCColorAddition786</t>
  </si>
  <si>
    <t>vio-TanPVCColorAddition791</t>
  </si>
  <si>
    <t>vio-TanPVCColorAddition785</t>
  </si>
  <si>
    <t>vio-TanPVCColorAddition788</t>
  </si>
  <si>
    <t>vio-TanPVCColorAddition790</t>
  </si>
  <si>
    <t>vio-TanPVCColorAddition784</t>
  </si>
  <si>
    <t>vio-TanPVCColorAddition787</t>
  </si>
  <si>
    <t>AS-123-1S- B</t>
  </si>
  <si>
    <t>AS-123-1S-Te</t>
  </si>
  <si>
    <t>alVelvet</t>
  </si>
  <si>
    <t>onic53- Colour-Addition - Berry Red Velvet-12092023</t>
  </si>
  <si>
    <t>AS-123-1S-De</t>
  </si>
  <si>
    <t>etColorAddition765</t>
  </si>
  <si>
    <t>onic53- Colour-Addition - Blush Velvet(Luxur 02)-12092023</t>
  </si>
  <si>
    <t>etColorAddition759</t>
  </si>
  <si>
    <t>etColorAddition747</t>
  </si>
  <si>
    <t>onic53- Colour-Addition - Brown Velvet-12092023</t>
  </si>
  <si>
    <t>etColorAddition771</t>
  </si>
  <si>
    <t>etColorAddition768</t>
  </si>
  <si>
    <t>etColorAddition780</t>
  </si>
  <si>
    <t>etColorAddition762</t>
  </si>
  <si>
    <t>onic53- Colour-Addition - Mint Green Velvet-12092023</t>
  </si>
  <si>
    <t>etColorAddition777</t>
  </si>
  <si>
    <t>AS-123-1S-Ol</t>
  </si>
  <si>
    <t>etColorAddition774</t>
  </si>
  <si>
    <t>onic53- Colour-Addition - Royal Blue Velvet-12092023</t>
  </si>
  <si>
    <t>etColorAddition750</t>
  </si>
  <si>
    <t>etColorAddition753</t>
  </si>
  <si>
    <t>etColorAddition756</t>
  </si>
  <si>
    <t>onic53- Colour-Addition - Textured Violet-12092023</t>
  </si>
  <si>
    <t>onic53- Colour-Addition - Wine Velvet-12092023</t>
  </si>
  <si>
    <t>onic53- Colour-Addition - Yellow Velvet-12092023</t>
  </si>
  <si>
    <t>AS-123-2S-Be</t>
  </si>
  <si>
    <t>AS-123-2S-Te</t>
  </si>
  <si>
    <t>AS-123-2S-De</t>
  </si>
  <si>
    <t>etColorAddition767</t>
  </si>
  <si>
    <t>etColorAddition761</t>
  </si>
  <si>
    <t>etColorAddition749</t>
  </si>
  <si>
    <t>etColorAddition773</t>
  </si>
  <si>
    <t>etColorAddition770</t>
  </si>
  <si>
    <t>etColorAddition782</t>
  </si>
  <si>
    <t>etColorAddition764</t>
  </si>
  <si>
    <t>etColorAddition779</t>
  </si>
  <si>
    <t>AS-123-2S-Ol</t>
  </si>
  <si>
    <t>etColorAddition776</t>
  </si>
  <si>
    <t>etColorAddition752</t>
  </si>
  <si>
    <t>etColorAddition755</t>
  </si>
  <si>
    <t>etColorAddition758</t>
  </si>
  <si>
    <t>AS-123-3S- B</t>
  </si>
  <si>
    <t>AS-123-3S-Te</t>
  </si>
  <si>
    <t>AS-123-3S-De</t>
  </si>
  <si>
    <t>etColorAddition766</t>
  </si>
  <si>
    <t>etColorAddition760</t>
  </si>
  <si>
    <t>etColorAddition748</t>
  </si>
  <si>
    <t>etColorAddition772</t>
  </si>
  <si>
    <t>etColorAddition769</t>
  </si>
  <si>
    <t>etColorAddition781</t>
  </si>
  <si>
    <t>etColorAddition763</t>
  </si>
  <si>
    <t>etColorAddition778</t>
  </si>
  <si>
    <t>AS-123-3S-Ol</t>
  </si>
  <si>
    <t>etColorAddition775</t>
  </si>
  <si>
    <t>etColorAddition751</t>
  </si>
  <si>
    <t>etColorAddition754</t>
  </si>
  <si>
    <t>etColorAddition757</t>
  </si>
  <si>
    <t>AS-486-CL-Da</t>
  </si>
  <si>
    <t>rkRed-La</t>
  </si>
  <si>
    <t>ndm</t>
  </si>
  <si>
    <t>ark36_ //</t>
  </si>
  <si>
    <t>AS-486-CL-Gr</t>
  </si>
  <si>
    <t>CONIC 60 //</t>
  </si>
  <si>
    <t>AS-486-CL-Sk</t>
  </si>
  <si>
    <t>yBlue-Ic</t>
  </si>
  <si>
    <t>oni</t>
  </si>
  <si>
    <t>c 46 //</t>
  </si>
  <si>
    <t>AS-487-CL-Ch</t>
  </si>
  <si>
    <t>estnutBr</t>
  </si>
  <si>
    <t>-Azora58109_ //</t>
  </si>
  <si>
    <t>AS-487-CL-Na</t>
  </si>
  <si>
    <t>a56136_ //</t>
  </si>
  <si>
    <t>AS-487-CL-St</t>
  </si>
  <si>
    <t>eelGrey-</t>
  </si>
  <si>
    <t>Azo</t>
  </si>
  <si>
    <t>ra58045_ //</t>
  </si>
  <si>
    <t>AS-395-CL-Be</t>
  </si>
  <si>
    <t>ige-Azor</t>
  </si>
  <si>
    <t>a59</t>
  </si>
  <si>
    <t>204_</t>
  </si>
  <si>
    <t>AS-395-CL-Su</t>
  </si>
  <si>
    <t>ratS.Bro</t>
  </si>
  <si>
    <t>wn_</t>
  </si>
  <si>
    <t>AS-395-CL-Om</t>
  </si>
  <si>
    <t>egaGrey_</t>
  </si>
  <si>
    <t>(Azora</t>
  </si>
  <si>
    <t>019)._</t>
  </si>
  <si>
    <t>gular-SC</t>
  </si>
  <si>
    <t>B-R</t>
  </si>
  <si>
    <t>HS-LEONE-MAROON</t>
  </si>
  <si>
    <t>LHS-Grey</t>
  </si>
  <si>
    <t>lantic712</t>
  </si>
  <si>
    <t>S Regula</t>
  </si>
  <si>
    <t>r w</t>
  </si>
  <si>
    <t>ith Cup Holder</t>
  </si>
  <si>
    <t>chingAtB</t>
  </si>
  <si>
    <t>ord</t>
  </si>
  <si>
    <t>er-LHS-Lisa905</t>
  </si>
  <si>
    <t>B-L</t>
  </si>
  <si>
    <t>HS-TealVelvet</t>
  </si>
  <si>
    <t>RHS-Grey</t>
  </si>
  <si>
    <t>S-108*68</t>
  </si>
  <si>
    <t>ownFab-Alloy515</t>
  </si>
  <si>
    <t>er-RHS-Lisa905</t>
  </si>
  <si>
    <t>AS-398-3S-SC</t>
  </si>
  <si>
    <t>B-Reg-Br</t>
  </si>
  <si>
    <t>AS-488-CL-Be</t>
  </si>
  <si>
    <t>igeVelve</t>
  </si>
  <si>
    <t>conic 12 //(8"GoldenCrossedLegs)</t>
  </si>
  <si>
    <t>AS-488-CL-Te</t>
  </si>
  <si>
    <t>t-Orchid337(8" GoldenCrossedLegs)</t>
  </si>
  <si>
    <t>AS-488-CL-Da</t>
  </si>
  <si>
    <t>rkWine-G</t>
  </si>
  <si>
    <t>lam</t>
  </si>
  <si>
    <t>621_ // (8"GoldenCrossLeg)</t>
  </si>
  <si>
    <t>AS-488-CL-Sk</t>
  </si>
  <si>
    <t>yBlueVel</t>
  </si>
  <si>
    <t>-(8" GoldenCrossedLegs)</t>
  </si>
  <si>
    <t>AS-526L-LHS-</t>
  </si>
  <si>
    <t>DarkGrey</t>
  </si>
  <si>
    <t>SeasonBe</t>
  </si>
  <si>
    <t>AS-526L-RHS-</t>
  </si>
  <si>
    <t>AS-394-Chais</t>
  </si>
  <si>
    <t>r-G</t>
  </si>
  <si>
    <t>reen Colour</t>
  </si>
  <si>
    <t>r-R</t>
  </si>
  <si>
    <t>ed Colour</t>
  </si>
  <si>
    <t>AS-416-SCB-N</t>
  </si>
  <si>
    <t>ew-Lisa9</t>
  </si>
  <si>
    <t>09T</t>
  </si>
  <si>
    <t>an(7ft)</t>
  </si>
  <si>
    <t>AS-105-Round</t>
  </si>
  <si>
    <t>Corner-8</t>
  </si>
  <si>
    <t>ftx</t>
  </si>
  <si>
    <t>9ft-D.BrownPVC</t>
  </si>
  <si>
    <t>Corner-9</t>
  </si>
  <si>
    <t>8ft-BlueVelvet</t>
  </si>
  <si>
    <t>AS-105-Corne</t>
  </si>
  <si>
    <t>r-CreamP</t>
  </si>
  <si>
    <t>8ft-TealVelvet</t>
  </si>
  <si>
    <t>ADT-2-Natura</t>
  </si>
  <si>
    <t>lPolish+</t>
  </si>
  <si>
    <t>DDM</t>
  </si>
  <si>
    <t>arble+4xAS-949Chair(Teal)_aadeshwar</t>
  </si>
  <si>
    <t>arble+4xAS-949Chair(Alloy515)_aadeshwar</t>
  </si>
  <si>
    <t>arble+4xADC-106Chairs_aadeshwar</t>
  </si>
  <si>
    <t>arble_aadeshwar</t>
  </si>
  <si>
    <t>ADT-2-BlackP</t>
  </si>
  <si>
    <t>olish-Sa</t>
  </si>
  <si>
    <t>tva</t>
  </si>
  <si>
    <t>rioMarble_aadeshwar</t>
  </si>
  <si>
    <t>AS-393-CL-Bl</t>
  </si>
  <si>
    <t>ush-Leon</t>
  </si>
  <si>
    <t>e18</t>
  </si>
  <si>
    <t>674_</t>
  </si>
  <si>
    <t>AS-383-2S-Bl</t>
  </si>
  <si>
    <t>AR-1001-Moto</t>
  </si>
  <si>
    <t>rised-Gr</t>
  </si>
  <si>
    <t>eyV</t>
  </si>
  <si>
    <t>Seater_</t>
  </si>
  <si>
    <t>Bei</t>
  </si>
  <si>
    <t>ge_WH_aadeshwar</t>
  </si>
  <si>
    <t>Che</t>
  </si>
  <si>
    <t>stnut Brown_aadeshwar</t>
  </si>
  <si>
    <t>Nav</t>
  </si>
  <si>
    <t>y Blue_WH_aadeshwar</t>
  </si>
  <si>
    <t>ge_aadeshwar</t>
  </si>
  <si>
    <t>che</t>
  </si>
  <si>
    <t>snut brown_aadeshwar</t>
  </si>
  <si>
    <t>Blu</t>
  </si>
  <si>
    <t>e_aadeshwar</t>
  </si>
  <si>
    <t>Sofa 1 - Thr</t>
  </si>
  <si>
    <t>ee Seate</t>
  </si>
  <si>
    <t>r_B</t>
  </si>
  <si>
    <t>eige_aadeshwar</t>
  </si>
  <si>
    <t>r_C</t>
  </si>
  <si>
    <t>hestnut Brown_aadeshwar</t>
  </si>
  <si>
    <t>r_N</t>
  </si>
  <si>
    <t>avy Blue_aadeshwar</t>
  </si>
  <si>
    <t>AS-388L-LHS-</t>
  </si>
  <si>
    <t>GreyPVC</t>
  </si>
  <si>
    <t>AS-388L-RHS-</t>
  </si>
  <si>
    <t>RedPVC</t>
  </si>
  <si>
    <t>Mint Gre</t>
  </si>
  <si>
    <t>AS-352-WC-ch</t>
  </si>
  <si>
    <t>opperBlu</t>
  </si>
  <si>
    <t>e_P</t>
  </si>
  <si>
    <t>M</t>
  </si>
  <si>
    <t>lGr</t>
  </si>
  <si>
    <t>ey-Azora58146 //</t>
  </si>
  <si>
    <t>a 58109 //</t>
  </si>
  <si>
    <t>ega</t>
  </si>
  <si>
    <t>352 //</t>
  </si>
  <si>
    <t>694 //</t>
  </si>
  <si>
    <t>n+Grey Piping-Azora 58711 + 59210 //</t>
  </si>
  <si>
    <t>e+P</t>
  </si>
  <si>
    <t>ink Piping-Azora 56136+ 59140 //</t>
  </si>
  <si>
    <t>ed+</t>
  </si>
  <si>
    <t>YellowPiping-Azora52212+54017 //</t>
  </si>
  <si>
    <t>ey+GreenPiping-Azora58146+54020 //</t>
  </si>
  <si>
    <t>AS-395-Chais</t>
  </si>
  <si>
    <t>eLounger</t>
  </si>
  <si>
    <t>ega Grey</t>
  </si>
  <si>
    <t>PM_AS-481-1S</t>
  </si>
  <si>
    <t>tr-Avio-</t>
  </si>
  <si>
    <t>Dar</t>
  </si>
  <si>
    <t>kBrownPVC</t>
  </si>
  <si>
    <t>tr-GreyF</t>
  </si>
  <si>
    <t>ab-</t>
  </si>
  <si>
    <t>Iconic57</t>
  </si>
  <si>
    <t>tr-TealV</t>
  </si>
  <si>
    <t>et-Orchid337</t>
  </si>
  <si>
    <t>PM_AS-481-2S</t>
  </si>
  <si>
    <t>PM_AS-481-3S</t>
  </si>
  <si>
    <t>Azora B</t>
  </si>
  <si>
    <t>eig</t>
  </si>
  <si>
    <t>CharcoalGrey)ColorAddition427</t>
  </si>
  <si>
    <t>Azora N</t>
  </si>
  <si>
    <t>avy</t>
  </si>
  <si>
    <t>CharcoalGrey)ColorAddition417</t>
  </si>
  <si>
    <t>CharcoalGrey)ColorAddition392</t>
  </si>
  <si>
    <t>Azora C</t>
  </si>
  <si>
    <t>hes</t>
  </si>
  <si>
    <t>tnut Brown</t>
  </si>
  <si>
    <t>AS-481-1Str</t>
  </si>
  <si>
    <t>San</t>
  </si>
  <si>
    <t>dy Brown</t>
  </si>
  <si>
    <t>CharcoalGrey)ColorAddition422</t>
  </si>
  <si>
    <t>CharcoalGrey)ColorAddition412</t>
  </si>
  <si>
    <t>CharcoalGrey)ColorAddition397</t>
  </si>
  <si>
    <t>CharcoalGrey)ColorAddition402</t>
  </si>
  <si>
    <t>CharcoalGrey)ColorAddition407</t>
  </si>
  <si>
    <t>Azora Ca</t>
  </si>
  <si>
    <t>mel</t>
  </si>
  <si>
    <t>CharcoalGrey)- Colour-Addition - Azora Beige-12092023</t>
  </si>
  <si>
    <t>CharcoalGrey)ColorAddition429</t>
  </si>
  <si>
    <t>CharcoalGrey)ColorAddition419</t>
  </si>
  <si>
    <t>CharcoalGrey)ColorAddition394</t>
  </si>
  <si>
    <t>Azora S</t>
  </si>
  <si>
    <t>and</t>
  </si>
  <si>
    <t>y Brown</t>
  </si>
  <si>
    <t>CharcoalGrey)ColorAddition424</t>
  </si>
  <si>
    <t>CharcoalGrey)ColorAddition414</t>
  </si>
  <si>
    <t>CharcoalGrey)ColorAddition399</t>
  </si>
  <si>
    <t>CharcoalGrey)ColorAddition404</t>
  </si>
  <si>
    <t>CharcoalGrey)ColorAddition409</t>
  </si>
  <si>
    <t>Azora Be</t>
  </si>
  <si>
    <t>kBrownPVCColorAddition457</t>
  </si>
  <si>
    <t>kBrownPVCColorAddition472</t>
  </si>
  <si>
    <t>kBrownPVCColorAddition462</t>
  </si>
  <si>
    <t>kBrownPVCColorAddition467</t>
  </si>
  <si>
    <t>kBrownPVCColorAddition459</t>
  </si>
  <si>
    <t>kBrownPVCColorAddition474</t>
  </si>
  <si>
    <t>kBrownPVCColorAddition464</t>
  </si>
  <si>
    <t>kBrownPVCColorAddition469</t>
  </si>
  <si>
    <t>kBrownPVCColorAddition458</t>
  </si>
  <si>
    <t>kBrownPVCColorAddition473</t>
  </si>
  <si>
    <t>kBrownPVCColorAddition463</t>
  </si>
  <si>
    <t>kBrownPVCColorAddition468</t>
  </si>
  <si>
    <t>PM_AS-481L-L</t>
  </si>
  <si>
    <t>HS-AVIO-</t>
  </si>
  <si>
    <t>D.B</t>
  </si>
  <si>
    <t>ROWNPVC</t>
  </si>
  <si>
    <t>HS-GreyV</t>
  </si>
  <si>
    <t>et-Iconic57</t>
  </si>
  <si>
    <t>HS-BlueV</t>
  </si>
  <si>
    <t>et-Iconic56</t>
  </si>
  <si>
    <t>AS-481L-LHS-</t>
  </si>
  <si>
    <t>TEAL-ORC</t>
  </si>
  <si>
    <t>HID</t>
  </si>
  <si>
    <t>PM_AS-481L-R</t>
  </si>
  <si>
    <t>AS-481L-RHS-</t>
  </si>
  <si>
    <t>AS-481-1StrY</t>
  </si>
  <si>
    <t>ellowVel</t>
  </si>
  <si>
    <t>- Colour-Addition - Blush Velvet(Luxur 02)-12092023</t>
  </si>
  <si>
    <t>AS-481-1StrD</t>
  </si>
  <si>
    <t>eepGreen</t>
  </si>
  <si>
    <t>etColorAddition437</t>
  </si>
  <si>
    <t>etColorAddition432</t>
  </si>
  <si>
    <t>etColorAddition452</t>
  </si>
  <si>
    <t>etColorAddition447</t>
  </si>
  <si>
    <t>etColorAddition442</t>
  </si>
  <si>
    <t>AS-481-2StrY</t>
  </si>
  <si>
    <t>AS-481-2StrD</t>
  </si>
  <si>
    <t>etColorAddition439</t>
  </si>
  <si>
    <t>etColorAddition434</t>
  </si>
  <si>
    <t>etColorAddition454</t>
  </si>
  <si>
    <t>etColorAddition449</t>
  </si>
  <si>
    <t>etColorAddition444</t>
  </si>
  <si>
    <t>AS-481-2StrP</t>
  </si>
  <si>
    <t>owderBlu</t>
  </si>
  <si>
    <t>eVe</t>
  </si>
  <si>
    <t>AS-481-3StrY</t>
  </si>
  <si>
    <t>Brown Ve</t>
  </si>
  <si>
    <t>AS-481-3StrD</t>
  </si>
  <si>
    <t>AS-481-3StrP</t>
  </si>
  <si>
    <t>AS-465L-LHS-</t>
  </si>
  <si>
    <t>SCB-Beig</t>
  </si>
  <si>
    <t>zora59204_PM</t>
  </si>
  <si>
    <t>AS-465-SCB-L</t>
  </si>
  <si>
    <t>HS-Vival</t>
  </si>
  <si>
    <t>ife</t>
  </si>
  <si>
    <t>Malibu</t>
  </si>
  <si>
    <t>AS-465L-RHS-</t>
  </si>
  <si>
    <t>AS-465-SCB-R</t>
  </si>
  <si>
    <t>AS-465L-SCB-</t>
  </si>
  <si>
    <t>LHS-Char</t>
  </si>
  <si>
    <t>lGrey-Azora58146</t>
  </si>
  <si>
    <t>LHS-Ches</t>
  </si>
  <si>
    <t>tnu</t>
  </si>
  <si>
    <t>tBrown-Azora58109</t>
  </si>
  <si>
    <t>LHS-</t>
  </si>
  <si>
    <t>RHS-Char</t>
  </si>
  <si>
    <t>RHS-Ches</t>
  </si>
  <si>
    <t>RHS-Teal</t>
  </si>
  <si>
    <t>CHID 337</t>
  </si>
  <si>
    <t>vio-CreamPVC</t>
  </si>
  <si>
    <t>vio-D.BrownPVC</t>
  </si>
  <si>
    <t>S-G</t>
  </si>
  <si>
    <t>vio-TanPVC</t>
  </si>
  <si>
    <t>ealVelvet-Iconic53</t>
  </si>
  <si>
    <t>AS-936-WC-Te</t>
  </si>
  <si>
    <t>al+Jaipu</t>
  </si>
  <si>
    <t>rPr</t>
  </si>
  <si>
    <t>int</t>
  </si>
  <si>
    <t>ALC-102-Prin</t>
  </si>
  <si>
    <t>t1</t>
  </si>
  <si>
    <t>AS-450-1S-Bu</t>
  </si>
  <si>
    <t>ttermilk</t>
  </si>
  <si>
    <t>(Wooden Legs) //</t>
  </si>
  <si>
    <t>AS-450-2S-Bu</t>
  </si>
  <si>
    <t>AS-450-3S-Bu</t>
  </si>
  <si>
    <t>AS-450-3S-Gr</t>
  </si>
  <si>
    <t>een-Mexi</t>
  </si>
  <si>
    <t>co1</t>
  </si>
  <si>
    <t>1 //</t>
  </si>
  <si>
    <t>AS-450-1S-Cr</t>
  </si>
  <si>
    <t>eamPVC</t>
  </si>
  <si>
    <t>AS-450-2S-Cr</t>
  </si>
  <si>
    <t>AS-450-3S-Cr</t>
  </si>
  <si>
    <t>AS-450-Recai</t>
  </si>
  <si>
    <t>mer-Butt</t>
  </si>
  <si>
    <t>erm</t>
  </si>
  <si>
    <t>ilkPVC //</t>
  </si>
  <si>
    <t>AS-332-1S-Ca</t>
  </si>
  <si>
    <t>relinoSh</t>
  </si>
  <si>
    <t>ade</t>
  </si>
  <si>
    <t>AS-332-2S-Ca</t>
  </si>
  <si>
    <t>AS-332-3S-Ca</t>
  </si>
  <si>
    <t>AS-332-2S-As</t>
  </si>
  <si>
    <t>penShade</t>
  </si>
  <si>
    <t>AS-480L-Blue</t>
  </si>
  <si>
    <t>VelvetTe</t>
  </si>
  <si>
    <t>xtu</t>
  </si>
  <si>
    <t>red</t>
  </si>
  <si>
    <t>AS-480L-Corn</t>
  </si>
  <si>
    <t>er-DarkG</t>
  </si>
  <si>
    <t>er-Seaso</t>
  </si>
  <si>
    <t>nTe</t>
  </si>
  <si>
    <t>AS-Karjat C</t>
  </si>
  <si>
    <t>sofa-Cre</t>
  </si>
  <si>
    <t>am</t>
  </si>
  <si>
    <t>sofa-D.B</t>
  </si>
  <si>
    <t>AS-902-Tulip</t>
  </si>
  <si>
    <t>Print</t>
  </si>
  <si>
    <t>AS-523-1S-Bl</t>
  </si>
  <si>
    <t>ush_9338</t>
  </si>
  <si>
    <t>AS-523-2S-Bl</t>
  </si>
  <si>
    <t>AS-523-3S-Bl</t>
  </si>
  <si>
    <t>AS-208-CL-Bl</t>
  </si>
  <si>
    <t>ue-Glamo</t>
  </si>
  <si>
    <t>ur1</t>
  </si>
  <si>
    <t>13_PM</t>
  </si>
  <si>
    <t>AS-208-CL-Ye</t>
  </si>
  <si>
    <t>llow-Roo</t>
  </si>
  <si>
    <t>sev</t>
  </si>
  <si>
    <t>elt216_PM</t>
  </si>
  <si>
    <t>AS-416-SCB-2</t>
  </si>
  <si>
    <t>S-GreyFa</t>
  </si>
  <si>
    <t>b</t>
  </si>
  <si>
    <t>AS-594-SCB-O</t>
  </si>
  <si>
    <t>megaGrey</t>
  </si>
  <si>
    <t>AS-543-3S-Az</t>
  </si>
  <si>
    <t>oraSteel</t>
  </si>
  <si>
    <t>AS-377-SCB-B</t>
  </si>
  <si>
    <t>lue-Chop</t>
  </si>
  <si>
    <t>per</t>
  </si>
  <si>
    <t>reyVelvet-ICONIC57</t>
  </si>
  <si>
    <t>LUE Velvet-ICONIC 56</t>
  </si>
  <si>
    <t>AS-480-1S-TE</t>
  </si>
  <si>
    <t>AL Velve</t>
  </si>
  <si>
    <t>RCHID 337</t>
  </si>
  <si>
    <t>AS-480-2S-TE</t>
  </si>
  <si>
    <t>AS-480-3S-TE</t>
  </si>
  <si>
    <t>AS-430-Woode</t>
  </si>
  <si>
    <t>nFrame+C</t>
  </si>
  <si>
    <t>ions Sofa/PW</t>
  </si>
  <si>
    <t>AR-1003-Manu</t>
  </si>
  <si>
    <t>al-1R-Cr</t>
  </si>
  <si>
    <t>AS-912-2S-Az</t>
  </si>
  <si>
    <t>AS-912-3S-Az</t>
  </si>
  <si>
    <t>oraBlue5</t>
  </si>
  <si>
    <t>AS-464L-LHS-</t>
  </si>
  <si>
    <t>Charcoal</t>
  </si>
  <si>
    <t>Navy Blu</t>
  </si>
  <si>
    <t>zora 56136</t>
  </si>
  <si>
    <t>AVIO Tan</t>
  </si>
  <si>
    <t>PV</t>
  </si>
  <si>
    <t>C_new //</t>
  </si>
  <si>
    <t>AS-464L-RHS-</t>
  </si>
  <si>
    <t>3_9338</t>
  </si>
  <si>
    <t>AS-410-1S-SC</t>
  </si>
  <si>
    <t>B-AzoraN</t>
  </si>
  <si>
    <t>Blue56136</t>
  </si>
  <si>
    <t>AS-410-SCB-1</t>
  </si>
  <si>
    <t>S-C.Grey</t>
  </si>
  <si>
    <t>S-Steel</t>
  </si>
  <si>
    <t>gre</t>
  </si>
  <si>
    <t>AS-906-3S-SC</t>
  </si>
  <si>
    <t>B-AzoraO</t>
  </si>
  <si>
    <t>liv</t>
  </si>
  <si>
    <t>eGreen</t>
  </si>
  <si>
    <t>AS-390-2S-Ma</t>
  </si>
  <si>
    <t>rble Yel</t>
  </si>
  <si>
    <t>AS-390-2S-Mo</t>
  </si>
  <si>
    <t>tiffBrow</t>
  </si>
  <si>
    <t>AS-390-2S-Fa</t>
  </si>
  <si>
    <t>ntasticB</t>
  </si>
  <si>
    <t>AS-390-3S-Ma</t>
  </si>
  <si>
    <t>AS-390-3S-Mo</t>
  </si>
  <si>
    <t>AS-390-3S-Fa</t>
  </si>
  <si>
    <t>AS-552-WC-Sp</t>
  </si>
  <si>
    <t>ecialDua</t>
  </si>
  <si>
    <t>lFa</t>
  </si>
  <si>
    <t>bric1(Beige)</t>
  </si>
  <si>
    <t>bric2(Blue)</t>
  </si>
  <si>
    <t>bric3(Coffee)</t>
  </si>
  <si>
    <t>bric4(Red)</t>
  </si>
  <si>
    <t>AS-552-WC-Ba</t>
  </si>
  <si>
    <t>byPink+H</t>
  </si>
  <si>
    <t>ald</t>
  </si>
  <si>
    <t>enPrint</t>
  </si>
  <si>
    <t>AS-596-3S-SC</t>
  </si>
  <si>
    <t>B-AadhiB</t>
  </si>
  <si>
    <t>AS-596-SCB-T</t>
  </si>
  <si>
    <t>AS-442-1S-El</t>
  </si>
  <si>
    <t>le-Purpl</t>
  </si>
  <si>
    <t>ePr</t>
  </si>
  <si>
    <t>int //</t>
  </si>
  <si>
    <t>AS-442-2S-El</t>
  </si>
  <si>
    <t>AS-442-3S-El</t>
  </si>
  <si>
    <t>AS-487-CL-El</t>
  </si>
  <si>
    <t>le-Desig</t>
  </si>
  <si>
    <t>n1</t>
  </si>
  <si>
    <t>AS-451-WC- E</t>
  </si>
  <si>
    <t>LLE- Pri</t>
  </si>
  <si>
    <t>nt</t>
  </si>
  <si>
    <t>3_</t>
  </si>
  <si>
    <t>AS-515-3S-Ca</t>
  </si>
  <si>
    <t>melPVCPV</t>
  </si>
  <si>
    <t>C_U</t>
  </si>
  <si>
    <t>nique</t>
  </si>
  <si>
    <t>AS-390-Corne</t>
  </si>
  <si>
    <t>r-GreyVe</t>
  </si>
  <si>
    <t>t_PM</t>
  </si>
  <si>
    <t>AS-516-3S-On</t>
  </si>
  <si>
    <t>yxGreenV</t>
  </si>
  <si>
    <t>UB-Henreitta</t>
  </si>
  <si>
    <t>uee</t>
  </si>
  <si>
    <t>ASM-Harim-LH</t>
  </si>
  <si>
    <t>S-BriskM</t>
  </si>
  <si>
    <t>roomColour</t>
  </si>
  <si>
    <t>ASM-Harim-RH</t>
  </si>
  <si>
    <t>AS-597L-SCB-</t>
  </si>
  <si>
    <t>RHS-Wine</t>
  </si>
  <si>
    <t>vet_</t>
  </si>
  <si>
    <t>chair i</t>
  </si>
  <si>
    <t>rey colour_PM933826April2023</t>
  </si>
  <si>
    <t>AS-556-1S-Ta</t>
  </si>
  <si>
    <t>nPVCColo</t>
  </si>
  <si>
    <t>rAd</t>
  </si>
  <si>
    <t>dition795</t>
  </si>
  <si>
    <t>dition792</t>
  </si>
  <si>
    <t>dition798</t>
  </si>
  <si>
    <t>dition801</t>
  </si>
  <si>
    <t>nPVC</t>
  </si>
  <si>
    <t>AS-556-2S-Ta</t>
  </si>
  <si>
    <t>dition797</t>
  </si>
  <si>
    <t>dition794</t>
  </si>
  <si>
    <t>dition800</t>
  </si>
  <si>
    <t>dition803</t>
  </si>
  <si>
    <t>AS-556-3S-Ta</t>
  </si>
  <si>
    <t>dition796</t>
  </si>
  <si>
    <t>dition793</t>
  </si>
  <si>
    <t>dition799</t>
  </si>
  <si>
    <t>dition802</t>
  </si>
  <si>
    <t>AS-328-2-Dar</t>
  </si>
  <si>
    <t>kAlmond</t>
  </si>
  <si>
    <t>AS-328-2S-Gr</t>
  </si>
  <si>
    <t>eyPVC</t>
  </si>
  <si>
    <t>AS-328-3-Dar</t>
  </si>
  <si>
    <t>AS-328-3S-Gr</t>
  </si>
  <si>
    <t>AS-416-SCB-R</t>
  </si>
  <si>
    <t>uby617(T</t>
  </si>
  <si>
    <t>Blue)</t>
  </si>
  <si>
    <t>AS-452L-LHS-</t>
  </si>
  <si>
    <t>BlueTeal</t>
  </si>
  <si>
    <t>vet-Orchid 337 //</t>
  </si>
  <si>
    <t>AS-452L-RHS-</t>
  </si>
  <si>
    <t>CreamVel</t>
  </si>
  <si>
    <t>Wine-Gla</t>
  </si>
  <si>
    <t>m62</t>
  </si>
  <si>
    <t>1_PM</t>
  </si>
  <si>
    <t>AS-489L-LHS-</t>
  </si>
  <si>
    <t>Iconic57 //</t>
  </si>
  <si>
    <t>Iconic56 //</t>
  </si>
  <si>
    <t>AS-489L-RHS-</t>
  </si>
  <si>
    <t>Iconic57 , //</t>
  </si>
  <si>
    <t>Ve</t>
  </si>
  <si>
    <t>lvet (Iconic12)</t>
  </si>
  <si>
    <t>e Velvet- Colour-Addition - Blush Velvet(Luxur 02)-12092023</t>
  </si>
  <si>
    <t>AS-437-1S-Re</t>
  </si>
  <si>
    <t>onic 36 //ColorAddition804</t>
  </si>
  <si>
    <t>onic 36 //ColorAddition813</t>
  </si>
  <si>
    <t>onic 36 //ColorAddition810</t>
  </si>
  <si>
    <t>onic 36 //ColorAddition807</t>
  </si>
  <si>
    <t>onic 36 //ColorAddition816</t>
  </si>
  <si>
    <t>onic 36 //ColorAddition819</t>
  </si>
  <si>
    <t>e Velvet- Colour-Addition - Wine Velvet-12092023</t>
  </si>
  <si>
    <t>e Velvet- Colour-Addition - Yellow Velvet-12092023</t>
  </si>
  <si>
    <t>AS-437-2S-Re</t>
  </si>
  <si>
    <t>onic 36 //ColorAddition806</t>
  </si>
  <si>
    <t>onic 36 //ColorAddition815</t>
  </si>
  <si>
    <t>onic 36 //ColorAddition812</t>
  </si>
  <si>
    <t>onic 36 //ColorAddition809</t>
  </si>
  <si>
    <t>onic 36 //ColorAddition818</t>
  </si>
  <si>
    <t>onic 36 //ColorAddition821</t>
  </si>
  <si>
    <t>AS-437-3 Str</t>
  </si>
  <si>
    <t>vet (Iconic12)</t>
  </si>
  <si>
    <t>AS-437-3S-Re</t>
  </si>
  <si>
    <t>onic 36 //ColorAddition805</t>
  </si>
  <si>
    <t>onic 36 //ColorAddition814</t>
  </si>
  <si>
    <t>onic 36 //ColorAddition811</t>
  </si>
  <si>
    <t>onic 36 //ColorAddition808</t>
  </si>
  <si>
    <t>onic 36 //ColorAddition817</t>
  </si>
  <si>
    <t>onic 36 //ColorAddition820</t>
  </si>
  <si>
    <t>AS-593-Tasha</t>
  </si>
  <si>
    <t>AS-1001-3R-R</t>
  </si>
  <si>
    <t>ecliner-</t>
  </si>
  <si>
    <t>D.b</t>
  </si>
  <si>
    <t>rown PVC-Manual</t>
  </si>
  <si>
    <t>AS-512L-RHS-</t>
  </si>
  <si>
    <t>Corner-O</t>
  </si>
  <si>
    <t>rColour</t>
  </si>
  <si>
    <t>AS-512L-LHS-</t>
  </si>
  <si>
    <t>Corner-T</t>
  </si>
  <si>
    <t>Vishat</t>
  </si>
  <si>
    <t>AR-1005-Manu</t>
  </si>
  <si>
    <t>al-1R-Bl</t>
  </si>
  <si>
    <t>ADC-114Azora</t>
  </si>
  <si>
    <t>59204(Be</t>
  </si>
  <si>
    <t>)</t>
  </si>
  <si>
    <t>ADC-114-Azor</t>
  </si>
  <si>
    <t>aCharcoa</t>
  </si>
  <si>
    <t>a52212(G</t>
  </si>
  <si>
    <t>arn</t>
  </si>
  <si>
    <t>etRed)</t>
  </si>
  <si>
    <t>aIceBlue</t>
  </si>
  <si>
    <t>a58007(S</t>
  </si>
  <si>
    <t>yBrown)</t>
  </si>
  <si>
    <t>a58045(S</t>
  </si>
  <si>
    <t>lGrey)</t>
  </si>
  <si>
    <t>a56136</t>
  </si>
  <si>
    <t>AS-421-1 Str</t>
  </si>
  <si>
    <t>n-Azora 58007_PM</t>
  </si>
  <si>
    <t>AS-421-2 Str</t>
  </si>
  <si>
    <t>AS-421-3 Str</t>
  </si>
  <si>
    <t>AS-523-3S-Te</t>
  </si>
  <si>
    <t>AS-431-Woode</t>
  </si>
  <si>
    <t>nLegs So</t>
  </si>
  <si>
    <t>fa-</t>
  </si>
  <si>
    <t>AS-479-W</t>
  </si>
  <si>
    <t>C-B</t>
  </si>
  <si>
    <t>urgandy-SignatureLeatherette10_Hybrid</t>
  </si>
  <si>
    <t>AS-380-2 Sea</t>
  </si>
  <si>
    <t>ter_Beig</t>
  </si>
  <si>
    <t>e_L</t>
  </si>
  <si>
    <t>EONE B 140/19222_PM</t>
  </si>
  <si>
    <t>AS-380-3 Sea</t>
  </si>
  <si>
    <t>EONE B 140/ 19222_PM</t>
  </si>
  <si>
    <t>AS-470-1S-Mi</t>
  </si>
  <si>
    <t>et-GM Dawoz+52 //</t>
  </si>
  <si>
    <t>AS-470-1S-Ch</t>
  </si>
  <si>
    <t>arcoalGr</t>
  </si>
  <si>
    <t>Azora58146_</t>
  </si>
  <si>
    <t>AS-470-2S-Ch</t>
  </si>
  <si>
    <t>AS-470-2S-Mi</t>
  </si>
  <si>
    <t>AS-470-2S-Om</t>
  </si>
  <si>
    <t>AS-470-3S-Ch</t>
  </si>
  <si>
    <t>AS-470-3S-Mi</t>
  </si>
  <si>
    <t>AS-470-3S-Om</t>
  </si>
  <si>
    <t>Frida II_060</t>
  </si>
  <si>
    <t>11_01016</t>
  </si>
  <si>
    <t>_09</t>
  </si>
  <si>
    <t>017_08005_Hybrid_New_2021_aadeshwar</t>
  </si>
  <si>
    <t>Frida II_022</t>
  </si>
  <si>
    <t>13_5482_</t>
  </si>
  <si>
    <t>01_08005_Hybrid_New_2021_aadeshwar</t>
  </si>
  <si>
    <t>Frida II_010</t>
  </si>
  <si>
    <t>08_09001</t>
  </si>
  <si>
    <t>_08</t>
  </si>
  <si>
    <t>015_9870_Hybrid_New_2021_aadeshwar</t>
  </si>
  <si>
    <t>Frida III_06</t>
  </si>
  <si>
    <t>011_0101</t>
  </si>
  <si>
    <t>6_0</t>
  </si>
  <si>
    <t>9017_08005_Hybrid_New_2021_aadeshwar</t>
  </si>
  <si>
    <t>Frida III_02</t>
  </si>
  <si>
    <t>213_5482</t>
  </si>
  <si>
    <t>001_08005_Hybrid_New_2021_aadeshwar</t>
  </si>
  <si>
    <t>Frida III_01</t>
  </si>
  <si>
    <t>008_0900</t>
  </si>
  <si>
    <t>1_0</t>
  </si>
  <si>
    <t>8015_9870_Hybrid_New_2021_aadeshwar</t>
  </si>
  <si>
    <t>AS-344-WC-Pr</t>
  </si>
  <si>
    <t>int-Vigo</t>
  </si>
  <si>
    <t>_PM</t>
  </si>
  <si>
    <t>AS-344-WC-Bl</t>
  </si>
  <si>
    <t>AS-344-WC-Ru</t>
  </si>
  <si>
    <t>stVelvet</t>
  </si>
  <si>
    <t>AS-471-1S-Be</t>
  </si>
  <si>
    <t>conic12</t>
  </si>
  <si>
    <t>AS-471-1S-GR</t>
  </si>
  <si>
    <t>EYVelvet</t>
  </si>
  <si>
    <t>onic 57</t>
  </si>
  <si>
    <t>AS-471-1S-Bl</t>
  </si>
  <si>
    <t>id</t>
  </si>
  <si>
    <t>324 //</t>
  </si>
  <si>
    <t>AS-471-1S-Ca</t>
  </si>
  <si>
    <t>melYello</t>
  </si>
  <si>
    <t>w-A</t>
  </si>
  <si>
    <t>zora54019_ //</t>
  </si>
  <si>
    <t>onic 56 //</t>
  </si>
  <si>
    <t>AS-471-1S-OM</t>
  </si>
  <si>
    <t>AS-471-1S-TE</t>
  </si>
  <si>
    <t>AL VELVE</t>
  </si>
  <si>
    <t>T-</t>
  </si>
  <si>
    <t>ORCHID 337 //</t>
  </si>
  <si>
    <t>AS-471-1S-WI</t>
  </si>
  <si>
    <t>NE VELVE</t>
  </si>
  <si>
    <t>GLAM 621 //</t>
  </si>
  <si>
    <t>AS-471-2S-Ca</t>
  </si>
  <si>
    <t>AS-471-2S-Be</t>
  </si>
  <si>
    <t>AS-471-2S-Bl</t>
  </si>
  <si>
    <t>AS-471-2S-GR</t>
  </si>
  <si>
    <t>AS-471-2S-OM</t>
  </si>
  <si>
    <t>AS-471-2S-TE</t>
  </si>
  <si>
    <t>AS-471-2S-WI</t>
  </si>
  <si>
    <t>AS-471-3S-OM</t>
  </si>
  <si>
    <t>AS-471-3S-Ca</t>
  </si>
  <si>
    <t>AS-471-3S-GR</t>
  </si>
  <si>
    <t>AS-471-3S-WI</t>
  </si>
  <si>
    <t>AS-471-3S-Be</t>
  </si>
  <si>
    <t>AS-471-3S-Bl</t>
  </si>
  <si>
    <t>AS-471-3S-TE</t>
  </si>
  <si>
    <t>AS-471-1S- A</t>
  </si>
  <si>
    <t>zora Bei</t>
  </si>
  <si>
    <t>ge-</t>
  </si>
  <si>
    <t>AS-471-1S-Az</t>
  </si>
  <si>
    <t>ora Ches</t>
  </si>
  <si>
    <t>t Brown</t>
  </si>
  <si>
    <t>zora54019__- Colour-Addition - Azora Charcoal Grey-12092023</t>
  </si>
  <si>
    <t>zora San</t>
  </si>
  <si>
    <t>dy</t>
  </si>
  <si>
    <t>AS-471-2S -</t>
  </si>
  <si>
    <t>Azora Na</t>
  </si>
  <si>
    <t>vy</t>
  </si>
  <si>
    <t>AS-471-2S-Az</t>
  </si>
  <si>
    <t>zora54019_..- Colour-Addition - Azora Charcoal Grey-12092023</t>
  </si>
  <si>
    <t>AS-471-3S- A</t>
  </si>
  <si>
    <t>AS-471-3S-Az</t>
  </si>
  <si>
    <t>AS-471L-LHS-</t>
  </si>
  <si>
    <t>G.Red-Az</t>
  </si>
  <si>
    <t>52212_PM</t>
  </si>
  <si>
    <t>TEA</t>
  </si>
  <si>
    <t>LColorAddition495</t>
  </si>
  <si>
    <t>AS-471L-RHS-</t>
  </si>
  <si>
    <t>Colour-Addition - Berry Red Velvet-12092023</t>
  </si>
  <si>
    <t>AS-471-1S-Br</t>
  </si>
  <si>
    <t>own Velv</t>
  </si>
  <si>
    <t>onic 57,ColorAddition507</t>
  </si>
  <si>
    <t>onic 57,ColorAddition502</t>
  </si>
  <si>
    <t>onic 57,ColorAddition522</t>
  </si>
  <si>
    <t>Colour-Addition - Mint Green Velvet-12092023</t>
  </si>
  <si>
    <t>onic 57,ColorAddition537</t>
  </si>
  <si>
    <t>onic 57,ColorAddition487</t>
  </si>
  <si>
    <t>onic 57,ColorAddition512</t>
  </si>
  <si>
    <t>onic 57,ColorAddition532</t>
  </si>
  <si>
    <t>onic 57,ColorAddition477</t>
  </si>
  <si>
    <t>onic 57,ColorAddition482</t>
  </si>
  <si>
    <t>Colour-Addition - Textured Violet-12092023</t>
  </si>
  <si>
    <t>Colour-Addition - Yellow Velvet-12092023</t>
  </si>
  <si>
    <t>AS-471-2S- B</t>
  </si>
  <si>
    <t>rown Vel</t>
  </si>
  <si>
    <t>onic 57,ColorAddition509</t>
  </si>
  <si>
    <t>onic 57,ColorAddition504</t>
  </si>
  <si>
    <t>onic 57,ColorAddition524</t>
  </si>
  <si>
    <t>onic 57,ColorAddition539</t>
  </si>
  <si>
    <t>onic 57,ColorAddition514</t>
  </si>
  <si>
    <t>onic 57,ColorAddition534</t>
  </si>
  <si>
    <t>onic 57,ColorAddition479</t>
  </si>
  <si>
    <t>onic 57,ColorAddition484</t>
  </si>
  <si>
    <t>AS-471-3S- B</t>
  </si>
  <si>
    <t>onic 57,ColorAddition508</t>
  </si>
  <si>
    <t>onic 57,ColorAddition503</t>
  </si>
  <si>
    <t>onic 57,ColorAddition523</t>
  </si>
  <si>
    <t>onic 57,ColorAddition538</t>
  </si>
  <si>
    <t>onic 57,ColorAddition488</t>
  </si>
  <si>
    <t>onic 57,ColorAddition513</t>
  </si>
  <si>
    <t>onic 57,ColorAddition533</t>
  </si>
  <si>
    <t>onic 57,ColorAddition478</t>
  </si>
  <si>
    <t>onic 57,ColorAddition483</t>
  </si>
  <si>
    <t>LColorAddition511</t>
  </si>
  <si>
    <t>LColorAddition506</t>
  </si>
  <si>
    <t>LColorAddition526</t>
  </si>
  <si>
    <t>LColorAddition501</t>
  </si>
  <si>
    <t>LColorAddition541</t>
  </si>
  <si>
    <t>LColorAddition516</t>
  </si>
  <si>
    <t>LColorAddition536</t>
  </si>
  <si>
    <t>LColorAddition481</t>
  </si>
  <si>
    <t>LColorAddition486</t>
  </si>
  <si>
    <t>L</t>
  </si>
  <si>
    <t>LColorAddition510</t>
  </si>
  <si>
    <t>LColorAddition505</t>
  </si>
  <si>
    <t>LColorAddition525</t>
  </si>
  <si>
    <t>LColorAddition500</t>
  </si>
  <si>
    <t>LColorAddition540</t>
  </si>
  <si>
    <t>LColorAddition515</t>
  </si>
  <si>
    <t>LColorAddition535</t>
  </si>
  <si>
    <t>LColorAddition480</t>
  </si>
  <si>
    <t>LColorAddition485</t>
  </si>
  <si>
    <t>AS-562-2S-Me</t>
  </si>
  <si>
    <t>elvet_PM</t>
  </si>
  <si>
    <t>Dining Chair</t>
  </si>
  <si>
    <t>_Bulk Or</t>
  </si>
  <si>
    <t>der</t>
  </si>
  <si>
    <t>AS-325L-Regu</t>
  </si>
  <si>
    <t>lar-SCB-</t>
  </si>
  <si>
    <t>AS-325L-LHS-</t>
  </si>
  <si>
    <t>Regular-</t>
  </si>
  <si>
    <t>Mol</t>
  </si>
  <si>
    <t>finoBeige</t>
  </si>
  <si>
    <t>AS-325L-SCB-</t>
  </si>
  <si>
    <t>LHS-Blue</t>
  </si>
  <si>
    <t>ora56136(Regular)</t>
  </si>
  <si>
    <t>AS-325-L-LHS</t>
  </si>
  <si>
    <t>ega352(Regular)</t>
  </si>
  <si>
    <t>RHS-Blue</t>
  </si>
  <si>
    <t>RHS-Brow</t>
  </si>
  <si>
    <t>n-A</t>
  </si>
  <si>
    <t>zora58109(Regular)</t>
  </si>
  <si>
    <t>AS-325-L-RHS</t>
  </si>
  <si>
    <t>AS-1830 Fumi</t>
  </si>
  <si>
    <t>ngo_Mult</t>
  </si>
  <si>
    <t>ico</t>
  </si>
  <si>
    <t>loured Wing chair</t>
  </si>
  <si>
    <t>LHS-Regu</t>
  </si>
  <si>
    <t>lar</t>
  </si>
  <si>
    <t>-Azora 58109 (Chestnut Brown) (NoCupholder, No Handle Storage)</t>
  </si>
  <si>
    <t>RHS-Regu</t>
  </si>
  <si>
    <t>ttiffBro</t>
  </si>
  <si>
    <t>n (2)_PM</t>
  </si>
  <si>
    <t>n (1)_PM</t>
  </si>
  <si>
    <t>AS-590-3S-SC</t>
  </si>
  <si>
    <t>t_Unique</t>
  </si>
  <si>
    <t>AS-525L-LHS-</t>
  </si>
  <si>
    <t>OtherCol</t>
  </si>
  <si>
    <t>our</t>
  </si>
  <si>
    <t>AS-525L-RHS-</t>
  </si>
  <si>
    <t>UB-Brenda-Qu</t>
  </si>
  <si>
    <t>een-Beig</t>
  </si>
  <si>
    <t>e_1</t>
  </si>
  <si>
    <t>old model gr</t>
  </si>
  <si>
    <t>AS-334L-LHS-</t>
  </si>
  <si>
    <t>Fab-Sand</t>
  </si>
  <si>
    <t>yBr</t>
  </si>
  <si>
    <t>AS-334L-RHS-</t>
  </si>
  <si>
    <t>Avio-Gre</t>
  </si>
  <si>
    <t>yPV</t>
  </si>
  <si>
    <t>LightBlu</t>
  </si>
  <si>
    <t>ePV</t>
  </si>
  <si>
    <t>D.Brown</t>
  </si>
  <si>
    <t>ond</t>
  </si>
  <si>
    <t>AvioCrea</t>
  </si>
  <si>
    <t>mPV</t>
  </si>
  <si>
    <t>Navyblue</t>
  </si>
  <si>
    <t>AS-334-L-Dar</t>
  </si>
  <si>
    <t>BlushVel</t>
  </si>
  <si>
    <t>AS-539L-LHS-</t>
  </si>
  <si>
    <t>AS-539L-RHS-</t>
  </si>
  <si>
    <t>UB-Ebba-Stee</t>
  </si>
  <si>
    <t>lGrey-Qu</t>
  </si>
  <si>
    <t>AS-542-3S-Bl</t>
  </si>
  <si>
    <t>AS-385-1Str</t>
  </si>
  <si>
    <t>AS-385-1StrA</t>
  </si>
  <si>
    <t>zora5814</t>
  </si>
  <si>
    <t>6(C</t>
  </si>
  <si>
    <t>harcoalGrey)</t>
  </si>
  <si>
    <t>AS-385-1StrT</t>
  </si>
  <si>
    <t>exturedG</t>
  </si>
  <si>
    <t>ree</t>
  </si>
  <si>
    <t>nVelvet</t>
  </si>
  <si>
    <t>zora5613</t>
  </si>
  <si>
    <t>6(N</t>
  </si>
  <si>
    <t>avyBlue)</t>
  </si>
  <si>
    <t>exturedV</t>
  </si>
  <si>
    <t>iol</t>
  </si>
  <si>
    <t>etVelvet</t>
  </si>
  <si>
    <t>ame</t>
  </si>
  <si>
    <t>l Yellow</t>
  </si>
  <si>
    <t>AS-385-2Str</t>
  </si>
  <si>
    <t>stnut Brown</t>
  </si>
  <si>
    <t>AS-385-2StrA</t>
  </si>
  <si>
    <t>AS-385-2StrT</t>
  </si>
  <si>
    <t>AS-385-3S-Sk</t>
  </si>
  <si>
    <t>yBlueCol</t>
  </si>
  <si>
    <t>orA</t>
  </si>
  <si>
    <t>ddition835</t>
  </si>
  <si>
    <t>AS-385-3StrA</t>
  </si>
  <si>
    <t>AS-385-3StrT</t>
  </si>
  <si>
    <t>ddition841</t>
  </si>
  <si>
    <t>ddition838</t>
  </si>
  <si>
    <t>ddition832</t>
  </si>
  <si>
    <t>ddition823</t>
  </si>
  <si>
    <t>ddition826</t>
  </si>
  <si>
    <t>ddition829</t>
  </si>
  <si>
    <t>Cam</t>
  </si>
  <si>
    <t>el Yellow</t>
  </si>
  <si>
    <t>AS-385-1StrB</t>
  </si>
  <si>
    <t>eigeVelv</t>
  </si>
  <si>
    <t>Hybrid_AS-38</t>
  </si>
  <si>
    <t>5-1 Str-</t>
  </si>
  <si>
    <t>Win</t>
  </si>
  <si>
    <t>e-Glam621- Colour-Addition - Berry Red Velvet-12092023</t>
  </si>
  <si>
    <t>e-Glam621- Colour-Addition - Blush Velvet(Luxur 02)-12092023</t>
  </si>
  <si>
    <t>AS-385-1 Str</t>
  </si>
  <si>
    <t>am6</t>
  </si>
  <si>
    <t>21ColorAddition834</t>
  </si>
  <si>
    <t>AS-385-1StrD</t>
  </si>
  <si>
    <t>arkGreyV</t>
  </si>
  <si>
    <t>21ColorAddition843</t>
  </si>
  <si>
    <t>21ColorAddition840</t>
  </si>
  <si>
    <t>21ColorAddition849</t>
  </si>
  <si>
    <t>21ColorAddition837</t>
  </si>
  <si>
    <t>e-Glam621- Colour-Addition - Mint Green Velvet-12092023</t>
  </si>
  <si>
    <t>21ColorAddition855</t>
  </si>
  <si>
    <t>21ColorAddition831</t>
  </si>
  <si>
    <t>21ColorAddition846</t>
  </si>
  <si>
    <t>AS-385-1StrP</t>
  </si>
  <si>
    <t>21ColorAddition852</t>
  </si>
  <si>
    <t>21ColorAddition822</t>
  </si>
  <si>
    <t>21ColorAddition825</t>
  </si>
  <si>
    <t>21ColorAddition828</t>
  </si>
  <si>
    <t>e-Glam621- Colour-Addition - Yellow Velvet-12092023</t>
  </si>
  <si>
    <t>AS-385-2StrB</t>
  </si>
  <si>
    <t>5-2 Str-</t>
  </si>
  <si>
    <t>AS-385-2 Str</t>
  </si>
  <si>
    <t>21ColorAddition836</t>
  </si>
  <si>
    <t>AS-385-2StrD</t>
  </si>
  <si>
    <t>21ColorAddition845</t>
  </si>
  <si>
    <t>21ColorAddition842</t>
  </si>
  <si>
    <t>21ColorAddition851</t>
  </si>
  <si>
    <t>21ColorAddition839</t>
  </si>
  <si>
    <t>21ColorAddition857</t>
  </si>
  <si>
    <t>21ColorAddition833</t>
  </si>
  <si>
    <t>21ColorAddition848</t>
  </si>
  <si>
    <t>AS-385-2StrP</t>
  </si>
  <si>
    <t>21ColorAddition854</t>
  </si>
  <si>
    <t>21ColorAddition824</t>
  </si>
  <si>
    <t>21ColorAddition827</t>
  </si>
  <si>
    <t>21ColorAddition830</t>
  </si>
  <si>
    <t>AS-385-3StrB</t>
  </si>
  <si>
    <t>5-3Str-W</t>
  </si>
  <si>
    <t>ine</t>
  </si>
  <si>
    <t>-Glam621- Colour-Addition - Blush Velvet(Luxur 02)-12092023</t>
  </si>
  <si>
    <t>AS-385-3StrD</t>
  </si>
  <si>
    <t>AS-385-3StrP</t>
  </si>
  <si>
    <t>lvetColorAddition844</t>
  </si>
  <si>
    <t>lvetColorAddition850</t>
  </si>
  <si>
    <t>lvetColorAddition856</t>
  </si>
  <si>
    <t>lvetColorAddition847</t>
  </si>
  <si>
    <t>lvetColorAddition853</t>
  </si>
  <si>
    <t>AS-337-Loung</t>
  </si>
  <si>
    <t>er-Omega</t>
  </si>
  <si>
    <t>Gr</t>
  </si>
  <si>
    <t>er-Sandy</t>
  </si>
  <si>
    <t>Br</t>
  </si>
  <si>
    <t>AS-337-3S-Sa</t>
  </si>
  <si>
    <t>Fab</t>
  </si>
  <si>
    <t>AS-337-CL-Sa</t>
  </si>
  <si>
    <t>-C.grey-</t>
  </si>
  <si>
    <t>ra58146</t>
  </si>
  <si>
    <t>zora56136</t>
  </si>
  <si>
    <t>AS-337L-SCB-</t>
  </si>
  <si>
    <t>LHS-Sand</t>
  </si>
  <si>
    <t>own-Azora58007</t>
  </si>
  <si>
    <t>AS-337L-LHS-</t>
  </si>
  <si>
    <t>BlueFab</t>
  </si>
  <si>
    <t>S.Brown-</t>
  </si>
  <si>
    <t>ra58007</t>
  </si>
  <si>
    <t>OmegaGre</t>
  </si>
  <si>
    <t>y35</t>
  </si>
  <si>
    <t>LHS-Azor</t>
  </si>
  <si>
    <t>aBe</t>
  </si>
  <si>
    <t>aCh</t>
  </si>
  <si>
    <t>arcoalGrey</t>
  </si>
  <si>
    <t>136(NavyBlue)</t>
  </si>
  <si>
    <t>RHS-Sand</t>
  </si>
  <si>
    <t>AS-337L-RHS-</t>
  </si>
  <si>
    <t>NevadaSa</t>
  </si>
  <si>
    <t>RHS-Azor</t>
  </si>
  <si>
    <t>L.TanPVC</t>
  </si>
  <si>
    <t>PinkPVC</t>
  </si>
  <si>
    <t>vc</t>
  </si>
  <si>
    <t>mon</t>
  </si>
  <si>
    <t>d pvc</t>
  </si>
  <si>
    <t>AS-337L-LHSA</t>
  </si>
  <si>
    <t>harcoal Grey)</t>
  </si>
  <si>
    <t>SkyBlue</t>
  </si>
  <si>
    <t>Charcoal Grey)</t>
  </si>
  <si>
    <t>AS-337-U Sha</t>
  </si>
  <si>
    <t>pe-RHS-G</t>
  </si>
  <si>
    <t>pe-LHS-A</t>
  </si>
  <si>
    <t>vio</t>
  </si>
  <si>
    <t>Cream PVC</t>
  </si>
  <si>
    <t>DARK BROWN PVC</t>
  </si>
  <si>
    <t>pe-RHS-S</t>
  </si>
  <si>
    <t>y Brown-Azora58007</t>
  </si>
  <si>
    <t>AS-337-C--LH</t>
  </si>
  <si>
    <t>S-TanPVC</t>
  </si>
  <si>
    <t>ernal 05</t>
  </si>
  <si>
    <t>yVe</t>
  </si>
  <si>
    <t>VishatTe</t>
  </si>
  <si>
    <t>AS-318-CH-SC</t>
  </si>
  <si>
    <t>B-Azora5</t>
  </si>
  <si>
    <t>4(Beige)</t>
  </si>
  <si>
    <t>B-LeoneB</t>
  </si>
  <si>
    <t>lus</t>
  </si>
  <si>
    <t>h</t>
  </si>
  <si>
    <t>AS-318-C.H.-</t>
  </si>
  <si>
    <t>SCB-Char</t>
  </si>
  <si>
    <t>lGrey-Azora58146_9338</t>
  </si>
  <si>
    <t>SCB-Ches</t>
  </si>
  <si>
    <t>tBrown-Azora58109_PM</t>
  </si>
  <si>
    <t>B-AzoraM</t>
  </si>
  <si>
    <t>aro</t>
  </si>
  <si>
    <t>on</t>
  </si>
  <si>
    <t>SCB-Rust</t>
  </si>
  <si>
    <t>one13282_PM</t>
  </si>
  <si>
    <t>SCB-Teal</t>
  </si>
  <si>
    <t>AS-318-SCB-C</t>
  </si>
  <si>
    <t>urveHand</t>
  </si>
  <si>
    <t>le-</t>
  </si>
  <si>
    <t>Yellow-Azora54017 //</t>
  </si>
  <si>
    <t>NavyBlue-Azora56136_ //</t>
  </si>
  <si>
    <t>asaCraft</t>
  </si>
  <si>
    <t>rvedHandle+2Cushion-Sandybrown-Azora58007_PM //</t>
  </si>
  <si>
    <t>asa-Curv</t>
  </si>
  <si>
    <t>edH</t>
  </si>
  <si>
    <t>andle+2Cushion-Grey-OMEGA 352_PM //</t>
  </si>
  <si>
    <t>B-SuedeB</t>
  </si>
  <si>
    <t>B-MintGr</t>
  </si>
  <si>
    <t>B-RoyalB</t>
  </si>
  <si>
    <t>AS-528L-LHS-</t>
  </si>
  <si>
    <t>VishatBl</t>
  </si>
  <si>
    <t>Vishat-T</t>
  </si>
  <si>
    <t>WineVelv</t>
  </si>
  <si>
    <t>AS-528L-RHS-</t>
  </si>
  <si>
    <t>AS-467-1</t>
  </si>
  <si>
    <t>R-CHESTNUT BROWN-AZORA 58109</t>
  </si>
  <si>
    <t>R-HighwaySandyBrown</t>
  </si>
  <si>
    <t>R-Grey-Omega352</t>
  </si>
  <si>
    <t>AS-467-2</t>
  </si>
  <si>
    <t>AS-467-3</t>
  </si>
  <si>
    <t>AS-430-WC-Ch</t>
  </si>
  <si>
    <t>airOnly-</t>
  </si>
  <si>
    <t>Oli</t>
  </si>
  <si>
    <t>Roy</t>
  </si>
  <si>
    <t>Tex</t>
  </si>
  <si>
    <t>air+Pouf</t>
  </si>
  <si>
    <t>fe-</t>
  </si>
  <si>
    <t>BlushVelvet</t>
  </si>
  <si>
    <t>OliveGreenVelvet</t>
  </si>
  <si>
    <t>RoyalBlueVelvet</t>
  </si>
  <si>
    <t>TexturedVioletVelvet</t>
  </si>
  <si>
    <t>AS-416-SCB-B</t>
  </si>
  <si>
    <t>lueVelve</t>
  </si>
  <si>
    <t>t-R</t>
  </si>
  <si>
    <t>uby617</t>
  </si>
  <si>
    <t>al-Brown</t>
  </si>
  <si>
    <t>AS-416-SCB-M</t>
  </si>
  <si>
    <t>.GreenVe</t>
  </si>
  <si>
    <t>CHESTON SECT</t>
  </si>
  <si>
    <t>IONAL LH</t>
  </si>
  <si>
    <t>S-9</t>
  </si>
  <si>
    <t>IONAL RH</t>
  </si>
  <si>
    <t>S_P</t>
  </si>
  <si>
    <t>M9268-9338</t>
  </si>
  <si>
    <t>vio-DarkBrownPVC</t>
  </si>
  <si>
    <t>RS-1-Electri</t>
  </si>
  <si>
    <t>c-WineVe</t>
  </si>
  <si>
    <t>ADT-3-BrownB</t>
  </si>
  <si>
    <t>ase+Satv</t>
  </si>
  <si>
    <t>ari</t>
  </si>
  <si>
    <t>oMarble_aadeshwar</t>
  </si>
  <si>
    <t>ADT-4-BrownB</t>
  </si>
  <si>
    <t>AS-443-1Str-</t>
  </si>
  <si>
    <t>d 324 //</t>
  </si>
  <si>
    <t>AS-443-1S-Ch</t>
  </si>
  <si>
    <t>elvet-Orchid //</t>
  </si>
  <si>
    <t>AS-443-1S-Gr</t>
  </si>
  <si>
    <t>chid333 //</t>
  </si>
  <si>
    <t>AS-443-1S-Mi</t>
  </si>
  <si>
    <t>et-Orchid339 //</t>
  </si>
  <si>
    <t>AS-443-1S-Sk</t>
  </si>
  <si>
    <t>-Iconic46 //</t>
  </si>
  <si>
    <t>AS-443-2Str-</t>
  </si>
  <si>
    <t>AS-443-2S-Ch</t>
  </si>
  <si>
    <t>AS-443-2S-Gr</t>
  </si>
  <si>
    <t>AS-443-2S-Mi</t>
  </si>
  <si>
    <t>AS-443-2S-Sk</t>
  </si>
  <si>
    <t>-Iconic46, //</t>
  </si>
  <si>
    <t>Blue-GTA</t>
  </si>
  <si>
    <t>Rub</t>
  </si>
  <si>
    <t>y617 //</t>
  </si>
  <si>
    <t>AS-443-3Str-</t>
  </si>
  <si>
    <t>AS-443-3S-Ch</t>
  </si>
  <si>
    <t>AS-443-3S-Gr</t>
  </si>
  <si>
    <t>chid333. //</t>
  </si>
  <si>
    <t>AS-443-3S-Mi</t>
  </si>
  <si>
    <t>et-Orchid339 , //</t>
  </si>
  <si>
    <t>AS-443-3S-Sk</t>
  </si>
  <si>
    <t>-Iconic46_ //</t>
  </si>
  <si>
    <t>y 617 //</t>
  </si>
  <si>
    <t>AS-443-1S-Az</t>
  </si>
  <si>
    <t>AS-443-2S-Az</t>
  </si>
  <si>
    <t>vyBlue)- Colour-Addition - Azora Sandy Brown-12092023</t>
  </si>
  <si>
    <t>AS-443-3S-Az</t>
  </si>
  <si>
    <t>AS-443-1S- B</t>
  </si>
  <si>
    <t>AS-443-1S-Wi</t>
  </si>
  <si>
    <t>neRedVel</t>
  </si>
  <si>
    <t>AS-443-1S-Ro</t>
  </si>
  <si>
    <t>etColorAddition873</t>
  </si>
  <si>
    <t>etColorAddition882</t>
  </si>
  <si>
    <t>AS-443-1S-Me</t>
  </si>
  <si>
    <t>etColorAddition891</t>
  </si>
  <si>
    <t>etColorAddition867</t>
  </si>
  <si>
    <t>etColorAddition876</t>
  </si>
  <si>
    <t>etColorAddition885</t>
  </si>
  <si>
    <t>etColorAddition888</t>
  </si>
  <si>
    <t>etColorAddition858</t>
  </si>
  <si>
    <t>etColorAddition861</t>
  </si>
  <si>
    <t>etColorAddition864</t>
  </si>
  <si>
    <t>AS-443-2S-Wi</t>
  </si>
  <si>
    <t>VISHAT T</t>
  </si>
  <si>
    <t>EAL</t>
  </si>
  <si>
    <t>ColorAddition875</t>
  </si>
  <si>
    <t>ColorAddition884</t>
  </si>
  <si>
    <t>AS-443-2S-Me</t>
  </si>
  <si>
    <t>AS-443-2S- M</t>
  </si>
  <si>
    <t>int Gree</t>
  </si>
  <si>
    <t>n V</t>
  </si>
  <si>
    <t>ColorAddition893</t>
  </si>
  <si>
    <t>ColorAddition869</t>
  </si>
  <si>
    <t>ColorAddition878</t>
  </si>
  <si>
    <t>ColorAddition887</t>
  </si>
  <si>
    <t>AS-443-2S-Ro</t>
  </si>
  <si>
    <t>ColorAddition890</t>
  </si>
  <si>
    <t>ColorAddition860</t>
  </si>
  <si>
    <t>ColorAddition863</t>
  </si>
  <si>
    <t>ColorAddition866</t>
  </si>
  <si>
    <t>AS-443-3S-Wi</t>
  </si>
  <si>
    <t>AS-443-3S-Ro</t>
  </si>
  <si>
    <t>etColorAddition874</t>
  </si>
  <si>
    <t>etColorAddition883</t>
  </si>
  <si>
    <t>etColorAddition892</t>
  </si>
  <si>
    <t>etColorAddition868</t>
  </si>
  <si>
    <t>etColorAddition877</t>
  </si>
  <si>
    <t>etColorAddition889</t>
  </si>
  <si>
    <t>etColorAddition859</t>
  </si>
  <si>
    <t>etColorAddition862</t>
  </si>
  <si>
    <t>etColorAddition865</t>
  </si>
  <si>
    <t>AS-325-3S-SC</t>
  </si>
  <si>
    <t>B-New-Ru</t>
  </si>
  <si>
    <t>stV</t>
  </si>
  <si>
    <t>PM_AS-392-CL</t>
  </si>
  <si>
    <t>AS-392-CL-Ye</t>
  </si>
  <si>
    <t>4017_PM</t>
  </si>
  <si>
    <t>AS-563-3S-Wi</t>
  </si>
  <si>
    <t>AS-562-3StrW</t>
  </si>
  <si>
    <t>ineVelve</t>
  </si>
  <si>
    <t>AS-441-1 Str</t>
  </si>
  <si>
    <t>a 59204_PM //</t>
  </si>
  <si>
    <t>n-Azora 58007_PM //</t>
  </si>
  <si>
    <t>AS-441-1S-Bl</t>
  </si>
  <si>
    <t>onic56 //</t>
  </si>
  <si>
    <t>AS-441-2 Str</t>
  </si>
  <si>
    <t>AS-441-2S-Bl</t>
  </si>
  <si>
    <t>onic56 , //</t>
  </si>
  <si>
    <t>AS-441-3 Str</t>
  </si>
  <si>
    <t>AS-441-3S-Bl</t>
  </si>
  <si>
    <t>AS-441-1S-Ca</t>
  </si>
  <si>
    <t>zora54019_PM</t>
  </si>
  <si>
    <t>AS-441-2S-Ca</t>
  </si>
  <si>
    <t>AS-441-3S-Ca</t>
  </si>
  <si>
    <t>ADT-5-BrownB</t>
  </si>
  <si>
    <t>ase+Crea</t>
  </si>
  <si>
    <t>mMa</t>
  </si>
  <si>
    <t>rble_aadeshwar</t>
  </si>
  <si>
    <t>Larenzo 1 se</t>
  </si>
  <si>
    <t>ater_180</t>
  </si>
  <si>
    <t>AS-565-2S-Pi</t>
  </si>
  <si>
    <t>nkVelvet</t>
  </si>
  <si>
    <t>Sku</t>
  </si>
  <si>
    <t>AS-565-3S-Pi</t>
  </si>
  <si>
    <t>SKu</t>
  </si>
  <si>
    <t>AS-352-High</t>
  </si>
  <si>
    <t>Back Cha</t>
  </si>
  <si>
    <t>ir-</t>
  </si>
  <si>
    <t>Royal Blue</t>
  </si>
  <si>
    <t>AS-417L-LHS-</t>
  </si>
  <si>
    <t>Blue-Azo</t>
  </si>
  <si>
    <t>S.Brown</t>
  </si>
  <si>
    <t>AS-417L-RHS-</t>
  </si>
  <si>
    <t>Grey fab</t>
  </si>
  <si>
    <t>ADC-113-Azor</t>
  </si>
  <si>
    <t>a59204(B</t>
  </si>
  <si>
    <t>e)</t>
  </si>
  <si>
    <t>ADT-7-White-</t>
  </si>
  <si>
    <t>Satvario</t>
  </si>
  <si>
    <t>Mar</t>
  </si>
  <si>
    <t>ble</t>
  </si>
  <si>
    <t>CustomSofa-3</t>
  </si>
  <si>
    <t>S-Austri</t>
  </si>
  <si>
    <t>a31</t>
  </si>
  <si>
    <t>UB-Lucy-Beig</t>
  </si>
  <si>
    <t>e-Queen</t>
  </si>
  <si>
    <t>AS-471H-3S-B</t>
  </si>
  <si>
    <t>lue+Gree</t>
  </si>
  <si>
    <t>n(S</t>
  </si>
  <si>
    <t>eat)PVC</t>
  </si>
  <si>
    <t>SquareCheste</t>
  </si>
  <si>
    <t>rPouffe-</t>
  </si>
  <si>
    <t>geFabric</t>
  </si>
  <si>
    <t>AS-471H-2S-B</t>
  </si>
  <si>
    <t>lue+Grey</t>
  </si>
  <si>
    <t>(Se</t>
  </si>
  <si>
    <t>at)PVC</t>
  </si>
  <si>
    <t>AS-471H-2S-O</t>
  </si>
  <si>
    <t>range+Br</t>
  </si>
  <si>
    <t>(Seat)PVC</t>
  </si>
  <si>
    <t>AS-471H-2S-P</t>
  </si>
  <si>
    <t>ink+Brow</t>
  </si>
  <si>
    <t>lue+Oran</t>
  </si>
  <si>
    <t>ge(</t>
  </si>
  <si>
    <t>Seat)PVC</t>
  </si>
  <si>
    <t>lue+Pink</t>
  </si>
  <si>
    <t>AS-524-1S-Wi</t>
  </si>
  <si>
    <t>AS-524-2S-Wi</t>
  </si>
  <si>
    <t>AS-524-3S-Bl</t>
  </si>
  <si>
    <t>AS-524-3S-Te</t>
  </si>
  <si>
    <t>AS-524-3S-Wi</t>
  </si>
  <si>
    <t>Yel</t>
  </si>
  <si>
    <t>lowVelvet</t>
  </si>
  <si>
    <t>Tea</t>
  </si>
  <si>
    <t>ADT-8-Rosego</t>
  </si>
  <si>
    <t>ldAcryli</t>
  </si>
  <si>
    <t>c+K</t>
  </si>
  <si>
    <t>alingaStone_aadeshwar</t>
  </si>
  <si>
    <t>ADT-7-WhiteB</t>
  </si>
  <si>
    <t>ase-Satv</t>
  </si>
  <si>
    <t>ADT-7-D.brow</t>
  </si>
  <si>
    <t>n-Satvar</t>
  </si>
  <si>
    <t>ioM</t>
  </si>
  <si>
    <t>AS-931-WC-My</t>
  </si>
  <si>
    <t>ra107</t>
  </si>
  <si>
    <t>ra104</t>
  </si>
  <si>
    <t>AS-Zigzag Ch</t>
  </si>
  <si>
    <t>air-Blac</t>
  </si>
  <si>
    <t>k&amp;W</t>
  </si>
  <si>
    <t>hite_PM</t>
  </si>
  <si>
    <t>AS-208-@Chai</t>
  </si>
  <si>
    <t>se Loung</t>
  </si>
  <si>
    <t>er-</t>
  </si>
  <si>
    <t>Glamour Blue</t>
  </si>
  <si>
    <t>AS-208-Chais</t>
  </si>
  <si>
    <t>-@-</t>
  </si>
  <si>
    <t>Green</t>
  </si>
  <si>
    <t>AS-208-CL-Da</t>
  </si>
  <si>
    <t>rkGreyVe</t>
  </si>
  <si>
    <t>AS-208-CL-Mi</t>
  </si>
  <si>
    <t>AS-208-CL-Te</t>
  </si>
  <si>
    <t>AS-411-3S-Ch</t>
  </si>
  <si>
    <t>ester-Al</t>
  </si>
  <si>
    <t>toF</t>
  </si>
  <si>
    <t>abBrown</t>
  </si>
  <si>
    <t>ADT-7-d.brow</t>
  </si>
  <si>
    <t>arble+6Chair_aadeshwar</t>
  </si>
  <si>
    <t>ble+6Chair_aadeshwar</t>
  </si>
  <si>
    <t>ADC-106-Grey</t>
  </si>
  <si>
    <t>eat</t>
  </si>
  <si>
    <t>)(D.BrownPolish+Cap)_aadeshwar</t>
  </si>
  <si>
    <t>AS-432-Grey+</t>
  </si>
  <si>
    <t>Blue pvc</t>
  </si>
  <si>
    <t>-3S</t>
  </si>
  <si>
    <t>tr</t>
  </si>
  <si>
    <t>AS-495-Accen</t>
  </si>
  <si>
    <t>tChair-E</t>
  </si>
  <si>
    <t>lle</t>
  </si>
  <si>
    <t>3 .</t>
  </si>
  <si>
    <t>AS-491-WC-el</t>
  </si>
  <si>
    <t>le-Print</t>
  </si>
  <si>
    <t>.</t>
  </si>
  <si>
    <t>AS-1005-3Str</t>
  </si>
  <si>
    <t>AST-TurkeySC</t>
  </si>
  <si>
    <t>B-Beige</t>
  </si>
  <si>
    <t>AS-397-SofaW</t>
  </si>
  <si>
    <t>ithStora</t>
  </si>
  <si>
    <t>111-57_aades</t>
  </si>
  <si>
    <t>hwar</t>
  </si>
  <si>
    <t>111-59_aades</t>
  </si>
  <si>
    <t>111-58_aades</t>
  </si>
  <si>
    <t>&amp; Pouff</t>
  </si>
  <si>
    <t>159-divine b</t>
  </si>
  <si>
    <t>AS-159L-LHS-</t>
  </si>
  <si>
    <t>Velvet b</t>
  </si>
  <si>
    <t>AS-159L-RHS-</t>
  </si>
  <si>
    <t>Molfino</t>
  </si>
  <si>
    <t>Str</t>
  </si>
  <si>
    <t>AS-Chester-A</t>
  </si>
  <si>
    <t>lto-3S_P</t>
  </si>
  <si>
    <t>AS-1007-2R-R</t>
  </si>
  <si>
    <t>But</t>
  </si>
  <si>
    <t>termilk PVC-Manual</t>
  </si>
  <si>
    <t>AS-388-2S-As</t>
  </si>
  <si>
    <t>h grey</t>
  </si>
  <si>
    <t>AS-388-3S-As</t>
  </si>
  <si>
    <t>AS-159L-Brow</t>
  </si>
  <si>
    <t>AS-159 Sofa-</t>
  </si>
  <si>
    <t>isbane 714</t>
  </si>
  <si>
    <t>RHS-Omeg</t>
  </si>
  <si>
    <t>a G</t>
  </si>
  <si>
    <t>P-008-Merish</t>
  </si>
  <si>
    <t>i</t>
  </si>
  <si>
    <t>MethenyChair</t>
  </si>
  <si>
    <t>AS-964-DC-az</t>
  </si>
  <si>
    <t>orachest</t>
  </si>
  <si>
    <t>nut</t>
  </si>
  <si>
    <t>brown_aadeshwar</t>
  </si>
  <si>
    <t>oranavyb</t>
  </si>
  <si>
    <t>_aadeshwar</t>
  </si>
  <si>
    <t>oraolive</t>
  </si>
  <si>
    <t>en_aadeshwar</t>
  </si>
  <si>
    <t>eorgiaStone)_aadeshwar</t>
  </si>
  <si>
    <t>AS-429-1 Str</t>
  </si>
  <si>
    <t>meg</t>
  </si>
  <si>
    <t>a 694_PM</t>
  </si>
  <si>
    <t>a 352_PM</t>
  </si>
  <si>
    <t>349_PM</t>
  </si>
  <si>
    <t>AS-429-2 Str</t>
  </si>
  <si>
    <t>AS-429-3 Str</t>
  </si>
  <si>
    <t>AS-461-W</t>
  </si>
  <si>
    <t>C-A</t>
  </si>
  <si>
    <t>C-E</t>
  </si>
  <si>
    <t>ternal10-GreenPVC</t>
  </si>
  <si>
    <t>ternal7-GreyPVC</t>
  </si>
  <si>
    <t>AS-403-WC-Ne</t>
  </si>
  <si>
    <t>w</t>
  </si>
  <si>
    <t>AS-1008-LSpa</t>
  </si>
  <si>
    <t>pedRecli</t>
  </si>
  <si>
    <t>ner</t>
  </si>
  <si>
    <t>AS-491 Look-</t>
  </si>
  <si>
    <t>Alike Re</t>
  </si>
  <si>
    <t>ady</t>
  </si>
  <si>
    <t>AS-181L-LHS-</t>
  </si>
  <si>
    <t>BrownSha</t>
  </si>
  <si>
    <t>ded</t>
  </si>
  <si>
    <t>rea</t>
  </si>
  <si>
    <t>m-ArtizeFlorida-04</t>
  </si>
  <si>
    <t>AS-181L-RHS-</t>
  </si>
  <si>
    <t>AS-387-3S-Ch</t>
  </si>
  <si>
    <t>arcoal g</t>
  </si>
  <si>
    <t>AS-123-1S-Bl</t>
  </si>
  <si>
    <t>AS-123-1S-Na</t>
  </si>
  <si>
    <t>AS-123-1S-Re</t>
  </si>
  <si>
    <t>AS-123-2S-Bl</t>
  </si>
  <si>
    <t>AS-123-2S-Na</t>
  </si>
  <si>
    <t>AS-123-2S-Re</t>
  </si>
  <si>
    <t>AS-123-3S-Bl</t>
  </si>
  <si>
    <t>AS-123-3S-Na</t>
  </si>
  <si>
    <t>AS-123-3S-Re</t>
  </si>
  <si>
    <t>318-CurveHan</t>
  </si>
  <si>
    <t>dle-Grey</t>
  </si>
  <si>
    <t>/ O</t>
  </si>
  <si>
    <t>mega Grey</t>
  </si>
  <si>
    <t>dle-Yell</t>
  </si>
  <si>
    <t>ow/</t>
  </si>
  <si>
    <t>Azora 54017</t>
  </si>
  <si>
    <t>Zigzag fabri</t>
  </si>
  <si>
    <t>c chair</t>
  </si>
  <si>
    <t>AS-451-WC-Re</t>
  </si>
  <si>
    <t>dVelvet-</t>
  </si>
  <si>
    <t>nic36</t>
  </si>
  <si>
    <t>AS-451-WC-Bl</t>
  </si>
  <si>
    <t>ushPinkV</t>
  </si>
  <si>
    <t>AS-451-WC-Mi</t>
  </si>
  <si>
    <t>onic56</t>
  </si>
  <si>
    <t>AS-451-WC-Te</t>
  </si>
  <si>
    <t>AS-518-Bench</t>
  </si>
  <si>
    <t>AS-385-1S-Bl</t>
  </si>
  <si>
    <t>AS-385-1S-Gr</t>
  </si>
  <si>
    <t>AS-385-1S-Sa</t>
  </si>
  <si>
    <t>ndy Beig</t>
  </si>
  <si>
    <t>AS-385-1S-Ye</t>
  </si>
  <si>
    <t>llow-Div</t>
  </si>
  <si>
    <t>Peppy-OldGold</t>
  </si>
  <si>
    <t>AS-385-2S-Bl</t>
  </si>
  <si>
    <t>AS-385-2S-Gr</t>
  </si>
  <si>
    <t>AS-385-2S-Re</t>
  </si>
  <si>
    <t>d-Divine</t>
  </si>
  <si>
    <t>Pep</t>
  </si>
  <si>
    <t>pyPaprika</t>
  </si>
  <si>
    <t>AS-385-2S-Sa</t>
  </si>
  <si>
    <t>AS-385-3S-Bl</t>
  </si>
  <si>
    <t>AS-385-3S-Gr</t>
  </si>
  <si>
    <t>AS-385-3S-Re</t>
  </si>
  <si>
    <t>AS-385-3S-Sa</t>
  </si>
  <si>
    <t>AS-385-3S-Be</t>
  </si>
  <si>
    <t>AS-385-1S-Pi</t>
  </si>
  <si>
    <t>nk</t>
  </si>
  <si>
    <t>ADC-106-Sviv</t>
  </si>
  <si>
    <t>el-Herit</t>
  </si>
  <si>
    <t>age</t>
  </si>
  <si>
    <t>929_aadeshwar</t>
  </si>
  <si>
    <t>AS-404-WC-Ne</t>
  </si>
  <si>
    <t>AS-431-1 Str</t>
  </si>
  <si>
    <t>Grey-Azora 58146_PM</t>
  </si>
  <si>
    <t>vie</t>
  </si>
  <si>
    <t>ra415</t>
  </si>
  <si>
    <t>Azora 56136_PM</t>
  </si>
  <si>
    <t>AS-431-2 Str</t>
  </si>
  <si>
    <t>AS-431-3 Str</t>
  </si>
  <si>
    <t>AS-515-2S-Ta</t>
  </si>
  <si>
    <t>nPvc</t>
  </si>
  <si>
    <t>AS-515-3S-Ta</t>
  </si>
  <si>
    <t>AS-515-1Str-</t>
  </si>
  <si>
    <t>ow</t>
  </si>
  <si>
    <t>AS-515-2Str-</t>
  </si>
  <si>
    <t>AS-515-3Str-</t>
  </si>
  <si>
    <t>AS-Chester-3</t>
  </si>
  <si>
    <t>Str-Teal</t>
  </si>
  <si>
    <t>Black Cheste</t>
  </si>
  <si>
    <t>r 2S</t>
  </si>
  <si>
    <t>Str-Char</t>
  </si>
  <si>
    <t>lGrey+GoldPart</t>
  </si>
  <si>
    <t>Odesa Three</t>
  </si>
  <si>
    <t>Seater S</t>
  </si>
  <si>
    <t>ofa</t>
  </si>
  <si>
    <t>in Dark Blue_9338</t>
  </si>
  <si>
    <t>Olive green</t>
  </si>
  <si>
    <t>(Azora -</t>
  </si>
  <si>
    <t>20)._</t>
  </si>
  <si>
    <t>eFa</t>
  </si>
  <si>
    <t>bric</t>
  </si>
  <si>
    <t>a59204</t>
  </si>
  <si>
    <t>sta</t>
  </si>
  <si>
    <t>rdYellow</t>
  </si>
  <si>
    <t>Custom Ottom</t>
  </si>
  <si>
    <t>an</t>
  </si>
  <si>
    <t>DiningBench-</t>
  </si>
  <si>
    <t>HaldenPr</t>
  </si>
  <si>
    <t>LookAlik</t>
  </si>
  <si>
    <t>e-O</t>
  </si>
  <si>
    <t>nyxGreenVelvet</t>
  </si>
  <si>
    <t>AS-595-3S-SC</t>
  </si>
  <si>
    <t>B-S.Brow</t>
  </si>
  <si>
    <t>AS-LoungeCha</t>
  </si>
  <si>
    <t>ir-TanPV</t>
  </si>
  <si>
    <t>AS-562-Chair</t>
  </si>
  <si>
    <t>AS-442-1 Str</t>
  </si>
  <si>
    <t>d W</t>
  </si>
  <si>
    <t>hite Stripes //</t>
  </si>
  <si>
    <t>AS-442-2S-Bl</t>
  </si>
  <si>
    <t>ueWhiteS</t>
  </si>
  <si>
    <t>tri</t>
  </si>
  <si>
    <t>pesVelvet //</t>
  </si>
  <si>
    <t>AS-442-3 Str</t>
  </si>
  <si>
    <t>AS-442-2Str-</t>
  </si>
  <si>
    <t>AB-101-KingS</t>
  </si>
  <si>
    <t>ize-Blue</t>
  </si>
  <si>
    <t>AB-101-Queen</t>
  </si>
  <si>
    <t>Size-Blu</t>
  </si>
  <si>
    <t>AS 1462_Brow</t>
  </si>
  <si>
    <t>AS 1462_Grey</t>
  </si>
  <si>
    <t>AS-146-1S-Ic</t>
  </si>
  <si>
    <t>eBlue</t>
  </si>
  <si>
    <t>AS-146-1S-Na</t>
  </si>
  <si>
    <t>AS-146-1S-Wi</t>
  </si>
  <si>
    <t>n2</t>
  </si>
  <si>
    <t>AS-146-2S-Ic</t>
  </si>
  <si>
    <t>AS-146-2S-Na</t>
  </si>
  <si>
    <t>AS-146-2S-Wi</t>
  </si>
  <si>
    <t>n3</t>
  </si>
  <si>
    <t>AS-146-3S-Ic</t>
  </si>
  <si>
    <t>AS-146-3S-Na</t>
  </si>
  <si>
    <t>AS-146-3S-Wi</t>
  </si>
  <si>
    <t>AS-465-3Str-</t>
  </si>
  <si>
    <t>tBrown-AZORA58109</t>
  </si>
  <si>
    <t>SCB-Orch</t>
  </si>
  <si>
    <t>SCB-Came</t>
  </si>
  <si>
    <t>lYe</t>
  </si>
  <si>
    <t>llow-Azora54019</t>
  </si>
  <si>
    <t>AS-575L-SCB-</t>
  </si>
  <si>
    <t>LHS-Gree</t>
  </si>
  <si>
    <t>RHS-Gree</t>
  </si>
  <si>
    <t>AS-940-1Str-</t>
  </si>
  <si>
    <t>Azora540</t>
  </si>
  <si>
    <t>AS-940-3Str-</t>
  </si>
  <si>
    <t>GreenAzo</t>
  </si>
  <si>
    <t>Bianca-3S-Bl</t>
  </si>
  <si>
    <t>ueFab</t>
  </si>
  <si>
    <t>AzoraBei</t>
  </si>
  <si>
    <t>AS-105-1S- A</t>
  </si>
  <si>
    <t>AS-105-1S0Az</t>
  </si>
  <si>
    <t>ora Char</t>
  </si>
  <si>
    <t>l Grey</t>
  </si>
  <si>
    <t>AS-105-1StrA</t>
  </si>
  <si>
    <t>zora 561</t>
  </si>
  <si>
    <t>Navy Blue)</t>
  </si>
  <si>
    <t>AS-105-1S-Az</t>
  </si>
  <si>
    <t>(Sa</t>
  </si>
  <si>
    <t>ndy Brown)</t>
  </si>
  <si>
    <t>AS-105-2S-Az</t>
  </si>
  <si>
    <t>ndy Brown)ColorAddition911</t>
  </si>
  <si>
    <t>ndy Brown)ColorAddition896</t>
  </si>
  <si>
    <t>AS-105-2S- A</t>
  </si>
  <si>
    <t>ndy Brown)ColorAddition899</t>
  </si>
  <si>
    <t>ndy Brown)ColorAddition914</t>
  </si>
  <si>
    <t>AS-105-2StrA</t>
  </si>
  <si>
    <t>ndy Brown)ColorAddition908</t>
  </si>
  <si>
    <t>ndy Brown)ColorAddition902</t>
  </si>
  <si>
    <t>ndy Brown)ColorAddition905</t>
  </si>
  <si>
    <t>AS-105-2S Az</t>
  </si>
  <si>
    <t>AS-105-3S- A</t>
  </si>
  <si>
    <t>AS-105-3S -</t>
  </si>
  <si>
    <t>est</t>
  </si>
  <si>
    <t>nut Brown</t>
  </si>
  <si>
    <t>AS-105-3S-Az</t>
  </si>
  <si>
    <t>AS-105-3StrA</t>
  </si>
  <si>
    <t>reyPVCColorAddition909</t>
  </si>
  <si>
    <t>reyPVCColorAddition894</t>
  </si>
  <si>
    <t>AS-105-1S-Gr</t>
  </si>
  <si>
    <t>eenPVC</t>
  </si>
  <si>
    <t>reyPVCColorAddition897</t>
  </si>
  <si>
    <t>reyPVCColorAddition912</t>
  </si>
  <si>
    <t>reyPVCColorAddition945</t>
  </si>
  <si>
    <t>reyPVCColorAddition906</t>
  </si>
  <si>
    <t>reyPVCColorAddition900</t>
  </si>
  <si>
    <t>reyPVCColorAddition903</t>
  </si>
  <si>
    <t>reyPVCColorAddition939</t>
  </si>
  <si>
    <t>reyPVCColorAddition942</t>
  </si>
  <si>
    <t>AS-105-2S-Gr</t>
  </si>
  <si>
    <t>vio-DarkBrownPVCColorAddition947</t>
  </si>
  <si>
    <t>vio-DarkBrownPVCColorAddition941</t>
  </si>
  <si>
    <t>vio-DarkBrownPVCColorAddition944</t>
  </si>
  <si>
    <t>vioCreamPVCColorAddition910</t>
  </si>
  <si>
    <t>vioCreamPVCColorAddition895</t>
  </si>
  <si>
    <t>AS-105-3S-Gr</t>
  </si>
  <si>
    <t>vioCreamPVCColorAddition898</t>
  </si>
  <si>
    <t>vioCreamPVCColorAddition913</t>
  </si>
  <si>
    <t>vioCreamPVCColorAddition946</t>
  </si>
  <si>
    <t>vioCreamPVCColorAddition907</t>
  </si>
  <si>
    <t>vioCreamPVCColorAddition901</t>
  </si>
  <si>
    <t>vioCreamPVCColorAddition904</t>
  </si>
  <si>
    <t>vioCreamPVCColorAddition940</t>
  </si>
  <si>
    <t>vioCreamPVCColorAddition943</t>
  </si>
  <si>
    <t>AS-105-1S- B</t>
  </si>
  <si>
    <t>AS-105-1S-De</t>
  </si>
  <si>
    <t>et- Colour-Addition - Berry Red Velvet-12092023</t>
  </si>
  <si>
    <t>etColorAddition915</t>
  </si>
  <si>
    <t>et- Colour-Addition - Blush Velvet(Luxur 02)-12092023</t>
  </si>
  <si>
    <t>et- Colour-Addition - Brown Velvet-12092023</t>
  </si>
  <si>
    <t>etColorAddition921</t>
  </si>
  <si>
    <t>etColorAddition918</t>
  </si>
  <si>
    <t>etColorAddition930</t>
  </si>
  <si>
    <t>et- Colour-Addition - Mint Green Velvet-12092023</t>
  </si>
  <si>
    <t>etColorAddition927</t>
  </si>
  <si>
    <t>etColorAddition924</t>
  </si>
  <si>
    <t>etColorAddition933</t>
  </si>
  <si>
    <t>et- Colour-Addition - Royal Blue Velvet-12092023</t>
  </si>
  <si>
    <t>etColorAddition936</t>
  </si>
  <si>
    <t>et- Colour-Addition - Textured Violet-12092023</t>
  </si>
  <si>
    <t>et- Colour-Addition - Wine Velvet-12092023</t>
  </si>
  <si>
    <t>et- Colour-Addition - Yellow Velvet-12092023</t>
  </si>
  <si>
    <t>AS-105-2S- B</t>
  </si>
  <si>
    <t>AS-105-2S-De</t>
  </si>
  <si>
    <t>etColorAddition917</t>
  </si>
  <si>
    <t>etColorAddition923</t>
  </si>
  <si>
    <t>etColorAddition920</t>
  </si>
  <si>
    <t>etColorAddition932</t>
  </si>
  <si>
    <t>etColorAddition929</t>
  </si>
  <si>
    <t>etColorAddition926</t>
  </si>
  <si>
    <t>etColorAddition935</t>
  </si>
  <si>
    <t>etColorAddition938</t>
  </si>
  <si>
    <t>AS-105-3S-Be</t>
  </si>
  <si>
    <t>AS-105-3S-De</t>
  </si>
  <si>
    <t>etColorAddition916</t>
  </si>
  <si>
    <t>etColorAddition922</t>
  </si>
  <si>
    <t>etColorAddition919</t>
  </si>
  <si>
    <t>etColorAddition931</t>
  </si>
  <si>
    <t>etColorAddition928</t>
  </si>
  <si>
    <t>etColorAddition925</t>
  </si>
  <si>
    <t>etColorAddition934</t>
  </si>
  <si>
    <t>etColorAddition937</t>
  </si>
  <si>
    <t>AS-933-CL-Az</t>
  </si>
  <si>
    <t>AS-933-MossG</t>
  </si>
  <si>
    <t>reen-Ico</t>
  </si>
  <si>
    <t>nic</t>
  </si>
  <si>
    <t>AS-356-Small</t>
  </si>
  <si>
    <t>Pouffe</t>
  </si>
  <si>
    <t>AS-356-BigPo</t>
  </si>
  <si>
    <t>uffe</t>
  </si>
  <si>
    <t>CustomLounge</t>
  </si>
  <si>
    <t>Chair-Ic</t>
  </si>
  <si>
    <t>ela</t>
  </si>
  <si>
    <t>ndBeige</t>
  </si>
  <si>
    <t>SCB-Blue</t>
  </si>
  <si>
    <t>AS-526-3S-Cr</t>
  </si>
  <si>
    <t>eamPVC(8</t>
  </si>
  <si>
    <t>"Go</t>
  </si>
  <si>
    <t>ldenLegs)</t>
  </si>
  <si>
    <t>AS-526-3S-Te</t>
  </si>
  <si>
    <t>(8"</t>
  </si>
  <si>
    <t>GoldenLegs)</t>
  </si>
  <si>
    <t>AS-576-2S-Bl</t>
  </si>
  <si>
    <t>AS-576-2S-Te</t>
  </si>
  <si>
    <t>AS-576-2S-Wi</t>
  </si>
  <si>
    <t>AS-576-CL-Bl</t>
  </si>
  <si>
    <t>ueWhite</t>
  </si>
  <si>
    <t>AS-576-CL-Te</t>
  </si>
  <si>
    <t>AS-576-CL-Wi</t>
  </si>
  <si>
    <t>Custom-DC-Cy</t>
  </si>
  <si>
    <t>nthiaPri</t>
  </si>
  <si>
    <t>nt+</t>
  </si>
  <si>
    <t>GoldenLegs</t>
  </si>
  <si>
    <t>CustomPouffe</t>
  </si>
  <si>
    <t>Pri</t>
  </si>
  <si>
    <t>UB-Elaine-Mi</t>
  </si>
  <si>
    <t>straTan-</t>
  </si>
  <si>
    <t>Que</t>
  </si>
  <si>
    <t>ADT-6-RoundG</t>
  </si>
  <si>
    <t>old-Dant</t>
  </si>
  <si>
    <t>ea</t>
  </si>
  <si>
    <t>CustomCentre</t>
  </si>
  <si>
    <t>Table</t>
  </si>
  <si>
    <t>Pin</t>
  </si>
  <si>
    <t>k+GoldBase</t>
  </si>
  <si>
    <t>AS-343-1Str-</t>
  </si>
  <si>
    <t>Blush -L</t>
  </si>
  <si>
    <t>eon</t>
  </si>
  <si>
    <t>e 18674_PM //</t>
  </si>
  <si>
    <t>Leone 18641_PM //</t>
  </si>
  <si>
    <t>343-1S-NavyB</t>
  </si>
  <si>
    <t>lue-Azor</t>
  </si>
  <si>
    <t>136 ,</t>
  </si>
  <si>
    <t>Rust-Leo</t>
  </si>
  <si>
    <t>ne1</t>
  </si>
  <si>
    <t>3282_PM //</t>
  </si>
  <si>
    <t>AS-343-2Seat</t>
  </si>
  <si>
    <t>er_Love</t>
  </si>
  <si>
    <t>sea</t>
  </si>
  <si>
    <t>ts_Blush Colour_LEONE B 140/18674_PM //</t>
  </si>
  <si>
    <t>ts_Mint Green Colour_LEONE B 140/18641_PM //</t>
  </si>
  <si>
    <t>343-2Str-Blu</t>
  </si>
  <si>
    <t>e-Azora5</t>
  </si>
  <si>
    <t>ts_Rust Colour_LEONE B 140/ 13282_PM //</t>
  </si>
  <si>
    <t>AS-343-2S-Sk</t>
  </si>
  <si>
    <t>uBlue-Au</t>
  </si>
  <si>
    <t>sti</t>
  </si>
  <si>
    <t>n714 //</t>
  </si>
  <si>
    <t>AS-343-3Str-</t>
  </si>
  <si>
    <t>343-3S-NavyB</t>
  </si>
  <si>
    <t>AS-CurvedSof</t>
  </si>
  <si>
    <t>a-Hosp-C</t>
  </si>
  <si>
    <t>.So</t>
  </si>
  <si>
    <t>fa-Brown+PinkPVC</t>
  </si>
  <si>
    <t>old 2 str st</t>
  </si>
  <si>
    <t>eel pipe</t>
  </si>
  <si>
    <t>2 Fold Maroo</t>
  </si>
  <si>
    <t>n SCB</t>
  </si>
  <si>
    <t>AS-2FoldSCB-</t>
  </si>
  <si>
    <t>AS-Turkey Ch</t>
  </si>
  <si>
    <t>air</t>
  </si>
  <si>
    <t>1Or</t>
  </si>
  <si>
    <t>ange</t>
  </si>
  <si>
    <t>a10</t>
  </si>
  <si>
    <t>7Rust</t>
  </si>
  <si>
    <t>AS-111-1S-Sk</t>
  </si>
  <si>
    <t>yBluePVC</t>
  </si>
  <si>
    <t>AS-111-3S-Sk</t>
  </si>
  <si>
    <t>AS-199-WC-Bl</t>
  </si>
  <si>
    <t>AS-199-WC-Gr</t>
  </si>
  <si>
    <t>AS-199-WC-Wi</t>
  </si>
  <si>
    <t>AS-127-1S-Te</t>
  </si>
  <si>
    <t>127-2S-Coffe</t>
  </si>
  <si>
    <t>127-3S-Coffe</t>
  </si>
  <si>
    <t>AS-127-1S-C.</t>
  </si>
  <si>
    <t>AS-127-1S-Bl</t>
  </si>
  <si>
    <t>ue-Azora</t>
  </si>
  <si>
    <t>AS-127-2S-C.</t>
  </si>
  <si>
    <t>AS-127-2S-Bl</t>
  </si>
  <si>
    <t>AS-127-3S-C.</t>
  </si>
  <si>
    <t>AS-127-3S-Bl</t>
  </si>
  <si>
    <t>AS-127L-B-LH</t>
  </si>
  <si>
    <t>S-Highwa</t>
  </si>
  <si>
    <t>yBe</t>
  </si>
  <si>
    <t>S-Azora5</t>
  </si>
  <si>
    <t>6(NavyBlue)</t>
  </si>
  <si>
    <t>AS-127L-B-RH</t>
  </si>
  <si>
    <t>AS-127L-A-LH</t>
  </si>
  <si>
    <t>S-Dark B</t>
  </si>
  <si>
    <t>n Pvc</t>
  </si>
  <si>
    <t>S-Tan(Li</t>
  </si>
  <si>
    <t>ght</t>
  </si>
  <si>
    <t>brown Pvc)</t>
  </si>
  <si>
    <t>AS-127L-A-RH</t>
  </si>
  <si>
    <t>n PVC</t>
  </si>
  <si>
    <t>AS-127-2S-Te</t>
  </si>
  <si>
    <t>AS-127-3S-Te</t>
  </si>
  <si>
    <t>AS-341BlueGr</t>
  </si>
  <si>
    <t>AS-341-Royal</t>
  </si>
  <si>
    <t>ld</t>
  </si>
  <si>
    <t>ld+4Chai</t>
  </si>
  <si>
    <t>rs</t>
  </si>
  <si>
    <t>AS-575-3S-Ic</t>
  </si>
  <si>
    <t>elandBei</t>
  </si>
  <si>
    <t>AS-538-3S-Az</t>
  </si>
  <si>
    <t>oraC.Gre</t>
  </si>
  <si>
    <t>y58</t>
  </si>
  <si>
    <t>oraN.Blu</t>
  </si>
  <si>
    <t>e56</t>
  </si>
  <si>
    <t>oraSandy</t>
  </si>
  <si>
    <t>Bro</t>
  </si>
  <si>
    <t>wn58007</t>
  </si>
  <si>
    <t>y58045</t>
  </si>
  <si>
    <t>AS-325C-L-SC</t>
  </si>
  <si>
    <t>B-LHS-Ch</t>
  </si>
  <si>
    <t>nutBrown-Azora58109_9338</t>
  </si>
  <si>
    <t>B-LHS-Sa</t>
  </si>
  <si>
    <t>Brown-Azora 58007 _9338</t>
  </si>
  <si>
    <t>B-RHS-Ch</t>
  </si>
  <si>
    <t>B-RHS-Sa</t>
  </si>
  <si>
    <t>AS-325C-L-Ca</t>
  </si>
  <si>
    <t>sa-SCB-L</t>
  </si>
  <si>
    <t>Blue-Azora56136_PM //(casa)</t>
  </si>
  <si>
    <t>Grey-OMEGA 352_PM // ( CASA)</t>
  </si>
  <si>
    <t>sa-SCB-R</t>
  </si>
  <si>
    <t>Blue-Azora56136_PM //(CASA)</t>
  </si>
  <si>
    <t>Grey-OMEGA 352_PM //(CASA)</t>
  </si>
  <si>
    <t>AS-557-2S-Az</t>
  </si>
  <si>
    <t>04ColorAddition955</t>
  </si>
  <si>
    <t>04ColorAddition957</t>
  </si>
  <si>
    <t>04ColorAddition963</t>
  </si>
  <si>
    <t>04ColorAddition959</t>
  </si>
  <si>
    <t>04ColorAddition961</t>
  </si>
  <si>
    <t>04ColorAddition949</t>
  </si>
  <si>
    <t>04ColorAddition951</t>
  </si>
  <si>
    <t>04ColorAddition953</t>
  </si>
  <si>
    <t>Romina Fabri</t>
  </si>
  <si>
    <t>c 2 Seat</t>
  </si>
  <si>
    <t>Sofa in Yellow Colour_016</t>
  </si>
  <si>
    <t>AS-557-3S-Az</t>
  </si>
  <si>
    <t>04ColorAddition954</t>
  </si>
  <si>
    <t>AS-557 - 3St</t>
  </si>
  <si>
    <t>04ColorAddition956</t>
  </si>
  <si>
    <t>04ColorAddition962</t>
  </si>
  <si>
    <t>04ColorAddition958</t>
  </si>
  <si>
    <t>04ColorAddition960</t>
  </si>
  <si>
    <t>04ColorAddition948</t>
  </si>
  <si>
    <t>c 3 Seat</t>
  </si>
  <si>
    <t>Sofa in Yellow Colour_064</t>
  </si>
  <si>
    <t>04ColorAddition950</t>
  </si>
  <si>
    <t>04ColorAddition952</t>
  </si>
  <si>
    <t>Sofa in Yellow Colour_017</t>
  </si>
  <si>
    <t>ADC-101-Beig</t>
  </si>
  <si>
    <t>e+Charco</t>
  </si>
  <si>
    <t>reyVelvet(Seat)(BlackPolish+Cap)</t>
  </si>
  <si>
    <t>e+Blue(S</t>
  </si>
  <si>
    <t>)(BlackPolish+Cap)</t>
  </si>
  <si>
    <t>e+Red(Se</t>
  </si>
  <si>
    <t>at)</t>
  </si>
  <si>
    <t>(BlackPolish+Cap)</t>
  </si>
  <si>
    <t>AS-391-Chais</t>
  </si>
  <si>
    <t>nmica-AzoraBlue</t>
  </si>
  <si>
    <t>Salvatore Fa</t>
  </si>
  <si>
    <t>bric 1 S</t>
  </si>
  <si>
    <t>er Sofa in Beige Colour_004</t>
  </si>
  <si>
    <t>er Sofa in Beige Colour_055</t>
  </si>
  <si>
    <t>AS-558-1S-Sa</t>
  </si>
  <si>
    <t>lvatoreP</t>
  </si>
  <si>
    <t>rin</t>
  </si>
  <si>
    <t>t1ColorAddition973</t>
  </si>
  <si>
    <t>er Sofa in Beige Colour_046</t>
  </si>
  <si>
    <t>er Sofa in Beige Colour_065</t>
  </si>
  <si>
    <t>t1ColorAddition976</t>
  </si>
  <si>
    <t>er Sofa in Beige Colour_032</t>
  </si>
  <si>
    <t>t1ColorAddition985</t>
  </si>
  <si>
    <t>t1ColorAddition979</t>
  </si>
  <si>
    <t>t1ColorAddition982</t>
  </si>
  <si>
    <t>t1ColorAddition964</t>
  </si>
  <si>
    <t>t1ColorAddition967</t>
  </si>
  <si>
    <t>t1ColorAddition970</t>
  </si>
  <si>
    <t>er Sofa in Beige Colour_018</t>
  </si>
  <si>
    <t>bric 2 S</t>
  </si>
  <si>
    <t>er Sofa in Beige Colour_005</t>
  </si>
  <si>
    <t>er Sofa in Beige Colour_056</t>
  </si>
  <si>
    <t>AS-558-2S-Sa</t>
  </si>
  <si>
    <t>t1ColorAddition975</t>
  </si>
  <si>
    <t>er Sofa in Beige Colour_047</t>
  </si>
  <si>
    <t>er Sofa in Beige Colour_066</t>
  </si>
  <si>
    <t>t1ColorAddition978</t>
  </si>
  <si>
    <t>er Sofa in Beige Colour_033</t>
  </si>
  <si>
    <t>t1ColorAddition987</t>
  </si>
  <si>
    <t>t1ColorAddition981</t>
  </si>
  <si>
    <t>t1ColorAddition984</t>
  </si>
  <si>
    <t>t1ColorAddition966</t>
  </si>
  <si>
    <t>t1ColorAddition969</t>
  </si>
  <si>
    <t>t1ColorAddition972</t>
  </si>
  <si>
    <t>er Sofa in Beige Colour_019</t>
  </si>
  <si>
    <t>bric 3 S</t>
  </si>
  <si>
    <t>er Sofa in Beige Colour_006</t>
  </si>
  <si>
    <t>er Sofa in Beige Colour_057</t>
  </si>
  <si>
    <t>AS-558-3S-Sa</t>
  </si>
  <si>
    <t>t1ColorAddition974</t>
  </si>
  <si>
    <t>er Sofa in Beige Colour_048</t>
  </si>
  <si>
    <t>er Sofa in Beige Colour_067</t>
  </si>
  <si>
    <t>t1ColorAddition977</t>
  </si>
  <si>
    <t>er Sofa in Beige Colour_034</t>
  </si>
  <si>
    <t>t1ColorAddition986</t>
  </si>
  <si>
    <t>t1ColorAddition980</t>
  </si>
  <si>
    <t>t1ColorAddition983</t>
  </si>
  <si>
    <t>t1ColorAddition965</t>
  </si>
  <si>
    <t>t1ColorAddition968</t>
  </si>
  <si>
    <t>t1ColorAddition971</t>
  </si>
  <si>
    <t>er Sofa in Beige Colour_020</t>
  </si>
  <si>
    <t>AS-560-2S-D.</t>
  </si>
  <si>
    <t>Sato Fabric</t>
  </si>
  <si>
    <t>1 Seater</t>
  </si>
  <si>
    <t>So</t>
  </si>
  <si>
    <t>fa in Beige Colour_6</t>
  </si>
  <si>
    <t>fa in Brown Colour_8</t>
  </si>
  <si>
    <t>Sato_1_Seate</t>
  </si>
  <si>
    <t>r Sofa_G</t>
  </si>
  <si>
    <t>rap</t>
  </si>
  <si>
    <t>hite Grey_PM933826April2023</t>
  </si>
  <si>
    <t>fa in Grey Colour_3</t>
  </si>
  <si>
    <t>fa in Yellow Colour_10</t>
  </si>
  <si>
    <t>2 Seater</t>
  </si>
  <si>
    <t>fa in Blue Colour_4</t>
  </si>
  <si>
    <t>fa in Brown Colour_13</t>
  </si>
  <si>
    <t>fa in Brown Colour_15</t>
  </si>
  <si>
    <t>Sato_2_Seate</t>
  </si>
  <si>
    <t>hiteGrey_PM9338</t>
  </si>
  <si>
    <t>fa in Grey Colour_9</t>
  </si>
  <si>
    <t>fa in Yellow Colour_17</t>
  </si>
  <si>
    <t>Sato_3_Seate</t>
  </si>
  <si>
    <t>hite Grey_PM9338</t>
  </si>
  <si>
    <t>Grey</t>
  </si>
  <si>
    <t>3 Seater</t>
  </si>
  <si>
    <t>fa in Yellow Colour_5</t>
  </si>
  <si>
    <t>AS-560-1S-Bl</t>
  </si>
  <si>
    <t>ackPVC</t>
  </si>
  <si>
    <t>AS-560-1S-Gr</t>
  </si>
  <si>
    <t>AS-560-1S-D.</t>
  </si>
  <si>
    <t>AS-560-2S-Bl</t>
  </si>
  <si>
    <t>AS-560-2S-Gr</t>
  </si>
  <si>
    <t>AS-560-3S-Bl</t>
  </si>
  <si>
    <t>AS-560-3S-Gr</t>
  </si>
  <si>
    <t>AS-560-3S-D.</t>
  </si>
  <si>
    <t>AS-560L-2L-L</t>
  </si>
  <si>
    <t>HS-BlueP</t>
  </si>
  <si>
    <t>HS-Black</t>
  </si>
  <si>
    <t>HS-D.Bro</t>
  </si>
  <si>
    <t>wnP</t>
  </si>
  <si>
    <t>AS-560L-3L-L</t>
  </si>
  <si>
    <t>AS-560L-2L-R</t>
  </si>
  <si>
    <t>AS-560L-3L-R</t>
  </si>
  <si>
    <t>AS-410-3Str-</t>
  </si>
  <si>
    <t>VSCB-Aoz</t>
  </si>
  <si>
    <t>hestnutBrown-58109_PM</t>
  </si>
  <si>
    <t>raS</t>
  </si>
  <si>
    <t>teelGrey-58045_PM</t>
  </si>
  <si>
    <t>t-GTA Cube 802 //</t>
  </si>
  <si>
    <t>AS-437-1S-Da</t>
  </si>
  <si>
    <t>rk Grey</t>
  </si>
  <si>
    <t>vet-Iconic57 //</t>
  </si>
  <si>
    <t>t- Iconic56//</t>
  </si>
  <si>
    <t>AS-437-1S-Gr</t>
  </si>
  <si>
    <t>conic 53 //</t>
  </si>
  <si>
    <t>AS-437-2S-Da</t>
  </si>
  <si>
    <t>AS-437-2S-Gr</t>
  </si>
  <si>
    <t>AS-437-3S-Da</t>
  </si>
  <si>
    <t>AS-437-3S-Te</t>
  </si>
  <si>
    <t>onic 53 //</t>
  </si>
  <si>
    <t>AS-332-1 Str</t>
  </si>
  <si>
    <t>no-</t>
  </si>
  <si>
    <t>Bright Shades</t>
  </si>
  <si>
    <t>AS-332-2-Bro</t>
  </si>
  <si>
    <t>wnShades</t>
  </si>
  <si>
    <t>AS-332-2-All</t>
  </si>
  <si>
    <t>shades</t>
  </si>
  <si>
    <t>AS-332-3S-Br</t>
  </si>
  <si>
    <t>ightShad</t>
  </si>
  <si>
    <t>es/</t>
  </si>
  <si>
    <t>Carelino</t>
  </si>
  <si>
    <t>AS-925L-LHS-</t>
  </si>
  <si>
    <t>AzoraSea</t>
  </si>
  <si>
    <t>e(WithPouffe)</t>
  </si>
  <si>
    <t>AS-925L-RHS-</t>
  </si>
  <si>
    <t>AS-561 - 3St</t>
  </si>
  <si>
    <t>AS-561-1S-Om</t>
  </si>
  <si>
    <t>egaBlue6</t>
  </si>
  <si>
    <t>Serena Fabri</t>
  </si>
  <si>
    <t>c 1 Seat</t>
  </si>
  <si>
    <t>Sofa in Beige Colour_052</t>
  </si>
  <si>
    <t>egaRed34</t>
  </si>
  <si>
    <t>egaSandy</t>
  </si>
  <si>
    <t>AS-561-2S-Om</t>
  </si>
  <si>
    <t>Sofa in Beige Colour_062</t>
  </si>
  <si>
    <t>Sofa in Beige Colour_053</t>
  </si>
  <si>
    <t>AS-561-3S-Om</t>
  </si>
  <si>
    <t>Sofa in Beige Colour_054</t>
  </si>
  <si>
    <t>HS-Omega</t>
  </si>
  <si>
    <t>dyBrown</t>
  </si>
  <si>
    <t>e694</t>
  </si>
  <si>
    <t>AS-573-L-LHS</t>
  </si>
  <si>
    <t>AS-573-L-RHS</t>
  </si>
  <si>
    <t>AS-355-2S-Ca</t>
  </si>
  <si>
    <t>iroBlue</t>
  </si>
  <si>
    <t>RED //</t>
  </si>
  <si>
    <t>t-Orchid324 //</t>
  </si>
  <si>
    <t>AS-495-Chair</t>
  </si>
  <si>
    <t>c52 //</t>
  </si>
  <si>
    <t>-iconic 57 //</t>
  </si>
  <si>
    <t>-orchid 337 //</t>
  </si>
  <si>
    <t>et-GLAM 656 //</t>
  </si>
  <si>
    <t>SquarePouffe</t>
  </si>
  <si>
    <t>AS-385L-LHS-</t>
  </si>
  <si>
    <t>SCB-Stee</t>
  </si>
  <si>
    <t>eyFab</t>
  </si>
  <si>
    <t>AS-385L-RHS-</t>
  </si>
  <si>
    <t>SCB-Ligh</t>
  </si>
  <si>
    <t>tGr</t>
  </si>
  <si>
    <t>AS-301-2Str-</t>
  </si>
  <si>
    <t>Light Br</t>
  </si>
  <si>
    <t>AS-301-3Str-</t>
  </si>
  <si>
    <t>AS-344-NavyB</t>
  </si>
  <si>
    <t>AS-344-WC-Wi</t>
  </si>
  <si>
    <t>AS-344-WC-Mu</t>
  </si>
  <si>
    <t>w-Azora54017_PM //</t>
  </si>
  <si>
    <t>AS-344-WC-Se</t>
  </si>
  <si>
    <t>a Blue_A</t>
  </si>
  <si>
    <t>a56132 //</t>
  </si>
  <si>
    <t>AS-344WC-Gre</t>
  </si>
  <si>
    <t>en-Azora</t>
  </si>
  <si>
    <t>20 //</t>
  </si>
  <si>
    <t>AS 325-3Str-</t>
  </si>
  <si>
    <t>SCB-Azor</t>
  </si>
  <si>
    <t>SCB-Omeg</t>
  </si>
  <si>
    <t>a35</t>
  </si>
  <si>
    <t>B-CrossC</t>
  </si>
  <si>
    <t>ion-Blue-Azora56136</t>
  </si>
  <si>
    <t>AS-471H-1S-B</t>
  </si>
  <si>
    <t>lue&amp;Grey</t>
  </si>
  <si>
    <t>Chair:</t>
  </si>
  <si>
    <t>ra blue body + Orange pvc</t>
  </si>
  <si>
    <t>AS-536-1S -</t>
  </si>
  <si>
    <t>AS-536-1S- B</t>
  </si>
  <si>
    <t>erry Red</t>
  </si>
  <si>
    <t>lush Vel</t>
  </si>
  <si>
    <t>(Luxur 02)</t>
  </si>
  <si>
    <t>AS-536-1S-Te</t>
  </si>
  <si>
    <t>_93</t>
  </si>
  <si>
    <t>38ColorAddition988</t>
  </si>
  <si>
    <t>38ColorAddition997</t>
  </si>
  <si>
    <t>38ColorAddition1003</t>
  </si>
  <si>
    <t>38ColorAddition994</t>
  </si>
  <si>
    <t>38ColorAddition991</t>
  </si>
  <si>
    <t>38ColorAddition1000</t>
  </si>
  <si>
    <t>olour-Addition - Royal Blue Velvet-12092023</t>
  </si>
  <si>
    <t>AS-536-1S Te</t>
  </si>
  <si>
    <t>olour-Addition - Wine Velvet-12092023</t>
  </si>
  <si>
    <t>AS-536-2S- B</t>
  </si>
  <si>
    <t>AS-536-2S-Bl</t>
  </si>
  <si>
    <t>AS-536-2S-Te</t>
  </si>
  <si>
    <t>38ColorAddition990</t>
  </si>
  <si>
    <t>38ColorAddition999</t>
  </si>
  <si>
    <t>38ColorAddition1005</t>
  </si>
  <si>
    <t>38ColorAddition996</t>
  </si>
  <si>
    <t>38ColorAddition993</t>
  </si>
  <si>
    <t>38ColorAddition1002</t>
  </si>
  <si>
    <t>AS-536-2S Te</t>
  </si>
  <si>
    <t>AS-536-3S-Be</t>
  </si>
  <si>
    <t>rry Red</t>
  </si>
  <si>
    <t>AS-536-3S-Bl</t>
  </si>
  <si>
    <t>et(</t>
  </si>
  <si>
    <t>Luxur 02)</t>
  </si>
  <si>
    <t>AS-536-3S-Te</t>
  </si>
  <si>
    <t>38ColorAddition989</t>
  </si>
  <si>
    <t>38ColorAddition998</t>
  </si>
  <si>
    <t>38ColorAddition1004</t>
  </si>
  <si>
    <t>38ColorAddition995</t>
  </si>
  <si>
    <t>38ColorAddition992</t>
  </si>
  <si>
    <t>38ColorAddition1001</t>
  </si>
  <si>
    <t>AS-536-3S-Sk</t>
  </si>
  <si>
    <t>AS-536-3S Te</t>
  </si>
  <si>
    <t>old model 2</t>
  </si>
  <si>
    <t>str crea</t>
  </si>
  <si>
    <t>m</t>
  </si>
  <si>
    <t>AS1910-2 Sue</t>
  </si>
  <si>
    <t>dine_Aqu</t>
  </si>
  <si>
    <t>a b</t>
  </si>
  <si>
    <t>lue coloured two seater fabric sofa</t>
  </si>
  <si>
    <t>AS-191-2-Gre</t>
  </si>
  <si>
    <t>AS-191-2--Re</t>
  </si>
  <si>
    <t>AS1910-3 Sue</t>
  </si>
  <si>
    <t>lue coloured three seater fabric sofa</t>
  </si>
  <si>
    <t>AS-191-3-Gre</t>
  </si>
  <si>
    <t>1Seater brow</t>
  </si>
  <si>
    <t>n moshi</t>
  </si>
  <si>
    <t>ew-AshGr</t>
  </si>
  <si>
    <t>elvet+Print</t>
  </si>
  <si>
    <t>UB-Karmen-Be</t>
  </si>
  <si>
    <t>ige-Quee</t>
  </si>
  <si>
    <t>AS-1002-LHS</t>
  </si>
  <si>
    <t>L Shaped</t>
  </si>
  <si>
    <t>cliner-D.Brown PVC-Manual</t>
  </si>
  <si>
    <t>AS-1010R-1St</t>
  </si>
  <si>
    <t>r Manual</t>
  </si>
  <si>
    <t>SmallSiz</t>
  </si>
  <si>
    <t>e-S</t>
  </si>
  <si>
    <t>CB-LeoneMaroon</t>
  </si>
  <si>
    <t>LHS-Smal</t>
  </si>
  <si>
    <t>l-M</t>
  </si>
  <si>
    <t>istra509</t>
  </si>
  <si>
    <t>CB-MistraGrey</t>
  </si>
  <si>
    <t>Small Si</t>
  </si>
  <si>
    <t>ze-</t>
  </si>
  <si>
    <t>RHS-Smal</t>
  </si>
  <si>
    <t>lGrey-Azpra58146</t>
  </si>
  <si>
    <t>aRe</t>
  </si>
  <si>
    <t>d52212</t>
  </si>
  <si>
    <t>SCB-Vish</t>
  </si>
  <si>
    <t>atG</t>
  </si>
  <si>
    <t>atB</t>
  </si>
  <si>
    <t>vineAdornMarrigold</t>
  </si>
  <si>
    <t>AR-1007-Moto</t>
  </si>
  <si>
    <t>r-BlushV</t>
  </si>
  <si>
    <t>AS-1920 Trio</t>
  </si>
  <si>
    <t>sh_Cream</t>
  </si>
  <si>
    <t>d Brown coloured 3 seater Sofa</t>
  </si>
  <si>
    <t>ADC-123-Myra</t>
  </si>
  <si>
    <t>AE-LS-SC-Bei</t>
  </si>
  <si>
    <t>AS-518-3Str-</t>
  </si>
  <si>
    <t>AS-518-Loung</t>
  </si>
  <si>
    <t>er-GreyV</t>
  </si>
  <si>
    <t>er-OnyxS</t>
  </si>
  <si>
    <t>kyB</t>
  </si>
  <si>
    <t>er-Royal</t>
  </si>
  <si>
    <t>AS-518-Diwan</t>
  </si>
  <si>
    <t>AS-518L-LHS-</t>
  </si>
  <si>
    <t>Blush-Ve</t>
  </si>
  <si>
    <t>TealBlue</t>
  </si>
  <si>
    <t>AS-518-Pouff</t>
  </si>
  <si>
    <t>e-Storag</t>
  </si>
  <si>
    <t>e-B</t>
  </si>
  <si>
    <t>AS-518L-RHS(</t>
  </si>
  <si>
    <t>Right)-B</t>
  </si>
  <si>
    <t>h-Velvet</t>
  </si>
  <si>
    <t>AS-518L-RHS-</t>
  </si>
  <si>
    <t>AS-516-2Str-</t>
  </si>
  <si>
    <t>NewBeige</t>
  </si>
  <si>
    <t>AS-516-3Str-</t>
  </si>
  <si>
    <t>ric-AdjustableBack</t>
  </si>
  <si>
    <t>AS-448-LHS-S</t>
  </si>
  <si>
    <t>hafique-</t>
  </si>
  <si>
    <t>Div</t>
  </si>
  <si>
    <t>ineAdmireMarveBeige</t>
  </si>
  <si>
    <t>AS-564-Chair</t>
  </si>
  <si>
    <t>pesFabric</t>
  </si>
  <si>
    <t>AS-448-RHS-S</t>
  </si>
  <si>
    <t>AS-425-1Str-</t>
  </si>
  <si>
    <t>y-Azora58146_PM</t>
  </si>
  <si>
    <t>SandyBro</t>
  </si>
  <si>
    <t>wn-</t>
  </si>
  <si>
    <t>Azora58007_PM</t>
  </si>
  <si>
    <t>AS-425-2Str-</t>
  </si>
  <si>
    <t>AS-425-3Str-</t>
  </si>
  <si>
    <t>AR-1006-1R M</t>
  </si>
  <si>
    <t>otorized</t>
  </si>
  <si>
    <t>Hero One Sea</t>
  </si>
  <si>
    <t>ter Recl</t>
  </si>
  <si>
    <t>r Motorize_Faux_07_PM_Casa_</t>
  </si>
  <si>
    <t>AS-450-Sampa</t>
  </si>
  <si>
    <t>tSofa-3S</t>
  </si>
  <si>
    <t>tr-</t>
  </si>
  <si>
    <t>Divine Snobb Grape- Golden Legs</t>
  </si>
  <si>
    <t>AS-405-2S-Gr</t>
  </si>
  <si>
    <t>eyBeige</t>
  </si>
  <si>
    <t>old model re</t>
  </si>
  <si>
    <t>cliner</t>
  </si>
  <si>
    <t>AS-472-1S-Bl</t>
  </si>
  <si>
    <t>AS-472-1S-Ch</t>
  </si>
  <si>
    <t>-Azora58109 //</t>
  </si>
  <si>
    <t>AS-472-1S-Gr</t>
  </si>
  <si>
    <t>onic 57 //</t>
  </si>
  <si>
    <t>AS-472-1S-Na</t>
  </si>
  <si>
    <t>AS-472-1S-Te</t>
  </si>
  <si>
    <t>d 3</t>
  </si>
  <si>
    <t>37 //</t>
  </si>
  <si>
    <t>AS-472-2S-Bl</t>
  </si>
  <si>
    <t>AS-472-2S-Ch</t>
  </si>
  <si>
    <t>AS-472-2S-Gr</t>
  </si>
  <si>
    <t>AS-472-2S-Na</t>
  </si>
  <si>
    <t>AS-472-2S-Te</t>
  </si>
  <si>
    <t>AS-472-3S-Bl</t>
  </si>
  <si>
    <t>AS-472-3S-Ch</t>
  </si>
  <si>
    <t>AS-472-3S-Gr</t>
  </si>
  <si>
    <t>AS-472-3S-Na</t>
  </si>
  <si>
    <t>AS-472-3S-Te</t>
  </si>
  <si>
    <t>AS-472-1S- A</t>
  </si>
  <si>
    <t>zora Cha</t>
  </si>
  <si>
    <t>rco</t>
  </si>
  <si>
    <t>al Grey</t>
  </si>
  <si>
    <t>AS-472-2S- A</t>
  </si>
  <si>
    <t>AS-472-2S -</t>
  </si>
  <si>
    <t>AS-472-2S-Az</t>
  </si>
  <si>
    <t>AS-472-3S-Az</t>
  </si>
  <si>
    <t>AS-472-3S- A</t>
  </si>
  <si>
    <t>AS-472-1S- B</t>
  </si>
  <si>
    <t>37_- Colour-Addition - Berry Red Velvet-12092023</t>
  </si>
  <si>
    <t>onic 57 //ColorAddition1021</t>
  </si>
  <si>
    <t>onic 57 //ColorAddition1030</t>
  </si>
  <si>
    <t>onic 57 //ColorAddition1027</t>
  </si>
  <si>
    <t>onic 57 //ColorAddition1039</t>
  </si>
  <si>
    <t>onic 57 //ColorAddition1024</t>
  </si>
  <si>
    <t>AS-472-1S-Mi</t>
  </si>
  <si>
    <t>nt Green</t>
  </si>
  <si>
    <t>onic 57 //ColorAddition1048</t>
  </si>
  <si>
    <t>onic 57 //ColorAddition1018</t>
  </si>
  <si>
    <t>onic 57 //ColorAddition1036</t>
  </si>
  <si>
    <t>onic 57 //ColorAddition1033</t>
  </si>
  <si>
    <t>onic 57 //ColorAddition1042</t>
  </si>
  <si>
    <t>37_- Colour-Addition - Royal Blue Velvet-12092023</t>
  </si>
  <si>
    <t>onic 57 //ColorAddition1045</t>
  </si>
  <si>
    <t>onic 57 //ColorAddition1009</t>
  </si>
  <si>
    <t>onic 57 //ColorAddition1012</t>
  </si>
  <si>
    <t>onic 57 //ColorAddition1015</t>
  </si>
  <si>
    <t>37_- Colour-Addition - Textured Violet-12092023</t>
  </si>
  <si>
    <t>AS-472-1S -</t>
  </si>
  <si>
    <t>Wine Vel</t>
  </si>
  <si>
    <t>37_- Colour-Addition - Yellow Velvet-12092023</t>
  </si>
  <si>
    <t>337- Colour-Addition - Berry Red Velvet-12092023</t>
  </si>
  <si>
    <t>37 //ColorAddition1023</t>
  </si>
  <si>
    <t>Brown V</t>
  </si>
  <si>
    <t>37 //ColorAddition1032</t>
  </si>
  <si>
    <t>37 //ColorAddition1029</t>
  </si>
  <si>
    <t>37 //ColorAddition1041</t>
  </si>
  <si>
    <t>37 //ColorAddition1026</t>
  </si>
  <si>
    <t>337- Colour-Addition - Mint Green Velvet-12092023</t>
  </si>
  <si>
    <t>37 //ColorAddition1050</t>
  </si>
  <si>
    <t>37 //ColorAddition1020</t>
  </si>
  <si>
    <t>37 //ColorAddition1038</t>
  </si>
  <si>
    <t>37 //ColorAddition1035</t>
  </si>
  <si>
    <t>37 //ColorAddition1044</t>
  </si>
  <si>
    <t>337- Colour-Addition - Royal Blue Velvet-12092023</t>
  </si>
  <si>
    <t>37 //ColorAddition1047</t>
  </si>
  <si>
    <t>37 //ColorAddition1011</t>
  </si>
  <si>
    <t>37 //ColorAddition1014</t>
  </si>
  <si>
    <t>37 //ColorAddition1017</t>
  </si>
  <si>
    <t>337- Colour-Addition - Textured Violet-12092023</t>
  </si>
  <si>
    <t>Wine Ve</t>
  </si>
  <si>
    <t>337- Colour-Addition - Yellow Velvet-12092023</t>
  </si>
  <si>
    <t>AS-472-3 STR</t>
  </si>
  <si>
    <t>d337_.- Colour-Addition - Berry Red Velvet-12092023</t>
  </si>
  <si>
    <t>37 //ColorAddition1022</t>
  </si>
  <si>
    <t>37 //ColorAddition1031</t>
  </si>
  <si>
    <t>37 //ColorAddition1028</t>
  </si>
  <si>
    <t>37 //ColorAddition1040</t>
  </si>
  <si>
    <t>37 //ColorAddition1025</t>
  </si>
  <si>
    <t>d337_.- Colour-Addition - Mint Green Velvet-12092023</t>
  </si>
  <si>
    <t>37 //ColorAddition1049</t>
  </si>
  <si>
    <t>37 //ColorAddition1019</t>
  </si>
  <si>
    <t>37 //ColorAddition1037</t>
  </si>
  <si>
    <t>37 //ColorAddition1034</t>
  </si>
  <si>
    <t>37 //ColorAddition1043</t>
  </si>
  <si>
    <t>d337_.- Colour-Addition - Royal Blue Velvet-12092023</t>
  </si>
  <si>
    <t>37 //ColorAddition1046</t>
  </si>
  <si>
    <t>37 //ColorAddition1010</t>
  </si>
  <si>
    <t>37 //ColorAddition1013</t>
  </si>
  <si>
    <t>37 //ColorAddition1016</t>
  </si>
  <si>
    <t>d337_.- Colour-Addition - Textured Violet-12092023</t>
  </si>
  <si>
    <t>d337_.- Colour-Addition - Yellow Velvet-12092023</t>
  </si>
  <si>
    <t>AS-1003-3R-R</t>
  </si>
  <si>
    <t>Cra</t>
  </si>
  <si>
    <t>nberry PVC-Manual</t>
  </si>
  <si>
    <t>AS-392-Chais</t>
  </si>
  <si>
    <t>r-M</t>
  </si>
  <si>
    <t>aroon</t>
  </si>
  <si>
    <t>r-Y</t>
  </si>
  <si>
    <t>ellow/ Azora 54017</t>
  </si>
  <si>
    <t>Pouffe-Green</t>
  </si>
  <si>
    <t>AS-477-W</t>
  </si>
  <si>
    <t>C-Y</t>
  </si>
  <si>
    <t>ellow-Laurel-Amazon508_Hybrid</t>
  </si>
  <si>
    <t>)(D.BrownPolish+Cap)</t>
  </si>
  <si>
    <t>ADC-106-Blue</t>
  </si>
  <si>
    <t>t(Seat)(D.BrownPolish+Cap)</t>
  </si>
  <si>
    <t>AS-540-3S-Wo</t>
  </si>
  <si>
    <t>odenBase</t>
  </si>
  <si>
    <t>PM_AS-385-1</t>
  </si>
  <si>
    <t>Str-Grey</t>
  </si>
  <si>
    <t>vet-Iconic57</t>
  </si>
  <si>
    <t>Str-Navy</t>
  </si>
  <si>
    <t>e-Iconic56</t>
  </si>
  <si>
    <t>d337</t>
  </si>
  <si>
    <t>PM_AS-385-2</t>
  </si>
  <si>
    <t>BeigeVel</t>
  </si>
  <si>
    <t>PM_AS-385-3S</t>
  </si>
  <si>
    <t>tr-GreyV</t>
  </si>
  <si>
    <t>tr-NavyB</t>
  </si>
  <si>
    <t>AS-390L-Grey</t>
  </si>
  <si>
    <t>Velvet-D</t>
  </si>
  <si>
    <t>ivi</t>
  </si>
  <si>
    <t>neLyonGunMetal</t>
  </si>
  <si>
    <t>ADC-112-Azor</t>
  </si>
  <si>
    <t>a56136(N</t>
  </si>
  <si>
    <t>AS-390-Bench</t>
  </si>
  <si>
    <t>ADC-112-Prin</t>
  </si>
  <si>
    <t>AS-390L-Blue</t>
  </si>
  <si>
    <t>AS-390L-Wine</t>
  </si>
  <si>
    <t>AS-390L-Teal</t>
  </si>
  <si>
    <t>High Back Ch</t>
  </si>
  <si>
    <t>air Brow</t>
  </si>
  <si>
    <t>n f</t>
  </si>
  <si>
    <t>AS-317-2S-D.</t>
  </si>
  <si>
    <t>Brown PV</t>
  </si>
  <si>
    <t>AS 3170-2-Re</t>
  </si>
  <si>
    <t>AS 3170-3Gre</t>
  </si>
  <si>
    <t>AS-317-3S-D.</t>
  </si>
  <si>
    <t>AS 3170-3-Re</t>
  </si>
  <si>
    <t>AS-177-RED-B</t>
  </si>
  <si>
    <t>entley92</t>
  </si>
  <si>
    <t>AS-177-Bentl</t>
  </si>
  <si>
    <t>ey926</t>
  </si>
  <si>
    <t>old model 1</t>
  </si>
  <si>
    <t>str recl</t>
  </si>
  <si>
    <t>AS-930-WC-My</t>
  </si>
  <si>
    <t>r406</t>
  </si>
  <si>
    <t>AS-930-WC-Ba</t>
  </si>
  <si>
    <t>byPinkVe</t>
  </si>
  <si>
    <t>AS-930-WC-Se</t>
  </si>
  <si>
    <t>aBlueVel</t>
  </si>
  <si>
    <t>AS-416-SCB-S</t>
  </si>
  <si>
    <t>pclYello</t>
  </si>
  <si>
    <t>wFa</t>
  </si>
  <si>
    <t>v</t>
  </si>
  <si>
    <t>AS-HighbackC</t>
  </si>
  <si>
    <t>hair-Bro</t>
  </si>
  <si>
    <t>Alto16_PM</t>
  </si>
  <si>
    <t>AS-430-WingC</t>
  </si>
  <si>
    <t>hairOnly</t>
  </si>
  <si>
    <t>een-Azora54020 //</t>
  </si>
  <si>
    <t>hair+Pou</t>
  </si>
  <si>
    <t>-Green-Azora54020 //</t>
  </si>
  <si>
    <t>k //</t>
  </si>
  <si>
    <t>Pink //</t>
  </si>
  <si>
    <t>-iconic36 , //</t>
  </si>
  <si>
    <t>Red-Iconic36 , //</t>
  </si>
  <si>
    <t>Blue-Azora56132_. , //</t>
  </si>
  <si>
    <t>SeaBlue-Azora56132_.. //</t>
  </si>
  <si>
    <t>AS-481-L-</t>
  </si>
  <si>
    <t>AS-477-WC</t>
  </si>
  <si>
    <t>AS-459-L-</t>
  </si>
  <si>
    <t>AS-459-L-LHS</t>
  </si>
  <si>
    <t>AS-459-L-RHS</t>
  </si>
  <si>
    <t>AS-479-WC</t>
  </si>
  <si>
    <t>AS-461-WC</t>
  </si>
  <si>
    <t>AS-398-L-B-Re</t>
  </si>
  <si>
    <t>AS-398-L-SCB-</t>
  </si>
  <si>
    <t>AS-398-L-B-LH</t>
  </si>
  <si>
    <t>AS-398-L-Stit</t>
  </si>
  <si>
    <t>AS-398-L-B-RH</t>
  </si>
  <si>
    <t>AS-398-L-LHS-</t>
  </si>
  <si>
    <t>AS-398-L-RHS-</t>
  </si>
  <si>
    <t>AS-398-3-SCB</t>
  </si>
  <si>
    <t>AS-323-L-LHS-</t>
  </si>
  <si>
    <t>AS-323-L-RHS-</t>
  </si>
  <si>
    <t>AS-575-L-SCB-LHS</t>
  </si>
  <si>
    <t>AS-575-L-SCB-RHS</t>
  </si>
  <si>
    <t>AS-526-L-LHS-SCB</t>
  </si>
  <si>
    <t>AS-526-L-RHS-SCB</t>
  </si>
  <si>
    <t>AS-526-LC</t>
  </si>
  <si>
    <t>AS-450-Bench</t>
  </si>
  <si>
    <t>AS-430-3</t>
  </si>
  <si>
    <t>AS-561-L-3-L-L</t>
  </si>
  <si>
    <t>AS-561-L-3-L-R</t>
  </si>
  <si>
    <t>AS-561-L-2-L-L</t>
  </si>
  <si>
    <t>AS-561-L-2-L-R</t>
  </si>
  <si>
    <t>AS-561-2-L-LHS</t>
  </si>
  <si>
    <t>AS-561-3-L-LHS</t>
  </si>
  <si>
    <t>AS-561-2-L-RHS</t>
  </si>
  <si>
    <t>AS-561-3-L-RHS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</si>
</sst>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5"/>
      <color rgb="FF000000"/>
      <name val="Arial"/>
      <family val="2"/>
    </font>
    <font>
      <sz val="5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Calibri"/>
      <family val="2"/>
      <scheme val="minor"/>
    </font>
    <font>
      <b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4" borderId="1" xfId="0" applyFill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1" fillId="3" borderId="2" xfId="0" applyFont="1" applyFill="1" applyBorder="1"/>
    <xf numFmtId="0" fontId="0" fillId="0" borderId="2" xfId="0" applyBorder="1"/>
    <xf numFmtId="0" fontId="0" fillId="4" borderId="2" xfId="0" applyFill="1" applyBorder="1"/>
    <xf numFmtId="0" fontId="3" fillId="0" borderId="1" xfId="0" applyFont="1" applyBorder="1"/>
    <xf numFmtId="0" fontId="4" fillId="0" borderId="2" xfId="0" applyFont="1" applyBorder="1" applyAlignment="1">
      <alignment wrapText="1"/>
    </xf>
    <xf numFmtId="0" fontId="5" fillId="3" borderId="1" xfId="0" applyFont="1" applyFill="1" applyBorder="1"/>
    <xf numFmtId="0" fontId="6" fillId="0" borderId="2" xfId="0" applyFont="1" applyBorder="1"/>
    <xf numFmtId="0" fontId="6" fillId="0" borderId="1" xfId="0" applyFont="1" applyBorder="1"/>
    <xf numFmtId="0" fontId="0" fillId="0" borderId="1" xfId="0" applyBorder="1" applyAlignment="1">
      <alignment vertical="top" wrapText="1"/>
    </xf>
    <xf numFmtId="0" fontId="0" fillId="0" borderId="3" xfId="0" applyBorder="1"/>
    <xf numFmtId="0" fontId="7" fillId="0" borderId="1" xfId="0" applyFont="1" applyBorder="1"/>
    <xf numFmtId="0" fontId="0" fillId="6" borderId="1" xfId="0" applyFill="1" applyBorder="1"/>
    <xf numFmtId="0" fontId="8" fillId="0" borderId="1" xfId="0" applyFont="1" applyBorder="1"/>
    <xf numFmtId="0" fontId="0" fillId="3" borderId="1" xfId="0" applyFill="1" applyBorder="1"/>
    <xf numFmtId="0" fontId="9" fillId="0" borderId="2" xfId="0" applyFont="1" applyBorder="1"/>
    <xf numFmtId="0" fontId="0" fillId="0" borderId="4" xfId="0" applyBorder="1"/>
    <xf numFmtId="0" fontId="0" fillId="6" borderId="5" xfId="0" applyFill="1" applyBorder="1"/>
    <xf numFmtId="0" fontId="11" fillId="0" borderId="1" xfId="0" applyFont="1" applyBorder="1"/>
    <xf numFmtId="0" fontId="10" fillId="0" borderId="1" xfId="0" applyFont="1" applyBorder="1"/>
    <xf numFmtId="0" fontId="0" fillId="0" borderId="5" xfId="0" applyBorder="1"/>
    <xf numFmtId="0" fontId="12" fillId="3" borderId="1" xfId="0" applyFont="1" applyFill="1" applyBorder="1"/>
    <xf numFmtId="0" fontId="12" fillId="3" borderId="2" xfId="0" applyFont="1" applyFill="1" applyBorder="1"/>
    <xf numFmtId="0" fontId="13" fillId="3" borderId="1" xfId="0" applyFont="1" applyFill="1" applyBorder="1"/>
    <xf numFmtId="0" fontId="12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left"/>
    </xf>
    <xf numFmtId="0" fontId="14" fillId="0" borderId="0" xfId="0" applyFont="1"/>
    <xf numFmtId="0" fontId="14" fillId="6" borderId="1" xfId="0" applyFont="1" applyFill="1" applyBorder="1"/>
    <xf numFmtId="0" fontId="14" fillId="0" borderId="2" xfId="0" applyFont="1" applyBorder="1"/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14" fillId="4" borderId="1" xfId="0" applyFont="1" applyFill="1" applyBorder="1"/>
    <xf numFmtId="0" fontId="14" fillId="2" borderId="0" xfId="0" applyFont="1" applyFill="1"/>
    <xf numFmtId="0" fontId="14" fillId="4" borderId="2" xfId="0" applyFont="1" applyFill="1" applyBorder="1"/>
    <xf numFmtId="0" fontId="14" fillId="2" borderId="1" xfId="0" applyFont="1" applyFill="1" applyBorder="1"/>
    <xf numFmtId="0" fontId="14" fillId="0" borderId="4" xfId="0" applyFont="1" applyBorder="1"/>
    <xf numFmtId="0" fontId="15" fillId="0" borderId="2" xfId="0" applyFont="1" applyBorder="1"/>
    <xf numFmtId="0" fontId="16" fillId="0" borderId="1" xfId="0" applyFont="1" applyBorder="1"/>
    <xf numFmtId="0" fontId="17" fillId="0" borderId="1" xfId="0" applyFont="1" applyBorder="1"/>
    <xf numFmtId="0" fontId="16" fillId="0" borderId="0" xfId="0" applyFont="1"/>
    <xf numFmtId="0" fontId="14" fillId="0" borderId="0" xfId="0" applyFont="1" applyAlignment="1">
      <alignment horizontal="center"/>
    </xf>
    <xf numFmtId="0" fontId="14" fillId="6" borderId="5" xfId="0" applyFont="1" applyFill="1" applyBorder="1"/>
    <xf numFmtId="0" fontId="14" fillId="0" borderId="6" xfId="0" applyFont="1" applyBorder="1"/>
    <xf numFmtId="0" fontId="14" fillId="0" borderId="5" xfId="0" applyFont="1" applyBorder="1"/>
    <xf numFmtId="0" fontId="17" fillId="0" borderId="2" xfId="0" applyFont="1" applyBorder="1"/>
    <xf numFmtId="0" fontId="12" fillId="0" borderId="0" xfId="0" applyFont="1"/>
    <xf numFmtId="0" fontId="0" fillId="0" borderId="1" xfId="0" applyBorder="1" applyAlignment="1">
      <alignment horizontal="center"/>
    </xf>
    <xf numFmtId="0" fontId="18" fillId="0" borderId="1" xfId="0" applyFont="1" applyBorder="1"/>
    <xf numFmtId="0" fontId="0" fillId="0" borderId="1" xfId="0" applyBorder="1" applyAlignment="1">
      <alignment horizontal="left"/>
    </xf>
    <xf numFmtId="0" fontId="18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18" fillId="0" borderId="4" xfId="0" applyFont="1" applyBorder="1"/>
    <xf numFmtId="0" fontId="4" fillId="0" borderId="1" xfId="0" applyFont="1" applyBorder="1" applyAlignment="1">
      <alignment wrapText="1"/>
    </xf>
    <xf numFmtId="0" fontId="9" fillId="0" borderId="1" xfId="0" applyFont="1" applyBorder="1"/>
    <xf numFmtId="0" fontId="0" fillId="6" borderId="1" xfId="0" applyFill="1" applyBorder="1" applyAlignment="1">
      <alignment wrapText="1"/>
    </xf>
    <xf numFmtId="0" fontId="16" fillId="0" borderId="0" xfId="0" applyFont="1" applyAlignment="1">
      <alignment horizontal="center"/>
    </xf>
    <xf numFmtId="0" fontId="15" fillId="0" borderId="0" xfId="0" applyFont="1"/>
    <xf numFmtId="0" fontId="14" fillId="0" borderId="0" xfId="0" applyFont="1" applyAlignment="1">
      <alignment wrapText="1"/>
    </xf>
    <xf numFmtId="0" fontId="14" fillId="4" borderId="4" xfId="0" applyFont="1" applyFill="1" applyBorder="1"/>
    <xf numFmtId="0" fontId="14" fillId="3" borderId="4" xfId="0" applyFont="1" applyFill="1" applyBorder="1"/>
    <xf numFmtId="0" fontId="19" fillId="3" borderId="1" xfId="0" applyFont="1" applyFill="1" applyBorder="1"/>
    <xf numFmtId="0" fontId="14" fillId="0" borderId="3" xfId="0" applyFont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79"/>
  <sheetViews>
    <sheetView tabSelected="1" topLeftCell="B1" zoomScale="130" zoomScaleNormal="130" workbookViewId="0">
      <pane ySplit="1" topLeftCell="A2" activePane="bottomLeft" state="frozen"/>
      <selection pane="bottomLeft" activeCell="C2" sqref="C2"/>
    </sheetView>
  </sheetViews>
  <sheetFormatPr defaultRowHeight="13.8" x14ac:dyDescent="0.25"/>
  <cols>
    <col min="1" max="1" width="19.5546875" style="32" customWidth="1"/>
    <col min="2" max="2" width="37.5546875" style="32" customWidth="1"/>
    <col min="3" max="3" width="43.6640625" style="32" customWidth="1"/>
    <col min="4" max="4" width="30.21875" style="32" hidden="1" customWidth="1"/>
    <col min="5" max="5" width="46.5546875" style="32" hidden="1" customWidth="1"/>
    <col min="6" max="6" width="9.109375" style="46" hidden="1" customWidth="1"/>
    <col min="7" max="7" width="13.44140625" style="32" hidden="1" customWidth="1"/>
    <col min="8" max="8" width="16.33203125" style="32" hidden="1" customWidth="1"/>
    <col min="9" max="9" width="11.33203125" style="32" hidden="1" customWidth="1"/>
    <col min="10" max="10" width="14.44140625" style="32" hidden="1" customWidth="1"/>
    <col min="11" max="11" width="12.21875" style="32" hidden="1" customWidth="1"/>
    <col min="12" max="12" width="18.109375" style="32" hidden="1" customWidth="1"/>
    <col min="13" max="13" width="18.44140625" style="32" hidden="1" customWidth="1"/>
    <col min="14" max="14" width="17.109375" style="32" hidden="1" customWidth="1"/>
    <col min="15" max="16" width="16.77734375" style="32" hidden="1" customWidth="1"/>
    <col min="17" max="17" width="18.77734375" style="32" bestFit="1" customWidth="1"/>
    <col min="18" max="18" width="16.6640625" style="32" customWidth="1"/>
    <col min="19" max="19" width="11" style="32" bestFit="1" customWidth="1"/>
    <col min="20" max="20" width="9.77734375" style="32" bestFit="1" customWidth="1"/>
    <col min="21" max="16384" width="8.88671875" style="32"/>
  </cols>
  <sheetData>
    <row r="1" spans="1:21" s="51" customFormat="1" x14ac:dyDescent="0.25">
      <c r="A1" s="27" t="s">
        <v>81</v>
      </c>
      <c r="B1" s="28" t="s">
        <v>82</v>
      </c>
      <c r="C1" s="29" t="s">
        <v>83</v>
      </c>
      <c r="D1" s="29" t="s">
        <v>3708</v>
      </c>
      <c r="E1" s="27" t="s">
        <v>85</v>
      </c>
      <c r="F1" s="30" t="s">
        <v>86</v>
      </c>
      <c r="G1" s="27" t="s">
        <v>87</v>
      </c>
      <c r="H1" s="27" t="s">
        <v>88</v>
      </c>
      <c r="I1" s="31" t="s">
        <v>89</v>
      </c>
      <c r="J1" s="27" t="s">
        <v>3707</v>
      </c>
      <c r="K1" s="27" t="s">
        <v>3710</v>
      </c>
      <c r="L1" s="27" t="s">
        <v>3709</v>
      </c>
      <c r="M1" s="27" t="s">
        <v>91</v>
      </c>
      <c r="N1" s="27" t="s">
        <v>92</v>
      </c>
      <c r="O1" s="66" t="s">
        <v>3712</v>
      </c>
      <c r="P1" s="29" t="s">
        <v>9777</v>
      </c>
      <c r="Q1" s="66" t="s">
        <v>9778</v>
      </c>
      <c r="R1" s="51" t="s">
        <v>10220</v>
      </c>
      <c r="S1" s="51" t="s">
        <v>10221</v>
      </c>
    </row>
    <row r="2" spans="1:21" x14ac:dyDescent="0.25">
      <c r="A2" s="35" t="s">
        <v>2700</v>
      </c>
      <c r="B2" s="34" t="s">
        <v>2701</v>
      </c>
      <c r="C2" s="35" t="s">
        <v>2702</v>
      </c>
      <c r="D2" s="35" t="s">
        <v>137</v>
      </c>
      <c r="E2" s="35" t="s">
        <v>1978</v>
      </c>
      <c r="F2" s="36">
        <v>4</v>
      </c>
      <c r="G2" s="35" t="s">
        <v>390</v>
      </c>
      <c r="H2" s="35" t="s">
        <v>100</v>
      </c>
      <c r="I2" s="35" t="s">
        <v>133</v>
      </c>
      <c r="J2" s="35"/>
      <c r="K2" s="35"/>
      <c r="L2" s="35"/>
      <c r="M2" s="35"/>
      <c r="N2" s="35"/>
      <c r="O2" s="35"/>
      <c r="P2" s="35" t="s">
        <v>4248</v>
      </c>
      <c r="Q2" s="35" t="s">
        <v>10031</v>
      </c>
      <c r="R2" s="32" t="s">
        <v>2702</v>
      </c>
    </row>
    <row r="3" spans="1:21" x14ac:dyDescent="0.25">
      <c r="A3" s="35" t="s">
        <v>2697</v>
      </c>
      <c r="B3" s="34" t="s">
        <v>2698</v>
      </c>
      <c r="C3" s="35" t="s">
        <v>2699</v>
      </c>
      <c r="D3" s="35" t="s">
        <v>137</v>
      </c>
      <c r="E3" s="35" t="s">
        <v>138</v>
      </c>
      <c r="F3" s="36" t="s">
        <v>138</v>
      </c>
      <c r="G3" s="35" t="s">
        <v>138</v>
      </c>
      <c r="H3" s="35" t="s">
        <v>153</v>
      </c>
      <c r="I3" s="35" t="s">
        <v>133</v>
      </c>
      <c r="J3" s="35"/>
      <c r="K3" s="35"/>
      <c r="L3" s="35"/>
      <c r="M3" s="35"/>
      <c r="N3" s="35"/>
      <c r="O3" s="35"/>
      <c r="P3" s="35" t="s">
        <v>4248</v>
      </c>
      <c r="Q3" s="32" t="s">
        <v>2699</v>
      </c>
      <c r="R3" s="32" t="s">
        <v>2699</v>
      </c>
    </row>
    <row r="4" spans="1:21" x14ac:dyDescent="0.25">
      <c r="A4" s="35" t="s">
        <v>2694</v>
      </c>
      <c r="B4" s="34" t="s">
        <v>2695</v>
      </c>
      <c r="C4" s="35" t="s">
        <v>2696</v>
      </c>
      <c r="D4" s="35" t="s">
        <v>137</v>
      </c>
      <c r="E4" s="35" t="s">
        <v>1978</v>
      </c>
      <c r="F4" s="36">
        <v>4</v>
      </c>
      <c r="G4" s="35" t="s">
        <v>390</v>
      </c>
      <c r="H4" s="35" t="s">
        <v>100</v>
      </c>
      <c r="I4" s="35" t="s">
        <v>133</v>
      </c>
      <c r="J4" s="35"/>
      <c r="K4" s="35"/>
      <c r="L4" s="35"/>
      <c r="M4" s="35"/>
      <c r="N4" s="35"/>
      <c r="O4" s="35"/>
      <c r="P4" s="35" t="s">
        <v>4248</v>
      </c>
      <c r="Q4" s="35" t="s">
        <v>10032</v>
      </c>
      <c r="R4" s="32" t="s">
        <v>2696</v>
      </c>
    </row>
    <row r="5" spans="1:21" x14ac:dyDescent="0.25">
      <c r="A5" s="35" t="s">
        <v>6506</v>
      </c>
      <c r="B5" s="34" t="s">
        <v>6507</v>
      </c>
      <c r="C5" s="35" t="s">
        <v>6508</v>
      </c>
      <c r="D5" s="35"/>
      <c r="E5" s="35"/>
      <c r="F5" s="36"/>
      <c r="G5" s="35"/>
      <c r="H5" s="35"/>
      <c r="I5" s="35"/>
      <c r="J5" s="35"/>
      <c r="K5" s="35"/>
      <c r="L5" s="35"/>
      <c r="M5" s="35"/>
      <c r="N5" s="35"/>
      <c r="O5" s="35"/>
      <c r="P5" s="35" t="s">
        <v>4248</v>
      </c>
      <c r="R5" s="32" t="s">
        <v>6508</v>
      </c>
    </row>
    <row r="6" spans="1:21" x14ac:dyDescent="0.25">
      <c r="A6" s="35" t="s">
        <v>2691</v>
      </c>
      <c r="B6" s="34" t="s">
        <v>2692</v>
      </c>
      <c r="C6" s="35" t="s">
        <v>2693</v>
      </c>
      <c r="D6" s="35" t="s">
        <v>137</v>
      </c>
      <c r="E6" s="35" t="s">
        <v>1978</v>
      </c>
      <c r="F6" s="36">
        <v>4</v>
      </c>
      <c r="G6" s="35" t="s">
        <v>390</v>
      </c>
      <c r="H6" s="35" t="s">
        <v>100</v>
      </c>
      <c r="I6" s="35" t="s">
        <v>133</v>
      </c>
      <c r="J6" s="35"/>
      <c r="K6" s="35"/>
      <c r="L6" s="35"/>
      <c r="M6" s="35"/>
      <c r="N6" s="35"/>
      <c r="O6" s="35"/>
      <c r="P6" s="35" t="s">
        <v>4248</v>
      </c>
      <c r="Q6" s="35" t="s">
        <v>10033</v>
      </c>
      <c r="R6" s="32" t="s">
        <v>2693</v>
      </c>
    </row>
    <row r="7" spans="1:21" x14ac:dyDescent="0.25">
      <c r="A7" s="35" t="s">
        <v>6497</v>
      </c>
      <c r="B7" s="34" t="s">
        <v>6498</v>
      </c>
      <c r="C7" s="35" t="s">
        <v>6499</v>
      </c>
      <c r="D7" s="35"/>
      <c r="E7" s="35"/>
      <c r="F7" s="36"/>
      <c r="G7" s="35"/>
      <c r="H7" s="35"/>
      <c r="I7" s="35"/>
      <c r="J7" s="35"/>
      <c r="K7" s="35"/>
      <c r="L7" s="35"/>
      <c r="M7" s="35"/>
      <c r="N7" s="35"/>
      <c r="O7" s="35"/>
      <c r="P7" s="35" t="s">
        <v>4248</v>
      </c>
      <c r="R7" s="32" t="s">
        <v>6499</v>
      </c>
    </row>
    <row r="8" spans="1:21" x14ac:dyDescent="0.25">
      <c r="A8" s="35" t="s">
        <v>6509</v>
      </c>
      <c r="B8" s="34" t="s">
        <v>6510</v>
      </c>
      <c r="C8" s="35" t="s">
        <v>6511</v>
      </c>
      <c r="D8" s="35"/>
      <c r="E8" s="35"/>
      <c r="F8" s="36"/>
      <c r="G8" s="35"/>
      <c r="H8" s="35"/>
      <c r="I8" s="35"/>
      <c r="J8" s="35"/>
      <c r="K8" s="35"/>
      <c r="L8" s="35"/>
      <c r="M8" s="35"/>
      <c r="N8" s="35"/>
      <c r="O8" s="35"/>
      <c r="P8" s="35" t="s">
        <v>4248</v>
      </c>
      <c r="R8" s="32" t="s">
        <v>6511</v>
      </c>
    </row>
    <row r="9" spans="1:21" x14ac:dyDescent="0.25">
      <c r="A9" s="35" t="s">
        <v>6512</v>
      </c>
      <c r="B9" s="34" t="s">
        <v>6513</v>
      </c>
      <c r="C9" s="35" t="s">
        <v>6514</v>
      </c>
      <c r="D9" s="35"/>
      <c r="E9" s="35"/>
      <c r="F9" s="36"/>
      <c r="G9" s="35"/>
      <c r="H9" s="35"/>
      <c r="I9" s="35"/>
      <c r="J9" s="35"/>
      <c r="K9" s="35"/>
      <c r="L9" s="35"/>
      <c r="M9" s="35"/>
      <c r="N9" s="35"/>
      <c r="O9" s="35"/>
      <c r="P9" s="35" t="s">
        <v>4248</v>
      </c>
      <c r="R9" s="32" t="s">
        <v>6514</v>
      </c>
    </row>
    <row r="10" spans="1:21" x14ac:dyDescent="0.25">
      <c r="A10" s="35" t="s">
        <v>2688</v>
      </c>
      <c r="B10" s="34" t="s">
        <v>2689</v>
      </c>
      <c r="C10" s="35" t="s">
        <v>2690</v>
      </c>
      <c r="D10" s="35" t="s">
        <v>117</v>
      </c>
      <c r="E10" s="35" t="s">
        <v>424</v>
      </c>
      <c r="F10" s="36">
        <v>4</v>
      </c>
      <c r="G10" s="35" t="s">
        <v>99</v>
      </c>
      <c r="H10" s="35" t="s">
        <v>100</v>
      </c>
      <c r="I10" s="35" t="s">
        <v>133</v>
      </c>
      <c r="J10" s="35"/>
      <c r="K10" s="35"/>
      <c r="L10" s="35"/>
      <c r="M10" s="35">
        <v>27</v>
      </c>
      <c r="N10" s="35">
        <v>28</v>
      </c>
      <c r="O10" s="35"/>
      <c r="P10" s="35" t="s">
        <v>4248</v>
      </c>
      <c r="Q10" s="32" t="s">
        <v>9780</v>
      </c>
      <c r="R10" s="32" t="s">
        <v>10222</v>
      </c>
      <c r="S10" s="32" t="s">
        <v>10223</v>
      </c>
    </row>
    <row r="11" spans="1:21" x14ac:dyDescent="0.25">
      <c r="A11" s="35" t="s">
        <v>2686</v>
      </c>
      <c r="B11" s="34" t="s">
        <v>2687</v>
      </c>
      <c r="C11" s="35" t="s">
        <v>24</v>
      </c>
      <c r="D11" s="35" t="s">
        <v>257</v>
      </c>
      <c r="E11" s="35" t="s">
        <v>424</v>
      </c>
      <c r="F11" s="36">
        <v>4</v>
      </c>
      <c r="G11" s="35" t="s">
        <v>99</v>
      </c>
      <c r="H11" s="35" t="s">
        <v>100</v>
      </c>
      <c r="I11" s="35" t="s">
        <v>133</v>
      </c>
      <c r="J11" s="35"/>
      <c r="K11" s="35"/>
      <c r="L11" s="35"/>
      <c r="M11" s="35">
        <v>27</v>
      </c>
      <c r="N11" s="35">
        <v>28</v>
      </c>
      <c r="O11" s="35"/>
      <c r="P11" s="35" t="s">
        <v>4248</v>
      </c>
      <c r="Q11" s="32" t="s">
        <v>9780</v>
      </c>
      <c r="R11" s="32" t="s">
        <v>10224</v>
      </c>
      <c r="S11" s="32" t="s">
        <v>10045</v>
      </c>
    </row>
    <row r="12" spans="1:21" x14ac:dyDescent="0.25">
      <c r="A12" s="35" t="s">
        <v>2683</v>
      </c>
      <c r="B12" s="34" t="s">
        <v>2684</v>
      </c>
      <c r="C12" s="35" t="s">
        <v>2685</v>
      </c>
      <c r="D12" s="35" t="s">
        <v>117</v>
      </c>
      <c r="E12" s="35" t="s">
        <v>424</v>
      </c>
      <c r="F12" s="36">
        <v>4</v>
      </c>
      <c r="G12" s="35" t="s">
        <v>99</v>
      </c>
      <c r="H12" s="35" t="s">
        <v>100</v>
      </c>
      <c r="I12" s="35" t="s">
        <v>133</v>
      </c>
      <c r="J12" s="35"/>
      <c r="K12" s="35"/>
      <c r="L12" s="35"/>
      <c r="M12" s="35">
        <v>27</v>
      </c>
      <c r="N12" s="35">
        <v>28</v>
      </c>
      <c r="O12" s="35"/>
      <c r="P12" s="35" t="s">
        <v>4248</v>
      </c>
      <c r="Q12" s="32" t="s">
        <v>9780</v>
      </c>
      <c r="R12" s="32" t="s">
        <v>10225</v>
      </c>
      <c r="S12" s="32" t="s">
        <v>10226</v>
      </c>
    </row>
    <row r="13" spans="1:21" x14ac:dyDescent="0.25">
      <c r="A13" s="35" t="s">
        <v>2680</v>
      </c>
      <c r="B13" s="34" t="s">
        <v>2681</v>
      </c>
      <c r="C13" s="37" t="s">
        <v>2682</v>
      </c>
      <c r="D13" s="35" t="s">
        <v>394</v>
      </c>
      <c r="E13" s="35" t="s">
        <v>424</v>
      </c>
      <c r="F13" s="36">
        <v>4</v>
      </c>
      <c r="G13" s="35" t="s">
        <v>99</v>
      </c>
      <c r="H13" s="35" t="s">
        <v>100</v>
      </c>
      <c r="I13" s="35" t="s">
        <v>133</v>
      </c>
      <c r="J13" s="35"/>
      <c r="K13" s="35"/>
      <c r="L13" s="35"/>
      <c r="M13" s="35">
        <v>27</v>
      </c>
      <c r="N13" s="35">
        <v>28</v>
      </c>
      <c r="O13" s="35"/>
      <c r="P13" s="35" t="s">
        <v>4248</v>
      </c>
      <c r="Q13" s="32" t="s">
        <v>9780</v>
      </c>
      <c r="R13" s="32" t="s">
        <v>10227</v>
      </c>
      <c r="S13" s="32" t="s">
        <v>10228</v>
      </c>
      <c r="T13" s="32" t="s">
        <v>10229</v>
      </c>
    </row>
    <row r="14" spans="1:21" x14ac:dyDescent="0.25">
      <c r="A14" s="35" t="s">
        <v>2677</v>
      </c>
      <c r="B14" s="34" t="s">
        <v>2678</v>
      </c>
      <c r="C14" s="35" t="s">
        <v>2679</v>
      </c>
      <c r="D14" s="35" t="s">
        <v>3407</v>
      </c>
      <c r="E14" s="35" t="s">
        <v>424</v>
      </c>
      <c r="F14" s="36">
        <v>4</v>
      </c>
      <c r="G14" s="35" t="s">
        <v>99</v>
      </c>
      <c r="H14" s="35" t="s">
        <v>100</v>
      </c>
      <c r="I14" s="35" t="s">
        <v>133</v>
      </c>
      <c r="J14" s="35"/>
      <c r="K14" s="35"/>
      <c r="L14" s="35"/>
      <c r="M14" s="35">
        <v>27</v>
      </c>
      <c r="N14" s="35">
        <v>28</v>
      </c>
      <c r="O14" s="35"/>
      <c r="P14" s="35" t="s">
        <v>4248</v>
      </c>
      <c r="Q14" s="32" t="s">
        <v>9780</v>
      </c>
      <c r="R14" s="32" t="s">
        <v>10230</v>
      </c>
      <c r="S14" s="32" t="s">
        <v>10098</v>
      </c>
    </row>
    <row r="15" spans="1:21" x14ac:dyDescent="0.25">
      <c r="A15" s="35" t="s">
        <v>4605</v>
      </c>
      <c r="B15" s="34" t="s">
        <v>4606</v>
      </c>
      <c r="C15" s="35" t="s">
        <v>4607</v>
      </c>
      <c r="D15" s="35"/>
      <c r="E15" s="35"/>
      <c r="F15" s="36"/>
      <c r="G15" s="35"/>
      <c r="H15" s="35"/>
      <c r="I15" s="35"/>
      <c r="J15" s="35"/>
      <c r="K15" s="35"/>
      <c r="L15" s="35"/>
      <c r="M15" s="35"/>
      <c r="N15" s="35"/>
      <c r="O15" s="35"/>
      <c r="P15" s="35" t="s">
        <v>4248</v>
      </c>
      <c r="Q15" s="32" t="s">
        <v>9780</v>
      </c>
      <c r="R15" s="32" t="s">
        <v>10231</v>
      </c>
      <c r="S15" s="32" t="s">
        <v>10232</v>
      </c>
      <c r="T15" s="32" t="s">
        <v>10233</v>
      </c>
      <c r="U15" s="32">
        <v>56132</v>
      </c>
    </row>
    <row r="16" spans="1:21" x14ac:dyDescent="0.25">
      <c r="A16" s="35" t="s">
        <v>2674</v>
      </c>
      <c r="B16" s="34" t="s">
        <v>2675</v>
      </c>
      <c r="C16" s="35" t="s">
        <v>2676</v>
      </c>
      <c r="D16" s="35" t="s">
        <v>245</v>
      </c>
      <c r="E16" s="35" t="s">
        <v>424</v>
      </c>
      <c r="F16" s="36">
        <v>4</v>
      </c>
      <c r="G16" s="35" t="s">
        <v>99</v>
      </c>
      <c r="H16" s="35" t="s">
        <v>100</v>
      </c>
      <c r="I16" s="35" t="s">
        <v>133</v>
      </c>
      <c r="J16" s="35"/>
      <c r="K16" s="35"/>
      <c r="L16" s="35"/>
      <c r="M16" s="35">
        <v>27</v>
      </c>
      <c r="N16" s="35">
        <v>28</v>
      </c>
      <c r="O16" s="35"/>
      <c r="P16" s="35" t="s">
        <v>4248</v>
      </c>
      <c r="Q16" s="32" t="s">
        <v>9780</v>
      </c>
      <c r="R16" s="32" t="s">
        <v>10234</v>
      </c>
      <c r="S16" s="32" t="s">
        <v>10235</v>
      </c>
      <c r="T16" s="32" t="s">
        <v>10236</v>
      </c>
      <c r="U16" s="32">
        <v>4017</v>
      </c>
    </row>
    <row r="17" spans="1:21" x14ac:dyDescent="0.25">
      <c r="A17" s="35" t="s">
        <v>4638</v>
      </c>
      <c r="B17" s="34" t="s">
        <v>4639</v>
      </c>
      <c r="C17" s="35" t="s">
        <v>4640</v>
      </c>
      <c r="D17" s="35"/>
      <c r="E17" s="35"/>
      <c r="F17" s="36"/>
      <c r="G17" s="35"/>
      <c r="H17" s="35"/>
      <c r="I17" s="35"/>
      <c r="J17" s="35"/>
      <c r="K17" s="35"/>
      <c r="L17" s="35"/>
      <c r="M17" s="35"/>
      <c r="N17" s="35"/>
      <c r="O17" s="35"/>
      <c r="P17" s="35" t="s">
        <v>4248</v>
      </c>
      <c r="R17" s="32" t="s">
        <v>10237</v>
      </c>
      <c r="S17" s="32" t="s">
        <v>10238</v>
      </c>
      <c r="T17" s="32" t="s">
        <v>10239</v>
      </c>
      <c r="U17" s="32" t="s">
        <v>10240</v>
      </c>
    </row>
    <row r="18" spans="1:21" x14ac:dyDescent="0.25">
      <c r="A18" s="33" t="s">
        <v>3659</v>
      </c>
      <c r="B18" s="34" t="s">
        <v>3660</v>
      </c>
      <c r="C18" s="35" t="s">
        <v>3661</v>
      </c>
      <c r="D18" s="35" t="s">
        <v>3662</v>
      </c>
      <c r="E18" s="35"/>
      <c r="F18" s="36"/>
      <c r="G18" s="35"/>
      <c r="H18" s="35"/>
      <c r="I18" s="35"/>
      <c r="J18" s="35"/>
      <c r="K18" s="35"/>
      <c r="L18" s="35"/>
      <c r="M18" s="35"/>
      <c r="N18" s="35"/>
      <c r="O18" s="35"/>
      <c r="P18" s="35" t="s">
        <v>4248</v>
      </c>
      <c r="R18" s="32" t="s">
        <v>10241</v>
      </c>
      <c r="S18" s="32" t="s">
        <v>10242</v>
      </c>
    </row>
    <row r="19" spans="1:21" x14ac:dyDescent="0.25">
      <c r="A19" s="35" t="s">
        <v>4599</v>
      </c>
      <c r="B19" s="34" t="s">
        <v>4600</v>
      </c>
      <c r="C19" s="35" t="s">
        <v>4601</v>
      </c>
      <c r="D19" s="35"/>
      <c r="E19" s="35"/>
      <c r="F19" s="36"/>
      <c r="G19" s="35"/>
      <c r="H19" s="35"/>
      <c r="I19" s="35"/>
      <c r="J19" s="35"/>
      <c r="K19" s="35"/>
      <c r="L19" s="35"/>
      <c r="M19" s="35"/>
      <c r="N19" s="35"/>
      <c r="O19" s="35"/>
      <c r="P19" s="35" t="s">
        <v>4248</v>
      </c>
      <c r="R19" s="32" t="s">
        <v>10243</v>
      </c>
      <c r="S19" s="32" t="s">
        <v>10244</v>
      </c>
      <c r="T19" s="32" t="s">
        <v>10245</v>
      </c>
      <c r="U19" s="32" t="s">
        <v>10246</v>
      </c>
    </row>
    <row r="20" spans="1:21" x14ac:dyDescent="0.25">
      <c r="A20" s="35" t="s">
        <v>8085</v>
      </c>
      <c r="B20" s="34" t="s">
        <v>8086</v>
      </c>
      <c r="C20" s="35" t="s">
        <v>8087</v>
      </c>
      <c r="D20" s="35"/>
      <c r="E20" s="35"/>
      <c r="F20" s="36"/>
      <c r="G20" s="35"/>
      <c r="H20" s="35"/>
      <c r="I20" s="35"/>
      <c r="J20" s="35"/>
      <c r="K20" s="35"/>
      <c r="L20" s="35"/>
      <c r="M20" s="35"/>
      <c r="N20" s="35"/>
      <c r="O20" s="35"/>
      <c r="P20" s="35" t="s">
        <v>3713</v>
      </c>
      <c r="R20" s="32" t="s">
        <v>10247</v>
      </c>
      <c r="S20" s="32" t="s">
        <v>10248</v>
      </c>
      <c r="T20" s="32" t="s">
        <v>10233</v>
      </c>
      <c r="U20" s="32" t="s">
        <v>10249</v>
      </c>
    </row>
    <row r="21" spans="1:21" x14ac:dyDescent="0.25">
      <c r="A21" s="35" t="s">
        <v>4718</v>
      </c>
      <c r="B21" s="34" t="s">
        <v>4719</v>
      </c>
      <c r="C21" s="35" t="s">
        <v>4720</v>
      </c>
      <c r="D21" s="35"/>
      <c r="E21" s="35"/>
      <c r="F21" s="36"/>
      <c r="G21" s="35"/>
      <c r="H21" s="35"/>
      <c r="I21" s="35"/>
      <c r="J21" s="35"/>
      <c r="K21" s="35"/>
      <c r="L21" s="35"/>
      <c r="M21" s="35"/>
      <c r="N21" s="35"/>
      <c r="O21" s="35"/>
      <c r="P21" s="35" t="s">
        <v>4248</v>
      </c>
      <c r="Q21" s="32" t="s">
        <v>9790</v>
      </c>
      <c r="R21" s="32" t="s">
        <v>10250</v>
      </c>
      <c r="S21" s="32" t="s">
        <v>10251</v>
      </c>
      <c r="T21" s="32">
        <v>3</v>
      </c>
    </row>
    <row r="22" spans="1:21" x14ac:dyDescent="0.25">
      <c r="A22" s="35" t="s">
        <v>4721</v>
      </c>
      <c r="B22" s="34" t="s">
        <v>4722</v>
      </c>
      <c r="C22" s="35" t="s">
        <v>4723</v>
      </c>
      <c r="D22" s="35"/>
      <c r="E22" s="35"/>
      <c r="F22" s="36"/>
      <c r="G22" s="35"/>
      <c r="H22" s="35"/>
      <c r="I22" s="35"/>
      <c r="J22" s="35"/>
      <c r="K22" s="35"/>
      <c r="L22" s="35"/>
      <c r="M22" s="35"/>
      <c r="N22" s="35"/>
      <c r="O22" s="35"/>
      <c r="P22" s="35" t="s">
        <v>4248</v>
      </c>
      <c r="Q22" s="32" t="s">
        <v>9791</v>
      </c>
      <c r="R22" s="32" t="s">
        <v>10250</v>
      </c>
      <c r="S22" s="32" t="s">
        <v>10251</v>
      </c>
      <c r="T22" s="32">
        <v>2</v>
      </c>
    </row>
    <row r="23" spans="1:21" x14ac:dyDescent="0.25">
      <c r="A23" s="35" t="s">
        <v>4715</v>
      </c>
      <c r="B23" s="34" t="s">
        <v>4716</v>
      </c>
      <c r="C23" s="35" t="s">
        <v>4717</v>
      </c>
      <c r="D23" s="35"/>
      <c r="E23" s="35"/>
      <c r="F23" s="36"/>
      <c r="G23" s="35"/>
      <c r="H23" s="35"/>
      <c r="I23" s="35"/>
      <c r="J23" s="35"/>
      <c r="K23" s="35"/>
      <c r="L23" s="35"/>
      <c r="M23" s="35"/>
      <c r="N23" s="35"/>
      <c r="O23" s="35"/>
      <c r="P23" s="35" t="s">
        <v>4248</v>
      </c>
      <c r="Q23" s="32" t="s">
        <v>9792</v>
      </c>
      <c r="R23" s="32" t="s">
        <v>10250</v>
      </c>
      <c r="S23" s="32" t="s">
        <v>10251</v>
      </c>
      <c r="T23" s="32">
        <v>1</v>
      </c>
    </row>
    <row r="24" spans="1:21" x14ac:dyDescent="0.25">
      <c r="A24" s="33" t="s">
        <v>2868</v>
      </c>
      <c r="B24" s="34" t="s">
        <v>3294</v>
      </c>
      <c r="C24" s="35" t="s">
        <v>3426</v>
      </c>
      <c r="D24" s="35" t="s">
        <v>3420</v>
      </c>
      <c r="E24" s="35"/>
      <c r="F24" s="36"/>
      <c r="G24" s="35"/>
      <c r="H24" s="35"/>
      <c r="I24" s="35"/>
      <c r="J24" s="35"/>
      <c r="K24" s="35"/>
      <c r="L24" s="35"/>
      <c r="M24" s="35"/>
      <c r="N24" s="35"/>
      <c r="O24" s="35"/>
      <c r="P24" s="35" t="s">
        <v>3713</v>
      </c>
      <c r="Q24" s="32" t="s">
        <v>9790</v>
      </c>
      <c r="R24" s="32" t="s">
        <v>3426</v>
      </c>
    </row>
    <row r="25" spans="1:21" x14ac:dyDescent="0.25">
      <c r="A25" s="33" t="s">
        <v>2889</v>
      </c>
      <c r="B25" s="34" t="s">
        <v>3315</v>
      </c>
      <c r="C25" s="35" t="s">
        <v>3426</v>
      </c>
      <c r="D25" s="35" t="s">
        <v>157</v>
      </c>
      <c r="E25" s="35"/>
      <c r="F25" s="36"/>
      <c r="G25" s="35"/>
      <c r="H25" s="35"/>
      <c r="I25" s="35"/>
      <c r="J25" s="35"/>
      <c r="K25" s="35"/>
      <c r="L25" s="35"/>
      <c r="M25" s="35"/>
      <c r="N25" s="35"/>
      <c r="O25" s="35"/>
      <c r="P25" s="35" t="s">
        <v>3713</v>
      </c>
      <c r="Q25" s="32" t="s">
        <v>9790</v>
      </c>
      <c r="R25" s="32" t="s">
        <v>3426</v>
      </c>
    </row>
    <row r="26" spans="1:21" x14ac:dyDescent="0.25">
      <c r="A26" s="35" t="s">
        <v>4835</v>
      </c>
      <c r="B26" s="39" t="s">
        <v>4836</v>
      </c>
      <c r="C26" s="37" t="s">
        <v>4837</v>
      </c>
      <c r="D26" s="35"/>
      <c r="E26" s="35"/>
      <c r="F26" s="36"/>
      <c r="G26" s="35"/>
      <c r="H26" s="35"/>
      <c r="I26" s="35"/>
      <c r="J26" s="35"/>
      <c r="K26" s="35"/>
      <c r="L26" s="35"/>
      <c r="M26" s="35"/>
      <c r="N26" s="35"/>
      <c r="O26" s="35"/>
      <c r="P26" s="35" t="s">
        <v>3713</v>
      </c>
      <c r="Q26" s="32" t="s">
        <v>9790</v>
      </c>
      <c r="R26" s="32" t="s">
        <v>10252</v>
      </c>
      <c r="S26" s="32" t="s">
        <v>10253</v>
      </c>
    </row>
    <row r="27" spans="1:21" x14ac:dyDescent="0.25">
      <c r="A27" s="35" t="s">
        <v>9203</v>
      </c>
      <c r="B27" s="34" t="s">
        <v>9204</v>
      </c>
      <c r="C27" s="35" t="s">
        <v>9205</v>
      </c>
      <c r="D27" s="35"/>
      <c r="E27" s="35"/>
      <c r="F27" s="36"/>
      <c r="G27" s="35"/>
      <c r="H27" s="35"/>
      <c r="I27" s="35"/>
      <c r="J27" s="35"/>
      <c r="K27" s="35"/>
      <c r="L27" s="35"/>
      <c r="M27" s="35"/>
      <c r="N27" s="35"/>
      <c r="O27" s="35"/>
      <c r="P27" s="35" t="s">
        <v>3713</v>
      </c>
      <c r="Q27" s="32" t="s">
        <v>9790</v>
      </c>
      <c r="R27" s="32" t="s">
        <v>10252</v>
      </c>
      <c r="S27" s="32" t="s">
        <v>10254</v>
      </c>
      <c r="T27" s="32" t="s">
        <v>10255</v>
      </c>
      <c r="U27" s="32" t="s">
        <v>10256</v>
      </c>
    </row>
    <row r="28" spans="1:21" x14ac:dyDescent="0.25">
      <c r="A28" s="35" t="s">
        <v>4369</v>
      </c>
      <c r="B28" s="34" t="s">
        <v>4370</v>
      </c>
      <c r="C28" s="35" t="s">
        <v>4371</v>
      </c>
      <c r="D28" s="35"/>
      <c r="E28" s="35"/>
      <c r="F28" s="36"/>
      <c r="G28" s="35"/>
      <c r="H28" s="35"/>
      <c r="I28" s="35"/>
      <c r="J28" s="35"/>
      <c r="K28" s="35"/>
      <c r="L28" s="35"/>
      <c r="M28" s="35"/>
      <c r="N28" s="35"/>
      <c r="O28" s="35"/>
      <c r="P28" s="35" t="s">
        <v>3713</v>
      </c>
      <c r="Q28" s="32" t="s">
        <v>9790</v>
      </c>
      <c r="R28" s="32" t="s">
        <v>10252</v>
      </c>
      <c r="S28" s="32" t="s">
        <v>10257</v>
      </c>
      <c r="T28" s="32" t="s">
        <v>9796</v>
      </c>
    </row>
    <row r="29" spans="1:21" x14ac:dyDescent="0.25">
      <c r="A29" s="35" t="s">
        <v>9212</v>
      </c>
      <c r="B29" s="34" t="s">
        <v>4370</v>
      </c>
      <c r="C29" s="35" t="s">
        <v>9213</v>
      </c>
      <c r="D29" s="35"/>
      <c r="E29" s="35"/>
      <c r="F29" s="36"/>
      <c r="G29" s="35"/>
      <c r="H29" s="35"/>
      <c r="I29" s="35"/>
      <c r="J29" s="35"/>
      <c r="K29" s="35"/>
      <c r="L29" s="35"/>
      <c r="M29" s="35"/>
      <c r="N29" s="35"/>
      <c r="O29" s="35"/>
      <c r="P29" s="35" t="s">
        <v>3713</v>
      </c>
      <c r="Q29" s="32" t="s">
        <v>9790</v>
      </c>
      <c r="R29" s="32" t="s">
        <v>10252</v>
      </c>
      <c r="S29" s="32" t="s">
        <v>10254</v>
      </c>
      <c r="T29" s="32" t="s">
        <v>10255</v>
      </c>
      <c r="U29" s="32" t="s">
        <v>10258</v>
      </c>
    </row>
    <row r="30" spans="1:21" x14ac:dyDescent="0.25">
      <c r="A30" s="35" t="s">
        <v>4375</v>
      </c>
      <c r="B30" s="34" t="s">
        <v>4376</v>
      </c>
      <c r="C30" s="35" t="s">
        <v>4377</v>
      </c>
      <c r="D30" s="35"/>
      <c r="E30" s="35"/>
      <c r="F30" s="36"/>
      <c r="G30" s="35"/>
      <c r="H30" s="35"/>
      <c r="I30" s="35"/>
      <c r="J30" s="35"/>
      <c r="K30" s="35"/>
      <c r="L30" s="35"/>
      <c r="M30" s="35"/>
      <c r="N30" s="35"/>
      <c r="O30" s="35"/>
      <c r="P30" s="35" t="s">
        <v>3713</v>
      </c>
      <c r="Q30" s="32" t="s">
        <v>9790</v>
      </c>
      <c r="R30" s="32" t="s">
        <v>10252</v>
      </c>
      <c r="S30" s="32" t="s">
        <v>10254</v>
      </c>
      <c r="T30" s="32" t="s">
        <v>10069</v>
      </c>
    </row>
    <row r="31" spans="1:21" x14ac:dyDescent="0.25">
      <c r="A31" s="35" t="s">
        <v>9218</v>
      </c>
      <c r="B31" s="34" t="s">
        <v>4376</v>
      </c>
      <c r="C31" s="35" t="s">
        <v>9219</v>
      </c>
      <c r="D31" s="35"/>
      <c r="E31" s="35"/>
      <c r="F31" s="36"/>
      <c r="G31" s="35"/>
      <c r="H31" s="35"/>
      <c r="I31" s="35"/>
      <c r="J31" s="35"/>
      <c r="K31" s="35"/>
      <c r="L31" s="35"/>
      <c r="M31" s="35"/>
      <c r="N31" s="35"/>
      <c r="O31" s="35"/>
      <c r="P31" s="35" t="s">
        <v>3713</v>
      </c>
      <c r="Q31" s="32" t="s">
        <v>9790</v>
      </c>
      <c r="R31" s="32" t="s">
        <v>10252</v>
      </c>
      <c r="S31" s="32" t="s">
        <v>10254</v>
      </c>
      <c r="T31" s="32" t="s">
        <v>10255</v>
      </c>
      <c r="U31" s="32" t="s">
        <v>10259</v>
      </c>
    </row>
    <row r="32" spans="1:21" x14ac:dyDescent="0.25">
      <c r="A32" s="33" t="s">
        <v>2874</v>
      </c>
      <c r="B32" s="34" t="s">
        <v>3300</v>
      </c>
      <c r="C32" s="35" t="s">
        <v>3427</v>
      </c>
      <c r="D32" s="35" t="s">
        <v>3420</v>
      </c>
      <c r="E32" s="35"/>
      <c r="F32" s="36"/>
      <c r="G32" s="35"/>
      <c r="H32" s="35"/>
      <c r="I32" s="35"/>
      <c r="J32" s="35"/>
      <c r="K32" s="35"/>
      <c r="L32" s="35"/>
      <c r="M32" s="35"/>
      <c r="N32" s="35"/>
      <c r="O32" s="35"/>
      <c r="P32" s="35" t="s">
        <v>3713</v>
      </c>
      <c r="Q32" s="32" t="s">
        <v>9791</v>
      </c>
      <c r="R32" s="32" t="s">
        <v>3427</v>
      </c>
    </row>
    <row r="33" spans="1:21" x14ac:dyDescent="0.25">
      <c r="A33" s="33" t="s">
        <v>2879</v>
      </c>
      <c r="B33" s="34" t="s">
        <v>3305</v>
      </c>
      <c r="C33" s="35" t="s">
        <v>3427</v>
      </c>
      <c r="D33" s="35" t="s">
        <v>157</v>
      </c>
      <c r="E33" s="35"/>
      <c r="F33" s="36"/>
      <c r="G33" s="35"/>
      <c r="H33" s="35"/>
      <c r="I33" s="35"/>
      <c r="J33" s="35"/>
      <c r="K33" s="35"/>
      <c r="L33" s="35"/>
      <c r="M33" s="35"/>
      <c r="N33" s="35"/>
      <c r="O33" s="35"/>
      <c r="P33" s="35" t="s">
        <v>3713</v>
      </c>
      <c r="Q33" s="32" t="s">
        <v>9791</v>
      </c>
      <c r="R33" s="32" t="s">
        <v>3427</v>
      </c>
    </row>
    <row r="34" spans="1:21" x14ac:dyDescent="0.25">
      <c r="A34" s="35" t="s">
        <v>4841</v>
      </c>
      <c r="B34" s="39" t="s">
        <v>4842</v>
      </c>
      <c r="C34" s="37" t="s">
        <v>4843</v>
      </c>
      <c r="D34" s="35"/>
      <c r="E34" s="35"/>
      <c r="F34" s="36"/>
      <c r="G34" s="35"/>
      <c r="H34" s="35"/>
      <c r="I34" s="35"/>
      <c r="J34" s="35"/>
      <c r="K34" s="35"/>
      <c r="L34" s="35"/>
      <c r="M34" s="35"/>
      <c r="N34" s="35"/>
      <c r="O34" s="35"/>
      <c r="P34" s="35" t="s">
        <v>3713</v>
      </c>
      <c r="Q34" s="32" t="s">
        <v>9791</v>
      </c>
      <c r="R34" s="32" t="s">
        <v>10260</v>
      </c>
      <c r="S34" s="32" t="s">
        <v>10253</v>
      </c>
    </row>
    <row r="35" spans="1:21" x14ac:dyDescent="0.25">
      <c r="A35" s="35" t="s">
        <v>9209</v>
      </c>
      <c r="B35" s="34" t="s">
        <v>9210</v>
      </c>
      <c r="C35" s="35" t="s">
        <v>9211</v>
      </c>
      <c r="D35" s="35"/>
      <c r="E35" s="35"/>
      <c r="F35" s="36"/>
      <c r="G35" s="35"/>
      <c r="H35" s="35"/>
      <c r="I35" s="35"/>
      <c r="J35" s="35"/>
      <c r="K35" s="35"/>
      <c r="L35" s="35"/>
      <c r="M35" s="35"/>
      <c r="N35" s="35"/>
      <c r="O35" s="35"/>
      <c r="P35" s="35" t="s">
        <v>3713</v>
      </c>
      <c r="Q35" s="32" t="s">
        <v>9791</v>
      </c>
      <c r="R35" s="32" t="s">
        <v>10260</v>
      </c>
      <c r="S35" s="32" t="s">
        <v>10254</v>
      </c>
      <c r="T35" s="32" t="s">
        <v>10255</v>
      </c>
      <c r="U35" s="32" t="s">
        <v>10261</v>
      </c>
    </row>
    <row r="36" spans="1:21" x14ac:dyDescent="0.25">
      <c r="A36" s="35" t="s">
        <v>4838</v>
      </c>
      <c r="B36" s="34" t="s">
        <v>4839</v>
      </c>
      <c r="C36" s="35" t="s">
        <v>4840</v>
      </c>
      <c r="D36" s="35"/>
      <c r="E36" s="35"/>
      <c r="F36" s="36"/>
      <c r="G36" s="35"/>
      <c r="H36" s="35"/>
      <c r="I36" s="35"/>
      <c r="J36" s="35"/>
      <c r="K36" s="35"/>
      <c r="L36" s="35"/>
      <c r="M36" s="35"/>
      <c r="N36" s="35"/>
      <c r="O36" s="35"/>
      <c r="P36" s="35" t="s">
        <v>3713</v>
      </c>
      <c r="Q36" s="32" t="s">
        <v>9791</v>
      </c>
      <c r="R36" s="32" t="s">
        <v>10260</v>
      </c>
      <c r="S36" s="32" t="s">
        <v>10257</v>
      </c>
      <c r="T36" s="32" t="s">
        <v>9796</v>
      </c>
    </row>
    <row r="37" spans="1:21" x14ac:dyDescent="0.25">
      <c r="A37" s="35" t="s">
        <v>9216</v>
      </c>
      <c r="B37" s="34" t="s">
        <v>4839</v>
      </c>
      <c r="C37" s="35" t="s">
        <v>9217</v>
      </c>
      <c r="D37" s="35"/>
      <c r="E37" s="35"/>
      <c r="F37" s="36"/>
      <c r="G37" s="35"/>
      <c r="H37" s="35"/>
      <c r="I37" s="35"/>
      <c r="J37" s="35"/>
      <c r="K37" s="35"/>
      <c r="L37" s="35"/>
      <c r="M37" s="35"/>
      <c r="N37" s="35"/>
      <c r="O37" s="35"/>
      <c r="P37" s="35" t="s">
        <v>3713</v>
      </c>
      <c r="Q37" s="32" t="s">
        <v>9791</v>
      </c>
      <c r="R37" s="32" t="s">
        <v>10260</v>
      </c>
      <c r="S37" s="32" t="s">
        <v>10254</v>
      </c>
      <c r="T37" s="32" t="s">
        <v>10255</v>
      </c>
      <c r="U37" s="32" t="s">
        <v>10262</v>
      </c>
    </row>
    <row r="38" spans="1:21" x14ac:dyDescent="0.25">
      <c r="A38" s="35" t="s">
        <v>4378</v>
      </c>
      <c r="B38" s="34" t="s">
        <v>4379</v>
      </c>
      <c r="C38" s="35" t="s">
        <v>4380</v>
      </c>
      <c r="D38" s="35"/>
      <c r="E38" s="35"/>
      <c r="F38" s="36"/>
      <c r="G38" s="35"/>
      <c r="H38" s="35"/>
      <c r="I38" s="35"/>
      <c r="J38" s="35"/>
      <c r="K38" s="35"/>
      <c r="L38" s="35"/>
      <c r="M38" s="35"/>
      <c r="N38" s="35"/>
      <c r="O38" s="35"/>
      <c r="P38" s="35" t="s">
        <v>3713</v>
      </c>
      <c r="Q38" s="32" t="s">
        <v>9791</v>
      </c>
      <c r="R38" s="32" t="s">
        <v>10260</v>
      </c>
      <c r="S38" s="32" t="s">
        <v>10254</v>
      </c>
      <c r="T38" s="32" t="s">
        <v>10069</v>
      </c>
    </row>
    <row r="39" spans="1:21" x14ac:dyDescent="0.25">
      <c r="A39" s="35" t="s">
        <v>9304</v>
      </c>
      <c r="B39" s="34" t="s">
        <v>4379</v>
      </c>
      <c r="C39" s="35" t="s">
        <v>9305</v>
      </c>
      <c r="D39" s="35"/>
      <c r="E39" s="35"/>
      <c r="F39" s="36"/>
      <c r="G39" s="35"/>
      <c r="H39" s="35"/>
      <c r="I39" s="35"/>
      <c r="J39" s="35"/>
      <c r="K39" s="35"/>
      <c r="L39" s="35"/>
      <c r="M39" s="35"/>
      <c r="N39" s="35"/>
      <c r="O39" s="35"/>
      <c r="P39" s="35" t="s">
        <v>3713</v>
      </c>
      <c r="Q39" s="32" t="s">
        <v>9791</v>
      </c>
      <c r="R39" s="32" t="s">
        <v>10260</v>
      </c>
      <c r="S39" s="32" t="s">
        <v>10254</v>
      </c>
      <c r="T39" s="32" t="s">
        <v>10255</v>
      </c>
      <c r="U39" s="32" t="s">
        <v>10263</v>
      </c>
    </row>
    <row r="40" spans="1:21" x14ac:dyDescent="0.25">
      <c r="A40" s="33" t="s">
        <v>2883</v>
      </c>
      <c r="B40" s="34" t="s">
        <v>3309</v>
      </c>
      <c r="C40" s="35" t="s">
        <v>3428</v>
      </c>
      <c r="D40" s="35" t="s">
        <v>3420</v>
      </c>
      <c r="E40" s="35"/>
      <c r="F40" s="36"/>
      <c r="G40" s="35"/>
      <c r="H40" s="35"/>
      <c r="I40" s="35"/>
      <c r="J40" s="35"/>
      <c r="K40" s="35"/>
      <c r="L40" s="35"/>
      <c r="M40" s="35"/>
      <c r="N40" s="35"/>
      <c r="O40" s="35"/>
      <c r="P40" s="35" t="s">
        <v>3713</v>
      </c>
      <c r="Q40" s="32" t="s">
        <v>9792</v>
      </c>
      <c r="R40" s="32" t="s">
        <v>3428</v>
      </c>
    </row>
    <row r="41" spans="1:21" x14ac:dyDescent="0.25">
      <c r="A41" s="33" t="s">
        <v>2884</v>
      </c>
      <c r="B41" s="34" t="s">
        <v>3310</v>
      </c>
      <c r="C41" s="35" t="s">
        <v>3428</v>
      </c>
      <c r="D41" s="35" t="s">
        <v>157</v>
      </c>
      <c r="E41" s="35"/>
      <c r="F41" s="36"/>
      <c r="G41" s="35"/>
      <c r="H41" s="35"/>
      <c r="I41" s="35"/>
      <c r="J41" s="35"/>
      <c r="K41" s="35"/>
      <c r="L41" s="35"/>
      <c r="M41" s="35"/>
      <c r="N41" s="35"/>
      <c r="O41" s="35"/>
      <c r="P41" s="35" t="s">
        <v>3713</v>
      </c>
      <c r="Q41" s="32" t="s">
        <v>9792</v>
      </c>
      <c r="R41" s="32" t="s">
        <v>3428</v>
      </c>
    </row>
    <row r="42" spans="1:21" x14ac:dyDescent="0.25">
      <c r="A42" s="35" t="s">
        <v>4844</v>
      </c>
      <c r="B42" s="39" t="s">
        <v>4845</v>
      </c>
      <c r="C42" s="37" t="s">
        <v>4846</v>
      </c>
      <c r="D42" s="35"/>
      <c r="E42" s="35"/>
      <c r="F42" s="36"/>
      <c r="G42" s="35"/>
      <c r="H42" s="35"/>
      <c r="I42" s="35"/>
      <c r="J42" s="35"/>
      <c r="K42" s="35"/>
      <c r="L42" s="35"/>
      <c r="M42" s="35"/>
      <c r="N42" s="35"/>
      <c r="O42" s="35"/>
      <c r="P42" s="35" t="s">
        <v>3713</v>
      </c>
      <c r="Q42" s="32" t="s">
        <v>9792</v>
      </c>
      <c r="R42" s="32" t="s">
        <v>10264</v>
      </c>
      <c r="S42" s="32" t="s">
        <v>10253</v>
      </c>
    </row>
    <row r="43" spans="1:21" x14ac:dyDescent="0.25">
      <c r="A43" s="35" t="s">
        <v>9206</v>
      </c>
      <c r="B43" s="34" t="s">
        <v>9207</v>
      </c>
      <c r="C43" s="35" t="s">
        <v>9208</v>
      </c>
      <c r="D43" s="35"/>
      <c r="E43" s="35"/>
      <c r="F43" s="36"/>
      <c r="G43" s="35"/>
      <c r="H43" s="35"/>
      <c r="I43" s="35"/>
      <c r="J43" s="35"/>
      <c r="K43" s="35"/>
      <c r="L43" s="35"/>
      <c r="M43" s="35"/>
      <c r="N43" s="35"/>
      <c r="O43" s="35"/>
      <c r="P43" s="35" t="s">
        <v>3713</v>
      </c>
      <c r="Q43" s="32" t="s">
        <v>9792</v>
      </c>
      <c r="R43" s="32" t="s">
        <v>10265</v>
      </c>
      <c r="S43" s="32" t="s">
        <v>10266</v>
      </c>
      <c r="T43" s="32" t="s">
        <v>10267</v>
      </c>
      <c r="U43" s="32" t="s">
        <v>10268</v>
      </c>
    </row>
    <row r="44" spans="1:21" x14ac:dyDescent="0.25">
      <c r="A44" s="35" t="s">
        <v>4372</v>
      </c>
      <c r="B44" s="34" t="s">
        <v>4373</v>
      </c>
      <c r="C44" s="35" t="s">
        <v>4374</v>
      </c>
      <c r="D44" s="35"/>
      <c r="E44" s="35"/>
      <c r="F44" s="36"/>
      <c r="G44" s="35"/>
      <c r="H44" s="35"/>
      <c r="I44" s="35"/>
      <c r="J44" s="35"/>
      <c r="K44" s="35"/>
      <c r="L44" s="35"/>
      <c r="M44" s="35"/>
      <c r="N44" s="35"/>
      <c r="O44" s="35"/>
      <c r="P44" s="35" t="s">
        <v>3713</v>
      </c>
      <c r="Q44" s="32" t="s">
        <v>9792</v>
      </c>
      <c r="R44" s="32" t="s">
        <v>10264</v>
      </c>
      <c r="S44" s="32" t="s">
        <v>10257</v>
      </c>
      <c r="T44" s="32" t="s">
        <v>9796</v>
      </c>
    </row>
    <row r="45" spans="1:21" x14ac:dyDescent="0.25">
      <c r="A45" s="35" t="s">
        <v>9214</v>
      </c>
      <c r="B45" s="34" t="s">
        <v>4373</v>
      </c>
      <c r="C45" s="35" t="s">
        <v>9215</v>
      </c>
      <c r="D45" s="35"/>
      <c r="E45" s="35"/>
      <c r="F45" s="36"/>
      <c r="G45" s="35"/>
      <c r="H45" s="35"/>
      <c r="I45" s="35"/>
      <c r="J45" s="35"/>
      <c r="K45" s="35"/>
      <c r="L45" s="35"/>
      <c r="M45" s="35"/>
      <c r="N45" s="35"/>
      <c r="O45" s="35"/>
      <c r="P45" s="35" t="s">
        <v>3713</v>
      </c>
      <c r="Q45" s="32" t="s">
        <v>9792</v>
      </c>
      <c r="R45" s="32" t="s">
        <v>10265</v>
      </c>
      <c r="S45" s="32" t="s">
        <v>10266</v>
      </c>
      <c r="T45" s="32" t="s">
        <v>10267</v>
      </c>
      <c r="U45" s="32" t="s">
        <v>10269</v>
      </c>
    </row>
    <row r="46" spans="1:21" x14ac:dyDescent="0.25">
      <c r="A46" s="35" t="s">
        <v>4347</v>
      </c>
      <c r="B46" s="34" t="s">
        <v>4348</v>
      </c>
      <c r="C46" s="35" t="s">
        <v>4349</v>
      </c>
      <c r="D46" s="35"/>
      <c r="E46" s="35"/>
      <c r="F46" s="36"/>
      <c r="G46" s="35"/>
      <c r="H46" s="35"/>
      <c r="I46" s="35"/>
      <c r="J46" s="35"/>
      <c r="K46" s="35"/>
      <c r="L46" s="35"/>
      <c r="M46" s="35"/>
      <c r="N46" s="35"/>
      <c r="O46" s="35"/>
      <c r="P46" s="35" t="s">
        <v>3713</v>
      </c>
      <c r="Q46" s="32" t="s">
        <v>9792</v>
      </c>
      <c r="R46" s="32" t="s">
        <v>10264</v>
      </c>
      <c r="S46" s="32" t="s">
        <v>10254</v>
      </c>
      <c r="T46" s="32" t="s">
        <v>10069</v>
      </c>
    </row>
    <row r="47" spans="1:21" x14ac:dyDescent="0.25">
      <c r="A47" s="35" t="s">
        <v>9220</v>
      </c>
      <c r="B47" s="34" t="s">
        <v>4348</v>
      </c>
      <c r="C47" s="35" t="s">
        <v>9221</v>
      </c>
      <c r="D47" s="35"/>
      <c r="E47" s="35"/>
      <c r="F47" s="36"/>
      <c r="G47" s="35"/>
      <c r="H47" s="35"/>
      <c r="I47" s="35"/>
      <c r="J47" s="35"/>
      <c r="K47" s="35"/>
      <c r="L47" s="35"/>
      <c r="M47" s="35"/>
      <c r="N47" s="35"/>
      <c r="O47" s="35"/>
      <c r="P47" s="35" t="s">
        <v>3713</v>
      </c>
      <c r="Q47" s="32" t="s">
        <v>9792</v>
      </c>
      <c r="R47" s="32" t="s">
        <v>10265</v>
      </c>
      <c r="S47" s="32" t="s">
        <v>10266</v>
      </c>
      <c r="T47" s="32" t="s">
        <v>10267</v>
      </c>
      <c r="U47" s="32" t="s">
        <v>10270</v>
      </c>
    </row>
    <row r="48" spans="1:21" x14ac:dyDescent="0.25">
      <c r="A48" s="35" t="s">
        <v>2671</v>
      </c>
      <c r="B48" s="34" t="s">
        <v>2672</v>
      </c>
      <c r="C48" s="35" t="s">
        <v>2673</v>
      </c>
      <c r="D48" s="35" t="s">
        <v>2661</v>
      </c>
      <c r="E48" s="35" t="s">
        <v>2657</v>
      </c>
      <c r="F48" s="36">
        <v>4</v>
      </c>
      <c r="G48" s="35" t="s">
        <v>132</v>
      </c>
      <c r="H48" s="35" t="s">
        <v>100</v>
      </c>
      <c r="I48" s="35" t="s">
        <v>133</v>
      </c>
      <c r="J48" s="35"/>
      <c r="K48" s="35"/>
      <c r="L48" s="35"/>
      <c r="M48" s="35"/>
      <c r="N48" s="35"/>
      <c r="O48" s="35"/>
      <c r="P48" s="35" t="s">
        <v>4248</v>
      </c>
      <c r="Q48" s="32" t="s">
        <v>9793</v>
      </c>
      <c r="R48" s="32" t="s">
        <v>10271</v>
      </c>
      <c r="S48" s="32" t="s">
        <v>10272</v>
      </c>
      <c r="T48" s="32" t="s">
        <v>10236</v>
      </c>
      <c r="U48" s="32" t="s">
        <v>10273</v>
      </c>
    </row>
    <row r="49" spans="1:21" x14ac:dyDescent="0.25">
      <c r="A49" s="35" t="s">
        <v>2668</v>
      </c>
      <c r="B49" s="34" t="s">
        <v>2669</v>
      </c>
      <c r="C49" s="35" t="s">
        <v>2670</v>
      </c>
      <c r="D49" s="35" t="s">
        <v>1010</v>
      </c>
      <c r="E49" s="35" t="s">
        <v>2657</v>
      </c>
      <c r="F49" s="36">
        <v>4</v>
      </c>
      <c r="G49" s="35" t="s">
        <v>132</v>
      </c>
      <c r="H49" s="35" t="s">
        <v>100</v>
      </c>
      <c r="I49" s="35" t="s">
        <v>133</v>
      </c>
      <c r="J49" s="35"/>
      <c r="K49" s="35"/>
      <c r="L49" s="35"/>
      <c r="M49" s="35"/>
      <c r="N49" s="35"/>
      <c r="O49" s="35"/>
      <c r="P49" s="35" t="s">
        <v>4248</v>
      </c>
      <c r="Q49" s="32" t="s">
        <v>9793</v>
      </c>
      <c r="R49" s="32" t="s">
        <v>10271</v>
      </c>
      <c r="S49" s="32" t="s">
        <v>10274</v>
      </c>
      <c r="T49" s="32" t="s">
        <v>10233</v>
      </c>
      <c r="U49" s="32" t="s">
        <v>10275</v>
      </c>
    </row>
    <row r="50" spans="1:21" x14ac:dyDescent="0.25">
      <c r="A50" s="35" t="s">
        <v>2665</v>
      </c>
      <c r="B50" s="34" t="s">
        <v>2666</v>
      </c>
      <c r="C50" s="35" t="s">
        <v>2667</v>
      </c>
      <c r="D50" s="35" t="s">
        <v>2661</v>
      </c>
      <c r="E50" s="35" t="s">
        <v>2657</v>
      </c>
      <c r="F50" s="36">
        <v>4</v>
      </c>
      <c r="G50" s="35" t="s">
        <v>132</v>
      </c>
      <c r="H50" s="35" t="s">
        <v>100</v>
      </c>
      <c r="I50" s="35" t="s">
        <v>133</v>
      </c>
      <c r="J50" s="35"/>
      <c r="K50" s="35"/>
      <c r="L50" s="35"/>
      <c r="M50" s="35"/>
      <c r="N50" s="35"/>
      <c r="O50" s="35"/>
      <c r="P50" s="35" t="s">
        <v>4248</v>
      </c>
      <c r="Q50" s="32" t="s">
        <v>9794</v>
      </c>
      <c r="R50" s="32" t="s">
        <v>10276</v>
      </c>
      <c r="S50" s="32" t="s">
        <v>10272</v>
      </c>
      <c r="T50" s="32" t="s">
        <v>10236</v>
      </c>
      <c r="U50" s="32" t="s">
        <v>10273</v>
      </c>
    </row>
    <row r="51" spans="1:21" x14ac:dyDescent="0.25">
      <c r="A51" s="35" t="s">
        <v>2662</v>
      </c>
      <c r="B51" s="34" t="s">
        <v>2663</v>
      </c>
      <c r="C51" s="35" t="s">
        <v>2664</v>
      </c>
      <c r="D51" s="35" t="s">
        <v>1010</v>
      </c>
      <c r="E51" s="35" t="s">
        <v>2657</v>
      </c>
      <c r="F51" s="36">
        <v>4</v>
      </c>
      <c r="G51" s="35" t="s">
        <v>132</v>
      </c>
      <c r="H51" s="35" t="s">
        <v>100</v>
      </c>
      <c r="I51" s="35" t="s">
        <v>133</v>
      </c>
      <c r="J51" s="35"/>
      <c r="K51" s="35"/>
      <c r="L51" s="35"/>
      <c r="M51" s="35"/>
      <c r="N51" s="35"/>
      <c r="O51" s="35"/>
      <c r="P51" s="35" t="s">
        <v>4248</v>
      </c>
      <c r="Q51" s="32" t="s">
        <v>9794</v>
      </c>
      <c r="R51" s="32" t="s">
        <v>10276</v>
      </c>
      <c r="S51" s="32" t="s">
        <v>10274</v>
      </c>
      <c r="T51" s="32" t="s">
        <v>10233</v>
      </c>
      <c r="U51" s="32" t="s">
        <v>10275</v>
      </c>
    </row>
    <row r="52" spans="1:21" x14ac:dyDescent="0.25">
      <c r="A52" s="35" t="s">
        <v>2658</v>
      </c>
      <c r="B52" s="34" t="s">
        <v>2659</v>
      </c>
      <c r="C52" s="35" t="s">
        <v>2660</v>
      </c>
      <c r="D52" s="35" t="s">
        <v>2661</v>
      </c>
      <c r="E52" s="35" t="s">
        <v>2657</v>
      </c>
      <c r="F52" s="36">
        <v>4</v>
      </c>
      <c r="G52" s="35" t="s">
        <v>132</v>
      </c>
      <c r="H52" s="35" t="s">
        <v>100</v>
      </c>
      <c r="I52" s="35" t="s">
        <v>133</v>
      </c>
      <c r="J52" s="35"/>
      <c r="K52" s="35"/>
      <c r="L52" s="35"/>
      <c r="M52" s="35"/>
      <c r="N52" s="35"/>
      <c r="O52" s="35"/>
      <c r="P52" s="35" t="s">
        <v>4248</v>
      </c>
      <c r="Q52" s="32" t="s">
        <v>9795</v>
      </c>
      <c r="R52" s="32" t="s">
        <v>10277</v>
      </c>
      <c r="S52" s="32" t="s">
        <v>10272</v>
      </c>
      <c r="T52" s="32" t="s">
        <v>10236</v>
      </c>
      <c r="U52" s="32" t="s">
        <v>10273</v>
      </c>
    </row>
    <row r="53" spans="1:21" x14ac:dyDescent="0.25">
      <c r="A53" s="35" t="s">
        <v>2654</v>
      </c>
      <c r="B53" s="34" t="s">
        <v>2655</v>
      </c>
      <c r="C53" s="35" t="s">
        <v>2656</v>
      </c>
      <c r="D53" s="35" t="s">
        <v>1010</v>
      </c>
      <c r="E53" s="35" t="s">
        <v>2657</v>
      </c>
      <c r="F53" s="36">
        <v>4</v>
      </c>
      <c r="G53" s="35" t="s">
        <v>132</v>
      </c>
      <c r="H53" s="35" t="s">
        <v>100</v>
      </c>
      <c r="I53" s="35" t="s">
        <v>133</v>
      </c>
      <c r="J53" s="35"/>
      <c r="K53" s="35"/>
      <c r="L53" s="35"/>
      <c r="M53" s="35"/>
      <c r="N53" s="35"/>
      <c r="O53" s="35"/>
      <c r="P53" s="35" t="s">
        <v>4248</v>
      </c>
      <c r="Q53" s="32" t="s">
        <v>9795</v>
      </c>
      <c r="R53" s="32" t="s">
        <v>10277</v>
      </c>
      <c r="S53" s="32" t="s">
        <v>10274</v>
      </c>
      <c r="T53" s="32" t="s">
        <v>10233</v>
      </c>
      <c r="U53" s="32" t="s">
        <v>10275</v>
      </c>
    </row>
    <row r="54" spans="1:21" x14ac:dyDescent="0.25">
      <c r="A54" s="35" t="s">
        <v>2652</v>
      </c>
      <c r="B54" s="34" t="s">
        <v>2650</v>
      </c>
      <c r="C54" s="35" t="s">
        <v>2653</v>
      </c>
      <c r="D54" s="35" t="s">
        <v>3389</v>
      </c>
      <c r="E54" s="35" t="s">
        <v>3422</v>
      </c>
      <c r="F54" s="36" t="s">
        <v>102</v>
      </c>
      <c r="G54" s="35" t="s">
        <v>132</v>
      </c>
      <c r="H54" s="35" t="s">
        <v>100</v>
      </c>
      <c r="I54" s="35" t="s">
        <v>133</v>
      </c>
      <c r="J54" s="35"/>
      <c r="K54" s="35"/>
      <c r="L54" s="35"/>
      <c r="M54" s="35"/>
      <c r="N54" s="35"/>
      <c r="O54" s="35"/>
      <c r="P54" s="35" t="s">
        <v>4248</v>
      </c>
      <c r="Q54" s="32" t="s">
        <v>13524</v>
      </c>
      <c r="R54" s="32" t="s">
        <v>10278</v>
      </c>
      <c r="S54" s="32" t="s">
        <v>13523</v>
      </c>
      <c r="T54" s="32" t="s">
        <v>10044</v>
      </c>
      <c r="U54" s="32" t="s">
        <v>10279</v>
      </c>
    </row>
    <row r="55" spans="1:21" x14ac:dyDescent="0.25">
      <c r="A55" s="35" t="s">
        <v>2649</v>
      </c>
      <c r="B55" s="34" t="s">
        <v>2650</v>
      </c>
      <c r="C55" s="35" t="s">
        <v>2651</v>
      </c>
      <c r="D55" s="35" t="s">
        <v>3389</v>
      </c>
      <c r="E55" s="35" t="s">
        <v>3422</v>
      </c>
      <c r="F55" s="36" t="s">
        <v>102</v>
      </c>
      <c r="G55" s="35" t="s">
        <v>132</v>
      </c>
      <c r="H55" s="35" t="s">
        <v>100</v>
      </c>
      <c r="I55" s="35" t="s">
        <v>133</v>
      </c>
      <c r="J55" s="35"/>
      <c r="K55" s="35"/>
      <c r="L55" s="35"/>
      <c r="M55" s="35"/>
      <c r="N55" s="35"/>
      <c r="O55" s="35"/>
      <c r="P55" s="35" t="s">
        <v>4248</v>
      </c>
      <c r="Q55" s="32" t="s">
        <v>13524</v>
      </c>
      <c r="R55" s="32" t="s">
        <v>10278</v>
      </c>
      <c r="S55" s="32" t="s">
        <v>13523</v>
      </c>
      <c r="T55" s="32" t="s">
        <v>10044</v>
      </c>
      <c r="U55" s="32" t="s">
        <v>10280</v>
      </c>
    </row>
    <row r="56" spans="1:21" x14ac:dyDescent="0.25">
      <c r="A56" s="35" t="s">
        <v>2645</v>
      </c>
      <c r="B56" s="34" t="s">
        <v>2641</v>
      </c>
      <c r="C56" s="35" t="s">
        <v>2646</v>
      </c>
      <c r="D56" s="35" t="s">
        <v>3390</v>
      </c>
      <c r="E56" s="35" t="s">
        <v>3422</v>
      </c>
      <c r="F56" s="36" t="s">
        <v>102</v>
      </c>
      <c r="G56" s="35" t="s">
        <v>132</v>
      </c>
      <c r="H56" s="35" t="s">
        <v>100</v>
      </c>
      <c r="I56" s="35" t="s">
        <v>133</v>
      </c>
      <c r="J56" s="35"/>
      <c r="K56" s="35"/>
      <c r="L56" s="35"/>
      <c r="M56" s="35"/>
      <c r="N56" s="35"/>
      <c r="O56" s="35"/>
      <c r="P56" s="35" t="s">
        <v>4248</v>
      </c>
      <c r="Q56" s="32" t="s">
        <v>13524</v>
      </c>
      <c r="R56" s="32" t="s">
        <v>10278</v>
      </c>
      <c r="S56" s="32" t="s">
        <v>13523</v>
      </c>
      <c r="T56" s="32" t="s">
        <v>10044</v>
      </c>
      <c r="U56" s="32" t="s">
        <v>10281</v>
      </c>
    </row>
    <row r="57" spans="1:21" x14ac:dyDescent="0.25">
      <c r="A57" s="35" t="s">
        <v>2647</v>
      </c>
      <c r="B57" s="34" t="s">
        <v>2641</v>
      </c>
      <c r="C57" s="35" t="s">
        <v>2648</v>
      </c>
      <c r="D57" s="35" t="s">
        <v>3392</v>
      </c>
      <c r="E57" s="35" t="s">
        <v>3422</v>
      </c>
      <c r="F57" s="36" t="s">
        <v>102</v>
      </c>
      <c r="G57" s="35" t="s">
        <v>132</v>
      </c>
      <c r="H57" s="35" t="s">
        <v>100</v>
      </c>
      <c r="I57" s="35" t="s">
        <v>133</v>
      </c>
      <c r="J57" s="35"/>
      <c r="K57" s="35"/>
      <c r="L57" s="35"/>
      <c r="M57" s="35"/>
      <c r="N57" s="35"/>
      <c r="O57" s="35"/>
      <c r="P57" s="35" t="s">
        <v>4248</v>
      </c>
      <c r="Q57" s="32" t="s">
        <v>13524</v>
      </c>
      <c r="R57" s="32" t="s">
        <v>10278</v>
      </c>
      <c r="S57" s="32" t="s">
        <v>13523</v>
      </c>
      <c r="T57" s="32" t="s">
        <v>10044</v>
      </c>
      <c r="U57" s="32" t="s">
        <v>10282</v>
      </c>
    </row>
    <row r="58" spans="1:21" x14ac:dyDescent="0.25">
      <c r="A58" s="35" t="s">
        <v>2640</v>
      </c>
      <c r="B58" s="34" t="s">
        <v>2641</v>
      </c>
      <c r="C58" s="35" t="s">
        <v>2642</v>
      </c>
      <c r="D58" s="35" t="s">
        <v>3390</v>
      </c>
      <c r="E58" s="35" t="s">
        <v>3422</v>
      </c>
      <c r="F58" s="36" t="s">
        <v>102</v>
      </c>
      <c r="G58" s="35" t="s">
        <v>132</v>
      </c>
      <c r="H58" s="35" t="s">
        <v>100</v>
      </c>
      <c r="I58" s="35" t="s">
        <v>133</v>
      </c>
      <c r="J58" s="35"/>
      <c r="K58" s="35"/>
      <c r="L58" s="35"/>
      <c r="M58" s="35"/>
      <c r="N58" s="35"/>
      <c r="O58" s="35"/>
      <c r="P58" s="35" t="s">
        <v>4248</v>
      </c>
      <c r="Q58" s="32" t="s">
        <v>13524</v>
      </c>
      <c r="R58" s="32" t="s">
        <v>10278</v>
      </c>
      <c r="S58" s="32" t="s">
        <v>13523</v>
      </c>
      <c r="T58" s="32" t="s">
        <v>10044</v>
      </c>
      <c r="U58" s="32" t="s">
        <v>10283</v>
      </c>
    </row>
    <row r="59" spans="1:21" x14ac:dyDescent="0.25">
      <c r="A59" s="35" t="s">
        <v>2643</v>
      </c>
      <c r="B59" s="34" t="s">
        <v>2641</v>
      </c>
      <c r="C59" s="35" t="s">
        <v>2644</v>
      </c>
      <c r="D59" s="35" t="s">
        <v>3392</v>
      </c>
      <c r="E59" s="35" t="s">
        <v>3422</v>
      </c>
      <c r="F59" s="36" t="s">
        <v>102</v>
      </c>
      <c r="G59" s="35" t="s">
        <v>132</v>
      </c>
      <c r="H59" s="35" t="s">
        <v>100</v>
      </c>
      <c r="I59" s="35" t="s">
        <v>133</v>
      </c>
      <c r="J59" s="35"/>
      <c r="K59" s="35"/>
      <c r="L59" s="35"/>
      <c r="M59" s="35"/>
      <c r="N59" s="35"/>
      <c r="O59" s="35"/>
      <c r="P59" s="35" t="s">
        <v>4248</v>
      </c>
      <c r="Q59" s="32" t="s">
        <v>13524</v>
      </c>
      <c r="R59" s="32" t="s">
        <v>10278</v>
      </c>
      <c r="S59" s="32" t="s">
        <v>13523</v>
      </c>
      <c r="T59" s="32" t="s">
        <v>10044</v>
      </c>
      <c r="U59" s="32" t="s">
        <v>10284</v>
      </c>
    </row>
    <row r="60" spans="1:21" x14ac:dyDescent="0.25">
      <c r="A60" s="35" t="s">
        <v>2638</v>
      </c>
      <c r="B60" s="34" t="s">
        <v>2636</v>
      </c>
      <c r="C60" s="35" t="s">
        <v>2639</v>
      </c>
      <c r="D60" s="35" t="s">
        <v>3389</v>
      </c>
      <c r="E60" s="35" t="s">
        <v>3422</v>
      </c>
      <c r="F60" s="36" t="s">
        <v>102</v>
      </c>
      <c r="G60" s="35" t="s">
        <v>132</v>
      </c>
      <c r="H60" s="35" t="s">
        <v>100</v>
      </c>
      <c r="I60" s="35" t="s">
        <v>133</v>
      </c>
      <c r="J60" s="35"/>
      <c r="K60" s="35"/>
      <c r="L60" s="35"/>
      <c r="M60" s="35"/>
      <c r="N60" s="35"/>
      <c r="O60" s="35"/>
      <c r="P60" s="35" t="s">
        <v>4248</v>
      </c>
      <c r="Q60" s="32" t="s">
        <v>13525</v>
      </c>
      <c r="R60" s="32" t="s">
        <v>10278</v>
      </c>
      <c r="S60" s="32" t="s">
        <v>13523</v>
      </c>
      <c r="T60" s="32" t="s">
        <v>10216</v>
      </c>
      <c r="U60" s="32" t="s">
        <v>10279</v>
      </c>
    </row>
    <row r="61" spans="1:21" x14ac:dyDescent="0.25">
      <c r="A61" s="35" t="s">
        <v>2635</v>
      </c>
      <c r="B61" s="34" t="s">
        <v>2636</v>
      </c>
      <c r="C61" s="35" t="s">
        <v>2637</v>
      </c>
      <c r="D61" s="35" t="s">
        <v>3389</v>
      </c>
      <c r="E61" s="35" t="s">
        <v>3422</v>
      </c>
      <c r="F61" s="36" t="s">
        <v>102</v>
      </c>
      <c r="G61" s="35" t="s">
        <v>132</v>
      </c>
      <c r="H61" s="35" t="s">
        <v>100</v>
      </c>
      <c r="I61" s="35" t="s">
        <v>133</v>
      </c>
      <c r="J61" s="35"/>
      <c r="K61" s="35"/>
      <c r="L61" s="35"/>
      <c r="M61" s="35"/>
      <c r="N61" s="35"/>
      <c r="O61" s="35"/>
      <c r="P61" s="35" t="s">
        <v>4248</v>
      </c>
      <c r="Q61" s="32" t="s">
        <v>13525</v>
      </c>
      <c r="R61" s="32" t="s">
        <v>10278</v>
      </c>
      <c r="S61" s="32" t="s">
        <v>13523</v>
      </c>
      <c r="T61" s="32" t="s">
        <v>10216</v>
      </c>
      <c r="U61" s="32" t="s">
        <v>10280</v>
      </c>
    </row>
    <row r="62" spans="1:21" x14ac:dyDescent="0.25">
      <c r="A62" s="35" t="s">
        <v>2633</v>
      </c>
      <c r="B62" s="34" t="s">
        <v>2627</v>
      </c>
      <c r="C62" s="35" t="s">
        <v>2634</v>
      </c>
      <c r="D62" s="35" t="s">
        <v>3390</v>
      </c>
      <c r="E62" s="35" t="s">
        <v>3422</v>
      </c>
      <c r="F62" s="36" t="s">
        <v>102</v>
      </c>
      <c r="G62" s="35" t="s">
        <v>132</v>
      </c>
      <c r="H62" s="35" t="s">
        <v>100</v>
      </c>
      <c r="I62" s="35" t="s">
        <v>133</v>
      </c>
      <c r="J62" s="35"/>
      <c r="K62" s="35"/>
      <c r="L62" s="35"/>
      <c r="M62" s="35"/>
      <c r="N62" s="35"/>
      <c r="O62" s="35"/>
      <c r="P62" s="35" t="s">
        <v>4248</v>
      </c>
      <c r="Q62" s="32" t="s">
        <v>13525</v>
      </c>
      <c r="R62" s="32" t="s">
        <v>10278</v>
      </c>
      <c r="S62" s="32" t="s">
        <v>13523</v>
      </c>
      <c r="T62" s="32" t="s">
        <v>10216</v>
      </c>
      <c r="U62" s="32" t="s">
        <v>10281</v>
      </c>
    </row>
    <row r="63" spans="1:21" x14ac:dyDescent="0.25">
      <c r="A63" s="35" t="s">
        <v>2629</v>
      </c>
      <c r="B63" s="34" t="s">
        <v>2627</v>
      </c>
      <c r="C63" s="35" t="s">
        <v>2630</v>
      </c>
      <c r="D63" s="35" t="s">
        <v>3392</v>
      </c>
      <c r="E63" s="35" t="s">
        <v>3422</v>
      </c>
      <c r="F63" s="36" t="s">
        <v>102</v>
      </c>
      <c r="G63" s="35" t="s">
        <v>132</v>
      </c>
      <c r="H63" s="35" t="s">
        <v>100</v>
      </c>
      <c r="I63" s="35" t="s">
        <v>133</v>
      </c>
      <c r="J63" s="35"/>
      <c r="K63" s="35"/>
      <c r="L63" s="35"/>
      <c r="M63" s="35"/>
      <c r="N63" s="35"/>
      <c r="O63" s="35"/>
      <c r="P63" s="35" t="s">
        <v>4248</v>
      </c>
      <c r="Q63" s="32" t="s">
        <v>13525</v>
      </c>
      <c r="R63" s="32" t="s">
        <v>10278</v>
      </c>
      <c r="S63" s="32" t="s">
        <v>13523</v>
      </c>
      <c r="T63" s="32" t="s">
        <v>10216</v>
      </c>
      <c r="U63" s="32" t="s">
        <v>10282</v>
      </c>
    </row>
    <row r="64" spans="1:21" x14ac:dyDescent="0.25">
      <c r="A64" s="35" t="s">
        <v>2631</v>
      </c>
      <c r="B64" s="34" t="s">
        <v>2627</v>
      </c>
      <c r="C64" s="35" t="s">
        <v>2632</v>
      </c>
      <c r="D64" s="35" t="s">
        <v>3390</v>
      </c>
      <c r="E64" s="35" t="s">
        <v>3422</v>
      </c>
      <c r="F64" s="36" t="s">
        <v>102</v>
      </c>
      <c r="G64" s="35" t="s">
        <v>132</v>
      </c>
      <c r="H64" s="35" t="s">
        <v>100</v>
      </c>
      <c r="I64" s="35" t="s">
        <v>133</v>
      </c>
      <c r="J64" s="35"/>
      <c r="K64" s="35"/>
      <c r="L64" s="35"/>
      <c r="M64" s="35"/>
      <c r="N64" s="35"/>
      <c r="O64" s="35"/>
      <c r="P64" s="35" t="s">
        <v>4248</v>
      </c>
      <c r="Q64" s="32" t="s">
        <v>13525</v>
      </c>
      <c r="R64" s="32" t="s">
        <v>10278</v>
      </c>
      <c r="S64" s="32" t="s">
        <v>13523</v>
      </c>
      <c r="T64" s="32" t="s">
        <v>10216</v>
      </c>
      <c r="U64" s="32" t="s">
        <v>10283</v>
      </c>
    </row>
    <row r="65" spans="1:21" x14ac:dyDescent="0.25">
      <c r="A65" s="35" t="s">
        <v>2626</v>
      </c>
      <c r="B65" s="34" t="s">
        <v>2627</v>
      </c>
      <c r="C65" s="35" t="s">
        <v>2628</v>
      </c>
      <c r="D65" s="35" t="s">
        <v>3392</v>
      </c>
      <c r="E65" s="35" t="s">
        <v>3422</v>
      </c>
      <c r="F65" s="36" t="s">
        <v>102</v>
      </c>
      <c r="G65" s="35" t="s">
        <v>132</v>
      </c>
      <c r="H65" s="35" t="s">
        <v>100</v>
      </c>
      <c r="I65" s="35" t="s">
        <v>133</v>
      </c>
      <c r="J65" s="35"/>
      <c r="K65" s="35"/>
      <c r="L65" s="35"/>
      <c r="M65" s="35"/>
      <c r="N65" s="35"/>
      <c r="O65" s="35"/>
      <c r="P65" s="35" t="s">
        <v>4248</v>
      </c>
      <c r="Q65" s="32" t="s">
        <v>13525</v>
      </c>
      <c r="R65" s="32" t="s">
        <v>10278</v>
      </c>
      <c r="S65" s="32" t="s">
        <v>13523</v>
      </c>
      <c r="T65" s="32" t="s">
        <v>10216</v>
      </c>
      <c r="U65" s="32" t="s">
        <v>10284</v>
      </c>
    </row>
    <row r="66" spans="1:21" x14ac:dyDescent="0.25">
      <c r="A66" s="33" t="s">
        <v>2741</v>
      </c>
      <c r="B66" s="34" t="s">
        <v>3167</v>
      </c>
      <c r="C66" s="35" t="s">
        <v>2963</v>
      </c>
      <c r="D66" s="35" t="s">
        <v>320</v>
      </c>
      <c r="E66" s="35" t="s">
        <v>138</v>
      </c>
      <c r="F66" s="36"/>
      <c r="G66" s="35" t="s">
        <v>132</v>
      </c>
      <c r="H66" s="35" t="s">
        <v>153</v>
      </c>
      <c r="I66" s="35"/>
      <c r="J66" s="35"/>
      <c r="K66" s="35"/>
      <c r="L66" s="35"/>
      <c r="M66" s="35"/>
      <c r="N66" s="35"/>
      <c r="O66" s="35"/>
      <c r="P66" s="35" t="s">
        <v>4248</v>
      </c>
      <c r="Q66" s="32" t="s">
        <v>10134</v>
      </c>
      <c r="R66" s="32" t="s">
        <v>10285</v>
      </c>
      <c r="S66" s="32" t="s">
        <v>10286</v>
      </c>
      <c r="T66" s="32" t="s">
        <v>10287</v>
      </c>
      <c r="U66" s="32" t="s">
        <v>10288</v>
      </c>
    </row>
    <row r="67" spans="1:21" x14ac:dyDescent="0.25">
      <c r="A67" s="35" t="s">
        <v>7476</v>
      </c>
      <c r="B67" s="34" t="s">
        <v>7477</v>
      </c>
      <c r="C67" s="35" t="s">
        <v>7478</v>
      </c>
      <c r="D67" s="35"/>
      <c r="E67" s="35"/>
      <c r="F67" s="36"/>
      <c r="G67" s="35"/>
      <c r="H67" s="35"/>
      <c r="I67" s="35"/>
      <c r="J67" s="35"/>
      <c r="K67" s="35"/>
      <c r="L67" s="35"/>
      <c r="M67" s="35"/>
      <c r="N67" s="35"/>
      <c r="O67" s="35"/>
      <c r="P67" s="35" t="s">
        <v>4248</v>
      </c>
      <c r="Q67" s="32" t="s">
        <v>10134</v>
      </c>
      <c r="R67" s="32" t="s">
        <v>10285</v>
      </c>
      <c r="S67" s="32" t="s">
        <v>10289</v>
      </c>
      <c r="T67" s="32" t="s">
        <v>10290</v>
      </c>
      <c r="U67" s="32" t="s">
        <v>10291</v>
      </c>
    </row>
    <row r="68" spans="1:21" x14ac:dyDescent="0.25">
      <c r="A68" s="35" t="s">
        <v>2623</v>
      </c>
      <c r="B68" s="34" t="s">
        <v>2624</v>
      </c>
      <c r="C68" s="37" t="s">
        <v>2625</v>
      </c>
      <c r="D68" s="35" t="s">
        <v>2622</v>
      </c>
      <c r="E68" s="35" t="s">
        <v>138</v>
      </c>
      <c r="F68" s="36" t="s">
        <v>138</v>
      </c>
      <c r="G68" s="35" t="s">
        <v>132</v>
      </c>
      <c r="H68" s="35" t="s">
        <v>153</v>
      </c>
      <c r="I68" s="35" t="s">
        <v>133</v>
      </c>
      <c r="J68" s="35"/>
      <c r="K68" s="35"/>
      <c r="L68" s="35"/>
      <c r="M68" s="35" t="s">
        <v>2713</v>
      </c>
      <c r="N68" s="35">
        <v>146</v>
      </c>
      <c r="O68" s="35"/>
      <c r="P68" s="35" t="s">
        <v>4248</v>
      </c>
      <c r="Q68" s="32" t="s">
        <v>10134</v>
      </c>
      <c r="R68" s="32" t="s">
        <v>10292</v>
      </c>
      <c r="S68" s="32" t="s">
        <v>10293</v>
      </c>
      <c r="T68" s="32" t="s">
        <v>10294</v>
      </c>
      <c r="U68" s="32" t="s">
        <v>10295</v>
      </c>
    </row>
    <row r="69" spans="1:21" x14ac:dyDescent="0.25">
      <c r="A69" s="35" t="s">
        <v>5036</v>
      </c>
      <c r="B69" s="34" t="s">
        <v>5037</v>
      </c>
      <c r="C69" s="35" t="s">
        <v>5038</v>
      </c>
      <c r="D69" s="35"/>
      <c r="E69" s="35"/>
      <c r="F69" s="36"/>
      <c r="G69" s="35"/>
      <c r="H69" s="35"/>
      <c r="I69" s="35"/>
      <c r="J69" s="35"/>
      <c r="K69" s="35"/>
      <c r="L69" s="35"/>
      <c r="M69" s="35"/>
      <c r="N69" s="35"/>
      <c r="O69" s="35"/>
      <c r="P69" s="35" t="s">
        <v>4248</v>
      </c>
      <c r="Q69" s="32" t="s">
        <v>10134</v>
      </c>
      <c r="R69" s="32" t="s">
        <v>10296</v>
      </c>
      <c r="S69" s="32" t="s">
        <v>10297</v>
      </c>
    </row>
    <row r="70" spans="1:21" x14ac:dyDescent="0.25">
      <c r="A70" s="33" t="s">
        <v>2798</v>
      </c>
      <c r="B70" s="34" t="s">
        <v>3224</v>
      </c>
      <c r="C70" s="35" t="s">
        <v>3020</v>
      </c>
      <c r="D70" s="35" t="s">
        <v>320</v>
      </c>
      <c r="E70" s="35" t="s">
        <v>138</v>
      </c>
      <c r="F70" s="36"/>
      <c r="G70" s="35" t="s">
        <v>132</v>
      </c>
      <c r="H70" s="35" t="s">
        <v>153</v>
      </c>
      <c r="I70" s="35"/>
      <c r="J70" s="35"/>
      <c r="K70" s="35"/>
      <c r="L70" s="35"/>
      <c r="M70" s="35"/>
      <c r="N70" s="35"/>
      <c r="O70" s="35"/>
      <c r="P70" s="35" t="s">
        <v>4248</v>
      </c>
      <c r="Q70" s="32" t="s">
        <v>10135</v>
      </c>
      <c r="R70" s="32" t="s">
        <v>10285</v>
      </c>
      <c r="S70" s="32" t="s">
        <v>10298</v>
      </c>
      <c r="T70" s="32" t="s">
        <v>10287</v>
      </c>
      <c r="U70" s="32" t="s">
        <v>10288</v>
      </c>
    </row>
    <row r="71" spans="1:21" x14ac:dyDescent="0.25">
      <c r="A71" s="35" t="s">
        <v>9729</v>
      </c>
      <c r="B71" s="34" t="s">
        <v>9730</v>
      </c>
      <c r="C71" s="35" t="s">
        <v>9731</v>
      </c>
      <c r="D71" s="35"/>
      <c r="E71" s="35"/>
      <c r="F71" s="36"/>
      <c r="G71" s="35"/>
      <c r="H71" s="35"/>
      <c r="I71" s="35"/>
      <c r="J71" s="35"/>
      <c r="K71" s="35"/>
      <c r="L71" s="35"/>
      <c r="M71" s="35"/>
      <c r="N71" s="35"/>
      <c r="O71" s="35"/>
      <c r="P71" s="35" t="s">
        <v>4248</v>
      </c>
      <c r="Q71" s="32" t="s">
        <v>10135</v>
      </c>
      <c r="R71" s="32" t="s">
        <v>10285</v>
      </c>
      <c r="S71" s="32" t="s">
        <v>10299</v>
      </c>
      <c r="T71" s="32" t="s">
        <v>10290</v>
      </c>
      <c r="U71" s="32" t="s">
        <v>10291</v>
      </c>
    </row>
    <row r="72" spans="1:21" x14ac:dyDescent="0.25">
      <c r="A72" s="35" t="s">
        <v>2620</v>
      </c>
      <c r="B72" s="34" t="s">
        <v>2621</v>
      </c>
      <c r="C72" s="44" t="s">
        <v>3425</v>
      </c>
      <c r="D72" s="35" t="s">
        <v>2622</v>
      </c>
      <c r="E72" s="35" t="s">
        <v>138</v>
      </c>
      <c r="F72" s="36" t="s">
        <v>138</v>
      </c>
      <c r="G72" s="35" t="s">
        <v>132</v>
      </c>
      <c r="H72" s="35" t="s">
        <v>153</v>
      </c>
      <c r="I72" s="35" t="s">
        <v>133</v>
      </c>
      <c r="J72" s="35"/>
      <c r="K72" s="35"/>
      <c r="L72" s="35"/>
      <c r="M72" s="35" t="s">
        <v>2713</v>
      </c>
      <c r="N72" s="35">
        <v>146</v>
      </c>
      <c r="O72" s="35"/>
      <c r="P72" s="35" t="s">
        <v>4248</v>
      </c>
      <c r="Q72" s="32" t="s">
        <v>10135</v>
      </c>
      <c r="R72" s="32" t="s">
        <v>10300</v>
      </c>
      <c r="S72" s="32" t="e" cm="1">
        <f t="array" ref="S72">-RHS-Mir</f>
        <v>#NAME?</v>
      </c>
      <c r="T72" s="32" t="s">
        <v>10301</v>
      </c>
      <c r="U72" s="32" t="s">
        <v>10302</v>
      </c>
    </row>
    <row r="73" spans="1:21" x14ac:dyDescent="0.25">
      <c r="A73" s="35" t="s">
        <v>8001</v>
      </c>
      <c r="B73" s="34" t="s">
        <v>8002</v>
      </c>
      <c r="C73" s="35" t="s">
        <v>8003</v>
      </c>
      <c r="D73" s="35"/>
      <c r="E73" s="35"/>
      <c r="F73" s="36"/>
      <c r="G73" s="35"/>
      <c r="H73" s="35"/>
      <c r="I73" s="35"/>
      <c r="J73" s="35"/>
      <c r="K73" s="35"/>
      <c r="L73" s="35"/>
      <c r="M73" s="35"/>
      <c r="N73" s="35"/>
      <c r="O73" s="35"/>
      <c r="P73" s="35" t="s">
        <v>4248</v>
      </c>
      <c r="Q73" s="32" t="s">
        <v>10135</v>
      </c>
      <c r="R73" s="32" t="s">
        <v>10303</v>
      </c>
      <c r="S73" s="32" t="s">
        <v>10297</v>
      </c>
    </row>
    <row r="74" spans="1:21" x14ac:dyDescent="0.25">
      <c r="A74" s="35" t="s">
        <v>4733</v>
      </c>
      <c r="B74" s="34" t="s">
        <v>4734</v>
      </c>
      <c r="C74" s="35" t="s">
        <v>4735</v>
      </c>
      <c r="D74" s="35"/>
      <c r="E74" s="35"/>
      <c r="F74" s="36"/>
      <c r="G74" s="35"/>
      <c r="H74" s="35"/>
      <c r="I74" s="35"/>
      <c r="J74" s="35"/>
      <c r="K74" s="35"/>
      <c r="L74" s="35"/>
      <c r="M74" s="35"/>
      <c r="N74" s="35"/>
      <c r="O74" s="35"/>
      <c r="P74" s="35" t="s">
        <v>4248</v>
      </c>
      <c r="Q74" s="32" t="s">
        <v>9797</v>
      </c>
      <c r="R74" s="32" t="s">
        <v>10250</v>
      </c>
      <c r="S74" s="32" t="s">
        <v>10251</v>
      </c>
      <c r="T74" s="32">
        <v>6</v>
      </c>
    </row>
    <row r="75" spans="1:21" x14ac:dyDescent="0.25">
      <c r="A75" s="35" t="s">
        <v>2617</v>
      </c>
      <c r="B75" s="34" t="s">
        <v>2618</v>
      </c>
      <c r="C75" s="35" t="s">
        <v>2619</v>
      </c>
      <c r="D75" s="35" t="s">
        <v>1368</v>
      </c>
      <c r="E75" s="36" t="s">
        <v>131</v>
      </c>
      <c r="F75" s="36" t="s">
        <v>131</v>
      </c>
      <c r="G75" s="35" t="s">
        <v>132</v>
      </c>
      <c r="H75" s="35" t="s">
        <v>153</v>
      </c>
      <c r="I75" s="35" t="s">
        <v>133</v>
      </c>
      <c r="J75" s="35"/>
      <c r="K75" s="35"/>
      <c r="L75" s="35"/>
      <c r="M75" s="35"/>
      <c r="N75" s="35"/>
      <c r="O75" s="35"/>
      <c r="P75" s="35" t="s">
        <v>3713</v>
      </c>
      <c r="Q75" s="32" t="s">
        <v>9797</v>
      </c>
      <c r="R75" s="32" t="s">
        <v>10278</v>
      </c>
      <c r="S75" s="32" t="s">
        <v>9797</v>
      </c>
      <c r="T75" s="32" t="s">
        <v>10304</v>
      </c>
      <c r="U75" s="32" t="s">
        <v>10305</v>
      </c>
    </row>
    <row r="76" spans="1:21" x14ac:dyDescent="0.25">
      <c r="A76" s="35" t="s">
        <v>2611</v>
      </c>
      <c r="B76" s="39" t="s">
        <v>2612</v>
      </c>
      <c r="C76" s="35" t="s">
        <v>2613</v>
      </c>
      <c r="D76" s="35" t="s">
        <v>198</v>
      </c>
      <c r="E76" s="36" t="s">
        <v>131</v>
      </c>
      <c r="F76" s="36" t="s">
        <v>131</v>
      </c>
      <c r="G76" s="35" t="s">
        <v>132</v>
      </c>
      <c r="H76" s="35" t="s">
        <v>153</v>
      </c>
      <c r="I76" s="35" t="s">
        <v>133</v>
      </c>
      <c r="J76" s="35"/>
      <c r="K76" s="35"/>
      <c r="L76" s="35"/>
      <c r="M76" s="35"/>
      <c r="N76" s="35"/>
      <c r="O76" s="35"/>
      <c r="P76" s="35" t="s">
        <v>3713</v>
      </c>
      <c r="Q76" s="32" t="s">
        <v>9797</v>
      </c>
      <c r="R76" s="32" t="s">
        <v>10278</v>
      </c>
      <c r="S76" s="32" t="s">
        <v>9797</v>
      </c>
      <c r="T76" s="32" t="s">
        <v>10306</v>
      </c>
      <c r="U76" s="32" t="s">
        <v>10307</v>
      </c>
    </row>
    <row r="77" spans="1:21" x14ac:dyDescent="0.25">
      <c r="A77" s="35" t="s">
        <v>2608</v>
      </c>
      <c r="B77" s="39" t="s">
        <v>2609</v>
      </c>
      <c r="C77" s="35" t="s">
        <v>2610</v>
      </c>
      <c r="D77" s="35" t="s">
        <v>194</v>
      </c>
      <c r="E77" s="36" t="s">
        <v>131</v>
      </c>
      <c r="F77" s="36" t="s">
        <v>131</v>
      </c>
      <c r="G77" s="35" t="s">
        <v>132</v>
      </c>
      <c r="H77" s="35" t="s">
        <v>153</v>
      </c>
      <c r="I77" s="35" t="s">
        <v>133</v>
      </c>
      <c r="J77" s="35"/>
      <c r="K77" s="35"/>
      <c r="L77" s="35"/>
      <c r="M77" s="35"/>
      <c r="N77" s="35"/>
      <c r="O77" s="35"/>
      <c r="P77" s="35" t="s">
        <v>3713</v>
      </c>
      <c r="Q77" s="32" t="s">
        <v>9797</v>
      </c>
      <c r="R77" s="32" t="s">
        <v>10278</v>
      </c>
      <c r="S77" s="32" t="s">
        <v>9797</v>
      </c>
      <c r="T77" s="32" t="s">
        <v>10308</v>
      </c>
      <c r="U77" s="32" t="s">
        <v>10309</v>
      </c>
    </row>
    <row r="78" spans="1:21" x14ac:dyDescent="0.25">
      <c r="A78" s="35" t="s">
        <v>2614</v>
      </c>
      <c r="B78" s="34" t="s">
        <v>2615</v>
      </c>
      <c r="C78" s="35" t="s">
        <v>2616</v>
      </c>
      <c r="D78" s="35" t="s">
        <v>2715</v>
      </c>
      <c r="E78" s="36" t="s">
        <v>131</v>
      </c>
      <c r="F78" s="36" t="s">
        <v>131</v>
      </c>
      <c r="G78" s="35" t="s">
        <v>132</v>
      </c>
      <c r="H78" s="35" t="s">
        <v>153</v>
      </c>
      <c r="I78" s="35" t="s">
        <v>133</v>
      </c>
      <c r="J78" s="35"/>
      <c r="K78" s="35"/>
      <c r="L78" s="35"/>
      <c r="M78" s="35"/>
      <c r="N78" s="35"/>
      <c r="O78" s="35"/>
      <c r="P78" s="35" t="s">
        <v>3713</v>
      </c>
      <c r="Q78" s="32" t="s">
        <v>9797</v>
      </c>
      <c r="R78" s="32" t="s">
        <v>10278</v>
      </c>
      <c r="S78" s="32" t="s">
        <v>9797</v>
      </c>
      <c r="T78" s="32" t="s">
        <v>10310</v>
      </c>
      <c r="U78" s="32" t="s">
        <v>10104</v>
      </c>
    </row>
    <row r="79" spans="1:21" x14ac:dyDescent="0.25">
      <c r="A79" s="35" t="s">
        <v>4724</v>
      </c>
      <c r="B79" s="34" t="s">
        <v>4725</v>
      </c>
      <c r="C79" s="35" t="s">
        <v>4726</v>
      </c>
      <c r="D79" s="35"/>
      <c r="E79" s="35"/>
      <c r="F79" s="36"/>
      <c r="G79" s="35"/>
      <c r="H79" s="35"/>
      <c r="I79" s="35"/>
      <c r="J79" s="35"/>
      <c r="K79" s="35"/>
      <c r="L79" s="35"/>
      <c r="M79" s="35"/>
      <c r="N79" s="35"/>
      <c r="O79" s="35"/>
      <c r="P79" s="35" t="s">
        <v>4248</v>
      </c>
      <c r="Q79" s="32" t="s">
        <v>9798</v>
      </c>
      <c r="R79" s="32" t="s">
        <v>10250</v>
      </c>
      <c r="S79" s="32" t="s">
        <v>10251</v>
      </c>
      <c r="T79" s="32">
        <v>5</v>
      </c>
    </row>
    <row r="80" spans="1:21" x14ac:dyDescent="0.25">
      <c r="A80" s="35" t="s">
        <v>2605</v>
      </c>
      <c r="B80" s="34" t="s">
        <v>2606</v>
      </c>
      <c r="C80" s="35" t="s">
        <v>2607</v>
      </c>
      <c r="D80" s="35" t="s">
        <v>1368</v>
      </c>
      <c r="E80" s="36" t="s">
        <v>131</v>
      </c>
      <c r="F80" s="36" t="s">
        <v>131</v>
      </c>
      <c r="G80" s="35" t="s">
        <v>132</v>
      </c>
      <c r="H80" s="35" t="s">
        <v>153</v>
      </c>
      <c r="I80" s="35" t="s">
        <v>133</v>
      </c>
      <c r="J80" s="35"/>
      <c r="K80" s="35"/>
      <c r="L80" s="35"/>
      <c r="M80" s="35"/>
      <c r="N80" s="35"/>
      <c r="O80" s="35"/>
      <c r="P80" s="35" t="s">
        <v>3713</v>
      </c>
      <c r="Q80" s="32" t="s">
        <v>9798</v>
      </c>
      <c r="R80" s="32" t="s">
        <v>10278</v>
      </c>
      <c r="S80" s="32" t="s">
        <v>9798</v>
      </c>
      <c r="T80" s="32" t="s">
        <v>10304</v>
      </c>
      <c r="U80" s="32" t="s">
        <v>10305</v>
      </c>
    </row>
    <row r="81" spans="1:21" x14ac:dyDescent="0.25">
      <c r="A81" s="35" t="s">
        <v>2599</v>
      </c>
      <c r="B81" s="39" t="s">
        <v>2600</v>
      </c>
      <c r="C81" s="35" t="s">
        <v>2601</v>
      </c>
      <c r="D81" s="35" t="s">
        <v>198</v>
      </c>
      <c r="E81" s="36" t="s">
        <v>131</v>
      </c>
      <c r="F81" s="36" t="s">
        <v>131</v>
      </c>
      <c r="G81" s="35" t="s">
        <v>132</v>
      </c>
      <c r="H81" s="35" t="s">
        <v>153</v>
      </c>
      <c r="I81" s="35" t="s">
        <v>133</v>
      </c>
      <c r="J81" s="35"/>
      <c r="K81" s="35"/>
      <c r="L81" s="35"/>
      <c r="M81" s="35"/>
      <c r="N81" s="35"/>
      <c r="O81" s="35"/>
      <c r="P81" s="35" t="s">
        <v>3713</v>
      </c>
      <c r="Q81" s="32" t="s">
        <v>9798</v>
      </c>
      <c r="R81" s="32" t="s">
        <v>10278</v>
      </c>
      <c r="S81" s="32" t="s">
        <v>9798</v>
      </c>
      <c r="T81" s="32" t="s">
        <v>10306</v>
      </c>
      <c r="U81" s="32" t="s">
        <v>10307</v>
      </c>
    </row>
    <row r="82" spans="1:21" x14ac:dyDescent="0.25">
      <c r="A82" s="35" t="s">
        <v>2596</v>
      </c>
      <c r="B82" s="39" t="s">
        <v>2597</v>
      </c>
      <c r="C82" s="35" t="s">
        <v>2598</v>
      </c>
      <c r="D82" s="35" t="s">
        <v>194</v>
      </c>
      <c r="E82" s="36" t="s">
        <v>131</v>
      </c>
      <c r="F82" s="36" t="s">
        <v>131</v>
      </c>
      <c r="G82" s="35" t="s">
        <v>132</v>
      </c>
      <c r="H82" s="35" t="s">
        <v>153</v>
      </c>
      <c r="I82" s="35" t="s">
        <v>133</v>
      </c>
      <c r="J82" s="35"/>
      <c r="K82" s="35"/>
      <c r="L82" s="35"/>
      <c r="M82" s="35"/>
      <c r="N82" s="35"/>
      <c r="O82" s="35"/>
      <c r="P82" s="35" t="s">
        <v>3713</v>
      </c>
      <c r="Q82" s="32" t="s">
        <v>9798</v>
      </c>
      <c r="R82" s="32" t="s">
        <v>10278</v>
      </c>
      <c r="S82" s="32" t="s">
        <v>9798</v>
      </c>
      <c r="T82" s="32" t="s">
        <v>10308</v>
      </c>
      <c r="U82" s="32" t="s">
        <v>10309</v>
      </c>
    </row>
    <row r="83" spans="1:21" x14ac:dyDescent="0.25">
      <c r="A83" s="35" t="s">
        <v>2602</v>
      </c>
      <c r="B83" s="34" t="s">
        <v>2603</v>
      </c>
      <c r="C83" s="35" t="s">
        <v>2604</v>
      </c>
      <c r="D83" s="35" t="s">
        <v>2715</v>
      </c>
      <c r="E83" s="36" t="s">
        <v>131</v>
      </c>
      <c r="F83" s="36" t="s">
        <v>131</v>
      </c>
      <c r="G83" s="35" t="s">
        <v>132</v>
      </c>
      <c r="H83" s="35" t="s">
        <v>153</v>
      </c>
      <c r="I83" s="35" t="s">
        <v>133</v>
      </c>
      <c r="J83" s="35"/>
      <c r="K83" s="35"/>
      <c r="L83" s="35"/>
      <c r="M83" s="35"/>
      <c r="N83" s="35"/>
      <c r="O83" s="35"/>
      <c r="P83" s="35" t="s">
        <v>3713</v>
      </c>
      <c r="Q83" s="32" t="s">
        <v>9798</v>
      </c>
      <c r="R83" s="32" t="s">
        <v>10278</v>
      </c>
      <c r="S83" s="32" t="s">
        <v>9798</v>
      </c>
      <c r="T83" s="32" t="s">
        <v>10310</v>
      </c>
      <c r="U83" s="32" t="s">
        <v>10104</v>
      </c>
    </row>
    <row r="84" spans="1:21" x14ac:dyDescent="0.25">
      <c r="A84" s="35" t="s">
        <v>4727</v>
      </c>
      <c r="B84" s="34" t="s">
        <v>4728</v>
      </c>
      <c r="C84" s="35" t="s">
        <v>4729</v>
      </c>
      <c r="D84" s="35"/>
      <c r="E84" s="35"/>
      <c r="F84" s="36"/>
      <c r="G84" s="35"/>
      <c r="H84" s="35"/>
      <c r="I84" s="35"/>
      <c r="J84" s="35"/>
      <c r="K84" s="35"/>
      <c r="L84" s="35"/>
      <c r="M84" s="35"/>
      <c r="N84" s="35"/>
      <c r="O84" s="35"/>
      <c r="P84" s="35" t="s">
        <v>4248</v>
      </c>
      <c r="Q84" s="32" t="s">
        <v>9799</v>
      </c>
      <c r="R84" s="32" t="s">
        <v>10250</v>
      </c>
      <c r="S84" s="32" t="s">
        <v>10251</v>
      </c>
      <c r="T84" s="32">
        <v>4</v>
      </c>
    </row>
    <row r="85" spans="1:21" x14ac:dyDescent="0.25">
      <c r="A85" s="35" t="s">
        <v>2593</v>
      </c>
      <c r="B85" s="34" t="s">
        <v>2594</v>
      </c>
      <c r="C85" s="35" t="s">
        <v>2595</v>
      </c>
      <c r="D85" s="35" t="s">
        <v>1368</v>
      </c>
      <c r="E85" s="36" t="s">
        <v>131</v>
      </c>
      <c r="F85" s="36" t="s">
        <v>131</v>
      </c>
      <c r="G85" s="35" t="s">
        <v>132</v>
      </c>
      <c r="H85" s="35" t="s">
        <v>153</v>
      </c>
      <c r="I85" s="35" t="s">
        <v>133</v>
      </c>
      <c r="J85" s="35"/>
      <c r="K85" s="35"/>
      <c r="L85" s="35"/>
      <c r="M85" s="35"/>
      <c r="N85" s="35"/>
      <c r="O85" s="35"/>
      <c r="P85" s="35" t="s">
        <v>3713</v>
      </c>
      <c r="Q85" s="32" t="s">
        <v>9799</v>
      </c>
      <c r="R85" s="32" t="s">
        <v>10278</v>
      </c>
      <c r="S85" s="32" t="s">
        <v>9799</v>
      </c>
      <c r="T85" s="32" t="s">
        <v>10304</v>
      </c>
      <c r="U85" s="32" t="s">
        <v>10305</v>
      </c>
    </row>
    <row r="86" spans="1:21" x14ac:dyDescent="0.25">
      <c r="A86" s="35" t="s">
        <v>2587</v>
      </c>
      <c r="B86" s="39" t="s">
        <v>2588</v>
      </c>
      <c r="C86" s="35" t="s">
        <v>2589</v>
      </c>
      <c r="D86" s="35" t="s">
        <v>198</v>
      </c>
      <c r="E86" s="36" t="s">
        <v>131</v>
      </c>
      <c r="F86" s="36" t="s">
        <v>131</v>
      </c>
      <c r="G86" s="35" t="s">
        <v>132</v>
      </c>
      <c r="H86" s="35" t="s">
        <v>153</v>
      </c>
      <c r="I86" s="35" t="s">
        <v>133</v>
      </c>
      <c r="J86" s="35"/>
      <c r="K86" s="35"/>
      <c r="L86" s="35"/>
      <c r="M86" s="35"/>
      <c r="N86" s="35"/>
      <c r="O86" s="35"/>
      <c r="P86" s="35" t="s">
        <v>3713</v>
      </c>
      <c r="Q86" s="32" t="s">
        <v>9799</v>
      </c>
      <c r="R86" s="32" t="s">
        <v>10278</v>
      </c>
      <c r="S86" s="32" t="s">
        <v>9799</v>
      </c>
      <c r="T86" s="32" t="s">
        <v>10306</v>
      </c>
      <c r="U86" s="32" t="s">
        <v>10307</v>
      </c>
    </row>
    <row r="87" spans="1:21" x14ac:dyDescent="0.25">
      <c r="A87" s="35" t="s">
        <v>2584</v>
      </c>
      <c r="B87" s="39" t="s">
        <v>2585</v>
      </c>
      <c r="C87" s="35" t="s">
        <v>2586</v>
      </c>
      <c r="D87" s="35" t="s">
        <v>194</v>
      </c>
      <c r="E87" s="36" t="s">
        <v>131</v>
      </c>
      <c r="F87" s="36" t="s">
        <v>131</v>
      </c>
      <c r="G87" s="35" t="s">
        <v>132</v>
      </c>
      <c r="H87" s="35" t="s">
        <v>153</v>
      </c>
      <c r="I87" s="35" t="s">
        <v>133</v>
      </c>
      <c r="J87" s="35"/>
      <c r="K87" s="35"/>
      <c r="L87" s="35"/>
      <c r="M87" s="35"/>
      <c r="N87" s="35"/>
      <c r="O87" s="35"/>
      <c r="P87" s="35" t="s">
        <v>3713</v>
      </c>
      <c r="Q87" s="32" t="s">
        <v>9799</v>
      </c>
      <c r="R87" s="32" t="s">
        <v>10278</v>
      </c>
      <c r="S87" s="32" t="s">
        <v>9799</v>
      </c>
      <c r="T87" s="32" t="s">
        <v>10308</v>
      </c>
      <c r="U87" s="32" t="s">
        <v>10309</v>
      </c>
    </row>
    <row r="88" spans="1:21" x14ac:dyDescent="0.25">
      <c r="A88" s="35" t="s">
        <v>2590</v>
      </c>
      <c r="B88" s="34" t="s">
        <v>2591</v>
      </c>
      <c r="C88" s="35" t="s">
        <v>2592</v>
      </c>
      <c r="D88" s="35" t="s">
        <v>2715</v>
      </c>
      <c r="E88" s="36" t="s">
        <v>131</v>
      </c>
      <c r="F88" s="36" t="s">
        <v>131</v>
      </c>
      <c r="G88" s="35" t="s">
        <v>132</v>
      </c>
      <c r="H88" s="35" t="s">
        <v>153</v>
      </c>
      <c r="I88" s="35" t="s">
        <v>133</v>
      </c>
      <c r="J88" s="35"/>
      <c r="K88" s="35"/>
      <c r="L88" s="35"/>
      <c r="M88" s="35"/>
      <c r="N88" s="35"/>
      <c r="O88" s="35"/>
      <c r="P88" s="35" t="s">
        <v>3713</v>
      </c>
      <c r="Q88" s="32" t="s">
        <v>9799</v>
      </c>
      <c r="R88" s="32" t="s">
        <v>10278</v>
      </c>
      <c r="S88" s="32" t="s">
        <v>9799</v>
      </c>
      <c r="T88" s="32" t="s">
        <v>10310</v>
      </c>
      <c r="U88" s="32" t="s">
        <v>10104</v>
      </c>
    </row>
    <row r="89" spans="1:21" x14ac:dyDescent="0.25">
      <c r="A89" s="35" t="s">
        <v>6989</v>
      </c>
      <c r="B89" s="34" t="s">
        <v>6990</v>
      </c>
      <c r="C89" s="35" t="s">
        <v>6991</v>
      </c>
      <c r="D89" s="35"/>
      <c r="E89" s="35"/>
      <c r="F89" s="36"/>
      <c r="G89" s="35"/>
      <c r="H89" s="35"/>
      <c r="I89" s="35"/>
      <c r="J89" s="35"/>
      <c r="K89" s="35"/>
      <c r="L89" s="35"/>
      <c r="M89" s="35"/>
      <c r="N89" s="35"/>
      <c r="O89" s="35"/>
      <c r="P89" s="35" t="s">
        <v>3713</v>
      </c>
      <c r="Q89" s="32" t="s">
        <v>9797</v>
      </c>
      <c r="R89" s="32" t="s">
        <v>10311</v>
      </c>
      <c r="S89" s="32" t="s">
        <v>10312</v>
      </c>
      <c r="T89" s="32" t="s">
        <v>10313</v>
      </c>
      <c r="U89" s="32" t="s">
        <v>10314</v>
      </c>
    </row>
    <row r="90" spans="1:21" x14ac:dyDescent="0.25">
      <c r="A90" s="35" t="s">
        <v>6911</v>
      </c>
      <c r="B90" s="34" t="s">
        <v>6912</v>
      </c>
      <c r="C90" s="35" t="s">
        <v>6913</v>
      </c>
      <c r="D90" s="35"/>
      <c r="E90" s="35"/>
      <c r="F90" s="36"/>
      <c r="G90" s="35"/>
      <c r="H90" s="35"/>
      <c r="I90" s="35"/>
      <c r="J90" s="35"/>
      <c r="K90" s="35"/>
      <c r="L90" s="35"/>
      <c r="M90" s="35"/>
      <c r="N90" s="35"/>
      <c r="O90" s="35"/>
      <c r="P90" s="35" t="s">
        <v>3713</v>
      </c>
      <c r="Q90" s="32" t="s">
        <v>9797</v>
      </c>
      <c r="R90" s="32" t="s">
        <v>10311</v>
      </c>
      <c r="S90" s="32" t="s">
        <v>10315</v>
      </c>
      <c r="T90" s="32" t="s">
        <v>10316</v>
      </c>
      <c r="U90" s="32" t="s">
        <v>10317</v>
      </c>
    </row>
    <row r="91" spans="1:21" x14ac:dyDescent="0.25">
      <c r="A91" s="35" t="s">
        <v>6902</v>
      </c>
      <c r="B91" s="34" t="s">
        <v>6903</v>
      </c>
      <c r="C91" s="35" t="s">
        <v>6904</v>
      </c>
      <c r="D91" s="35"/>
      <c r="E91" s="35"/>
      <c r="F91" s="36"/>
      <c r="G91" s="35"/>
      <c r="H91" s="35"/>
      <c r="I91" s="35"/>
      <c r="J91" s="35"/>
      <c r="K91" s="35"/>
      <c r="L91" s="35"/>
      <c r="M91" s="35"/>
      <c r="N91" s="35"/>
      <c r="O91" s="35"/>
      <c r="P91" s="35" t="s">
        <v>3713</v>
      </c>
      <c r="Q91" s="32" t="s">
        <v>9797</v>
      </c>
      <c r="R91" s="32" t="s">
        <v>10311</v>
      </c>
      <c r="S91" s="32" t="s">
        <v>10318</v>
      </c>
      <c r="T91" s="32" t="s">
        <v>10319</v>
      </c>
      <c r="U91" s="32" t="s">
        <v>10320</v>
      </c>
    </row>
    <row r="92" spans="1:21" x14ac:dyDescent="0.25">
      <c r="A92" s="35" t="s">
        <v>6786</v>
      </c>
      <c r="B92" s="34" t="s">
        <v>6787</v>
      </c>
      <c r="C92" s="35" t="s">
        <v>6788</v>
      </c>
      <c r="D92" s="35"/>
      <c r="E92" s="35"/>
      <c r="F92" s="36"/>
      <c r="G92" s="35"/>
      <c r="H92" s="35"/>
      <c r="I92" s="35"/>
      <c r="J92" s="35"/>
      <c r="K92" s="35"/>
      <c r="L92" s="35"/>
      <c r="M92" s="35"/>
      <c r="N92" s="35"/>
      <c r="O92" s="35"/>
      <c r="P92" s="35" t="s">
        <v>3713</v>
      </c>
      <c r="Q92" s="32" t="s">
        <v>9797</v>
      </c>
      <c r="R92" s="32" t="s">
        <v>10311</v>
      </c>
      <c r="S92" s="32" t="s">
        <v>10321</v>
      </c>
      <c r="T92" s="32" t="s">
        <v>10322</v>
      </c>
      <c r="U92" s="32" t="s">
        <v>10323</v>
      </c>
    </row>
    <row r="93" spans="1:21" x14ac:dyDescent="0.25">
      <c r="A93" s="35" t="s">
        <v>6795</v>
      </c>
      <c r="B93" s="34" t="s">
        <v>6796</v>
      </c>
      <c r="C93" s="35" t="s">
        <v>6797</v>
      </c>
      <c r="D93" s="35"/>
      <c r="E93" s="35"/>
      <c r="F93" s="36"/>
      <c r="G93" s="35"/>
      <c r="H93" s="35"/>
      <c r="I93" s="35"/>
      <c r="J93" s="35"/>
      <c r="K93" s="35"/>
      <c r="L93" s="35"/>
      <c r="M93" s="35"/>
      <c r="N93" s="35"/>
      <c r="O93" s="35"/>
      <c r="P93" s="35" t="s">
        <v>3713</v>
      </c>
      <c r="Q93" s="32" t="s">
        <v>9797</v>
      </c>
      <c r="R93" s="32" t="s">
        <v>10311</v>
      </c>
      <c r="S93" s="32" t="s">
        <v>10321</v>
      </c>
      <c r="T93" s="32" t="s">
        <v>10324</v>
      </c>
      <c r="U93" s="32" t="s">
        <v>10325</v>
      </c>
    </row>
    <row r="94" spans="1:21" x14ac:dyDescent="0.25">
      <c r="A94" s="35" t="s">
        <v>7001</v>
      </c>
      <c r="B94" s="34" t="s">
        <v>7002</v>
      </c>
      <c r="C94" s="35" t="s">
        <v>7003</v>
      </c>
      <c r="D94" s="35"/>
      <c r="E94" s="35"/>
      <c r="F94" s="36"/>
      <c r="G94" s="35"/>
      <c r="H94" s="35"/>
      <c r="I94" s="35"/>
      <c r="J94" s="35"/>
      <c r="K94" s="35"/>
      <c r="L94" s="35"/>
      <c r="M94" s="35"/>
      <c r="N94" s="35"/>
      <c r="O94" s="35"/>
      <c r="P94" s="35" t="s">
        <v>3713</v>
      </c>
      <c r="Q94" s="32" t="s">
        <v>9797</v>
      </c>
      <c r="R94" s="32" t="s">
        <v>10311</v>
      </c>
      <c r="S94" s="32" t="s">
        <v>10326</v>
      </c>
      <c r="T94" s="32" t="s">
        <v>10327</v>
      </c>
      <c r="U94" s="32" t="s">
        <v>10328</v>
      </c>
    </row>
    <row r="95" spans="1:21" x14ac:dyDescent="0.25">
      <c r="A95" s="35" t="s">
        <v>6998</v>
      </c>
      <c r="B95" s="34" t="s">
        <v>6999</v>
      </c>
      <c r="C95" s="35" t="s">
        <v>7000</v>
      </c>
      <c r="D95" s="35"/>
      <c r="E95" s="35"/>
      <c r="F95" s="36"/>
      <c r="G95" s="35"/>
      <c r="H95" s="35"/>
      <c r="I95" s="35"/>
      <c r="J95" s="35"/>
      <c r="K95" s="35"/>
      <c r="L95" s="35"/>
      <c r="M95" s="35"/>
      <c r="N95" s="35"/>
      <c r="O95" s="35"/>
      <c r="P95" s="35" t="s">
        <v>3713</v>
      </c>
      <c r="Q95" s="32" t="s">
        <v>9797</v>
      </c>
      <c r="R95" s="32" t="s">
        <v>10311</v>
      </c>
      <c r="S95" s="32" t="s">
        <v>10329</v>
      </c>
      <c r="T95" s="32" t="s">
        <v>10223</v>
      </c>
      <c r="U95" s="32" t="e" cm="1">
        <f t="array" ref="U95">-Leone18641</f>
        <v>#NAME?</v>
      </c>
    </row>
    <row r="96" spans="1:21" x14ac:dyDescent="0.25">
      <c r="A96" s="35" t="s">
        <v>6905</v>
      </c>
      <c r="B96" s="34" t="s">
        <v>6906</v>
      </c>
      <c r="C96" s="35" t="s">
        <v>6907</v>
      </c>
      <c r="D96" s="35"/>
      <c r="E96" s="35"/>
      <c r="F96" s="36"/>
      <c r="G96" s="35"/>
      <c r="H96" s="35"/>
      <c r="I96" s="35"/>
      <c r="J96" s="35"/>
      <c r="K96" s="35"/>
      <c r="L96" s="35"/>
      <c r="M96" s="35"/>
      <c r="N96" s="35"/>
      <c r="O96" s="35"/>
      <c r="P96" s="35" t="s">
        <v>3713</v>
      </c>
      <c r="Q96" s="32" t="s">
        <v>9797</v>
      </c>
      <c r="R96" s="32" t="s">
        <v>10311</v>
      </c>
      <c r="S96" s="32" t="s">
        <v>10330</v>
      </c>
      <c r="T96" s="32" t="s">
        <v>10319</v>
      </c>
      <c r="U96" s="32" t="s">
        <v>10331</v>
      </c>
    </row>
    <row r="97" spans="1:21" x14ac:dyDescent="0.25">
      <c r="A97" s="35" t="s">
        <v>5430</v>
      </c>
      <c r="B97" s="34" t="s">
        <v>5431</v>
      </c>
      <c r="C97" s="35" t="s">
        <v>5432</v>
      </c>
      <c r="D97" s="35"/>
      <c r="E97" s="35"/>
      <c r="F97" s="36"/>
      <c r="G97" s="35"/>
      <c r="H97" s="35"/>
      <c r="I97" s="35"/>
      <c r="J97" s="35"/>
      <c r="K97" s="35"/>
      <c r="L97" s="35"/>
      <c r="M97" s="35"/>
      <c r="N97" s="35"/>
      <c r="O97" s="35"/>
      <c r="P97" s="35" t="s">
        <v>3713</v>
      </c>
      <c r="Q97" s="32" t="s">
        <v>9797</v>
      </c>
      <c r="R97" s="32" t="s">
        <v>10311</v>
      </c>
      <c r="S97" s="32" t="s">
        <v>10332</v>
      </c>
      <c r="T97" s="32" t="s">
        <v>10333</v>
      </c>
      <c r="U97" s="32" t="s">
        <v>10334</v>
      </c>
    </row>
    <row r="98" spans="1:21" x14ac:dyDescent="0.25">
      <c r="A98" s="35" t="s">
        <v>6995</v>
      </c>
      <c r="B98" s="34" t="s">
        <v>6996</v>
      </c>
      <c r="C98" s="35" t="s">
        <v>6997</v>
      </c>
      <c r="D98" s="35"/>
      <c r="E98" s="35"/>
      <c r="F98" s="36"/>
      <c r="G98" s="35"/>
      <c r="H98" s="35"/>
      <c r="I98" s="35"/>
      <c r="J98" s="35"/>
      <c r="K98" s="35"/>
      <c r="L98" s="35"/>
      <c r="M98" s="35"/>
      <c r="N98" s="35"/>
      <c r="O98" s="35"/>
      <c r="P98" s="35" t="s">
        <v>3713</v>
      </c>
      <c r="Q98" s="32" t="s">
        <v>9797</v>
      </c>
      <c r="R98" s="32" t="s">
        <v>10311</v>
      </c>
      <c r="S98" s="32" t="s">
        <v>10335</v>
      </c>
      <c r="T98" s="32" t="s">
        <v>10287</v>
      </c>
      <c r="U98" s="32" t="s">
        <v>10336</v>
      </c>
    </row>
    <row r="99" spans="1:21" x14ac:dyDescent="0.25">
      <c r="A99" s="35" t="s">
        <v>7004</v>
      </c>
      <c r="B99" s="34" t="s">
        <v>7005</v>
      </c>
      <c r="C99" s="35" t="s">
        <v>7006</v>
      </c>
      <c r="D99" s="35"/>
      <c r="E99" s="35"/>
      <c r="F99" s="36"/>
      <c r="G99" s="35"/>
      <c r="H99" s="35"/>
      <c r="I99" s="35"/>
      <c r="J99" s="35"/>
      <c r="K99" s="35"/>
      <c r="L99" s="35"/>
      <c r="M99" s="35"/>
      <c r="N99" s="35"/>
      <c r="O99" s="35"/>
      <c r="P99" s="35" t="s">
        <v>3713</v>
      </c>
      <c r="Q99" s="32" t="s">
        <v>9797</v>
      </c>
      <c r="R99" s="32" t="s">
        <v>10311</v>
      </c>
      <c r="S99" s="32" t="s">
        <v>10337</v>
      </c>
      <c r="T99" s="32" t="e" cm="1">
        <f t="array" ref="T99">-Le</f>
        <v>#NAME?</v>
      </c>
      <c r="U99" s="32" t="s">
        <v>10338</v>
      </c>
    </row>
    <row r="100" spans="1:21" x14ac:dyDescent="0.25">
      <c r="A100" s="35" t="s">
        <v>6992</v>
      </c>
      <c r="B100" s="34" t="s">
        <v>6993</v>
      </c>
      <c r="C100" s="35" t="s">
        <v>6994</v>
      </c>
      <c r="D100" s="35"/>
      <c r="E100" s="35"/>
      <c r="F100" s="36"/>
      <c r="G100" s="35"/>
      <c r="H100" s="35"/>
      <c r="I100" s="35"/>
      <c r="J100" s="35"/>
      <c r="K100" s="35"/>
      <c r="L100" s="35"/>
      <c r="M100" s="35"/>
      <c r="N100" s="35"/>
      <c r="O100" s="35"/>
      <c r="P100" s="35" t="s">
        <v>3713</v>
      </c>
      <c r="Q100" s="32" t="s">
        <v>9797</v>
      </c>
      <c r="R100" s="32" t="s">
        <v>10311</v>
      </c>
      <c r="S100" s="32" t="s">
        <v>10339</v>
      </c>
      <c r="T100" s="32" t="s">
        <v>10226</v>
      </c>
      <c r="U100" s="32" t="e" cm="1">
        <f t="array" ref="U100">-Azora58007</f>
        <v>#NAME?</v>
      </c>
    </row>
    <row r="101" spans="1:21" x14ac:dyDescent="0.25">
      <c r="A101" s="35" t="s">
        <v>6986</v>
      </c>
      <c r="B101" s="34" t="s">
        <v>6987</v>
      </c>
      <c r="C101" s="35" t="s">
        <v>6988</v>
      </c>
      <c r="D101" s="35"/>
      <c r="E101" s="35"/>
      <c r="F101" s="36"/>
      <c r="G101" s="35"/>
      <c r="H101" s="35"/>
      <c r="I101" s="35"/>
      <c r="J101" s="35"/>
      <c r="K101" s="35"/>
      <c r="L101" s="35"/>
      <c r="M101" s="35"/>
      <c r="N101" s="35"/>
      <c r="O101" s="35"/>
      <c r="P101" s="35" t="s">
        <v>3713</v>
      </c>
      <c r="Q101" s="32" t="s">
        <v>9797</v>
      </c>
      <c r="R101" s="32" t="s">
        <v>10311</v>
      </c>
      <c r="S101" s="32" t="s">
        <v>10340</v>
      </c>
      <c r="T101" s="32" t="s">
        <v>10341</v>
      </c>
      <c r="U101" s="32" t="s">
        <v>10079</v>
      </c>
    </row>
    <row r="102" spans="1:21" x14ac:dyDescent="0.25">
      <c r="A102" s="35" t="s">
        <v>6908</v>
      </c>
      <c r="B102" s="34" t="s">
        <v>6909</v>
      </c>
      <c r="C102" s="35" t="s">
        <v>6910</v>
      </c>
      <c r="D102" s="35"/>
      <c r="E102" s="35"/>
      <c r="F102" s="36"/>
      <c r="G102" s="35"/>
      <c r="H102" s="35"/>
      <c r="I102" s="35"/>
      <c r="J102" s="35"/>
      <c r="K102" s="35"/>
      <c r="L102" s="35"/>
      <c r="M102" s="35"/>
      <c r="N102" s="35"/>
      <c r="O102" s="35"/>
      <c r="P102" s="35" t="s">
        <v>3713</v>
      </c>
      <c r="Q102" s="32" t="s">
        <v>9797</v>
      </c>
      <c r="R102" s="32" t="s">
        <v>10311</v>
      </c>
      <c r="S102" s="32" t="s">
        <v>10342</v>
      </c>
      <c r="T102" s="32" t="s">
        <v>10343</v>
      </c>
      <c r="U102" s="32" t="s">
        <v>10344</v>
      </c>
    </row>
    <row r="103" spans="1:21" x14ac:dyDescent="0.25">
      <c r="A103" s="35" t="s">
        <v>6935</v>
      </c>
      <c r="B103" s="34" t="s">
        <v>6936</v>
      </c>
      <c r="C103" s="35" t="s">
        <v>6937</v>
      </c>
      <c r="D103" s="35"/>
      <c r="E103" s="35"/>
      <c r="F103" s="36"/>
      <c r="G103" s="35"/>
      <c r="H103" s="35"/>
      <c r="I103" s="35"/>
      <c r="J103" s="35"/>
      <c r="K103" s="35"/>
      <c r="L103" s="35"/>
      <c r="M103" s="35"/>
      <c r="N103" s="35"/>
      <c r="O103" s="35"/>
      <c r="P103" s="35" t="s">
        <v>3713</v>
      </c>
      <c r="Q103" s="32" t="s">
        <v>9798</v>
      </c>
      <c r="R103" s="32" t="s">
        <v>10345</v>
      </c>
      <c r="S103" s="32" t="s">
        <v>10312</v>
      </c>
      <c r="T103" s="32" t="s">
        <v>10313</v>
      </c>
      <c r="U103" s="32" t="s">
        <v>10314</v>
      </c>
    </row>
    <row r="104" spans="1:21" x14ac:dyDescent="0.25">
      <c r="A104" s="35" t="s">
        <v>6962</v>
      </c>
      <c r="B104" s="34" t="s">
        <v>6963</v>
      </c>
      <c r="C104" s="35" t="s">
        <v>6964</v>
      </c>
      <c r="D104" s="35"/>
      <c r="E104" s="35"/>
      <c r="F104" s="36"/>
      <c r="G104" s="35"/>
      <c r="H104" s="35"/>
      <c r="I104" s="35"/>
      <c r="J104" s="35"/>
      <c r="K104" s="35"/>
      <c r="L104" s="35"/>
      <c r="M104" s="35"/>
      <c r="N104" s="35"/>
      <c r="O104" s="35"/>
      <c r="P104" s="35" t="s">
        <v>3713</v>
      </c>
      <c r="Q104" s="32" t="s">
        <v>9798</v>
      </c>
      <c r="R104" s="32" t="s">
        <v>10345</v>
      </c>
      <c r="S104" s="32" t="s">
        <v>10315</v>
      </c>
      <c r="T104" s="32" t="s">
        <v>10316</v>
      </c>
      <c r="U104" s="32" t="s">
        <v>10317</v>
      </c>
    </row>
    <row r="105" spans="1:21" x14ac:dyDescent="0.25">
      <c r="A105" s="35" t="s">
        <v>6953</v>
      </c>
      <c r="B105" s="34" t="s">
        <v>6954</v>
      </c>
      <c r="C105" s="35" t="s">
        <v>6955</v>
      </c>
      <c r="D105" s="35"/>
      <c r="E105" s="35"/>
      <c r="F105" s="36"/>
      <c r="G105" s="35"/>
      <c r="H105" s="35"/>
      <c r="I105" s="35"/>
      <c r="J105" s="35"/>
      <c r="K105" s="35"/>
      <c r="L105" s="35"/>
      <c r="M105" s="35"/>
      <c r="N105" s="35"/>
      <c r="O105" s="35"/>
      <c r="P105" s="35" t="s">
        <v>3713</v>
      </c>
      <c r="Q105" s="32" t="s">
        <v>9798</v>
      </c>
      <c r="R105" s="32" t="s">
        <v>10345</v>
      </c>
      <c r="S105" s="32" t="s">
        <v>10318</v>
      </c>
      <c r="T105" s="32" t="s">
        <v>10319</v>
      </c>
      <c r="U105" s="32" t="s">
        <v>10320</v>
      </c>
    </row>
    <row r="106" spans="1:21" x14ac:dyDescent="0.25">
      <c r="A106" s="35" t="s">
        <v>6783</v>
      </c>
      <c r="B106" s="34" t="s">
        <v>6784</v>
      </c>
      <c r="C106" s="35" t="s">
        <v>6785</v>
      </c>
      <c r="D106" s="35"/>
      <c r="E106" s="35"/>
      <c r="F106" s="36"/>
      <c r="G106" s="35"/>
      <c r="H106" s="35"/>
      <c r="I106" s="35"/>
      <c r="J106" s="35"/>
      <c r="K106" s="35"/>
      <c r="L106" s="35"/>
      <c r="M106" s="35"/>
      <c r="N106" s="35"/>
      <c r="O106" s="35"/>
      <c r="P106" s="35" t="s">
        <v>3713</v>
      </c>
      <c r="Q106" s="32" t="s">
        <v>9798</v>
      </c>
      <c r="R106" s="32" t="s">
        <v>10345</v>
      </c>
      <c r="S106" s="32" t="s">
        <v>10321</v>
      </c>
      <c r="T106" s="32" t="s">
        <v>10322</v>
      </c>
      <c r="U106" s="32" t="s">
        <v>10323</v>
      </c>
    </row>
    <row r="107" spans="1:21" x14ac:dyDescent="0.25">
      <c r="A107" s="35" t="s">
        <v>6792</v>
      </c>
      <c r="B107" s="34" t="s">
        <v>6793</v>
      </c>
      <c r="C107" s="35" t="s">
        <v>6794</v>
      </c>
      <c r="D107" s="35"/>
      <c r="E107" s="35"/>
      <c r="F107" s="36"/>
      <c r="G107" s="35"/>
      <c r="H107" s="35"/>
      <c r="I107" s="35"/>
      <c r="J107" s="35"/>
      <c r="K107" s="35"/>
      <c r="L107" s="35"/>
      <c r="M107" s="35"/>
      <c r="N107" s="35"/>
      <c r="O107" s="35"/>
      <c r="P107" s="35" t="s">
        <v>3713</v>
      </c>
      <c r="Q107" s="32" t="s">
        <v>9798</v>
      </c>
      <c r="R107" s="32" t="s">
        <v>10345</v>
      </c>
      <c r="S107" s="32" t="s">
        <v>10321</v>
      </c>
      <c r="T107" s="32" t="s">
        <v>10324</v>
      </c>
      <c r="U107" s="32" t="s">
        <v>10325</v>
      </c>
    </row>
    <row r="108" spans="1:21" x14ac:dyDescent="0.25">
      <c r="A108" s="35" t="s">
        <v>6947</v>
      </c>
      <c r="B108" s="34" t="s">
        <v>6948</v>
      </c>
      <c r="C108" s="35" t="s">
        <v>6949</v>
      </c>
      <c r="D108" s="35"/>
      <c r="E108" s="35"/>
      <c r="F108" s="36"/>
      <c r="G108" s="35"/>
      <c r="H108" s="35"/>
      <c r="I108" s="35"/>
      <c r="J108" s="35"/>
      <c r="K108" s="35"/>
      <c r="L108" s="35"/>
      <c r="M108" s="35"/>
      <c r="N108" s="35"/>
      <c r="O108" s="35"/>
      <c r="P108" s="35" t="s">
        <v>3713</v>
      </c>
      <c r="Q108" s="32" t="s">
        <v>9798</v>
      </c>
      <c r="R108" s="32" t="s">
        <v>10345</v>
      </c>
      <c r="S108" s="32" t="s">
        <v>10326</v>
      </c>
      <c r="T108" s="32" t="s">
        <v>10327</v>
      </c>
      <c r="U108" s="32" t="s">
        <v>10328</v>
      </c>
    </row>
    <row r="109" spans="1:21" x14ac:dyDescent="0.25">
      <c r="A109" s="35" t="s">
        <v>6944</v>
      </c>
      <c r="B109" s="34" t="s">
        <v>6945</v>
      </c>
      <c r="C109" s="35" t="s">
        <v>6946</v>
      </c>
      <c r="D109" s="35"/>
      <c r="E109" s="35"/>
      <c r="F109" s="36"/>
      <c r="G109" s="35"/>
      <c r="H109" s="35"/>
      <c r="I109" s="35"/>
      <c r="J109" s="35"/>
      <c r="K109" s="35"/>
      <c r="L109" s="35"/>
      <c r="M109" s="35"/>
      <c r="N109" s="35"/>
      <c r="O109" s="35"/>
      <c r="P109" s="35" t="s">
        <v>3713</v>
      </c>
      <c r="Q109" s="32" t="s">
        <v>9798</v>
      </c>
      <c r="R109" s="32" t="s">
        <v>10345</v>
      </c>
      <c r="S109" s="32" t="s">
        <v>10329</v>
      </c>
      <c r="T109" s="32" t="s">
        <v>10223</v>
      </c>
      <c r="U109" s="32" t="e" cm="1">
        <f t="array" ref="U109">-Leone18641</f>
        <v>#NAME?</v>
      </c>
    </row>
    <row r="110" spans="1:21" x14ac:dyDescent="0.25">
      <c r="A110" s="35" t="s">
        <v>6956</v>
      </c>
      <c r="B110" s="34" t="s">
        <v>6957</v>
      </c>
      <c r="C110" s="35" t="s">
        <v>6958</v>
      </c>
      <c r="D110" s="35"/>
      <c r="E110" s="35"/>
      <c r="F110" s="36"/>
      <c r="G110" s="35"/>
      <c r="H110" s="35"/>
      <c r="I110" s="35"/>
      <c r="J110" s="35"/>
      <c r="K110" s="35"/>
      <c r="L110" s="35"/>
      <c r="M110" s="35"/>
      <c r="N110" s="35"/>
      <c r="O110" s="35"/>
      <c r="P110" s="35" t="s">
        <v>3713</v>
      </c>
      <c r="Q110" s="32" t="s">
        <v>9798</v>
      </c>
      <c r="R110" s="32" t="s">
        <v>10345</v>
      </c>
      <c r="S110" s="32" t="s">
        <v>10346</v>
      </c>
      <c r="T110" s="32" t="s">
        <v>10347</v>
      </c>
      <c r="U110" s="32" t="s">
        <v>10348</v>
      </c>
    </row>
    <row r="111" spans="1:21" x14ac:dyDescent="0.25">
      <c r="A111" s="35" t="s">
        <v>5421</v>
      </c>
      <c r="B111" s="34" t="s">
        <v>5422</v>
      </c>
      <c r="C111" s="35" t="s">
        <v>5423</v>
      </c>
      <c r="D111" s="35"/>
      <c r="E111" s="35"/>
      <c r="F111" s="36"/>
      <c r="G111" s="35"/>
      <c r="H111" s="35"/>
      <c r="I111" s="35"/>
      <c r="J111" s="35"/>
      <c r="K111" s="35"/>
      <c r="L111" s="35"/>
      <c r="M111" s="35"/>
      <c r="N111" s="35"/>
      <c r="O111" s="35"/>
      <c r="P111" s="35" t="s">
        <v>3713</v>
      </c>
      <c r="Q111" s="32" t="s">
        <v>9798</v>
      </c>
      <c r="R111" s="32" t="s">
        <v>10345</v>
      </c>
      <c r="S111" s="32" t="s">
        <v>10332</v>
      </c>
      <c r="T111" s="32" t="s">
        <v>10333</v>
      </c>
      <c r="U111" s="32" t="s">
        <v>10334</v>
      </c>
    </row>
    <row r="112" spans="1:21" x14ac:dyDescent="0.25">
      <c r="A112" s="35" t="s">
        <v>6941</v>
      </c>
      <c r="B112" s="34" t="s">
        <v>6942</v>
      </c>
      <c r="C112" s="35" t="s">
        <v>6943</v>
      </c>
      <c r="D112" s="35"/>
      <c r="E112" s="35"/>
      <c r="F112" s="36"/>
      <c r="G112" s="35"/>
      <c r="H112" s="35"/>
      <c r="I112" s="35"/>
      <c r="J112" s="35"/>
      <c r="K112" s="35"/>
      <c r="L112" s="35"/>
      <c r="M112" s="35"/>
      <c r="N112" s="35"/>
      <c r="O112" s="35"/>
      <c r="P112" s="35" t="s">
        <v>3713</v>
      </c>
      <c r="Q112" s="32" t="s">
        <v>9798</v>
      </c>
      <c r="R112" s="32" t="s">
        <v>10345</v>
      </c>
      <c r="S112" s="32" t="s">
        <v>10335</v>
      </c>
      <c r="T112" s="32" t="s">
        <v>10287</v>
      </c>
      <c r="U112" s="32" t="s">
        <v>10336</v>
      </c>
    </row>
    <row r="113" spans="1:21" x14ac:dyDescent="0.25">
      <c r="A113" s="35" t="s">
        <v>6950</v>
      </c>
      <c r="B113" s="34" t="s">
        <v>6951</v>
      </c>
      <c r="C113" s="35" t="s">
        <v>6952</v>
      </c>
      <c r="D113" s="35"/>
      <c r="E113" s="35"/>
      <c r="F113" s="36"/>
      <c r="G113" s="35"/>
      <c r="H113" s="35"/>
      <c r="I113" s="35"/>
      <c r="J113" s="35"/>
      <c r="K113" s="35"/>
      <c r="L113" s="35"/>
      <c r="M113" s="35"/>
      <c r="N113" s="35"/>
      <c r="O113" s="35"/>
      <c r="P113" s="35" t="s">
        <v>3713</v>
      </c>
      <c r="Q113" s="32" t="s">
        <v>9798</v>
      </c>
      <c r="R113" s="32" t="s">
        <v>10345</v>
      </c>
      <c r="S113" s="32" t="s">
        <v>10337</v>
      </c>
      <c r="T113" s="32" t="e" cm="1">
        <f t="array" ref="T113">-Le</f>
        <v>#NAME?</v>
      </c>
      <c r="U113" s="32" t="s">
        <v>10338</v>
      </c>
    </row>
    <row r="114" spans="1:21" x14ac:dyDescent="0.25">
      <c r="A114" s="35" t="s">
        <v>6938</v>
      </c>
      <c r="B114" s="34" t="s">
        <v>6939</v>
      </c>
      <c r="C114" s="35" t="s">
        <v>6940</v>
      </c>
      <c r="D114" s="35"/>
      <c r="E114" s="35"/>
      <c r="F114" s="36"/>
      <c r="G114" s="35"/>
      <c r="H114" s="35"/>
      <c r="I114" s="35"/>
      <c r="J114" s="35"/>
      <c r="K114" s="35"/>
      <c r="L114" s="35"/>
      <c r="M114" s="35"/>
      <c r="N114" s="35"/>
      <c r="O114" s="35"/>
      <c r="P114" s="35" t="s">
        <v>3713</v>
      </c>
      <c r="Q114" s="32" t="s">
        <v>9798</v>
      </c>
      <c r="R114" s="32" t="s">
        <v>10345</v>
      </c>
      <c r="S114" s="32" t="s">
        <v>10339</v>
      </c>
      <c r="T114" s="32" t="s">
        <v>10226</v>
      </c>
      <c r="U114" s="32" t="e" cm="1">
        <f t="array" ref="U114">-Azora58007</f>
        <v>#NAME?</v>
      </c>
    </row>
    <row r="115" spans="1:21" x14ac:dyDescent="0.25">
      <c r="A115" s="35" t="s">
        <v>6932</v>
      </c>
      <c r="B115" s="34" t="s">
        <v>6933</v>
      </c>
      <c r="C115" s="35" t="s">
        <v>6934</v>
      </c>
      <c r="D115" s="35"/>
      <c r="E115" s="35"/>
      <c r="F115" s="36"/>
      <c r="G115" s="35"/>
      <c r="H115" s="35"/>
      <c r="I115" s="35"/>
      <c r="J115" s="35"/>
      <c r="K115" s="35"/>
      <c r="L115" s="35"/>
      <c r="M115" s="35"/>
      <c r="N115" s="35"/>
      <c r="O115" s="35"/>
      <c r="P115" s="35" t="s">
        <v>3713</v>
      </c>
      <c r="Q115" s="32" t="s">
        <v>9798</v>
      </c>
      <c r="R115" s="32" t="s">
        <v>10345</v>
      </c>
      <c r="S115" s="32" t="s">
        <v>10340</v>
      </c>
      <c r="T115" s="32" t="s">
        <v>10341</v>
      </c>
      <c r="U115" s="32" t="s">
        <v>10079</v>
      </c>
    </row>
    <row r="116" spans="1:21" x14ac:dyDescent="0.25">
      <c r="A116" s="35" t="s">
        <v>6959</v>
      </c>
      <c r="B116" s="34" t="s">
        <v>6960</v>
      </c>
      <c r="C116" s="35" t="s">
        <v>6961</v>
      </c>
      <c r="D116" s="35"/>
      <c r="E116" s="35"/>
      <c r="F116" s="36"/>
      <c r="G116" s="35"/>
      <c r="H116" s="35"/>
      <c r="I116" s="35"/>
      <c r="J116" s="35"/>
      <c r="K116" s="35"/>
      <c r="L116" s="35"/>
      <c r="M116" s="35"/>
      <c r="N116" s="35"/>
      <c r="O116" s="35"/>
      <c r="P116" s="35" t="s">
        <v>3713</v>
      </c>
      <c r="Q116" s="32" t="s">
        <v>9798</v>
      </c>
      <c r="R116" s="32" t="s">
        <v>10345</v>
      </c>
      <c r="S116" s="32" t="s">
        <v>10342</v>
      </c>
      <c r="T116" s="32" t="s">
        <v>10343</v>
      </c>
      <c r="U116" s="32" t="s">
        <v>10344</v>
      </c>
    </row>
    <row r="117" spans="1:21" x14ac:dyDescent="0.25">
      <c r="A117" s="35" t="s">
        <v>7007</v>
      </c>
      <c r="B117" s="34" t="s">
        <v>7008</v>
      </c>
      <c r="C117" s="35" t="s">
        <v>7009</v>
      </c>
      <c r="D117" s="35"/>
      <c r="E117" s="35"/>
      <c r="F117" s="36"/>
      <c r="G117" s="35"/>
      <c r="H117" s="35"/>
      <c r="I117" s="35"/>
      <c r="J117" s="35"/>
      <c r="K117" s="35"/>
      <c r="L117" s="35"/>
      <c r="M117" s="35"/>
      <c r="N117" s="35"/>
      <c r="O117" s="35"/>
      <c r="P117" s="35" t="s">
        <v>3713</v>
      </c>
      <c r="Q117" s="32" t="s">
        <v>9799</v>
      </c>
      <c r="R117" s="32" t="s">
        <v>10349</v>
      </c>
      <c r="S117" s="32" t="s">
        <v>10312</v>
      </c>
      <c r="T117" s="32" t="s">
        <v>10313</v>
      </c>
      <c r="U117" s="32" t="s">
        <v>10314</v>
      </c>
    </row>
    <row r="118" spans="1:21" x14ac:dyDescent="0.25">
      <c r="A118" s="35" t="s">
        <v>7034</v>
      </c>
      <c r="B118" s="34" t="s">
        <v>7035</v>
      </c>
      <c r="C118" s="35" t="s">
        <v>7036</v>
      </c>
      <c r="D118" s="35"/>
      <c r="E118" s="35"/>
      <c r="F118" s="36"/>
      <c r="G118" s="35"/>
      <c r="H118" s="35"/>
      <c r="I118" s="35"/>
      <c r="J118" s="35"/>
      <c r="K118" s="35"/>
      <c r="L118" s="35"/>
      <c r="M118" s="35"/>
      <c r="N118" s="35"/>
      <c r="O118" s="35"/>
      <c r="P118" s="35" t="s">
        <v>3713</v>
      </c>
      <c r="Q118" s="32" t="s">
        <v>9799</v>
      </c>
      <c r="R118" s="32" t="s">
        <v>10349</v>
      </c>
      <c r="S118" s="32" t="s">
        <v>10350</v>
      </c>
      <c r="T118" s="32" t="s">
        <v>10351</v>
      </c>
      <c r="U118" s="32" t="s">
        <v>10352</v>
      </c>
    </row>
    <row r="119" spans="1:21" x14ac:dyDescent="0.25">
      <c r="A119" s="35" t="s">
        <v>7025</v>
      </c>
      <c r="B119" s="34" t="s">
        <v>7026</v>
      </c>
      <c r="C119" s="35" t="s">
        <v>7027</v>
      </c>
      <c r="D119" s="35"/>
      <c r="E119" s="35"/>
      <c r="F119" s="36"/>
      <c r="G119" s="35"/>
      <c r="H119" s="35"/>
      <c r="I119" s="35"/>
      <c r="J119" s="35"/>
      <c r="K119" s="35"/>
      <c r="L119" s="35"/>
      <c r="M119" s="35"/>
      <c r="N119" s="35"/>
      <c r="O119" s="35"/>
      <c r="P119" s="35" t="s">
        <v>3713</v>
      </c>
      <c r="Q119" s="32" t="s">
        <v>9799</v>
      </c>
      <c r="R119" s="32" t="s">
        <v>10349</v>
      </c>
      <c r="S119" s="32" t="s">
        <v>10318</v>
      </c>
      <c r="T119" s="32" t="s">
        <v>10319</v>
      </c>
      <c r="U119" s="32" t="s">
        <v>10320</v>
      </c>
    </row>
    <row r="120" spans="1:21" x14ac:dyDescent="0.25">
      <c r="A120" s="35" t="s">
        <v>6780</v>
      </c>
      <c r="B120" s="34" t="s">
        <v>6781</v>
      </c>
      <c r="C120" s="35" t="s">
        <v>6782</v>
      </c>
      <c r="D120" s="35"/>
      <c r="E120" s="35"/>
      <c r="F120" s="36"/>
      <c r="G120" s="35"/>
      <c r="H120" s="35"/>
      <c r="I120" s="35"/>
      <c r="J120" s="35"/>
      <c r="K120" s="35"/>
      <c r="L120" s="35"/>
      <c r="M120" s="35"/>
      <c r="N120" s="35"/>
      <c r="O120" s="35"/>
      <c r="P120" s="35" t="s">
        <v>3713</v>
      </c>
      <c r="Q120" s="32" t="s">
        <v>9799</v>
      </c>
      <c r="R120" s="32" t="s">
        <v>10349</v>
      </c>
      <c r="S120" s="32" t="s">
        <v>10321</v>
      </c>
      <c r="T120" s="32" t="s">
        <v>10322</v>
      </c>
      <c r="U120" s="32" t="s">
        <v>10323</v>
      </c>
    </row>
    <row r="121" spans="1:21" x14ac:dyDescent="0.25">
      <c r="A121" s="35" t="s">
        <v>6789</v>
      </c>
      <c r="B121" s="34" t="s">
        <v>6790</v>
      </c>
      <c r="C121" s="35" t="s">
        <v>6791</v>
      </c>
      <c r="D121" s="35"/>
      <c r="E121" s="35"/>
      <c r="F121" s="36"/>
      <c r="G121" s="35"/>
      <c r="H121" s="35"/>
      <c r="I121" s="35"/>
      <c r="J121" s="35"/>
      <c r="K121" s="35"/>
      <c r="L121" s="35"/>
      <c r="M121" s="35"/>
      <c r="N121" s="35"/>
      <c r="O121" s="35"/>
      <c r="P121" s="35" t="s">
        <v>3713</v>
      </c>
      <c r="Q121" s="32" t="s">
        <v>9799</v>
      </c>
      <c r="R121" s="32" t="s">
        <v>10349</v>
      </c>
      <c r="S121" s="32" t="s">
        <v>10321</v>
      </c>
      <c r="T121" s="32" t="s">
        <v>10324</v>
      </c>
      <c r="U121" s="32" t="s">
        <v>10325</v>
      </c>
    </row>
    <row r="122" spans="1:21" x14ac:dyDescent="0.25">
      <c r="A122" s="35" t="s">
        <v>7019</v>
      </c>
      <c r="B122" s="34" t="s">
        <v>7020</v>
      </c>
      <c r="C122" s="35" t="s">
        <v>7021</v>
      </c>
      <c r="D122" s="35"/>
      <c r="E122" s="35"/>
      <c r="F122" s="36"/>
      <c r="G122" s="35"/>
      <c r="H122" s="35"/>
      <c r="I122" s="35"/>
      <c r="J122" s="35"/>
      <c r="K122" s="35"/>
      <c r="L122" s="35"/>
      <c r="M122" s="35"/>
      <c r="N122" s="35"/>
      <c r="O122" s="35"/>
      <c r="P122" s="35" t="s">
        <v>3713</v>
      </c>
      <c r="Q122" s="32" t="s">
        <v>9799</v>
      </c>
      <c r="R122" s="32" t="s">
        <v>10349</v>
      </c>
      <c r="S122" s="32" t="s">
        <v>10326</v>
      </c>
      <c r="T122" s="32" t="s">
        <v>10327</v>
      </c>
      <c r="U122" s="32" t="s">
        <v>10328</v>
      </c>
    </row>
    <row r="123" spans="1:21" x14ac:dyDescent="0.25">
      <c r="A123" s="35" t="s">
        <v>7016</v>
      </c>
      <c r="B123" s="34" t="s">
        <v>7017</v>
      </c>
      <c r="C123" s="35" t="s">
        <v>7018</v>
      </c>
      <c r="D123" s="35"/>
      <c r="E123" s="35"/>
      <c r="F123" s="36"/>
      <c r="G123" s="35"/>
      <c r="H123" s="35"/>
      <c r="I123" s="35"/>
      <c r="J123" s="35"/>
      <c r="K123" s="35"/>
      <c r="L123" s="35"/>
      <c r="M123" s="35"/>
      <c r="N123" s="35"/>
      <c r="O123" s="35"/>
      <c r="P123" s="35" t="s">
        <v>3713</v>
      </c>
      <c r="Q123" s="32" t="s">
        <v>9799</v>
      </c>
      <c r="R123" s="32" t="s">
        <v>10349</v>
      </c>
      <c r="S123" s="32" t="s">
        <v>10329</v>
      </c>
      <c r="T123" s="32" t="s">
        <v>10223</v>
      </c>
      <c r="U123" s="32" t="e" cm="1">
        <f t="array" ref="U123">-Leone18641</f>
        <v>#NAME?</v>
      </c>
    </row>
    <row r="124" spans="1:21" x14ac:dyDescent="0.25">
      <c r="A124" s="35" t="s">
        <v>7028</v>
      </c>
      <c r="B124" s="34" t="s">
        <v>7029</v>
      </c>
      <c r="C124" s="35" t="s">
        <v>7030</v>
      </c>
      <c r="D124" s="35"/>
      <c r="E124" s="35"/>
      <c r="F124" s="36"/>
      <c r="G124" s="35"/>
      <c r="H124" s="35"/>
      <c r="I124" s="35"/>
      <c r="J124" s="35"/>
      <c r="K124" s="35"/>
      <c r="L124" s="35"/>
      <c r="M124" s="35"/>
      <c r="N124" s="35"/>
      <c r="O124" s="35"/>
      <c r="P124" s="35" t="s">
        <v>3713</v>
      </c>
      <c r="Q124" s="32" t="s">
        <v>9799</v>
      </c>
      <c r="R124" s="32" t="s">
        <v>10349</v>
      </c>
      <c r="S124" s="32" t="s">
        <v>10330</v>
      </c>
      <c r="T124" s="32" t="s">
        <v>10319</v>
      </c>
      <c r="U124" s="32" t="s">
        <v>10331</v>
      </c>
    </row>
    <row r="125" spans="1:21" x14ac:dyDescent="0.25">
      <c r="A125" s="35" t="s">
        <v>5427</v>
      </c>
      <c r="B125" s="34" t="s">
        <v>5428</v>
      </c>
      <c r="C125" s="35" t="s">
        <v>5429</v>
      </c>
      <c r="D125" s="35"/>
      <c r="E125" s="35"/>
      <c r="F125" s="36"/>
      <c r="G125" s="35"/>
      <c r="H125" s="35"/>
      <c r="I125" s="35"/>
      <c r="J125" s="35"/>
      <c r="K125" s="35"/>
      <c r="L125" s="35"/>
      <c r="M125" s="35"/>
      <c r="N125" s="35"/>
      <c r="O125" s="35"/>
      <c r="P125" s="35" t="s">
        <v>3713</v>
      </c>
      <c r="Q125" s="32" t="s">
        <v>9799</v>
      </c>
      <c r="R125" s="32" t="s">
        <v>10349</v>
      </c>
      <c r="S125" s="32" t="s">
        <v>10332</v>
      </c>
      <c r="T125" s="32" t="s">
        <v>10333</v>
      </c>
      <c r="U125" s="32" t="s">
        <v>10334</v>
      </c>
    </row>
    <row r="126" spans="1:21" x14ac:dyDescent="0.25">
      <c r="A126" s="35" t="s">
        <v>7013</v>
      </c>
      <c r="B126" s="34" t="s">
        <v>7014</v>
      </c>
      <c r="C126" s="35" t="s">
        <v>7015</v>
      </c>
      <c r="D126" s="35"/>
      <c r="E126" s="35"/>
      <c r="F126" s="36"/>
      <c r="G126" s="35"/>
      <c r="H126" s="35"/>
      <c r="I126" s="35"/>
      <c r="J126" s="35"/>
      <c r="K126" s="35"/>
      <c r="L126" s="35"/>
      <c r="M126" s="35"/>
      <c r="N126" s="35"/>
      <c r="O126" s="35"/>
      <c r="P126" s="35" t="s">
        <v>3713</v>
      </c>
      <c r="Q126" s="32" t="s">
        <v>9799</v>
      </c>
      <c r="R126" s="32" t="s">
        <v>10349</v>
      </c>
      <c r="S126" s="32" t="s">
        <v>10335</v>
      </c>
      <c r="T126" s="32" t="s">
        <v>10287</v>
      </c>
      <c r="U126" s="32" t="s">
        <v>10336</v>
      </c>
    </row>
    <row r="127" spans="1:21" x14ac:dyDescent="0.25">
      <c r="A127" s="35" t="s">
        <v>7022</v>
      </c>
      <c r="B127" s="34" t="s">
        <v>7023</v>
      </c>
      <c r="C127" s="35" t="s">
        <v>7024</v>
      </c>
      <c r="D127" s="35"/>
      <c r="E127" s="35"/>
      <c r="F127" s="36"/>
      <c r="G127" s="35"/>
      <c r="H127" s="35"/>
      <c r="I127" s="35"/>
      <c r="J127" s="35"/>
      <c r="K127" s="35"/>
      <c r="L127" s="35"/>
      <c r="M127" s="35"/>
      <c r="N127" s="35"/>
      <c r="O127" s="35"/>
      <c r="P127" s="35" t="s">
        <v>3713</v>
      </c>
      <c r="Q127" s="32" t="s">
        <v>9799</v>
      </c>
      <c r="R127" s="32" t="s">
        <v>10349</v>
      </c>
      <c r="S127" s="32" t="s">
        <v>10337</v>
      </c>
      <c r="T127" s="32" t="e" cm="1">
        <f t="array" ref="T127">-Le</f>
        <v>#NAME?</v>
      </c>
      <c r="U127" s="32" t="s">
        <v>10338</v>
      </c>
    </row>
    <row r="128" spans="1:21" x14ac:dyDescent="0.25">
      <c r="A128" s="35" t="s">
        <v>7010</v>
      </c>
      <c r="B128" s="32" t="s">
        <v>7011</v>
      </c>
      <c r="C128" s="35" t="s">
        <v>7012</v>
      </c>
      <c r="D128" s="35"/>
      <c r="E128" s="35"/>
      <c r="F128" s="36"/>
      <c r="G128" s="35"/>
      <c r="H128" s="35"/>
      <c r="I128" s="35"/>
      <c r="J128" s="35"/>
      <c r="K128" s="35"/>
      <c r="L128" s="35"/>
      <c r="M128" s="35"/>
      <c r="N128" s="35"/>
      <c r="O128" s="35"/>
      <c r="P128" s="35" t="s">
        <v>3713</v>
      </c>
      <c r="Q128" s="32" t="s">
        <v>9799</v>
      </c>
      <c r="R128" s="32" t="s">
        <v>10349</v>
      </c>
      <c r="S128" s="32" t="s">
        <v>10339</v>
      </c>
      <c r="T128" s="32" t="s">
        <v>10226</v>
      </c>
      <c r="U128" s="32" t="e" cm="1">
        <f t="array" ref="U128">-Azora58007</f>
        <v>#NAME?</v>
      </c>
    </row>
    <row r="129" spans="1:21" x14ac:dyDescent="0.25">
      <c r="A129" s="35" t="s">
        <v>6983</v>
      </c>
      <c r="B129" s="32" t="s">
        <v>6984</v>
      </c>
      <c r="C129" s="35" t="s">
        <v>6985</v>
      </c>
      <c r="D129" s="35"/>
      <c r="E129" s="35"/>
      <c r="F129" s="36"/>
      <c r="G129" s="35"/>
      <c r="H129" s="35"/>
      <c r="I129" s="35"/>
      <c r="J129" s="35"/>
      <c r="K129" s="35"/>
      <c r="L129" s="35"/>
      <c r="M129" s="35"/>
      <c r="N129" s="35"/>
      <c r="O129" s="35"/>
      <c r="P129" s="35" t="s">
        <v>3713</v>
      </c>
      <c r="Q129" s="32" t="s">
        <v>9799</v>
      </c>
      <c r="R129" s="32" t="s">
        <v>10349</v>
      </c>
      <c r="S129" s="32" t="s">
        <v>10340</v>
      </c>
      <c r="T129" s="32" t="s">
        <v>10341</v>
      </c>
      <c r="U129" s="32" t="s">
        <v>10079</v>
      </c>
    </row>
    <row r="130" spans="1:21" x14ac:dyDescent="0.25">
      <c r="A130" s="35" t="s">
        <v>7031</v>
      </c>
      <c r="B130" s="32" t="s">
        <v>7032</v>
      </c>
      <c r="C130" s="35" t="s">
        <v>7033</v>
      </c>
      <c r="D130" s="35"/>
      <c r="E130" s="35"/>
      <c r="F130" s="36"/>
      <c r="G130" s="35"/>
      <c r="H130" s="35"/>
      <c r="I130" s="35"/>
      <c r="J130" s="35"/>
      <c r="K130" s="35"/>
      <c r="L130" s="35"/>
      <c r="M130" s="35"/>
      <c r="N130" s="35"/>
      <c r="O130" s="35"/>
      <c r="P130" s="35" t="s">
        <v>3713</v>
      </c>
      <c r="Q130" s="32" t="s">
        <v>9799</v>
      </c>
      <c r="R130" s="32" t="s">
        <v>10349</v>
      </c>
      <c r="S130" s="32" t="s">
        <v>10342</v>
      </c>
      <c r="T130" s="32" t="s">
        <v>10343</v>
      </c>
      <c r="U130" s="32" t="s">
        <v>10344</v>
      </c>
    </row>
    <row r="131" spans="1:21" x14ac:dyDescent="0.25">
      <c r="A131" s="35" t="s">
        <v>6521</v>
      </c>
      <c r="B131" s="32" t="s">
        <v>6522</v>
      </c>
      <c r="C131" s="35" t="s">
        <v>6523</v>
      </c>
      <c r="D131" s="35"/>
      <c r="E131" s="35"/>
      <c r="F131" s="36"/>
      <c r="G131" s="35"/>
      <c r="H131" s="35"/>
      <c r="I131" s="35"/>
      <c r="J131" s="35"/>
      <c r="K131" s="35"/>
      <c r="L131" s="35"/>
      <c r="M131" s="35"/>
      <c r="N131" s="35"/>
      <c r="O131" s="35"/>
      <c r="P131" s="35" t="s">
        <v>3713</v>
      </c>
      <c r="Q131" s="32" t="s">
        <v>9797</v>
      </c>
      <c r="R131" s="32" t="s">
        <v>10311</v>
      </c>
      <c r="S131" s="32" t="s">
        <v>10353</v>
      </c>
      <c r="T131" s="32" t="s">
        <v>10354</v>
      </c>
      <c r="U131" s="32" t="s">
        <v>10355</v>
      </c>
    </row>
    <row r="132" spans="1:21" x14ac:dyDescent="0.25">
      <c r="A132" s="35" t="s">
        <v>6929</v>
      </c>
      <c r="B132" s="67" t="s">
        <v>6930</v>
      </c>
      <c r="C132" s="35" t="s">
        <v>6931</v>
      </c>
      <c r="D132" s="35"/>
      <c r="E132" s="35"/>
      <c r="F132" s="36"/>
      <c r="G132" s="35"/>
      <c r="H132" s="35"/>
      <c r="I132" s="35"/>
      <c r="J132" s="35"/>
      <c r="K132" s="35"/>
      <c r="L132" s="35"/>
      <c r="M132" s="35"/>
      <c r="N132" s="35"/>
      <c r="O132" s="35"/>
      <c r="P132" s="35" t="s">
        <v>3713</v>
      </c>
      <c r="Q132" s="32" t="s">
        <v>9797</v>
      </c>
      <c r="R132" s="32" t="s">
        <v>10311</v>
      </c>
      <c r="S132" s="32" t="s">
        <v>10356</v>
      </c>
      <c r="T132" s="32" t="s">
        <v>10357</v>
      </c>
      <c r="U132" s="32" t="s">
        <v>10358</v>
      </c>
    </row>
    <row r="133" spans="1:21" x14ac:dyDescent="0.25">
      <c r="A133" s="35" t="s">
        <v>6917</v>
      </c>
      <c r="B133" s="67" t="s">
        <v>6918</v>
      </c>
      <c r="C133" s="35" t="s">
        <v>6919</v>
      </c>
      <c r="D133" s="35"/>
      <c r="E133" s="35"/>
      <c r="F133" s="36"/>
      <c r="G133" s="35"/>
      <c r="H133" s="35"/>
      <c r="I133" s="35"/>
      <c r="J133" s="35"/>
      <c r="K133" s="35"/>
      <c r="L133" s="35"/>
      <c r="M133" s="35"/>
      <c r="N133" s="35"/>
      <c r="O133" s="35"/>
      <c r="P133" s="35" t="s">
        <v>3713</v>
      </c>
      <c r="Q133" s="32" t="s">
        <v>9797</v>
      </c>
      <c r="R133" s="32" t="s">
        <v>10311</v>
      </c>
      <c r="S133" s="32" t="s">
        <v>10359</v>
      </c>
      <c r="T133" s="32" t="s">
        <v>10360</v>
      </c>
      <c r="U133" s="32" t="s">
        <v>10358</v>
      </c>
    </row>
    <row r="134" spans="1:21" x14ac:dyDescent="0.25">
      <c r="A134" s="35" t="s">
        <v>6914</v>
      </c>
      <c r="B134" s="34" t="s">
        <v>6915</v>
      </c>
      <c r="C134" s="35" t="s">
        <v>6916</v>
      </c>
      <c r="D134" s="35"/>
      <c r="E134" s="35"/>
      <c r="F134" s="36"/>
      <c r="G134" s="35"/>
      <c r="H134" s="35"/>
      <c r="I134" s="35"/>
      <c r="J134" s="35"/>
      <c r="K134" s="35"/>
      <c r="L134" s="35"/>
      <c r="M134" s="35"/>
      <c r="N134" s="35"/>
      <c r="O134" s="35"/>
      <c r="P134" s="35" t="s">
        <v>3713</v>
      </c>
      <c r="Q134" s="32" t="s">
        <v>9797</v>
      </c>
      <c r="R134" s="32" t="s">
        <v>10311</v>
      </c>
      <c r="S134" s="32" t="s">
        <v>10361</v>
      </c>
      <c r="T134" s="32" t="s">
        <v>10362</v>
      </c>
      <c r="U134" s="32" t="s">
        <v>10363</v>
      </c>
    </row>
    <row r="135" spans="1:21" x14ac:dyDescent="0.25">
      <c r="A135" s="35" t="s">
        <v>6923</v>
      </c>
      <c r="B135" s="34" t="s">
        <v>6924</v>
      </c>
      <c r="C135" s="35" t="s">
        <v>6925</v>
      </c>
      <c r="D135" s="35"/>
      <c r="E135" s="35"/>
      <c r="F135" s="36"/>
      <c r="G135" s="35"/>
      <c r="H135" s="35"/>
      <c r="I135" s="35"/>
      <c r="J135" s="35"/>
      <c r="K135" s="35"/>
      <c r="L135" s="35"/>
      <c r="M135" s="35"/>
      <c r="N135" s="35"/>
      <c r="O135" s="35"/>
      <c r="P135" s="35" t="s">
        <v>3713</v>
      </c>
      <c r="Q135" s="32" t="s">
        <v>9797</v>
      </c>
      <c r="R135" s="32" t="s">
        <v>10311</v>
      </c>
      <c r="S135" s="32" t="s">
        <v>10364</v>
      </c>
      <c r="T135" s="32" t="s">
        <v>10223</v>
      </c>
      <c r="U135" s="32" t="s">
        <v>10365</v>
      </c>
    </row>
    <row r="136" spans="1:21" x14ac:dyDescent="0.25">
      <c r="A136" s="35" t="s">
        <v>6920</v>
      </c>
      <c r="B136" s="34" t="s">
        <v>6921</v>
      </c>
      <c r="C136" s="35" t="s">
        <v>6922</v>
      </c>
      <c r="D136" s="35"/>
      <c r="E136" s="35"/>
      <c r="F136" s="36"/>
      <c r="G136" s="35"/>
      <c r="H136" s="35"/>
      <c r="I136" s="35"/>
      <c r="J136" s="35"/>
      <c r="K136" s="35"/>
      <c r="L136" s="35"/>
      <c r="M136" s="35"/>
      <c r="N136" s="35"/>
      <c r="O136" s="35"/>
      <c r="P136" s="35" t="s">
        <v>3713</v>
      </c>
      <c r="Q136" s="32" t="s">
        <v>9797</v>
      </c>
      <c r="R136" s="32" t="s">
        <v>10311</v>
      </c>
      <c r="S136" s="32" t="s">
        <v>10366</v>
      </c>
      <c r="T136" s="32" t="s">
        <v>10223</v>
      </c>
      <c r="U136" s="32" t="s">
        <v>10365</v>
      </c>
    </row>
    <row r="137" spans="1:21" x14ac:dyDescent="0.25">
      <c r="A137" s="33" t="s">
        <v>3466</v>
      </c>
      <c r="B137" s="34" t="s">
        <v>3467</v>
      </c>
      <c r="C137" s="35" t="s">
        <v>3468</v>
      </c>
      <c r="D137" s="35" t="s">
        <v>3469</v>
      </c>
      <c r="E137" s="35"/>
      <c r="F137" s="36"/>
      <c r="G137" s="35"/>
      <c r="H137" s="35"/>
      <c r="I137" s="35"/>
      <c r="J137" s="35"/>
      <c r="K137" s="35"/>
      <c r="L137" s="35"/>
      <c r="M137" s="35"/>
      <c r="N137" s="35"/>
      <c r="O137" s="35"/>
      <c r="P137" s="35" t="s">
        <v>3713</v>
      </c>
      <c r="Q137" s="32" t="s">
        <v>9797</v>
      </c>
      <c r="R137" s="32" t="s">
        <v>10311</v>
      </c>
      <c r="S137" s="32" t="s">
        <v>10367</v>
      </c>
      <c r="T137" s="32" t="s">
        <v>10368</v>
      </c>
      <c r="U137" s="32" t="s">
        <v>10064</v>
      </c>
    </row>
    <row r="138" spans="1:21" x14ac:dyDescent="0.25">
      <c r="A138" s="35" t="s">
        <v>5069</v>
      </c>
      <c r="B138" s="34" t="s">
        <v>5070</v>
      </c>
      <c r="C138" s="35" t="s">
        <v>5071</v>
      </c>
      <c r="D138" s="35"/>
      <c r="E138" s="35"/>
      <c r="F138" s="36"/>
      <c r="G138" s="35"/>
      <c r="H138" s="35"/>
      <c r="I138" s="35"/>
      <c r="J138" s="35"/>
      <c r="K138" s="35"/>
      <c r="L138" s="35"/>
      <c r="M138" s="35"/>
      <c r="N138" s="35"/>
      <c r="O138" s="35"/>
      <c r="P138" s="35" t="s">
        <v>3713</v>
      </c>
      <c r="Q138" s="32" t="s">
        <v>9797</v>
      </c>
      <c r="R138" s="32" t="s">
        <v>10311</v>
      </c>
      <c r="S138" s="32" t="s">
        <v>10369</v>
      </c>
      <c r="T138" s="32" t="s">
        <v>10370</v>
      </c>
      <c r="U138" s="32" t="s">
        <v>10064</v>
      </c>
    </row>
    <row r="139" spans="1:21" x14ac:dyDescent="0.25">
      <c r="A139" s="35" t="s">
        <v>5418</v>
      </c>
      <c r="B139" s="34" t="s">
        <v>5419</v>
      </c>
      <c r="C139" s="35" t="s">
        <v>5420</v>
      </c>
      <c r="D139" s="35"/>
      <c r="E139" s="35"/>
      <c r="F139" s="36"/>
      <c r="G139" s="35"/>
      <c r="H139" s="35"/>
      <c r="I139" s="35"/>
      <c r="J139" s="35"/>
      <c r="K139" s="35"/>
      <c r="L139" s="35"/>
      <c r="M139" s="35"/>
      <c r="N139" s="35"/>
      <c r="O139" s="35"/>
      <c r="P139" s="35" t="s">
        <v>3713</v>
      </c>
      <c r="Q139" s="32" t="s">
        <v>9797</v>
      </c>
      <c r="R139" s="32" t="s">
        <v>10311</v>
      </c>
      <c r="S139" s="32" t="s">
        <v>10371</v>
      </c>
      <c r="T139" s="32" t="s">
        <v>10372</v>
      </c>
      <c r="U139" s="32" t="s">
        <v>10373</v>
      </c>
    </row>
    <row r="140" spans="1:21" x14ac:dyDescent="0.25">
      <c r="A140" s="35" t="s">
        <v>6926</v>
      </c>
      <c r="B140" s="34" t="s">
        <v>6927</v>
      </c>
      <c r="C140" s="35" t="s">
        <v>6928</v>
      </c>
      <c r="D140" s="35"/>
      <c r="E140" s="35"/>
      <c r="F140" s="36"/>
      <c r="G140" s="35"/>
      <c r="H140" s="35"/>
      <c r="I140" s="35"/>
      <c r="J140" s="35"/>
      <c r="K140" s="35"/>
      <c r="L140" s="35"/>
      <c r="M140" s="35"/>
      <c r="N140" s="35"/>
      <c r="O140" s="35"/>
      <c r="P140" s="35" t="s">
        <v>3713</v>
      </c>
      <c r="Q140" s="32" t="s">
        <v>9797</v>
      </c>
      <c r="R140" s="32" t="s">
        <v>10311</v>
      </c>
      <c r="S140" s="32" t="s">
        <v>10374</v>
      </c>
      <c r="T140" s="32" t="s">
        <v>10375</v>
      </c>
      <c r="U140" s="32" t="s">
        <v>10064</v>
      </c>
    </row>
    <row r="141" spans="1:21" x14ac:dyDescent="0.25">
      <c r="A141" s="33" t="s">
        <v>3487</v>
      </c>
      <c r="B141" s="34" t="s">
        <v>3488</v>
      </c>
      <c r="C141" s="35" t="s">
        <v>3489</v>
      </c>
      <c r="D141" s="35" t="s">
        <v>110</v>
      </c>
      <c r="E141" s="35"/>
      <c r="F141" s="36"/>
      <c r="G141" s="35"/>
      <c r="H141" s="35"/>
      <c r="I141" s="35"/>
      <c r="J141" s="35"/>
      <c r="K141" s="35"/>
      <c r="L141" s="35"/>
      <c r="M141" s="35"/>
      <c r="N141" s="35"/>
      <c r="O141" s="35"/>
      <c r="P141" s="35" t="s">
        <v>3713</v>
      </c>
      <c r="Q141" s="32" t="s">
        <v>9798</v>
      </c>
      <c r="R141" s="32" t="s">
        <v>10345</v>
      </c>
      <c r="S141" s="32" t="s">
        <v>10353</v>
      </c>
      <c r="T141" s="32" t="s">
        <v>10354</v>
      </c>
      <c r="U141" s="32" t="s">
        <v>10355</v>
      </c>
    </row>
    <row r="142" spans="1:21" x14ac:dyDescent="0.25">
      <c r="A142" s="35" t="s">
        <v>6980</v>
      </c>
      <c r="B142" s="34" t="s">
        <v>6981</v>
      </c>
      <c r="C142" s="35" t="s">
        <v>6982</v>
      </c>
      <c r="D142" s="35"/>
      <c r="E142" s="35"/>
      <c r="F142" s="36"/>
      <c r="G142" s="35"/>
      <c r="H142" s="35"/>
      <c r="I142" s="35"/>
      <c r="J142" s="35"/>
      <c r="K142" s="35"/>
      <c r="L142" s="35"/>
      <c r="M142" s="35"/>
      <c r="N142" s="35"/>
      <c r="O142" s="35"/>
      <c r="P142" s="35" t="s">
        <v>3713</v>
      </c>
      <c r="Q142" s="32" t="s">
        <v>9798</v>
      </c>
      <c r="R142" s="32" t="s">
        <v>10345</v>
      </c>
      <c r="S142" s="32" t="s">
        <v>10356</v>
      </c>
      <c r="T142" s="32" t="s">
        <v>10357</v>
      </c>
      <c r="U142" s="32" t="s">
        <v>10358</v>
      </c>
    </row>
    <row r="143" spans="1:21" x14ac:dyDescent="0.25">
      <c r="A143" s="35" t="s">
        <v>6968</v>
      </c>
      <c r="B143" s="34" t="s">
        <v>6969</v>
      </c>
      <c r="C143" s="35" t="s">
        <v>6970</v>
      </c>
      <c r="D143" s="35"/>
      <c r="E143" s="35"/>
      <c r="F143" s="36"/>
      <c r="G143" s="35"/>
      <c r="H143" s="35"/>
      <c r="I143" s="35"/>
      <c r="J143" s="35"/>
      <c r="K143" s="35"/>
      <c r="L143" s="35"/>
      <c r="M143" s="35"/>
      <c r="N143" s="35"/>
      <c r="O143" s="35"/>
      <c r="P143" s="35" t="s">
        <v>3713</v>
      </c>
      <c r="Q143" s="32" t="s">
        <v>9798</v>
      </c>
      <c r="R143" s="32" t="s">
        <v>10345</v>
      </c>
      <c r="S143" s="32" t="s">
        <v>10359</v>
      </c>
      <c r="T143" s="32" t="s">
        <v>10360</v>
      </c>
      <c r="U143" s="32" t="s">
        <v>10358</v>
      </c>
    </row>
    <row r="144" spans="1:21" x14ac:dyDescent="0.25">
      <c r="A144" s="35" t="s">
        <v>6965</v>
      </c>
      <c r="B144" s="34" t="s">
        <v>6966</v>
      </c>
      <c r="C144" s="35" t="s">
        <v>6967</v>
      </c>
      <c r="D144" s="35"/>
      <c r="E144" s="35"/>
      <c r="F144" s="36"/>
      <c r="G144" s="35"/>
      <c r="H144" s="35"/>
      <c r="I144" s="35"/>
      <c r="J144" s="35"/>
      <c r="K144" s="35"/>
      <c r="L144" s="35"/>
      <c r="M144" s="35"/>
      <c r="N144" s="35"/>
      <c r="O144" s="35"/>
      <c r="P144" s="35" t="s">
        <v>3713</v>
      </c>
      <c r="Q144" s="32" t="s">
        <v>9798</v>
      </c>
      <c r="R144" s="32" t="s">
        <v>10345</v>
      </c>
      <c r="S144" s="32" t="s">
        <v>10361</v>
      </c>
      <c r="T144" s="32" t="s">
        <v>10362</v>
      </c>
      <c r="U144" s="32" t="s">
        <v>10363</v>
      </c>
    </row>
    <row r="145" spans="1:21" x14ac:dyDescent="0.25">
      <c r="A145" s="35" t="s">
        <v>6974</v>
      </c>
      <c r="B145" s="34" t="s">
        <v>6975</v>
      </c>
      <c r="C145" s="35" t="s">
        <v>6976</v>
      </c>
      <c r="D145" s="35"/>
      <c r="E145" s="35"/>
      <c r="F145" s="36"/>
      <c r="G145" s="35"/>
      <c r="H145" s="35"/>
      <c r="I145" s="35"/>
      <c r="J145" s="35"/>
      <c r="K145" s="35"/>
      <c r="L145" s="35"/>
      <c r="M145" s="35"/>
      <c r="N145" s="35"/>
      <c r="O145" s="35"/>
      <c r="P145" s="35" t="s">
        <v>3713</v>
      </c>
      <c r="Q145" s="32" t="s">
        <v>9798</v>
      </c>
      <c r="R145" s="32" t="s">
        <v>10345</v>
      </c>
      <c r="S145" s="32" t="s">
        <v>10364</v>
      </c>
      <c r="T145" s="32" t="s">
        <v>10223</v>
      </c>
      <c r="U145" s="32" t="s">
        <v>10365</v>
      </c>
    </row>
    <row r="146" spans="1:21" x14ac:dyDescent="0.25">
      <c r="A146" s="35" t="s">
        <v>6971</v>
      </c>
      <c r="B146" s="34" t="s">
        <v>6972</v>
      </c>
      <c r="C146" s="35" t="s">
        <v>6973</v>
      </c>
      <c r="D146" s="35"/>
      <c r="E146" s="35"/>
      <c r="F146" s="36"/>
      <c r="G146" s="35"/>
      <c r="H146" s="35"/>
      <c r="I146" s="35"/>
      <c r="J146" s="35"/>
      <c r="K146" s="35"/>
      <c r="L146" s="35"/>
      <c r="M146" s="35"/>
      <c r="N146" s="35"/>
      <c r="O146" s="35"/>
      <c r="P146" s="35" t="s">
        <v>3713</v>
      </c>
      <c r="Q146" s="32" t="s">
        <v>9798</v>
      </c>
      <c r="R146" s="32" t="s">
        <v>10345</v>
      </c>
      <c r="S146" s="32" t="s">
        <v>10366</v>
      </c>
      <c r="T146" s="32" t="s">
        <v>10223</v>
      </c>
      <c r="U146" s="32" t="s">
        <v>10365</v>
      </c>
    </row>
    <row r="147" spans="1:21" x14ac:dyDescent="0.25">
      <c r="A147" s="35" t="s">
        <v>5206</v>
      </c>
      <c r="B147" s="34" t="s">
        <v>5207</v>
      </c>
      <c r="C147" s="35" t="s">
        <v>5208</v>
      </c>
      <c r="D147" s="35"/>
      <c r="E147" s="35"/>
      <c r="F147" s="36"/>
      <c r="G147" s="35"/>
      <c r="H147" s="35"/>
      <c r="I147" s="35"/>
      <c r="J147" s="35"/>
      <c r="K147" s="35"/>
      <c r="L147" s="35"/>
      <c r="M147" s="35"/>
      <c r="N147" s="35"/>
      <c r="O147" s="35"/>
      <c r="P147" s="35" t="s">
        <v>3713</v>
      </c>
      <c r="Q147" s="32" t="s">
        <v>9798</v>
      </c>
      <c r="R147" s="32" t="s">
        <v>10345</v>
      </c>
      <c r="S147" s="32" t="s">
        <v>10367</v>
      </c>
      <c r="T147" s="32" t="s">
        <v>10368</v>
      </c>
      <c r="U147" s="32" t="s">
        <v>10064</v>
      </c>
    </row>
    <row r="148" spans="1:21" x14ac:dyDescent="0.25">
      <c r="A148" s="35" t="s">
        <v>4976</v>
      </c>
      <c r="B148" s="34" t="s">
        <v>4977</v>
      </c>
      <c r="C148" s="35" t="s">
        <v>4978</v>
      </c>
      <c r="D148" s="35"/>
      <c r="E148" s="35"/>
      <c r="F148" s="36"/>
      <c r="G148" s="35"/>
      <c r="H148" s="35"/>
      <c r="I148" s="35"/>
      <c r="J148" s="35"/>
      <c r="K148" s="35"/>
      <c r="L148" s="35"/>
      <c r="M148" s="35"/>
      <c r="N148" s="35"/>
      <c r="O148" s="35"/>
      <c r="P148" s="35" t="s">
        <v>3713</v>
      </c>
      <c r="Q148" s="32" t="s">
        <v>9798</v>
      </c>
      <c r="R148" s="32" t="s">
        <v>10345</v>
      </c>
      <c r="S148" s="32" t="s">
        <v>10369</v>
      </c>
      <c r="T148" s="32" t="s">
        <v>10370</v>
      </c>
      <c r="U148" s="32" t="s">
        <v>10064</v>
      </c>
    </row>
    <row r="149" spans="1:21" x14ac:dyDescent="0.25">
      <c r="A149" s="35" t="s">
        <v>5424</v>
      </c>
      <c r="B149" s="34" t="s">
        <v>5425</v>
      </c>
      <c r="C149" s="35" t="s">
        <v>5426</v>
      </c>
      <c r="D149" s="35"/>
      <c r="E149" s="35"/>
      <c r="F149" s="36"/>
      <c r="G149" s="35"/>
      <c r="H149" s="35"/>
      <c r="I149" s="35"/>
      <c r="J149" s="35"/>
      <c r="K149" s="35"/>
      <c r="L149" s="35"/>
      <c r="M149" s="35"/>
      <c r="N149" s="35"/>
      <c r="O149" s="35"/>
      <c r="P149" s="35" t="s">
        <v>3713</v>
      </c>
      <c r="Q149" s="32" t="s">
        <v>9798</v>
      </c>
      <c r="R149" s="32" t="s">
        <v>10345</v>
      </c>
      <c r="S149" s="32" t="s">
        <v>10371</v>
      </c>
      <c r="T149" s="32" t="s">
        <v>10372</v>
      </c>
      <c r="U149" s="32" t="s">
        <v>10373</v>
      </c>
    </row>
    <row r="150" spans="1:21" x14ac:dyDescent="0.25">
      <c r="A150" s="35" t="s">
        <v>6977</v>
      </c>
      <c r="B150" s="34" t="s">
        <v>6978</v>
      </c>
      <c r="C150" s="35" t="s">
        <v>6979</v>
      </c>
      <c r="D150" s="35"/>
      <c r="E150" s="35"/>
      <c r="F150" s="36"/>
      <c r="G150" s="35"/>
      <c r="H150" s="35"/>
      <c r="I150" s="35"/>
      <c r="J150" s="35"/>
      <c r="K150" s="35"/>
      <c r="L150" s="35"/>
      <c r="M150" s="35"/>
      <c r="N150" s="35"/>
      <c r="O150" s="35"/>
      <c r="P150" s="35" t="s">
        <v>3713</v>
      </c>
      <c r="Q150" s="32" t="s">
        <v>9798</v>
      </c>
      <c r="R150" s="32" t="s">
        <v>10345</v>
      </c>
      <c r="S150" s="32" t="s">
        <v>10374</v>
      </c>
      <c r="T150" s="32" t="s">
        <v>10375</v>
      </c>
      <c r="U150" s="32" t="s">
        <v>10064</v>
      </c>
    </row>
    <row r="151" spans="1:21" x14ac:dyDescent="0.25">
      <c r="A151" s="33" t="s">
        <v>3484</v>
      </c>
      <c r="B151" s="34" t="s">
        <v>3486</v>
      </c>
      <c r="C151" s="35" t="s">
        <v>3485</v>
      </c>
      <c r="D151" s="35" t="s">
        <v>110</v>
      </c>
      <c r="E151" s="35"/>
      <c r="F151" s="36"/>
      <c r="G151" s="35"/>
      <c r="H151" s="35"/>
      <c r="I151" s="35"/>
      <c r="J151" s="35"/>
      <c r="K151" s="35"/>
      <c r="L151" s="35"/>
      <c r="M151" s="35"/>
      <c r="N151" s="35"/>
      <c r="O151" s="35"/>
      <c r="P151" s="35" t="s">
        <v>3713</v>
      </c>
      <c r="Q151" s="32" t="s">
        <v>9799</v>
      </c>
      <c r="R151" s="32" t="s">
        <v>10349</v>
      </c>
      <c r="S151" s="32" t="s">
        <v>10353</v>
      </c>
      <c r="T151" s="32" t="s">
        <v>10354</v>
      </c>
      <c r="U151" s="32" t="s">
        <v>10355</v>
      </c>
    </row>
    <row r="152" spans="1:21" x14ac:dyDescent="0.25">
      <c r="A152" s="35" t="s">
        <v>7049</v>
      </c>
      <c r="B152" s="34" t="s">
        <v>7050</v>
      </c>
      <c r="C152" s="35" t="s">
        <v>7051</v>
      </c>
      <c r="D152" s="35"/>
      <c r="E152" s="35"/>
      <c r="F152" s="36"/>
      <c r="G152" s="35"/>
      <c r="H152" s="35"/>
      <c r="I152" s="35"/>
      <c r="J152" s="35"/>
      <c r="K152" s="35"/>
      <c r="L152" s="35"/>
      <c r="M152" s="35"/>
      <c r="N152" s="35"/>
      <c r="O152" s="35"/>
      <c r="P152" s="35" t="s">
        <v>3713</v>
      </c>
      <c r="Q152" s="32" t="s">
        <v>9799</v>
      </c>
      <c r="R152" s="32" t="s">
        <v>10349</v>
      </c>
      <c r="S152" s="32" t="s">
        <v>10356</v>
      </c>
      <c r="T152" s="32" t="s">
        <v>10357</v>
      </c>
      <c r="U152" s="32" t="s">
        <v>10358</v>
      </c>
    </row>
    <row r="153" spans="1:21" x14ac:dyDescent="0.25">
      <c r="A153" s="35" t="s">
        <v>7040</v>
      </c>
      <c r="B153" s="34" t="s">
        <v>7041</v>
      </c>
      <c r="C153" s="35" t="s">
        <v>7042</v>
      </c>
      <c r="D153" s="35"/>
      <c r="E153" s="35"/>
      <c r="F153" s="36"/>
      <c r="G153" s="35"/>
      <c r="H153" s="35"/>
      <c r="I153" s="35"/>
      <c r="J153" s="35"/>
      <c r="K153" s="35"/>
      <c r="L153" s="35"/>
      <c r="M153" s="35"/>
      <c r="N153" s="35"/>
      <c r="O153" s="35"/>
      <c r="P153" s="35" t="s">
        <v>3713</v>
      </c>
      <c r="Q153" s="32" t="s">
        <v>9799</v>
      </c>
      <c r="R153" s="32" t="s">
        <v>10349</v>
      </c>
      <c r="S153" s="32" t="s">
        <v>10359</v>
      </c>
      <c r="T153" s="32" t="s">
        <v>10360</v>
      </c>
      <c r="U153" s="32" t="s">
        <v>10358</v>
      </c>
    </row>
    <row r="154" spans="1:21" x14ac:dyDescent="0.25">
      <c r="A154" s="35" t="s">
        <v>7037</v>
      </c>
      <c r="B154" s="34" t="s">
        <v>7038</v>
      </c>
      <c r="C154" s="35" t="s">
        <v>7039</v>
      </c>
      <c r="D154" s="35"/>
      <c r="E154" s="35"/>
      <c r="F154" s="36"/>
      <c r="G154" s="35"/>
      <c r="H154" s="35"/>
      <c r="I154" s="35"/>
      <c r="J154" s="35"/>
      <c r="K154" s="35"/>
      <c r="L154" s="35"/>
      <c r="M154" s="35"/>
      <c r="N154" s="35"/>
      <c r="O154" s="35"/>
      <c r="P154" s="35" t="s">
        <v>3713</v>
      </c>
      <c r="Q154" s="32" t="s">
        <v>9799</v>
      </c>
      <c r="R154" s="32" t="s">
        <v>10349</v>
      </c>
      <c r="S154" s="32" t="s">
        <v>10361</v>
      </c>
      <c r="T154" s="32" t="s">
        <v>10362</v>
      </c>
      <c r="U154" s="32" t="s">
        <v>10363</v>
      </c>
    </row>
    <row r="155" spans="1:21" x14ac:dyDescent="0.25">
      <c r="A155" s="33" t="s">
        <v>3572</v>
      </c>
      <c r="B155" s="34" t="s">
        <v>3573</v>
      </c>
      <c r="C155" s="35" t="s">
        <v>3574</v>
      </c>
      <c r="D155" s="35" t="s">
        <v>3575</v>
      </c>
      <c r="E155" s="35"/>
      <c r="F155" s="36"/>
      <c r="G155" s="35"/>
      <c r="H155" s="35"/>
      <c r="I155" s="35"/>
      <c r="J155" s="35"/>
      <c r="K155" s="35"/>
      <c r="L155" s="35"/>
      <c r="M155" s="35"/>
      <c r="N155" s="35"/>
      <c r="O155" s="35"/>
      <c r="P155" s="35" t="s">
        <v>3713</v>
      </c>
      <c r="Q155" s="32" t="s">
        <v>9799</v>
      </c>
      <c r="R155" s="32" t="s">
        <v>3574</v>
      </c>
    </row>
    <row r="156" spans="1:21" x14ac:dyDescent="0.25">
      <c r="A156" s="35" t="s">
        <v>7043</v>
      </c>
      <c r="B156" s="34" t="s">
        <v>7044</v>
      </c>
      <c r="C156" s="35" t="s">
        <v>7045</v>
      </c>
      <c r="D156" s="35"/>
      <c r="E156" s="35"/>
      <c r="F156" s="36"/>
      <c r="G156" s="35"/>
      <c r="H156" s="35"/>
      <c r="I156" s="35"/>
      <c r="J156" s="35"/>
      <c r="K156" s="35"/>
      <c r="L156" s="35"/>
      <c r="M156" s="35"/>
      <c r="N156" s="35"/>
      <c r="O156" s="35"/>
      <c r="P156" s="35" t="s">
        <v>3713</v>
      </c>
      <c r="Q156" s="32" t="s">
        <v>9799</v>
      </c>
      <c r="R156" s="32" t="s">
        <v>10349</v>
      </c>
      <c r="S156" s="32" t="s">
        <v>10366</v>
      </c>
      <c r="T156" s="32" t="s">
        <v>10223</v>
      </c>
      <c r="U156" s="32" t="s">
        <v>10365</v>
      </c>
    </row>
    <row r="157" spans="1:21" x14ac:dyDescent="0.25">
      <c r="A157" s="33" t="s">
        <v>3470</v>
      </c>
      <c r="B157" s="34" t="s">
        <v>3471</v>
      </c>
      <c r="C157" s="35" t="s">
        <v>3472</v>
      </c>
      <c r="D157" s="35" t="s">
        <v>3469</v>
      </c>
      <c r="E157" s="35"/>
      <c r="F157" s="36"/>
      <c r="G157" s="35"/>
      <c r="H157" s="35"/>
      <c r="I157" s="35"/>
      <c r="J157" s="35"/>
      <c r="K157" s="35"/>
      <c r="L157" s="35"/>
      <c r="M157" s="35"/>
      <c r="N157" s="35"/>
      <c r="O157" s="35"/>
      <c r="P157" s="35" t="s">
        <v>3713</v>
      </c>
      <c r="Q157" s="32" t="s">
        <v>9799</v>
      </c>
      <c r="R157" s="32" t="s">
        <v>10349</v>
      </c>
      <c r="S157" s="32" t="s">
        <v>10367</v>
      </c>
      <c r="T157" s="32" t="s">
        <v>10368</v>
      </c>
      <c r="U157" s="32" t="s">
        <v>10064</v>
      </c>
    </row>
    <row r="158" spans="1:21" x14ac:dyDescent="0.25">
      <c r="A158" s="35" t="s">
        <v>4973</v>
      </c>
      <c r="B158" s="34" t="s">
        <v>4974</v>
      </c>
      <c r="C158" s="35" t="s">
        <v>4975</v>
      </c>
      <c r="D158" s="35"/>
      <c r="E158" s="35"/>
      <c r="F158" s="36"/>
      <c r="G158" s="35"/>
      <c r="H158" s="35"/>
      <c r="I158" s="35"/>
      <c r="J158" s="35"/>
      <c r="K158" s="35"/>
      <c r="L158" s="35"/>
      <c r="M158" s="35"/>
      <c r="N158" s="35"/>
      <c r="O158" s="35"/>
      <c r="P158" s="35" t="s">
        <v>3713</v>
      </c>
      <c r="Q158" s="32" t="s">
        <v>9799</v>
      </c>
      <c r="R158" s="32" t="s">
        <v>10349</v>
      </c>
      <c r="S158" s="32" t="s">
        <v>10369</v>
      </c>
      <c r="T158" s="32" t="s">
        <v>10370</v>
      </c>
      <c r="U158" s="32" t="s">
        <v>10064</v>
      </c>
    </row>
    <row r="159" spans="1:21" x14ac:dyDescent="0.25">
      <c r="A159" s="35" t="s">
        <v>5433</v>
      </c>
      <c r="B159" s="34" t="s">
        <v>5434</v>
      </c>
      <c r="C159" s="35" t="s">
        <v>5435</v>
      </c>
      <c r="D159" s="35"/>
      <c r="E159" s="35"/>
      <c r="F159" s="36"/>
      <c r="G159" s="35"/>
      <c r="H159" s="35"/>
      <c r="I159" s="35"/>
      <c r="J159" s="35"/>
      <c r="K159" s="35"/>
      <c r="L159" s="35"/>
      <c r="M159" s="35"/>
      <c r="N159" s="35"/>
      <c r="O159" s="35"/>
      <c r="P159" s="35" t="s">
        <v>3713</v>
      </c>
      <c r="Q159" s="32" t="s">
        <v>9799</v>
      </c>
      <c r="R159" s="32" t="s">
        <v>10349</v>
      </c>
      <c r="S159" s="32" t="s">
        <v>10371</v>
      </c>
      <c r="T159" s="32" t="s">
        <v>10372</v>
      </c>
      <c r="U159" s="32" t="s">
        <v>10373</v>
      </c>
    </row>
    <row r="160" spans="1:21" x14ac:dyDescent="0.25">
      <c r="A160" s="35" t="s">
        <v>7046</v>
      </c>
      <c r="B160" s="34" t="s">
        <v>7047</v>
      </c>
      <c r="C160" s="35" t="s">
        <v>7048</v>
      </c>
      <c r="D160" s="35"/>
      <c r="E160" s="35"/>
      <c r="F160" s="36"/>
      <c r="G160" s="35"/>
      <c r="H160" s="35"/>
      <c r="I160" s="35"/>
      <c r="J160" s="35"/>
      <c r="K160" s="35"/>
      <c r="L160" s="35"/>
      <c r="M160" s="35"/>
      <c r="N160" s="35"/>
      <c r="O160" s="35"/>
      <c r="P160" s="35" t="s">
        <v>3713</v>
      </c>
      <c r="Q160" s="32" t="s">
        <v>9799</v>
      </c>
      <c r="R160" s="32" t="s">
        <v>10349</v>
      </c>
      <c r="S160" s="32" t="s">
        <v>10374</v>
      </c>
      <c r="T160" s="32" t="s">
        <v>10375</v>
      </c>
      <c r="U160" s="32" t="s">
        <v>10064</v>
      </c>
    </row>
    <row r="161" spans="1:21" x14ac:dyDescent="0.25">
      <c r="A161" s="35" t="s">
        <v>7882</v>
      </c>
      <c r="B161" s="34" t="s">
        <v>7883</v>
      </c>
      <c r="C161" s="35" t="s">
        <v>7884</v>
      </c>
      <c r="D161" s="35"/>
      <c r="E161" s="35"/>
      <c r="F161" s="36"/>
      <c r="G161" s="35"/>
      <c r="H161" s="35"/>
      <c r="I161" s="35"/>
      <c r="J161" s="35"/>
      <c r="K161" s="35"/>
      <c r="L161" s="35"/>
      <c r="M161" s="35"/>
      <c r="N161" s="35"/>
      <c r="O161" s="35"/>
      <c r="P161" s="35" t="s">
        <v>4248</v>
      </c>
      <c r="R161" s="32">
        <v>100000889822</v>
      </c>
      <c r="S161" s="32" t="s">
        <v>10376</v>
      </c>
    </row>
    <row r="162" spans="1:21" x14ac:dyDescent="0.25">
      <c r="A162" s="35" t="s">
        <v>7650</v>
      </c>
      <c r="B162" s="34" t="s">
        <v>7651</v>
      </c>
      <c r="C162" s="35" t="s">
        <v>7652</v>
      </c>
      <c r="D162" s="35"/>
      <c r="E162" s="35"/>
      <c r="F162" s="36"/>
      <c r="G162" s="35"/>
      <c r="H162" s="35"/>
      <c r="I162" s="35"/>
      <c r="J162" s="35"/>
      <c r="K162" s="35"/>
      <c r="L162" s="35"/>
      <c r="M162" s="35"/>
      <c r="N162" s="35"/>
      <c r="O162" s="35"/>
      <c r="P162" s="35" t="s">
        <v>4248</v>
      </c>
      <c r="R162" s="32">
        <v>100000889820</v>
      </c>
      <c r="S162" s="32" t="s">
        <v>10377</v>
      </c>
    </row>
    <row r="163" spans="1:21" x14ac:dyDescent="0.25">
      <c r="A163" s="35" t="s">
        <v>7677</v>
      </c>
      <c r="B163" s="34" t="s">
        <v>7678</v>
      </c>
      <c r="C163" s="35" t="s">
        <v>7679</v>
      </c>
      <c r="D163" s="35"/>
      <c r="E163" s="35"/>
      <c r="F163" s="36"/>
      <c r="G163" s="35"/>
      <c r="H163" s="35"/>
      <c r="I163" s="35"/>
      <c r="J163" s="35"/>
      <c r="K163" s="35"/>
      <c r="L163" s="35"/>
      <c r="M163" s="35"/>
      <c r="N163" s="35"/>
      <c r="O163" s="35"/>
      <c r="P163" s="35" t="s">
        <v>4248</v>
      </c>
      <c r="R163" s="32">
        <v>100000889819</v>
      </c>
      <c r="S163" s="32" t="s">
        <v>10378</v>
      </c>
    </row>
    <row r="164" spans="1:21" x14ac:dyDescent="0.25">
      <c r="A164" s="33" t="s">
        <v>2908</v>
      </c>
      <c r="B164" s="34" t="s">
        <v>3334</v>
      </c>
      <c r="C164" s="35" t="s">
        <v>3112</v>
      </c>
      <c r="D164" s="35" t="s">
        <v>2715</v>
      </c>
      <c r="E164" s="35" t="s">
        <v>862</v>
      </c>
      <c r="F164" s="36"/>
      <c r="G164" s="35"/>
      <c r="H164" s="35"/>
      <c r="I164" s="35"/>
      <c r="J164" s="35"/>
      <c r="K164" s="35"/>
      <c r="L164" s="35"/>
      <c r="M164" s="35"/>
      <c r="N164" s="35"/>
      <c r="O164" s="35"/>
      <c r="P164" s="35" t="s">
        <v>4248</v>
      </c>
      <c r="Q164" s="32" t="s">
        <v>10106</v>
      </c>
      <c r="R164" s="32" t="s">
        <v>10379</v>
      </c>
      <c r="S164" s="32" t="s">
        <v>10380</v>
      </c>
      <c r="T164" s="32" t="s">
        <v>10355</v>
      </c>
    </row>
    <row r="165" spans="1:21" x14ac:dyDescent="0.25">
      <c r="A165" s="33" t="s">
        <v>2734</v>
      </c>
      <c r="B165" s="34" t="s">
        <v>3160</v>
      </c>
      <c r="C165" s="35" t="s">
        <v>2956</v>
      </c>
      <c r="D165" s="35" t="s">
        <v>2715</v>
      </c>
      <c r="E165" s="35" t="s">
        <v>862</v>
      </c>
      <c r="F165" s="36"/>
      <c r="G165" s="35"/>
      <c r="H165" s="35"/>
      <c r="I165" s="35"/>
      <c r="J165" s="35"/>
      <c r="K165" s="35"/>
      <c r="L165" s="35"/>
      <c r="M165" s="35"/>
      <c r="N165" s="35"/>
      <c r="O165" s="35"/>
      <c r="P165" s="35" t="s">
        <v>4248</v>
      </c>
      <c r="Q165" s="32" t="s">
        <v>10107</v>
      </c>
      <c r="R165" s="32" t="s">
        <v>10381</v>
      </c>
      <c r="S165" s="32" t="s">
        <v>10380</v>
      </c>
      <c r="T165" s="32" t="s">
        <v>10355</v>
      </c>
    </row>
    <row r="166" spans="1:21" x14ac:dyDescent="0.25">
      <c r="A166" s="35" t="s">
        <v>2581</v>
      </c>
      <c r="B166" s="34" t="s">
        <v>2582</v>
      </c>
      <c r="C166" s="35" t="s">
        <v>2583</v>
      </c>
      <c r="D166" s="35" t="s">
        <v>117</v>
      </c>
      <c r="E166" s="35" t="s">
        <v>138</v>
      </c>
      <c r="F166" s="36">
        <v>4</v>
      </c>
      <c r="G166" s="35" t="s">
        <v>132</v>
      </c>
      <c r="H166" s="35" t="s">
        <v>138</v>
      </c>
      <c r="I166" s="35" t="s">
        <v>133</v>
      </c>
      <c r="J166" s="35"/>
      <c r="K166" s="35"/>
      <c r="L166" s="35"/>
      <c r="M166" s="35"/>
      <c r="N166" s="35"/>
      <c r="O166" s="35"/>
      <c r="P166" s="35" t="s">
        <v>4248</v>
      </c>
      <c r="R166" s="32" t="s">
        <v>10382</v>
      </c>
      <c r="S166" s="32" t="s">
        <v>10383</v>
      </c>
      <c r="T166" s="32" t="e" cm="1">
        <f t="array" ref="T166">-Di</f>
        <v>#NAME?</v>
      </c>
      <c r="U166" s="32" t="s">
        <v>10384</v>
      </c>
    </row>
    <row r="167" spans="1:21" x14ac:dyDescent="0.25">
      <c r="A167" s="35" t="s">
        <v>6899</v>
      </c>
      <c r="B167" s="34" t="s">
        <v>6900</v>
      </c>
      <c r="C167" s="35" t="s">
        <v>6901</v>
      </c>
      <c r="D167" s="35"/>
      <c r="E167" s="35"/>
      <c r="F167" s="36"/>
      <c r="G167" s="35"/>
      <c r="H167" s="35"/>
      <c r="I167" s="35"/>
      <c r="J167" s="35"/>
      <c r="K167" s="35"/>
      <c r="L167" s="35"/>
      <c r="M167" s="35"/>
      <c r="N167" s="35"/>
      <c r="O167" s="35"/>
      <c r="P167" s="35" t="s">
        <v>3713</v>
      </c>
      <c r="Q167" s="32" t="s">
        <v>9965</v>
      </c>
      <c r="R167" s="32" t="s">
        <v>10385</v>
      </c>
      <c r="S167" s="32" t="s">
        <v>10386</v>
      </c>
      <c r="T167" s="32" t="s">
        <v>10387</v>
      </c>
      <c r="U167" s="32" t="s">
        <v>10388</v>
      </c>
    </row>
    <row r="168" spans="1:21" x14ac:dyDescent="0.25">
      <c r="A168" s="35" t="s">
        <v>5063</v>
      </c>
      <c r="B168" s="34" t="s">
        <v>5064</v>
      </c>
      <c r="C168" s="35" t="s">
        <v>5065</v>
      </c>
      <c r="D168" s="35"/>
      <c r="E168" s="35"/>
      <c r="F168" s="36"/>
      <c r="G168" s="35"/>
      <c r="H168" s="35"/>
      <c r="I168" s="35"/>
      <c r="J168" s="35"/>
      <c r="K168" s="35"/>
      <c r="L168" s="35"/>
      <c r="M168" s="35"/>
      <c r="N168" s="35"/>
      <c r="O168" s="35"/>
      <c r="P168" s="35" t="s">
        <v>3713</v>
      </c>
      <c r="Q168" s="32" t="s">
        <v>9965</v>
      </c>
      <c r="R168" s="32" t="s">
        <v>10385</v>
      </c>
      <c r="S168" s="32" t="s">
        <v>10389</v>
      </c>
      <c r="T168" s="32" t="s">
        <v>10390</v>
      </c>
      <c r="U168" s="32" t="s">
        <v>10391</v>
      </c>
    </row>
    <row r="169" spans="1:21" x14ac:dyDescent="0.25">
      <c r="A169" s="35" t="s">
        <v>2577</v>
      </c>
      <c r="B169" s="50" t="s">
        <v>3418</v>
      </c>
      <c r="C169" s="35" t="s">
        <v>3419</v>
      </c>
      <c r="D169" s="35" t="s">
        <v>3414</v>
      </c>
      <c r="E169" s="35" t="s">
        <v>2576</v>
      </c>
      <c r="F169" s="36">
        <v>4</v>
      </c>
      <c r="G169" s="35" t="s">
        <v>132</v>
      </c>
      <c r="H169" s="35" t="s">
        <v>100</v>
      </c>
      <c r="I169" s="35" t="s">
        <v>133</v>
      </c>
      <c r="J169" s="35"/>
      <c r="K169" s="35"/>
      <c r="L169" s="35"/>
      <c r="M169" s="35"/>
      <c r="N169" s="35"/>
      <c r="O169" s="35"/>
      <c r="P169" s="35" t="s">
        <v>3713</v>
      </c>
      <c r="Q169" s="32" t="s">
        <v>9965</v>
      </c>
      <c r="R169" s="32" t="s">
        <v>10392</v>
      </c>
      <c r="S169" s="32" t="s">
        <v>10393</v>
      </c>
      <c r="T169" s="32" t="s">
        <v>10394</v>
      </c>
    </row>
    <row r="170" spans="1:21" x14ac:dyDescent="0.25">
      <c r="A170" s="35" t="s">
        <v>8097</v>
      </c>
      <c r="B170" s="34" t="s">
        <v>8098</v>
      </c>
      <c r="C170" s="35" t="s">
        <v>8099</v>
      </c>
      <c r="D170" s="35"/>
      <c r="E170" s="35"/>
      <c r="F170" s="36"/>
      <c r="G170" s="35"/>
      <c r="H170" s="35"/>
      <c r="I170" s="35"/>
      <c r="J170" s="35"/>
      <c r="K170" s="35"/>
      <c r="L170" s="35"/>
      <c r="M170" s="35"/>
      <c r="N170" s="35"/>
      <c r="O170" s="35"/>
      <c r="P170" s="35" t="s">
        <v>3713</v>
      </c>
      <c r="Q170" s="32" t="s">
        <v>9965</v>
      </c>
      <c r="R170" s="32" t="s">
        <v>10395</v>
      </c>
      <c r="S170" s="32" t="s">
        <v>10396</v>
      </c>
    </row>
    <row r="171" spans="1:21" x14ac:dyDescent="0.25">
      <c r="A171" s="35" t="s">
        <v>9547</v>
      </c>
      <c r="B171" s="34" t="s">
        <v>9548</v>
      </c>
      <c r="C171" s="35" t="s">
        <v>9549</v>
      </c>
      <c r="D171" s="35"/>
      <c r="E171" s="35"/>
      <c r="F171" s="36"/>
      <c r="G171" s="35"/>
      <c r="H171" s="35"/>
      <c r="I171" s="35"/>
      <c r="J171" s="35"/>
      <c r="K171" s="35"/>
      <c r="L171" s="35"/>
      <c r="M171" s="35"/>
      <c r="N171" s="35"/>
      <c r="O171" s="35"/>
      <c r="P171" s="35" t="s">
        <v>3713</v>
      </c>
      <c r="Q171" s="32" t="s">
        <v>9965</v>
      </c>
      <c r="R171" s="32" t="s">
        <v>10397</v>
      </c>
      <c r="S171" s="32" t="s">
        <v>10398</v>
      </c>
      <c r="T171" s="32" t="s">
        <v>10399</v>
      </c>
      <c r="U171" s="32" t="s">
        <v>10394</v>
      </c>
    </row>
    <row r="172" spans="1:21" x14ac:dyDescent="0.25">
      <c r="A172" s="33" t="s">
        <v>3510</v>
      </c>
      <c r="B172" s="34" t="s">
        <v>3511</v>
      </c>
      <c r="C172" s="35" t="s">
        <v>3512</v>
      </c>
      <c r="D172" s="35" t="s">
        <v>3513</v>
      </c>
      <c r="E172" s="35"/>
      <c r="F172" s="36"/>
      <c r="G172" s="35"/>
      <c r="H172" s="35"/>
      <c r="I172" s="35"/>
      <c r="J172" s="35"/>
      <c r="K172" s="35"/>
      <c r="L172" s="35"/>
      <c r="M172" s="35"/>
      <c r="N172" s="35"/>
      <c r="O172" s="35"/>
      <c r="P172" s="35" t="s">
        <v>3713</v>
      </c>
      <c r="Q172" s="32" t="s">
        <v>9965</v>
      </c>
      <c r="R172" s="32" t="s">
        <v>10397</v>
      </c>
      <c r="S172" s="32" t="s">
        <v>10400</v>
      </c>
      <c r="T172" s="32" t="s">
        <v>10401</v>
      </c>
      <c r="U172" s="32" t="s">
        <v>10080</v>
      </c>
    </row>
    <row r="173" spans="1:21" x14ac:dyDescent="0.25">
      <c r="A173" s="35" t="s">
        <v>2578</v>
      </c>
      <c r="B173" s="34" t="s">
        <v>2579</v>
      </c>
      <c r="C173" s="35" t="s">
        <v>2580</v>
      </c>
      <c r="D173" s="35" t="s">
        <v>3404</v>
      </c>
      <c r="E173" s="35" t="s">
        <v>2576</v>
      </c>
      <c r="F173" s="36">
        <v>4</v>
      </c>
      <c r="G173" s="35" t="s">
        <v>132</v>
      </c>
      <c r="H173" s="35" t="s">
        <v>100</v>
      </c>
      <c r="I173" s="35" t="s">
        <v>133</v>
      </c>
      <c r="J173" s="35"/>
      <c r="K173" s="35"/>
      <c r="L173" s="35"/>
      <c r="M173" s="35"/>
      <c r="N173" s="35"/>
      <c r="O173" s="35"/>
      <c r="P173" s="35" t="s">
        <v>4248</v>
      </c>
      <c r="Q173" s="32" t="s">
        <v>9965</v>
      </c>
      <c r="R173" s="32" t="s">
        <v>10402</v>
      </c>
      <c r="S173" s="32" t="s">
        <v>10403</v>
      </c>
      <c r="T173" s="32" t="s">
        <v>10404</v>
      </c>
    </row>
    <row r="174" spans="1:21" x14ac:dyDescent="0.25">
      <c r="A174" s="35" t="s">
        <v>2573</v>
      </c>
      <c r="B174" s="34" t="s">
        <v>2574</v>
      </c>
      <c r="C174" s="35" t="s">
        <v>2575</v>
      </c>
      <c r="D174" s="35" t="s">
        <v>3410</v>
      </c>
      <c r="E174" s="35" t="s">
        <v>2576</v>
      </c>
      <c r="F174" s="36">
        <v>4</v>
      </c>
      <c r="G174" s="35" t="s">
        <v>132</v>
      </c>
      <c r="H174" s="35" t="s">
        <v>100</v>
      </c>
      <c r="I174" s="35" t="s">
        <v>133</v>
      </c>
      <c r="J174" s="35"/>
      <c r="K174" s="35"/>
      <c r="L174" s="35"/>
      <c r="M174" s="35">
        <v>32</v>
      </c>
      <c r="N174" s="35">
        <v>33</v>
      </c>
      <c r="O174" s="35"/>
      <c r="P174" s="35" t="s">
        <v>3713</v>
      </c>
      <c r="Q174" s="32" t="s">
        <v>9965</v>
      </c>
      <c r="R174" s="32" t="s">
        <v>10405</v>
      </c>
      <c r="S174" s="32" t="s">
        <v>10089</v>
      </c>
      <c r="T174" s="32" t="e" cm="1">
        <f t="array" ref="T174">-Gl</f>
        <v>#NAME?</v>
      </c>
      <c r="U174" s="32" t="s">
        <v>10406</v>
      </c>
    </row>
    <row r="175" spans="1:21" x14ac:dyDescent="0.25">
      <c r="A175" s="35" t="s">
        <v>2570</v>
      </c>
      <c r="B175" s="34" t="s">
        <v>2571</v>
      </c>
      <c r="C175" s="35" t="s">
        <v>2572</v>
      </c>
      <c r="D175" s="35" t="s">
        <v>1010</v>
      </c>
      <c r="E175" s="35" t="s">
        <v>2548</v>
      </c>
      <c r="F175" s="36">
        <v>4</v>
      </c>
      <c r="G175" s="35" t="s">
        <v>132</v>
      </c>
      <c r="H175" s="35" t="s">
        <v>153</v>
      </c>
      <c r="I175" s="35" t="s">
        <v>133</v>
      </c>
      <c r="J175" s="35"/>
      <c r="K175" s="35"/>
      <c r="L175" s="35"/>
      <c r="M175" s="35"/>
      <c r="N175" s="35"/>
      <c r="O175" s="35"/>
      <c r="P175" s="35" t="s">
        <v>4248</v>
      </c>
      <c r="Q175" s="32" t="s">
        <v>10407</v>
      </c>
      <c r="R175" s="32" t="s">
        <v>10278</v>
      </c>
      <c r="S175" s="32" t="s">
        <v>10407</v>
      </c>
      <c r="T175" s="32" t="s">
        <v>10408</v>
      </c>
      <c r="U175" s="32" t="s">
        <v>10409</v>
      </c>
    </row>
    <row r="176" spans="1:21" x14ac:dyDescent="0.25">
      <c r="A176" s="35" t="s">
        <v>2567</v>
      </c>
      <c r="B176" s="34" t="s">
        <v>2568</v>
      </c>
      <c r="C176" s="35" t="s">
        <v>2569</v>
      </c>
      <c r="D176" s="35" t="s">
        <v>3398</v>
      </c>
      <c r="E176" s="35" t="s">
        <v>2548</v>
      </c>
      <c r="F176" s="36">
        <v>4</v>
      </c>
      <c r="G176" s="35" t="s">
        <v>132</v>
      </c>
      <c r="H176" s="35" t="s">
        <v>153</v>
      </c>
      <c r="I176" s="35" t="s">
        <v>133</v>
      </c>
      <c r="J176" s="35"/>
      <c r="K176" s="35"/>
      <c r="L176" s="35"/>
      <c r="M176" s="35"/>
      <c r="N176" s="35"/>
      <c r="O176" s="35"/>
      <c r="P176" s="35" t="s">
        <v>4248</v>
      </c>
      <c r="Q176" s="32" t="s">
        <v>10407</v>
      </c>
      <c r="R176" s="32" t="s">
        <v>10278</v>
      </c>
      <c r="S176" s="32" t="s">
        <v>10407</v>
      </c>
      <c r="T176" s="32" t="s">
        <v>10408</v>
      </c>
      <c r="U176" s="32" t="s">
        <v>10410</v>
      </c>
    </row>
    <row r="177" spans="1:21" x14ac:dyDescent="0.25">
      <c r="A177" s="35" t="s">
        <v>2564</v>
      </c>
      <c r="B177" s="39" t="s">
        <v>2565</v>
      </c>
      <c r="C177" s="35" t="s">
        <v>2566</v>
      </c>
      <c r="D177" s="35" t="s">
        <v>1205</v>
      </c>
      <c r="E177" s="35" t="s">
        <v>2548</v>
      </c>
      <c r="F177" s="36">
        <v>4</v>
      </c>
      <c r="G177" s="35" t="s">
        <v>132</v>
      </c>
      <c r="H177" s="35" t="s">
        <v>153</v>
      </c>
      <c r="I177" s="35" t="s">
        <v>133</v>
      </c>
      <c r="J177" s="35"/>
      <c r="K177" s="35"/>
      <c r="L177" s="35"/>
      <c r="M177" s="35"/>
      <c r="N177" s="35"/>
      <c r="O177" s="35"/>
      <c r="P177" s="35" t="s">
        <v>4248</v>
      </c>
      <c r="Q177" s="32" t="s">
        <v>10407</v>
      </c>
      <c r="R177" s="32" t="s">
        <v>10278</v>
      </c>
      <c r="S177" s="32" t="s">
        <v>10407</v>
      </c>
      <c r="T177" s="32" t="s">
        <v>10411</v>
      </c>
      <c r="U177" s="32" t="s">
        <v>10412</v>
      </c>
    </row>
    <row r="178" spans="1:21" x14ac:dyDescent="0.25">
      <c r="A178" s="35" t="s">
        <v>2561</v>
      </c>
      <c r="B178" s="34" t="s">
        <v>2562</v>
      </c>
      <c r="C178" s="35" t="s">
        <v>2563</v>
      </c>
      <c r="D178" s="35" t="s">
        <v>1010</v>
      </c>
      <c r="E178" s="35" t="s">
        <v>2548</v>
      </c>
      <c r="F178" s="36">
        <v>4</v>
      </c>
      <c r="G178" s="35" t="s">
        <v>132</v>
      </c>
      <c r="H178" s="35" t="s">
        <v>153</v>
      </c>
      <c r="I178" s="35" t="s">
        <v>133</v>
      </c>
      <c r="J178" s="35"/>
      <c r="K178" s="35"/>
      <c r="L178" s="35"/>
      <c r="M178" s="35"/>
      <c r="N178" s="35"/>
      <c r="O178" s="35"/>
      <c r="P178" s="35" t="s">
        <v>4248</v>
      </c>
      <c r="Q178" s="32" t="s">
        <v>9800</v>
      </c>
      <c r="R178" s="32" t="s">
        <v>10413</v>
      </c>
      <c r="S178" s="32" t="e" cm="1">
        <f t="array" ref="S178">-Beige-A</f>
        <v>#NAME?</v>
      </c>
      <c r="T178" s="32" t="s">
        <v>10414</v>
      </c>
      <c r="U178" s="32" t="s">
        <v>10415</v>
      </c>
    </row>
    <row r="179" spans="1:21" x14ac:dyDescent="0.25">
      <c r="A179" s="35" t="s">
        <v>2558</v>
      </c>
      <c r="B179" s="34" t="s">
        <v>2559</v>
      </c>
      <c r="C179" s="35" t="s">
        <v>2560</v>
      </c>
      <c r="D179" s="35" t="s">
        <v>3398</v>
      </c>
      <c r="E179" s="35" t="s">
        <v>2548</v>
      </c>
      <c r="F179" s="36">
        <v>4</v>
      </c>
      <c r="G179" s="35" t="s">
        <v>132</v>
      </c>
      <c r="H179" s="35" t="s">
        <v>153</v>
      </c>
      <c r="I179" s="35" t="s">
        <v>133</v>
      </c>
      <c r="J179" s="35"/>
      <c r="K179" s="35"/>
      <c r="L179" s="35"/>
      <c r="M179" s="35"/>
      <c r="N179" s="35"/>
      <c r="O179" s="35"/>
      <c r="P179" s="35" t="s">
        <v>4248</v>
      </c>
      <c r="Q179" s="32" t="s">
        <v>9800</v>
      </c>
      <c r="R179" s="32" t="s">
        <v>10278</v>
      </c>
      <c r="S179" s="32" t="s">
        <v>9800</v>
      </c>
      <c r="T179" s="32" t="s">
        <v>10411</v>
      </c>
      <c r="U179" s="32" t="s">
        <v>10416</v>
      </c>
    </row>
    <row r="180" spans="1:21" x14ac:dyDescent="0.25">
      <c r="A180" s="35" t="s">
        <v>2555</v>
      </c>
      <c r="B180" s="39" t="s">
        <v>2556</v>
      </c>
      <c r="C180" s="35" t="s">
        <v>2557</v>
      </c>
      <c r="D180" s="35" t="s">
        <v>1205</v>
      </c>
      <c r="E180" s="35" t="s">
        <v>2548</v>
      </c>
      <c r="F180" s="36">
        <v>4</v>
      </c>
      <c r="G180" s="35" t="s">
        <v>132</v>
      </c>
      <c r="H180" s="35" t="s">
        <v>153</v>
      </c>
      <c r="I180" s="35" t="s">
        <v>133</v>
      </c>
      <c r="J180" s="35"/>
      <c r="K180" s="35"/>
      <c r="L180" s="35"/>
      <c r="M180" s="35"/>
      <c r="N180" s="35"/>
      <c r="O180" s="35"/>
      <c r="P180" s="35" t="s">
        <v>4248</v>
      </c>
      <c r="Q180" s="32" t="s">
        <v>9800</v>
      </c>
      <c r="R180" s="32" t="s">
        <v>10278</v>
      </c>
      <c r="S180" s="32" t="s">
        <v>9800</v>
      </c>
      <c r="T180" s="32" t="s">
        <v>10411</v>
      </c>
      <c r="U180" s="32" t="s">
        <v>10412</v>
      </c>
    </row>
    <row r="181" spans="1:21" x14ac:dyDescent="0.25">
      <c r="A181" s="35" t="s">
        <v>2552</v>
      </c>
      <c r="B181" s="34" t="s">
        <v>2553</v>
      </c>
      <c r="C181" s="35" t="s">
        <v>2554</v>
      </c>
      <c r="D181" s="35" t="s">
        <v>1010</v>
      </c>
      <c r="E181" s="35" t="s">
        <v>2548</v>
      </c>
      <c r="F181" s="36">
        <v>4</v>
      </c>
      <c r="G181" s="35" t="s">
        <v>132</v>
      </c>
      <c r="H181" s="35" t="s">
        <v>153</v>
      </c>
      <c r="I181" s="35" t="s">
        <v>133</v>
      </c>
      <c r="J181" s="35"/>
      <c r="K181" s="35"/>
      <c r="L181" s="35"/>
      <c r="M181" s="35"/>
      <c r="N181" s="35"/>
      <c r="O181" s="35"/>
      <c r="P181" s="35" t="s">
        <v>4248</v>
      </c>
      <c r="Q181" s="32" t="s">
        <v>10417</v>
      </c>
      <c r="R181" s="32" t="s">
        <v>10278</v>
      </c>
      <c r="S181" s="32" t="s">
        <v>10417</v>
      </c>
      <c r="T181" s="32" t="s">
        <v>10411</v>
      </c>
      <c r="U181" s="32" t="s">
        <v>10418</v>
      </c>
    </row>
    <row r="182" spans="1:21" x14ac:dyDescent="0.25">
      <c r="A182" s="35" t="s">
        <v>2549</v>
      </c>
      <c r="B182" s="34" t="s">
        <v>2550</v>
      </c>
      <c r="C182" s="35" t="s">
        <v>2551</v>
      </c>
      <c r="D182" s="35" t="s">
        <v>3398</v>
      </c>
      <c r="E182" s="35" t="s">
        <v>2548</v>
      </c>
      <c r="F182" s="36">
        <v>4</v>
      </c>
      <c r="G182" s="35" t="s">
        <v>132</v>
      </c>
      <c r="H182" s="35" t="s">
        <v>153</v>
      </c>
      <c r="I182" s="35" t="s">
        <v>133</v>
      </c>
      <c r="J182" s="35"/>
      <c r="K182" s="35"/>
      <c r="L182" s="35"/>
      <c r="M182" s="35"/>
      <c r="N182" s="35"/>
      <c r="O182" s="35"/>
      <c r="P182" s="35" t="s">
        <v>4248</v>
      </c>
      <c r="Q182" s="32" t="s">
        <v>10417</v>
      </c>
      <c r="R182" s="32" t="s">
        <v>10278</v>
      </c>
      <c r="S182" s="32" t="s">
        <v>10417</v>
      </c>
      <c r="T182" s="32" t="s">
        <v>10411</v>
      </c>
      <c r="U182" s="32" t="s">
        <v>10416</v>
      </c>
    </row>
    <row r="183" spans="1:21" x14ac:dyDescent="0.25">
      <c r="A183" s="35" t="s">
        <v>2545</v>
      </c>
      <c r="B183" s="39" t="s">
        <v>2546</v>
      </c>
      <c r="C183" s="35" t="s">
        <v>2547</v>
      </c>
      <c r="D183" s="35" t="s">
        <v>1205</v>
      </c>
      <c r="E183" s="35" t="s">
        <v>2548</v>
      </c>
      <c r="F183" s="36">
        <v>4</v>
      </c>
      <c r="G183" s="35" t="s">
        <v>132</v>
      </c>
      <c r="H183" s="35" t="s">
        <v>153</v>
      </c>
      <c r="I183" s="35" t="s">
        <v>133</v>
      </c>
      <c r="J183" s="35"/>
      <c r="K183" s="35"/>
      <c r="L183" s="35"/>
      <c r="M183" s="35"/>
      <c r="N183" s="35"/>
      <c r="O183" s="35"/>
      <c r="P183" s="35" t="s">
        <v>4248</v>
      </c>
      <c r="Q183" s="32" t="s">
        <v>10417</v>
      </c>
      <c r="R183" s="32" t="s">
        <v>10278</v>
      </c>
      <c r="S183" s="32" t="s">
        <v>10417</v>
      </c>
      <c r="T183" s="32" t="s">
        <v>10411</v>
      </c>
      <c r="U183" s="32" t="s">
        <v>10412</v>
      </c>
    </row>
    <row r="184" spans="1:21" x14ac:dyDescent="0.25">
      <c r="A184" s="35" t="s">
        <v>5203</v>
      </c>
      <c r="B184" s="34" t="s">
        <v>5204</v>
      </c>
      <c r="C184" s="35" t="s">
        <v>5205</v>
      </c>
      <c r="D184" s="35"/>
      <c r="E184" s="35"/>
      <c r="F184" s="36"/>
      <c r="G184" s="35"/>
      <c r="H184" s="35"/>
      <c r="I184" s="35"/>
      <c r="J184" s="35"/>
      <c r="K184" s="35"/>
      <c r="L184" s="35"/>
      <c r="M184" s="35"/>
      <c r="N184" s="35"/>
      <c r="O184" s="35"/>
      <c r="P184" s="35" t="s">
        <v>4248</v>
      </c>
      <c r="Q184" s="32" t="s">
        <v>9802</v>
      </c>
      <c r="R184" s="32" t="s">
        <v>10419</v>
      </c>
      <c r="S184" s="32" t="s">
        <v>10420</v>
      </c>
      <c r="T184" s="32" t="s">
        <v>10421</v>
      </c>
    </row>
    <row r="185" spans="1:21" x14ac:dyDescent="0.25">
      <c r="A185" s="35" t="s">
        <v>5194</v>
      </c>
      <c r="B185" s="34" t="s">
        <v>5195</v>
      </c>
      <c r="C185" s="35" t="s">
        <v>5196</v>
      </c>
      <c r="D185" s="35"/>
      <c r="E185" s="35"/>
      <c r="F185" s="36"/>
      <c r="G185" s="35"/>
      <c r="H185" s="35"/>
      <c r="I185" s="35"/>
      <c r="J185" s="35"/>
      <c r="K185" s="35"/>
      <c r="L185" s="35"/>
      <c r="M185" s="35"/>
      <c r="N185" s="35"/>
      <c r="O185" s="35"/>
      <c r="P185" s="35" t="s">
        <v>4248</v>
      </c>
      <c r="Q185" s="32" t="s">
        <v>9802</v>
      </c>
      <c r="R185" s="32" t="s">
        <v>10419</v>
      </c>
      <c r="S185" s="32" t="s">
        <v>10422</v>
      </c>
      <c r="T185" s="32" t="s">
        <v>10423</v>
      </c>
    </row>
    <row r="186" spans="1:21" x14ac:dyDescent="0.25">
      <c r="A186" s="35" t="s">
        <v>5463</v>
      </c>
      <c r="B186" s="34" t="s">
        <v>5464</v>
      </c>
      <c r="C186" s="35" t="s">
        <v>5465</v>
      </c>
      <c r="D186" s="35"/>
      <c r="E186" s="35"/>
      <c r="F186" s="36"/>
      <c r="G186" s="35"/>
      <c r="H186" s="35"/>
      <c r="I186" s="35"/>
      <c r="J186" s="35"/>
      <c r="K186" s="35"/>
      <c r="L186" s="35"/>
      <c r="M186" s="35"/>
      <c r="N186" s="35"/>
      <c r="O186" s="35"/>
      <c r="P186" s="35" t="s">
        <v>4248</v>
      </c>
      <c r="Q186" s="32" t="s">
        <v>9802</v>
      </c>
      <c r="R186" s="32" t="s">
        <v>10424</v>
      </c>
      <c r="S186" s="32" t="s">
        <v>10425</v>
      </c>
      <c r="T186" s="32" t="s">
        <v>10052</v>
      </c>
    </row>
    <row r="187" spans="1:21" x14ac:dyDescent="0.25">
      <c r="A187" s="35" t="s">
        <v>5200</v>
      </c>
      <c r="B187" s="34" t="s">
        <v>5201</v>
      </c>
      <c r="C187" s="35" t="s">
        <v>5202</v>
      </c>
      <c r="D187" s="35"/>
      <c r="E187" s="35"/>
      <c r="F187" s="36"/>
      <c r="G187" s="35"/>
      <c r="H187" s="35"/>
      <c r="I187" s="35"/>
      <c r="J187" s="35"/>
      <c r="K187" s="35"/>
      <c r="L187" s="35"/>
      <c r="M187" s="35"/>
      <c r="N187" s="35"/>
      <c r="O187" s="35"/>
      <c r="P187" s="35" t="s">
        <v>4248</v>
      </c>
      <c r="Q187" s="32" t="s">
        <v>9802</v>
      </c>
      <c r="R187" s="32" t="s">
        <v>10426</v>
      </c>
      <c r="S187" s="32" t="s">
        <v>10420</v>
      </c>
      <c r="T187" s="32" t="s">
        <v>10421</v>
      </c>
    </row>
    <row r="188" spans="1:21" x14ac:dyDescent="0.25">
      <c r="A188" s="35" t="s">
        <v>5601</v>
      </c>
      <c r="B188" s="34" t="s">
        <v>5602</v>
      </c>
      <c r="C188" s="35" t="s">
        <v>5603</v>
      </c>
      <c r="D188" s="35"/>
      <c r="E188" s="35"/>
      <c r="F188" s="36"/>
      <c r="G188" s="35"/>
      <c r="H188" s="35"/>
      <c r="I188" s="35"/>
      <c r="J188" s="35"/>
      <c r="K188" s="35"/>
      <c r="L188" s="35"/>
      <c r="M188" s="35"/>
      <c r="N188" s="35"/>
      <c r="O188" s="35"/>
      <c r="P188" s="35" t="s">
        <v>4248</v>
      </c>
      <c r="Q188" s="32" t="s">
        <v>9803</v>
      </c>
      <c r="R188" s="32" t="s">
        <v>10427</v>
      </c>
      <c r="S188" s="32" t="s">
        <v>10428</v>
      </c>
      <c r="T188" s="32" t="s">
        <v>10429</v>
      </c>
      <c r="U188" s="32" t="s">
        <v>10430</v>
      </c>
    </row>
    <row r="189" spans="1:21" x14ac:dyDescent="0.25">
      <c r="A189" s="35" t="s">
        <v>5484</v>
      </c>
      <c r="B189" s="34" t="s">
        <v>5485</v>
      </c>
      <c r="C189" s="35" t="s">
        <v>5486</v>
      </c>
      <c r="D189" s="35"/>
      <c r="E189" s="35"/>
      <c r="F189" s="36"/>
      <c r="G189" s="35"/>
      <c r="H189" s="35"/>
      <c r="I189" s="35"/>
      <c r="J189" s="35"/>
      <c r="K189" s="35"/>
      <c r="L189" s="35"/>
      <c r="M189" s="35"/>
      <c r="N189" s="35"/>
      <c r="O189" s="35"/>
      <c r="P189" s="35" t="s">
        <v>4248</v>
      </c>
      <c r="Q189" s="32" t="s">
        <v>9804</v>
      </c>
      <c r="R189" s="32" t="s">
        <v>10431</v>
      </c>
      <c r="S189" s="32" t="s">
        <v>10432</v>
      </c>
      <c r="T189" s="32" t="s">
        <v>10433</v>
      </c>
      <c r="U189" s="32" t="s">
        <v>10434</v>
      </c>
    </row>
    <row r="190" spans="1:21" x14ac:dyDescent="0.25">
      <c r="A190" s="35" t="s">
        <v>5191</v>
      </c>
      <c r="B190" s="34" t="s">
        <v>5192</v>
      </c>
      <c r="C190" s="35" t="s">
        <v>5193</v>
      </c>
      <c r="D190" s="35"/>
      <c r="E190" s="35"/>
      <c r="F190" s="36"/>
      <c r="G190" s="35"/>
      <c r="H190" s="35"/>
      <c r="I190" s="35"/>
      <c r="J190" s="35"/>
      <c r="K190" s="35"/>
      <c r="L190" s="35"/>
      <c r="M190" s="35"/>
      <c r="N190" s="35"/>
      <c r="O190" s="35"/>
      <c r="P190" s="35" t="s">
        <v>4248</v>
      </c>
      <c r="Q190" s="32" t="s">
        <v>9804</v>
      </c>
      <c r="R190" s="32" t="s">
        <v>10426</v>
      </c>
      <c r="S190" s="32" t="s">
        <v>10422</v>
      </c>
      <c r="T190" s="32" t="s">
        <v>10423</v>
      </c>
    </row>
    <row r="191" spans="1:21" x14ac:dyDescent="0.25">
      <c r="A191" s="35" t="s">
        <v>5666</v>
      </c>
      <c r="B191" s="34" t="s">
        <v>5667</v>
      </c>
      <c r="C191" s="35" t="s">
        <v>5668</v>
      </c>
      <c r="D191" s="41"/>
      <c r="E191" s="35"/>
      <c r="F191" s="36"/>
      <c r="G191" s="35"/>
      <c r="H191" s="35"/>
      <c r="I191" s="35"/>
      <c r="J191" s="35"/>
      <c r="K191" s="35"/>
      <c r="L191" s="35"/>
      <c r="M191" s="35"/>
      <c r="N191" s="35"/>
      <c r="O191" s="35"/>
      <c r="P191" s="35" t="s">
        <v>4248</v>
      </c>
      <c r="Q191" s="32" t="s">
        <v>9803</v>
      </c>
      <c r="R191" s="32" t="s">
        <v>10426</v>
      </c>
      <c r="S191" s="32" t="s">
        <v>10422</v>
      </c>
      <c r="T191" s="32" t="s">
        <v>10435</v>
      </c>
      <c r="U191" s="32" t="s">
        <v>10436</v>
      </c>
    </row>
    <row r="192" spans="1:21" x14ac:dyDescent="0.25">
      <c r="A192" s="35" t="s">
        <v>5487</v>
      </c>
      <c r="B192" s="34" t="s">
        <v>5488</v>
      </c>
      <c r="C192" s="35" t="s">
        <v>5489</v>
      </c>
      <c r="D192" s="35"/>
      <c r="E192" s="35"/>
      <c r="F192" s="36"/>
      <c r="G192" s="35"/>
      <c r="H192" s="35"/>
      <c r="I192" s="35"/>
      <c r="J192" s="35"/>
      <c r="K192" s="35"/>
      <c r="L192" s="35"/>
      <c r="M192" s="35"/>
      <c r="N192" s="35"/>
      <c r="O192" s="35"/>
      <c r="P192" s="35" t="s">
        <v>4248</v>
      </c>
      <c r="Q192" s="32" t="s">
        <v>9804</v>
      </c>
      <c r="R192" s="32" t="s">
        <v>10427</v>
      </c>
      <c r="S192" s="32" t="s">
        <v>10437</v>
      </c>
      <c r="T192" s="32" t="s">
        <v>10438</v>
      </c>
      <c r="U192" s="32" t="s">
        <v>10439</v>
      </c>
    </row>
    <row r="193" spans="1:21" x14ac:dyDescent="0.25">
      <c r="A193" s="35" t="s">
        <v>5460</v>
      </c>
      <c r="B193" s="34" t="s">
        <v>5461</v>
      </c>
      <c r="C193" s="35" t="s">
        <v>5462</v>
      </c>
      <c r="D193" s="35"/>
      <c r="E193" s="35"/>
      <c r="F193" s="36"/>
      <c r="G193" s="35"/>
      <c r="H193" s="35"/>
      <c r="I193" s="35"/>
      <c r="J193" s="35"/>
      <c r="K193" s="35"/>
      <c r="L193" s="35"/>
      <c r="M193" s="35"/>
      <c r="N193" s="35"/>
      <c r="O193" s="35"/>
      <c r="P193" s="35" t="s">
        <v>4248</v>
      </c>
      <c r="Q193" s="32" t="s">
        <v>9803</v>
      </c>
      <c r="R193" s="32" t="s">
        <v>10440</v>
      </c>
      <c r="S193" s="32" t="s">
        <v>10441</v>
      </c>
      <c r="T193" s="32" t="s">
        <v>10442</v>
      </c>
      <c r="U193" s="32" t="s">
        <v>10443</v>
      </c>
    </row>
    <row r="194" spans="1:21" x14ac:dyDescent="0.25">
      <c r="A194" s="35" t="s">
        <v>9472</v>
      </c>
      <c r="B194" s="34" t="s">
        <v>5461</v>
      </c>
      <c r="C194" s="35" t="s">
        <v>9473</v>
      </c>
      <c r="D194" s="35"/>
      <c r="E194" s="35"/>
      <c r="F194" s="36"/>
      <c r="G194" s="35"/>
      <c r="H194" s="35"/>
      <c r="I194" s="35"/>
      <c r="J194" s="35"/>
      <c r="K194" s="35"/>
      <c r="L194" s="35"/>
      <c r="M194" s="35"/>
      <c r="N194" s="35"/>
      <c r="O194" s="35"/>
      <c r="P194" s="35" t="s">
        <v>4248</v>
      </c>
      <c r="Q194" s="32" t="s">
        <v>9804</v>
      </c>
      <c r="R194" s="32" t="s">
        <v>10444</v>
      </c>
      <c r="S194" s="32" t="s">
        <v>10422</v>
      </c>
      <c r="T194" s="32" t="s">
        <v>10435</v>
      </c>
      <c r="U194" s="32" t="s">
        <v>10445</v>
      </c>
    </row>
    <row r="195" spans="1:21" x14ac:dyDescent="0.25">
      <c r="A195" s="35" t="s">
        <v>5197</v>
      </c>
      <c r="B195" s="34" t="s">
        <v>5198</v>
      </c>
      <c r="C195" s="35" t="s">
        <v>5199</v>
      </c>
      <c r="D195" s="35"/>
      <c r="E195" s="35"/>
      <c r="F195" s="36"/>
      <c r="G195" s="35"/>
      <c r="H195" s="35"/>
      <c r="I195" s="35"/>
      <c r="J195" s="35"/>
      <c r="K195" s="35"/>
      <c r="L195" s="35"/>
      <c r="M195" s="35"/>
      <c r="N195" s="35"/>
      <c r="O195" s="35"/>
      <c r="P195" s="35" t="s">
        <v>4248</v>
      </c>
      <c r="Q195" s="32" t="s">
        <v>9803</v>
      </c>
      <c r="R195" s="32" t="s">
        <v>10444</v>
      </c>
      <c r="S195" s="32" t="s">
        <v>10420</v>
      </c>
      <c r="T195" s="32" t="s">
        <v>10421</v>
      </c>
    </row>
    <row r="196" spans="1:21" x14ac:dyDescent="0.25">
      <c r="A196" s="35" t="s">
        <v>5598</v>
      </c>
      <c r="B196" s="34" t="s">
        <v>5599</v>
      </c>
      <c r="C196" s="35" t="s">
        <v>5600</v>
      </c>
      <c r="D196" s="35"/>
      <c r="E196" s="35"/>
      <c r="F196" s="36"/>
      <c r="G196" s="35"/>
      <c r="H196" s="35"/>
      <c r="I196" s="35"/>
      <c r="J196" s="35"/>
      <c r="K196" s="35"/>
      <c r="L196" s="35"/>
      <c r="M196" s="35"/>
      <c r="N196" s="35"/>
      <c r="O196" s="35"/>
      <c r="P196" s="35" t="s">
        <v>4248</v>
      </c>
      <c r="Q196" s="32" t="s">
        <v>9804</v>
      </c>
      <c r="R196" s="32" t="s">
        <v>10440</v>
      </c>
      <c r="S196" s="32" t="s">
        <v>10446</v>
      </c>
      <c r="T196" s="32" t="s">
        <v>10233</v>
      </c>
      <c r="U196" s="32" t="s">
        <v>10447</v>
      </c>
    </row>
    <row r="197" spans="1:21" x14ac:dyDescent="0.25">
      <c r="A197" s="35" t="s">
        <v>9481</v>
      </c>
      <c r="B197" s="34" t="s">
        <v>5599</v>
      </c>
      <c r="C197" s="35" t="s">
        <v>9482</v>
      </c>
      <c r="D197" s="35"/>
      <c r="E197" s="35"/>
      <c r="F197" s="36"/>
      <c r="G197" s="35"/>
      <c r="H197" s="35"/>
      <c r="I197" s="35"/>
      <c r="J197" s="35"/>
      <c r="K197" s="35"/>
      <c r="L197" s="35"/>
      <c r="M197" s="35"/>
      <c r="N197" s="35"/>
      <c r="O197" s="35"/>
      <c r="P197" s="35" t="s">
        <v>4248</v>
      </c>
      <c r="Q197" s="32" t="s">
        <v>9804</v>
      </c>
      <c r="R197" s="32" t="s">
        <v>10444</v>
      </c>
      <c r="S197" s="32" t="s">
        <v>10422</v>
      </c>
      <c r="T197" s="32" t="s">
        <v>10435</v>
      </c>
      <c r="U197" s="32" t="s">
        <v>10448</v>
      </c>
    </row>
    <row r="198" spans="1:21" x14ac:dyDescent="0.25">
      <c r="A198" s="35" t="s">
        <v>5664</v>
      </c>
      <c r="B198" s="34" t="s">
        <v>5599</v>
      </c>
      <c r="C198" s="35" t="s">
        <v>5665</v>
      </c>
      <c r="D198" s="35"/>
      <c r="E198" s="35"/>
      <c r="F198" s="36"/>
      <c r="G198" s="35"/>
      <c r="H198" s="35"/>
      <c r="I198" s="35"/>
      <c r="J198" s="35"/>
      <c r="K198" s="35"/>
      <c r="L198" s="35"/>
      <c r="M198" s="35"/>
      <c r="N198" s="35"/>
      <c r="O198" s="35"/>
      <c r="P198" s="35" t="s">
        <v>4248</v>
      </c>
      <c r="Q198" s="32" t="s">
        <v>9803</v>
      </c>
      <c r="R198" s="32" t="s">
        <v>10440</v>
      </c>
      <c r="S198" s="32" t="s">
        <v>10446</v>
      </c>
      <c r="T198" s="32" t="s">
        <v>10233</v>
      </c>
      <c r="U198" s="32" t="s">
        <v>10449</v>
      </c>
    </row>
    <row r="199" spans="1:21" x14ac:dyDescent="0.25">
      <c r="A199" s="35" t="s">
        <v>9485</v>
      </c>
      <c r="B199" s="34" t="s">
        <v>5599</v>
      </c>
      <c r="C199" s="35" t="s">
        <v>9486</v>
      </c>
      <c r="D199" s="35"/>
      <c r="E199" s="35"/>
      <c r="F199" s="36"/>
      <c r="G199" s="35"/>
      <c r="H199" s="35"/>
      <c r="I199" s="35"/>
      <c r="J199" s="35"/>
      <c r="K199" s="35"/>
      <c r="L199" s="35"/>
      <c r="M199" s="35"/>
      <c r="N199" s="35"/>
      <c r="O199" s="35"/>
      <c r="P199" s="35" t="s">
        <v>4248</v>
      </c>
      <c r="Q199" s="32" t="s">
        <v>9804</v>
      </c>
      <c r="R199" s="32" t="s">
        <v>10444</v>
      </c>
      <c r="S199" s="32" t="s">
        <v>10422</v>
      </c>
      <c r="T199" s="32" t="s">
        <v>10435</v>
      </c>
      <c r="U199" s="32" t="s">
        <v>10436</v>
      </c>
    </row>
    <row r="200" spans="1:21" x14ac:dyDescent="0.25">
      <c r="A200" s="35" t="s">
        <v>5481</v>
      </c>
      <c r="B200" s="34" t="s">
        <v>5482</v>
      </c>
      <c r="C200" s="35" t="s">
        <v>5483</v>
      </c>
      <c r="D200" s="35"/>
      <c r="E200" s="35"/>
      <c r="F200" s="36"/>
      <c r="G200" s="35"/>
      <c r="H200" s="35"/>
      <c r="I200" s="35"/>
      <c r="J200" s="35"/>
      <c r="K200" s="35"/>
      <c r="L200" s="35"/>
      <c r="M200" s="35"/>
      <c r="N200" s="35"/>
      <c r="O200" s="35"/>
      <c r="P200" s="35" t="s">
        <v>4248</v>
      </c>
      <c r="Q200" s="32" t="s">
        <v>9805</v>
      </c>
      <c r="R200" s="32" t="s">
        <v>10440</v>
      </c>
      <c r="S200" s="32" t="s">
        <v>10450</v>
      </c>
      <c r="T200" s="32" t="s">
        <v>10451</v>
      </c>
      <c r="U200" s="32" t="s">
        <v>10452</v>
      </c>
    </row>
    <row r="201" spans="1:21" x14ac:dyDescent="0.25">
      <c r="A201" s="35" t="s">
        <v>9474</v>
      </c>
      <c r="B201" s="34" t="s">
        <v>5482</v>
      </c>
      <c r="C201" s="35" t="s">
        <v>9475</v>
      </c>
      <c r="D201" s="35"/>
      <c r="E201" s="35"/>
      <c r="F201" s="36"/>
      <c r="G201" s="35"/>
      <c r="H201" s="35"/>
      <c r="I201" s="35"/>
      <c r="J201" s="35"/>
      <c r="K201" s="35"/>
      <c r="L201" s="35"/>
      <c r="M201" s="35"/>
      <c r="N201" s="35"/>
      <c r="O201" s="35"/>
      <c r="P201" s="35" t="s">
        <v>4248</v>
      </c>
      <c r="Q201" s="32" t="s">
        <v>9806</v>
      </c>
      <c r="R201" s="32" t="s">
        <v>10444</v>
      </c>
      <c r="S201" s="32" t="s">
        <v>10422</v>
      </c>
      <c r="T201" s="32" t="s">
        <v>10435</v>
      </c>
      <c r="U201" s="32" t="s">
        <v>10453</v>
      </c>
    </row>
    <row r="202" spans="1:21" x14ac:dyDescent="0.25">
      <c r="A202" s="35" t="s">
        <v>5188</v>
      </c>
      <c r="B202" s="34" t="s">
        <v>5189</v>
      </c>
      <c r="C202" s="35" t="s">
        <v>5190</v>
      </c>
      <c r="D202" s="35"/>
      <c r="E202" s="35"/>
      <c r="F202" s="36"/>
      <c r="G202" s="35"/>
      <c r="H202" s="35"/>
      <c r="I202" s="35"/>
      <c r="J202" s="35"/>
      <c r="K202" s="35"/>
      <c r="L202" s="35"/>
      <c r="M202" s="35"/>
      <c r="N202" s="35"/>
      <c r="O202" s="35"/>
      <c r="P202" s="35" t="s">
        <v>4248</v>
      </c>
      <c r="Q202" s="32" t="s">
        <v>9806</v>
      </c>
      <c r="R202" s="32" t="s">
        <v>10444</v>
      </c>
      <c r="S202" s="32" t="s">
        <v>10422</v>
      </c>
      <c r="T202" s="32" t="s">
        <v>10423</v>
      </c>
    </row>
    <row r="203" spans="1:21" x14ac:dyDescent="0.25">
      <c r="A203" s="35" t="s">
        <v>5457</v>
      </c>
      <c r="B203" s="34" t="s">
        <v>5458</v>
      </c>
      <c r="C203" s="35" t="s">
        <v>5459</v>
      </c>
      <c r="D203" s="35"/>
      <c r="E203" s="35"/>
      <c r="F203" s="36"/>
      <c r="G203" s="35"/>
      <c r="H203" s="35"/>
      <c r="I203" s="35"/>
      <c r="J203" s="35"/>
      <c r="K203" s="35"/>
      <c r="L203" s="35"/>
      <c r="M203" s="35"/>
      <c r="N203" s="35"/>
      <c r="O203" s="35"/>
      <c r="P203" s="35" t="s">
        <v>4248</v>
      </c>
      <c r="Q203" s="32" t="s">
        <v>9806</v>
      </c>
      <c r="R203" s="32" t="s">
        <v>10440</v>
      </c>
      <c r="S203" s="32" t="s">
        <v>10446</v>
      </c>
      <c r="T203" s="32" t="s">
        <v>10233</v>
      </c>
      <c r="U203" s="32" t="s">
        <v>9995</v>
      </c>
    </row>
    <row r="204" spans="1:21" x14ac:dyDescent="0.25">
      <c r="A204" s="35" t="s">
        <v>9476</v>
      </c>
      <c r="B204" s="34" t="s">
        <v>5458</v>
      </c>
      <c r="C204" s="35" t="s">
        <v>9477</v>
      </c>
      <c r="D204" s="35"/>
      <c r="E204" s="35"/>
      <c r="F204" s="36"/>
      <c r="G204" s="35"/>
      <c r="H204" s="35"/>
      <c r="I204" s="35"/>
      <c r="J204" s="35"/>
      <c r="K204" s="35"/>
      <c r="L204" s="35"/>
      <c r="M204" s="35"/>
      <c r="N204" s="35"/>
      <c r="O204" s="35"/>
      <c r="P204" s="35" t="s">
        <v>4248</v>
      </c>
      <c r="Q204" s="32" t="s">
        <v>9805</v>
      </c>
      <c r="R204" s="32" t="s">
        <v>10444</v>
      </c>
      <c r="S204" s="32" t="s">
        <v>10422</v>
      </c>
      <c r="T204" s="32" t="s">
        <v>10435</v>
      </c>
      <c r="U204" s="32" t="s">
        <v>10454</v>
      </c>
    </row>
    <row r="205" spans="1:21" x14ac:dyDescent="0.25">
      <c r="A205" s="35" t="s">
        <v>6316</v>
      </c>
      <c r="B205" s="34" t="s">
        <v>6317</v>
      </c>
      <c r="C205" s="35" t="s">
        <v>6318</v>
      </c>
      <c r="D205" s="35"/>
      <c r="E205" s="35"/>
      <c r="F205" s="36"/>
      <c r="G205" s="35"/>
      <c r="H205" s="35"/>
      <c r="I205" s="35"/>
      <c r="J205" s="35"/>
      <c r="K205" s="35"/>
      <c r="L205" s="35"/>
      <c r="M205" s="35"/>
      <c r="N205" s="35"/>
      <c r="O205" s="35"/>
      <c r="P205" s="35" t="s">
        <v>4248</v>
      </c>
      <c r="Q205" s="32" t="s">
        <v>9805</v>
      </c>
      <c r="R205" s="32" t="s">
        <v>10455</v>
      </c>
      <c r="S205" s="32" t="s">
        <v>10450</v>
      </c>
      <c r="T205" s="32" t="s">
        <v>10451</v>
      </c>
      <c r="U205" s="32" t="s">
        <v>10456</v>
      </c>
    </row>
    <row r="206" spans="1:21" x14ac:dyDescent="0.25">
      <c r="A206" s="35" t="s">
        <v>6295</v>
      </c>
      <c r="B206" s="34" t="s">
        <v>6296</v>
      </c>
      <c r="C206" s="35" t="s">
        <v>6297</v>
      </c>
      <c r="D206" s="35"/>
      <c r="E206" s="35"/>
      <c r="F206" s="36"/>
      <c r="G206" s="35"/>
      <c r="H206" s="35"/>
      <c r="I206" s="35"/>
      <c r="J206" s="35"/>
      <c r="K206" s="35"/>
      <c r="L206" s="35"/>
      <c r="M206" s="35"/>
      <c r="N206" s="35"/>
      <c r="O206" s="35"/>
      <c r="P206" s="35" t="s">
        <v>4248</v>
      </c>
      <c r="Q206" s="32" t="s">
        <v>9805</v>
      </c>
      <c r="R206" s="32" t="s">
        <v>10457</v>
      </c>
      <c r="S206" s="32" t="s">
        <v>10450</v>
      </c>
      <c r="T206" s="32" t="s">
        <v>10451</v>
      </c>
      <c r="U206" s="32" t="s">
        <v>10458</v>
      </c>
    </row>
    <row r="207" spans="1:21" x14ac:dyDescent="0.25">
      <c r="A207" s="35" t="s">
        <v>6301</v>
      </c>
      <c r="B207" s="34" t="s">
        <v>6302</v>
      </c>
      <c r="C207" s="35" t="s">
        <v>6303</v>
      </c>
      <c r="D207" s="35"/>
      <c r="E207" s="35"/>
      <c r="F207" s="36"/>
      <c r="G207" s="35"/>
      <c r="H207" s="35"/>
      <c r="I207" s="35"/>
      <c r="J207" s="35"/>
      <c r="K207" s="35"/>
      <c r="L207" s="35"/>
      <c r="M207" s="35"/>
      <c r="N207" s="35"/>
      <c r="O207" s="35"/>
      <c r="P207" s="35" t="s">
        <v>4248</v>
      </c>
      <c r="Q207" s="32" t="s">
        <v>9806</v>
      </c>
      <c r="R207" s="32" t="s">
        <v>10457</v>
      </c>
      <c r="S207" s="32" t="s">
        <v>10450</v>
      </c>
      <c r="T207" s="32" t="s">
        <v>10451</v>
      </c>
      <c r="U207" s="32" t="s">
        <v>10459</v>
      </c>
    </row>
    <row r="208" spans="1:21" x14ac:dyDescent="0.25">
      <c r="A208" s="35" t="s">
        <v>6307</v>
      </c>
      <c r="B208" s="34" t="s">
        <v>6308</v>
      </c>
      <c r="C208" s="35" t="s">
        <v>6309</v>
      </c>
      <c r="D208" s="35"/>
      <c r="E208" s="35"/>
      <c r="F208" s="36"/>
      <c r="G208" s="35"/>
      <c r="H208" s="35"/>
      <c r="I208" s="35"/>
      <c r="J208" s="35"/>
      <c r="K208" s="35"/>
      <c r="L208" s="35"/>
      <c r="M208" s="35"/>
      <c r="N208" s="35"/>
      <c r="O208" s="35"/>
      <c r="P208" s="35" t="s">
        <v>4248</v>
      </c>
      <c r="Q208" s="32" t="s">
        <v>9806</v>
      </c>
      <c r="R208" s="32" t="s">
        <v>10457</v>
      </c>
      <c r="S208" s="32" t="s">
        <v>10450</v>
      </c>
      <c r="T208" s="32" t="s">
        <v>10451</v>
      </c>
      <c r="U208" s="32" t="s">
        <v>10460</v>
      </c>
    </row>
    <row r="209" spans="1:21" x14ac:dyDescent="0.25">
      <c r="A209" s="35" t="s">
        <v>6322</v>
      </c>
      <c r="B209" s="34" t="s">
        <v>6323</v>
      </c>
      <c r="C209" s="35" t="s">
        <v>6324</v>
      </c>
      <c r="D209" s="35"/>
      <c r="E209" s="35"/>
      <c r="F209" s="36"/>
      <c r="G209" s="35"/>
      <c r="H209" s="35"/>
      <c r="I209" s="35"/>
      <c r="J209" s="35"/>
      <c r="K209" s="35"/>
      <c r="L209" s="35"/>
      <c r="M209" s="35"/>
      <c r="N209" s="35"/>
      <c r="O209" s="35"/>
      <c r="P209" s="35" t="s">
        <v>4248</v>
      </c>
      <c r="Q209" s="32" t="s">
        <v>9805</v>
      </c>
      <c r="R209" s="32" t="s">
        <v>10455</v>
      </c>
      <c r="S209" s="32" t="s">
        <v>10450</v>
      </c>
      <c r="T209" s="32" t="s">
        <v>10451</v>
      </c>
      <c r="U209" s="32" t="s">
        <v>10461</v>
      </c>
    </row>
    <row r="210" spans="1:21" x14ac:dyDescent="0.25">
      <c r="A210" s="35" t="s">
        <v>6298</v>
      </c>
      <c r="B210" s="34" t="s">
        <v>6299</v>
      </c>
      <c r="C210" s="35" t="s">
        <v>6300</v>
      </c>
      <c r="D210" s="35"/>
      <c r="E210" s="35"/>
      <c r="F210" s="36"/>
      <c r="G210" s="35"/>
      <c r="H210" s="35"/>
      <c r="I210" s="35"/>
      <c r="J210" s="35"/>
      <c r="K210" s="35"/>
      <c r="L210" s="35"/>
      <c r="M210" s="35"/>
      <c r="N210" s="35"/>
      <c r="O210" s="35"/>
      <c r="P210" s="35" t="s">
        <v>4248</v>
      </c>
      <c r="Q210" s="32" t="s">
        <v>9801</v>
      </c>
      <c r="R210" s="32" t="s">
        <v>10455</v>
      </c>
      <c r="S210" s="32" t="s">
        <v>10450</v>
      </c>
      <c r="T210" s="32" t="s">
        <v>10451</v>
      </c>
      <c r="U210" s="32" t="s">
        <v>10462</v>
      </c>
    </row>
    <row r="211" spans="1:21" x14ac:dyDescent="0.25">
      <c r="A211" s="35" t="s">
        <v>6304</v>
      </c>
      <c r="B211" s="34" t="s">
        <v>6305</v>
      </c>
      <c r="C211" s="35" t="s">
        <v>6306</v>
      </c>
      <c r="D211" s="35"/>
      <c r="E211" s="35"/>
      <c r="F211" s="36"/>
      <c r="G211" s="35"/>
      <c r="H211" s="35"/>
      <c r="I211" s="35"/>
      <c r="J211" s="35"/>
      <c r="K211" s="35"/>
      <c r="L211" s="35"/>
      <c r="M211" s="35"/>
      <c r="N211" s="35"/>
      <c r="O211" s="35"/>
      <c r="P211" s="35" t="s">
        <v>4248</v>
      </c>
      <c r="Q211" s="32" t="s">
        <v>9801</v>
      </c>
      <c r="R211" s="32" t="s">
        <v>10455</v>
      </c>
      <c r="S211" s="32" t="s">
        <v>10450</v>
      </c>
      <c r="T211" s="32" t="s">
        <v>10451</v>
      </c>
      <c r="U211" s="32" t="s">
        <v>10463</v>
      </c>
    </row>
    <row r="212" spans="1:21" x14ac:dyDescent="0.25">
      <c r="A212" s="35" t="s">
        <v>6313</v>
      </c>
      <c r="B212" s="34" t="s">
        <v>6314</v>
      </c>
      <c r="C212" s="35" t="s">
        <v>6315</v>
      </c>
      <c r="D212" s="35"/>
      <c r="E212" s="35"/>
      <c r="F212" s="36"/>
      <c r="G212" s="35"/>
      <c r="H212" s="35"/>
      <c r="I212" s="35"/>
      <c r="J212" s="35"/>
      <c r="K212" s="35"/>
      <c r="L212" s="35"/>
      <c r="M212" s="35"/>
      <c r="N212" s="35"/>
      <c r="O212" s="35"/>
      <c r="P212" s="35" t="s">
        <v>4248</v>
      </c>
      <c r="Q212" s="32" t="s">
        <v>9801</v>
      </c>
      <c r="R212" s="32" t="s">
        <v>10457</v>
      </c>
      <c r="S212" s="32" t="s">
        <v>10450</v>
      </c>
      <c r="T212" s="32" t="s">
        <v>10451</v>
      </c>
      <c r="U212" s="32" t="s">
        <v>10464</v>
      </c>
    </row>
    <row r="213" spans="1:21" x14ac:dyDescent="0.25">
      <c r="A213" s="35" t="s">
        <v>6319</v>
      </c>
      <c r="B213" s="34" t="s">
        <v>6320</v>
      </c>
      <c r="C213" s="35" t="s">
        <v>6321</v>
      </c>
      <c r="D213" s="35"/>
      <c r="E213" s="35"/>
      <c r="F213" s="36"/>
      <c r="G213" s="35"/>
      <c r="H213" s="35"/>
      <c r="I213" s="35"/>
      <c r="J213" s="35"/>
      <c r="K213" s="35"/>
      <c r="L213" s="35"/>
      <c r="M213" s="35"/>
      <c r="N213" s="35"/>
      <c r="O213" s="35"/>
      <c r="P213" s="35" t="s">
        <v>4248</v>
      </c>
      <c r="Q213" s="32" t="s">
        <v>9801</v>
      </c>
      <c r="R213" s="32" t="s">
        <v>10457</v>
      </c>
      <c r="S213" s="32" t="s">
        <v>10450</v>
      </c>
      <c r="T213" s="32" t="s">
        <v>10451</v>
      </c>
      <c r="U213" s="32" t="s">
        <v>10465</v>
      </c>
    </row>
    <row r="214" spans="1:21" x14ac:dyDescent="0.25">
      <c r="A214" s="35" t="s">
        <v>6310</v>
      </c>
      <c r="B214" s="34" t="s">
        <v>6311</v>
      </c>
      <c r="C214" s="35" t="s">
        <v>6312</v>
      </c>
      <c r="D214" s="35"/>
      <c r="E214" s="35"/>
      <c r="F214" s="36"/>
      <c r="G214" s="35"/>
      <c r="H214" s="35"/>
      <c r="I214" s="35"/>
      <c r="J214" s="35"/>
      <c r="K214" s="35"/>
      <c r="L214" s="35"/>
      <c r="M214" s="35"/>
      <c r="N214" s="35"/>
      <c r="O214" s="35"/>
      <c r="P214" s="35" t="s">
        <v>4248</v>
      </c>
      <c r="Q214" s="32" t="s">
        <v>9801</v>
      </c>
      <c r="R214" s="32" t="s">
        <v>10455</v>
      </c>
      <c r="S214" s="32" t="s">
        <v>10450</v>
      </c>
      <c r="T214" s="32" t="s">
        <v>10451</v>
      </c>
      <c r="U214" s="32" t="s">
        <v>10466</v>
      </c>
    </row>
    <row r="215" spans="1:21" x14ac:dyDescent="0.25">
      <c r="A215" s="35" t="s">
        <v>5760</v>
      </c>
      <c r="B215" s="34" t="s">
        <v>5761</v>
      </c>
      <c r="C215" s="35" t="s">
        <v>5762</v>
      </c>
      <c r="D215" s="35"/>
      <c r="E215" s="35"/>
      <c r="F215" s="36"/>
      <c r="G215" s="35"/>
      <c r="H215" s="35"/>
      <c r="I215" s="35"/>
      <c r="J215" s="35"/>
      <c r="K215" s="35"/>
      <c r="L215" s="35"/>
      <c r="M215" s="35"/>
      <c r="N215" s="35"/>
      <c r="O215" s="35"/>
      <c r="P215" s="35" t="s">
        <v>4248</v>
      </c>
      <c r="Q215" s="32" t="s">
        <v>9801</v>
      </c>
      <c r="R215" s="32" t="s">
        <v>10467</v>
      </c>
      <c r="S215" s="32" t="s">
        <v>10468</v>
      </c>
      <c r="T215" s="32" t="s">
        <v>10372</v>
      </c>
      <c r="U215" s="32" t="s">
        <v>10469</v>
      </c>
    </row>
    <row r="216" spans="1:21" x14ac:dyDescent="0.25">
      <c r="A216" s="35" t="s">
        <v>6361</v>
      </c>
      <c r="B216" s="34" t="s">
        <v>6362</v>
      </c>
      <c r="C216" s="35" t="s">
        <v>6363</v>
      </c>
      <c r="D216" s="35"/>
      <c r="E216" s="35"/>
      <c r="F216" s="36"/>
      <c r="G216" s="35"/>
      <c r="H216" s="35"/>
      <c r="I216" s="35"/>
      <c r="J216" s="35"/>
      <c r="K216" s="35"/>
      <c r="L216" s="35"/>
      <c r="M216" s="35"/>
      <c r="N216" s="35"/>
      <c r="O216" s="35"/>
      <c r="P216" s="35" t="s">
        <v>4248</v>
      </c>
      <c r="Q216" s="32" t="s">
        <v>9801</v>
      </c>
      <c r="R216" s="32" t="s">
        <v>10467</v>
      </c>
      <c r="S216" s="32" t="s">
        <v>10468</v>
      </c>
      <c r="T216" s="32" t="s">
        <v>10372</v>
      </c>
      <c r="U216" s="32" t="s">
        <v>10470</v>
      </c>
    </row>
    <row r="217" spans="1:21" x14ac:dyDescent="0.25">
      <c r="A217" s="35" t="s">
        <v>5697</v>
      </c>
      <c r="B217" s="34" t="s">
        <v>5698</v>
      </c>
      <c r="C217" s="35" t="s">
        <v>5699</v>
      </c>
      <c r="D217" s="35"/>
      <c r="E217" s="35"/>
      <c r="F217" s="36"/>
      <c r="G217" s="35"/>
      <c r="H217" s="35"/>
      <c r="I217" s="35"/>
      <c r="J217" s="35"/>
      <c r="K217" s="35"/>
      <c r="L217" s="35"/>
      <c r="M217" s="35"/>
      <c r="N217" s="35"/>
      <c r="O217" s="35"/>
      <c r="P217" s="35" t="s">
        <v>4248</v>
      </c>
      <c r="Q217" s="32" t="s">
        <v>9801</v>
      </c>
      <c r="R217" s="32" t="s">
        <v>10467</v>
      </c>
      <c r="S217" s="32" t="s">
        <v>10468</v>
      </c>
      <c r="T217" s="32" t="s">
        <v>10372</v>
      </c>
      <c r="U217" s="32" t="s">
        <v>10471</v>
      </c>
    </row>
    <row r="218" spans="1:21" x14ac:dyDescent="0.25">
      <c r="A218" s="35" t="s">
        <v>6343</v>
      </c>
      <c r="B218" s="34" t="s">
        <v>6344</v>
      </c>
      <c r="C218" s="35" t="s">
        <v>6345</v>
      </c>
      <c r="D218" s="35"/>
      <c r="E218" s="35"/>
      <c r="F218" s="36"/>
      <c r="G218" s="35"/>
      <c r="H218" s="35"/>
      <c r="I218" s="35"/>
      <c r="J218" s="35"/>
      <c r="K218" s="35"/>
      <c r="L218" s="35"/>
      <c r="M218" s="35"/>
      <c r="N218" s="35"/>
      <c r="O218" s="35"/>
      <c r="P218" s="35" t="s">
        <v>4248</v>
      </c>
      <c r="Q218" s="32" t="s">
        <v>9801</v>
      </c>
      <c r="R218" s="32" t="s">
        <v>10467</v>
      </c>
      <c r="S218" s="32" t="s">
        <v>10468</v>
      </c>
      <c r="T218" s="32" t="s">
        <v>10372</v>
      </c>
      <c r="U218" s="32" t="s">
        <v>10472</v>
      </c>
    </row>
    <row r="219" spans="1:21" x14ac:dyDescent="0.25">
      <c r="A219" s="35" t="s">
        <v>9306</v>
      </c>
      <c r="B219" s="34" t="s">
        <v>5186</v>
      </c>
      <c r="C219" s="35" t="s">
        <v>9307</v>
      </c>
      <c r="D219" s="35"/>
      <c r="E219" s="35"/>
      <c r="F219" s="36"/>
      <c r="G219" s="35"/>
      <c r="H219" s="35"/>
      <c r="I219" s="35"/>
      <c r="J219" s="35"/>
      <c r="K219" s="35"/>
      <c r="L219" s="35"/>
      <c r="M219" s="35"/>
      <c r="N219" s="35"/>
      <c r="O219" s="35"/>
      <c r="P219" s="35" t="s">
        <v>4248</v>
      </c>
      <c r="Q219" s="32" t="s">
        <v>9801</v>
      </c>
      <c r="R219" s="32" t="s">
        <v>10467</v>
      </c>
      <c r="S219" s="32" t="s">
        <v>10468</v>
      </c>
      <c r="T219" s="32" t="s">
        <v>10372</v>
      </c>
      <c r="U219" s="32" t="s">
        <v>10473</v>
      </c>
    </row>
    <row r="220" spans="1:21" x14ac:dyDescent="0.25">
      <c r="A220" s="35" t="s">
        <v>5185</v>
      </c>
      <c r="B220" s="34" t="s">
        <v>5186</v>
      </c>
      <c r="C220" s="35" t="s">
        <v>5187</v>
      </c>
      <c r="D220" s="35"/>
      <c r="E220" s="35"/>
      <c r="F220" s="36"/>
      <c r="G220" s="35"/>
      <c r="H220" s="35"/>
      <c r="I220" s="35"/>
      <c r="J220" s="35"/>
      <c r="K220" s="35"/>
      <c r="L220" s="35"/>
      <c r="M220" s="35"/>
      <c r="N220" s="35"/>
      <c r="O220" s="35"/>
      <c r="P220" s="35" t="s">
        <v>4248</v>
      </c>
      <c r="Q220" s="32" t="s">
        <v>9801</v>
      </c>
      <c r="R220" s="32" t="s">
        <v>10474</v>
      </c>
      <c r="S220" s="32" t="s">
        <v>10475</v>
      </c>
      <c r="T220" s="32" t="s">
        <v>10394</v>
      </c>
    </row>
    <row r="221" spans="1:21" x14ac:dyDescent="0.25">
      <c r="A221" s="35" t="s">
        <v>5880</v>
      </c>
      <c r="B221" s="34" t="s">
        <v>5881</v>
      </c>
      <c r="C221" s="35" t="s">
        <v>5882</v>
      </c>
      <c r="D221" s="35"/>
      <c r="E221" s="35"/>
      <c r="F221" s="36"/>
      <c r="G221" s="35"/>
      <c r="H221" s="35"/>
      <c r="I221" s="35"/>
      <c r="J221" s="35"/>
      <c r="K221" s="35"/>
      <c r="L221" s="35"/>
      <c r="M221" s="35"/>
      <c r="N221" s="35"/>
      <c r="O221" s="35"/>
      <c r="P221" s="35" t="s">
        <v>4248</v>
      </c>
      <c r="Q221" s="32" t="s">
        <v>9801</v>
      </c>
      <c r="R221" s="32" t="s">
        <v>10467</v>
      </c>
      <c r="S221" s="32" t="s">
        <v>10468</v>
      </c>
      <c r="T221" s="32" t="s">
        <v>10372</v>
      </c>
      <c r="U221" s="32" t="s">
        <v>10476</v>
      </c>
    </row>
    <row r="222" spans="1:21" x14ac:dyDescent="0.25">
      <c r="A222" s="35" t="s">
        <v>9313</v>
      </c>
      <c r="B222" s="34" t="s">
        <v>9314</v>
      </c>
      <c r="C222" s="35" t="s">
        <v>9315</v>
      </c>
      <c r="D222" s="35"/>
      <c r="E222" s="35"/>
      <c r="F222" s="36"/>
      <c r="G222" s="35"/>
      <c r="H222" s="35"/>
      <c r="I222" s="35"/>
      <c r="J222" s="35"/>
      <c r="K222" s="35"/>
      <c r="L222" s="35"/>
      <c r="M222" s="35"/>
      <c r="N222" s="35"/>
      <c r="O222" s="35"/>
      <c r="P222" s="35" t="s">
        <v>4248</v>
      </c>
      <c r="Q222" s="32" t="s">
        <v>9801</v>
      </c>
      <c r="R222" s="32" t="s">
        <v>10467</v>
      </c>
      <c r="S222" s="32" t="s">
        <v>10468</v>
      </c>
      <c r="T222" s="32" t="s">
        <v>10372</v>
      </c>
      <c r="U222" s="32" t="s">
        <v>10477</v>
      </c>
    </row>
    <row r="223" spans="1:21" x14ac:dyDescent="0.25">
      <c r="A223" s="35" t="s">
        <v>6374</v>
      </c>
      <c r="B223" s="34" t="s">
        <v>6375</v>
      </c>
      <c r="C223" s="35" t="s">
        <v>6376</v>
      </c>
      <c r="D223" s="35"/>
      <c r="E223" s="35"/>
      <c r="F223" s="36"/>
      <c r="G223" s="35"/>
      <c r="H223" s="35"/>
      <c r="I223" s="35"/>
      <c r="J223" s="35"/>
      <c r="K223" s="35"/>
      <c r="L223" s="35"/>
      <c r="M223" s="35"/>
      <c r="N223" s="35"/>
      <c r="O223" s="35"/>
      <c r="P223" s="35" t="s">
        <v>4248</v>
      </c>
      <c r="Q223" s="32" t="s">
        <v>9801</v>
      </c>
      <c r="R223" s="32" t="s">
        <v>10467</v>
      </c>
      <c r="S223" s="32" t="s">
        <v>10468</v>
      </c>
      <c r="T223" s="32" t="s">
        <v>10372</v>
      </c>
      <c r="U223" s="32" t="s">
        <v>10478</v>
      </c>
    </row>
    <row r="224" spans="1:21" x14ac:dyDescent="0.25">
      <c r="A224" s="35" t="s">
        <v>6369</v>
      </c>
      <c r="B224" s="34" t="s">
        <v>6290</v>
      </c>
      <c r="C224" s="35" t="s">
        <v>6370</v>
      </c>
      <c r="D224" s="35"/>
      <c r="E224" s="35"/>
      <c r="F224" s="36"/>
      <c r="G224" s="35"/>
      <c r="H224" s="35"/>
      <c r="I224" s="35"/>
      <c r="J224" s="35"/>
      <c r="K224" s="35"/>
      <c r="L224" s="35"/>
      <c r="M224" s="35"/>
      <c r="N224" s="35"/>
      <c r="O224" s="35"/>
      <c r="P224" s="35" t="s">
        <v>4248</v>
      </c>
      <c r="Q224" s="32" t="s">
        <v>9801</v>
      </c>
      <c r="R224" s="32" t="s">
        <v>10467</v>
      </c>
      <c r="S224" s="32" t="s">
        <v>10468</v>
      </c>
      <c r="T224" s="32" t="s">
        <v>10372</v>
      </c>
      <c r="U224" s="32" t="s">
        <v>10479</v>
      </c>
    </row>
    <row r="225" spans="1:21" x14ac:dyDescent="0.25">
      <c r="A225" s="35" t="s">
        <v>6289</v>
      </c>
      <c r="B225" s="34" t="s">
        <v>6290</v>
      </c>
      <c r="C225" s="35" t="s">
        <v>6291</v>
      </c>
      <c r="D225" s="35"/>
      <c r="E225" s="35"/>
      <c r="F225" s="36"/>
      <c r="G225" s="35"/>
      <c r="H225" s="35"/>
      <c r="I225" s="35"/>
      <c r="J225" s="35"/>
      <c r="K225" s="35"/>
      <c r="L225" s="35"/>
      <c r="M225" s="35"/>
      <c r="N225" s="35"/>
      <c r="O225" s="35"/>
      <c r="P225" s="35" t="s">
        <v>4248</v>
      </c>
      <c r="Q225" s="32" t="s">
        <v>9801</v>
      </c>
      <c r="R225" s="32" t="s">
        <v>10467</v>
      </c>
      <c r="S225" s="32" t="s">
        <v>10468</v>
      </c>
      <c r="T225" s="32" t="s">
        <v>10372</v>
      </c>
      <c r="U225" s="32" t="s">
        <v>10480</v>
      </c>
    </row>
    <row r="226" spans="1:21" x14ac:dyDescent="0.25">
      <c r="A226" s="35" t="s">
        <v>9267</v>
      </c>
      <c r="B226" s="34" t="s">
        <v>6290</v>
      </c>
      <c r="C226" s="35" t="s">
        <v>9268</v>
      </c>
      <c r="D226" s="35"/>
      <c r="E226" s="35"/>
      <c r="F226" s="36"/>
      <c r="G226" s="35"/>
      <c r="H226" s="35"/>
      <c r="I226" s="35"/>
      <c r="J226" s="35"/>
      <c r="K226" s="35"/>
      <c r="L226" s="35"/>
      <c r="M226" s="35"/>
      <c r="N226" s="35"/>
      <c r="O226" s="35"/>
      <c r="P226" s="35" t="s">
        <v>4248</v>
      </c>
      <c r="Q226" s="32" t="s">
        <v>9801</v>
      </c>
      <c r="R226" s="32" t="s">
        <v>10467</v>
      </c>
      <c r="S226" s="32" t="s">
        <v>10468</v>
      </c>
      <c r="T226" s="32" t="s">
        <v>10372</v>
      </c>
      <c r="U226" s="32" t="s">
        <v>10481</v>
      </c>
    </row>
    <row r="227" spans="1:21" x14ac:dyDescent="0.25">
      <c r="A227" s="35" t="s">
        <v>6352</v>
      </c>
      <c r="B227" s="34" t="s">
        <v>6353</v>
      </c>
      <c r="C227" s="35" t="s">
        <v>6354</v>
      </c>
      <c r="D227" s="35"/>
      <c r="E227" s="35"/>
      <c r="F227" s="36"/>
      <c r="G227" s="35"/>
      <c r="H227" s="35"/>
      <c r="I227" s="35"/>
      <c r="J227" s="35"/>
      <c r="K227" s="35"/>
      <c r="L227" s="35"/>
      <c r="M227" s="35"/>
      <c r="N227" s="35"/>
      <c r="O227" s="35"/>
      <c r="P227" s="35" t="s">
        <v>4248</v>
      </c>
      <c r="Q227" s="32" t="s">
        <v>9801</v>
      </c>
      <c r="R227" s="32" t="s">
        <v>10467</v>
      </c>
      <c r="S227" s="32" t="s">
        <v>10468</v>
      </c>
      <c r="T227" s="32" t="s">
        <v>10372</v>
      </c>
      <c r="U227" s="32" t="s">
        <v>10482</v>
      </c>
    </row>
    <row r="228" spans="1:21" x14ac:dyDescent="0.25">
      <c r="A228" s="35" t="s">
        <v>5817</v>
      </c>
      <c r="B228" s="34" t="s">
        <v>5818</v>
      </c>
      <c r="C228" s="35" t="s">
        <v>5819</v>
      </c>
      <c r="D228" s="35"/>
      <c r="E228" s="35"/>
      <c r="F228" s="36"/>
      <c r="G228" s="35"/>
      <c r="H228" s="35"/>
      <c r="I228" s="35"/>
      <c r="J228" s="35"/>
      <c r="K228" s="35"/>
      <c r="L228" s="35"/>
      <c r="M228" s="35"/>
      <c r="N228" s="35"/>
      <c r="O228" s="35"/>
      <c r="P228" s="35" t="s">
        <v>4248</v>
      </c>
      <c r="Q228" s="32" t="s">
        <v>9801</v>
      </c>
      <c r="R228" s="32" t="s">
        <v>10467</v>
      </c>
      <c r="S228" s="32" t="s">
        <v>10468</v>
      </c>
      <c r="T228" s="32" t="s">
        <v>10372</v>
      </c>
      <c r="U228" s="32" t="s">
        <v>10483</v>
      </c>
    </row>
    <row r="229" spans="1:21" x14ac:dyDescent="0.25">
      <c r="A229" s="35" t="s">
        <v>6283</v>
      </c>
      <c r="B229" s="34" t="s">
        <v>5177</v>
      </c>
      <c r="C229" s="35" t="s">
        <v>6284</v>
      </c>
      <c r="D229" s="35"/>
      <c r="E229" s="35"/>
      <c r="F229" s="36"/>
      <c r="G229" s="35"/>
      <c r="H229" s="35"/>
      <c r="I229" s="35"/>
      <c r="J229" s="35"/>
      <c r="K229" s="35"/>
      <c r="L229" s="35"/>
      <c r="M229" s="35"/>
      <c r="N229" s="35"/>
      <c r="O229" s="35"/>
      <c r="P229" s="35" t="s">
        <v>4248</v>
      </c>
      <c r="Q229" s="32" t="s">
        <v>9801</v>
      </c>
      <c r="R229" s="32" t="s">
        <v>10467</v>
      </c>
      <c r="S229" s="32" t="s">
        <v>10468</v>
      </c>
      <c r="T229" s="32" t="s">
        <v>10372</v>
      </c>
      <c r="U229" s="32" t="s">
        <v>10484</v>
      </c>
    </row>
    <row r="230" spans="1:21" x14ac:dyDescent="0.25">
      <c r="A230" s="35" t="s">
        <v>5176</v>
      </c>
      <c r="B230" s="34" t="s">
        <v>5177</v>
      </c>
      <c r="C230" s="35" t="s">
        <v>5178</v>
      </c>
      <c r="D230" s="35"/>
      <c r="E230" s="35"/>
      <c r="F230" s="36"/>
      <c r="G230" s="35"/>
      <c r="H230" s="35"/>
      <c r="I230" s="35"/>
      <c r="J230" s="35"/>
      <c r="K230" s="35"/>
      <c r="L230" s="35"/>
      <c r="M230" s="35"/>
      <c r="N230" s="35"/>
      <c r="O230" s="35"/>
      <c r="P230" s="35" t="s">
        <v>4248</v>
      </c>
      <c r="Q230" s="32" t="s">
        <v>9801</v>
      </c>
      <c r="R230" s="32" t="s">
        <v>10467</v>
      </c>
      <c r="S230" s="32" t="s">
        <v>10468</v>
      </c>
      <c r="T230" s="32" t="s">
        <v>10372</v>
      </c>
      <c r="U230" s="32" t="s">
        <v>10373</v>
      </c>
    </row>
    <row r="231" spans="1:21" x14ac:dyDescent="0.25">
      <c r="A231" s="35" t="s">
        <v>6380</v>
      </c>
      <c r="B231" s="34" t="s">
        <v>6381</v>
      </c>
      <c r="C231" s="35" t="s">
        <v>6382</v>
      </c>
      <c r="D231" s="35"/>
      <c r="E231" s="35"/>
      <c r="F231" s="36"/>
      <c r="G231" s="35"/>
      <c r="H231" s="35"/>
      <c r="I231" s="35"/>
      <c r="J231" s="35"/>
      <c r="K231" s="35"/>
      <c r="L231" s="35"/>
      <c r="M231" s="35"/>
      <c r="N231" s="35"/>
      <c r="O231" s="35"/>
      <c r="P231" s="35" t="s">
        <v>4248</v>
      </c>
      <c r="Q231" s="32" t="s">
        <v>9801</v>
      </c>
      <c r="R231" s="32" t="s">
        <v>10467</v>
      </c>
      <c r="S231" s="32" t="s">
        <v>10468</v>
      </c>
      <c r="T231" s="32" t="s">
        <v>10372</v>
      </c>
      <c r="U231" s="32" t="s">
        <v>10485</v>
      </c>
    </row>
    <row r="232" spans="1:21" x14ac:dyDescent="0.25">
      <c r="A232" s="35" t="s">
        <v>5991</v>
      </c>
      <c r="B232" s="34" t="s">
        <v>5992</v>
      </c>
      <c r="C232" s="35" t="s">
        <v>5993</v>
      </c>
      <c r="D232" s="35"/>
      <c r="E232" s="35"/>
      <c r="F232" s="36"/>
      <c r="G232" s="35"/>
      <c r="H232" s="35"/>
      <c r="I232" s="35"/>
      <c r="J232" s="35"/>
      <c r="K232" s="35"/>
      <c r="L232" s="35"/>
      <c r="M232" s="35"/>
      <c r="N232" s="35"/>
      <c r="O232" s="35"/>
      <c r="P232" s="35" t="s">
        <v>4248</v>
      </c>
      <c r="Q232" s="32" t="s">
        <v>9801</v>
      </c>
      <c r="R232" s="32" t="s">
        <v>10467</v>
      </c>
      <c r="S232" s="32" t="s">
        <v>10468</v>
      </c>
      <c r="T232" s="32" t="s">
        <v>10372</v>
      </c>
      <c r="U232" s="32" t="s">
        <v>10486</v>
      </c>
    </row>
    <row r="233" spans="1:21" x14ac:dyDescent="0.25">
      <c r="A233" s="35" t="s">
        <v>6328</v>
      </c>
      <c r="B233" s="34" t="s">
        <v>6329</v>
      </c>
      <c r="C233" s="35" t="s">
        <v>6330</v>
      </c>
      <c r="D233" s="35"/>
      <c r="E233" s="35"/>
      <c r="F233" s="36"/>
      <c r="G233" s="35"/>
      <c r="H233" s="35"/>
      <c r="I233" s="35"/>
      <c r="J233" s="35"/>
      <c r="K233" s="35"/>
      <c r="L233" s="35"/>
      <c r="M233" s="35"/>
      <c r="N233" s="35"/>
      <c r="O233" s="35"/>
      <c r="P233" s="35" t="s">
        <v>4248</v>
      </c>
      <c r="Q233" s="32" t="s">
        <v>9801</v>
      </c>
      <c r="R233" s="32" t="s">
        <v>10467</v>
      </c>
      <c r="S233" s="32" t="s">
        <v>10468</v>
      </c>
      <c r="T233" s="32" t="s">
        <v>10372</v>
      </c>
      <c r="U233" s="32" t="s">
        <v>10487</v>
      </c>
    </row>
    <row r="234" spans="1:21" x14ac:dyDescent="0.25">
      <c r="A234" s="35" t="s">
        <v>9322</v>
      </c>
      <c r="B234" s="34" t="s">
        <v>9323</v>
      </c>
      <c r="C234" s="35" t="s">
        <v>9324</v>
      </c>
      <c r="D234" s="35"/>
      <c r="E234" s="35"/>
      <c r="F234" s="36"/>
      <c r="G234" s="35"/>
      <c r="H234" s="35"/>
      <c r="I234" s="35"/>
      <c r="J234" s="35"/>
      <c r="K234" s="35"/>
      <c r="L234" s="35"/>
      <c r="M234" s="35"/>
      <c r="N234" s="35"/>
      <c r="O234" s="35"/>
      <c r="P234" s="35" t="s">
        <v>4248</v>
      </c>
      <c r="Q234" s="32" t="s">
        <v>9802</v>
      </c>
      <c r="R234" s="32" t="s">
        <v>10467</v>
      </c>
      <c r="S234" s="32" t="s">
        <v>10468</v>
      </c>
      <c r="T234" s="32" t="s">
        <v>10372</v>
      </c>
      <c r="U234" s="32" t="s">
        <v>10488</v>
      </c>
    </row>
    <row r="235" spans="1:21" x14ac:dyDescent="0.25">
      <c r="A235" s="35" t="s">
        <v>6334</v>
      </c>
      <c r="B235" s="34" t="s">
        <v>6335</v>
      </c>
      <c r="C235" s="35" t="s">
        <v>6336</v>
      </c>
      <c r="D235" s="35"/>
      <c r="E235" s="35"/>
      <c r="F235" s="36"/>
      <c r="G235" s="35"/>
      <c r="H235" s="35"/>
      <c r="I235" s="35"/>
      <c r="J235" s="35"/>
      <c r="K235" s="35"/>
      <c r="L235" s="35"/>
      <c r="M235" s="35"/>
      <c r="N235" s="35"/>
      <c r="O235" s="35"/>
      <c r="P235" s="35" t="s">
        <v>4248</v>
      </c>
      <c r="Q235" s="32" t="s">
        <v>9802</v>
      </c>
      <c r="R235" s="32" t="s">
        <v>10467</v>
      </c>
      <c r="S235" s="32" t="s">
        <v>10468</v>
      </c>
      <c r="T235" s="32" t="s">
        <v>10372</v>
      </c>
      <c r="U235" s="32" t="s">
        <v>10489</v>
      </c>
    </row>
    <row r="236" spans="1:21" x14ac:dyDescent="0.25">
      <c r="A236" s="35" t="s">
        <v>6045</v>
      </c>
      <c r="B236" s="34" t="s">
        <v>6046</v>
      </c>
      <c r="C236" s="35" t="s">
        <v>6047</v>
      </c>
      <c r="D236" s="35"/>
      <c r="E236" s="35"/>
      <c r="F236" s="36"/>
      <c r="G236" s="35"/>
      <c r="H236" s="35"/>
      <c r="I236" s="35"/>
      <c r="J236" s="35"/>
      <c r="K236" s="35"/>
      <c r="L236" s="35"/>
      <c r="M236" s="35"/>
      <c r="N236" s="35"/>
      <c r="O236" s="35"/>
      <c r="P236" s="35" t="s">
        <v>4248</v>
      </c>
      <c r="Q236" s="32" t="s">
        <v>9802</v>
      </c>
      <c r="R236" s="32" t="s">
        <v>10467</v>
      </c>
      <c r="S236" s="32" t="s">
        <v>10468</v>
      </c>
      <c r="T236" s="32" t="s">
        <v>10372</v>
      </c>
      <c r="U236" s="32" t="s">
        <v>10490</v>
      </c>
    </row>
    <row r="237" spans="1:21" x14ac:dyDescent="0.25">
      <c r="A237" s="35" t="s">
        <v>5967</v>
      </c>
      <c r="B237" s="34" t="s">
        <v>5968</v>
      </c>
      <c r="C237" s="35" t="s">
        <v>5969</v>
      </c>
      <c r="D237" s="35"/>
      <c r="E237" s="35"/>
      <c r="F237" s="36"/>
      <c r="G237" s="35"/>
      <c r="H237" s="35"/>
      <c r="I237" s="35"/>
      <c r="J237" s="35"/>
      <c r="K237" s="35"/>
      <c r="L237" s="35"/>
      <c r="M237" s="35"/>
      <c r="N237" s="35"/>
      <c r="O237" s="35"/>
      <c r="P237" s="35" t="s">
        <v>4248</v>
      </c>
      <c r="Q237" s="32" t="s">
        <v>9802</v>
      </c>
      <c r="R237" s="32" t="s">
        <v>10467</v>
      </c>
      <c r="S237" s="32" t="s">
        <v>10468</v>
      </c>
      <c r="T237" s="32" t="s">
        <v>10372</v>
      </c>
      <c r="U237" s="32" t="s">
        <v>10491</v>
      </c>
    </row>
    <row r="238" spans="1:21" x14ac:dyDescent="0.25">
      <c r="A238" s="35" t="s">
        <v>6189</v>
      </c>
      <c r="B238" s="34" t="s">
        <v>6190</v>
      </c>
      <c r="C238" s="35" t="s">
        <v>6191</v>
      </c>
      <c r="D238" s="35"/>
      <c r="E238" s="35"/>
      <c r="F238" s="36"/>
      <c r="G238" s="35"/>
      <c r="H238" s="35"/>
      <c r="I238" s="35"/>
      <c r="J238" s="35"/>
      <c r="K238" s="35"/>
      <c r="L238" s="35"/>
      <c r="M238" s="35"/>
      <c r="N238" s="35"/>
      <c r="O238" s="35"/>
      <c r="P238" s="35" t="s">
        <v>4248</v>
      </c>
      <c r="Q238" s="32" t="s">
        <v>9802</v>
      </c>
      <c r="R238" s="32" t="s">
        <v>10467</v>
      </c>
      <c r="S238" s="32" t="s">
        <v>10468</v>
      </c>
      <c r="T238" s="32" t="s">
        <v>10372</v>
      </c>
      <c r="U238" s="32" t="s">
        <v>10492</v>
      </c>
    </row>
    <row r="239" spans="1:21" x14ac:dyDescent="0.25">
      <c r="A239" s="35" t="s">
        <v>5763</v>
      </c>
      <c r="B239" s="34" t="s">
        <v>5764</v>
      </c>
      <c r="C239" s="35" t="s">
        <v>5765</v>
      </c>
      <c r="D239" s="35"/>
      <c r="E239" s="35"/>
      <c r="F239" s="36"/>
      <c r="G239" s="35"/>
      <c r="H239" s="35"/>
      <c r="I239" s="35"/>
      <c r="J239" s="35"/>
      <c r="K239" s="35"/>
      <c r="L239" s="35"/>
      <c r="M239" s="35"/>
      <c r="N239" s="35"/>
      <c r="O239" s="35"/>
      <c r="P239" s="35" t="s">
        <v>4248</v>
      </c>
      <c r="Q239" s="32" t="s">
        <v>9802</v>
      </c>
      <c r="R239" s="32" t="s">
        <v>10493</v>
      </c>
      <c r="S239" s="32" t="s">
        <v>10468</v>
      </c>
      <c r="T239" s="32" t="s">
        <v>10372</v>
      </c>
      <c r="U239" s="32" t="s">
        <v>10469</v>
      </c>
    </row>
    <row r="240" spans="1:21" x14ac:dyDescent="0.25">
      <c r="A240" s="35" t="s">
        <v>6358</v>
      </c>
      <c r="B240" s="34" t="s">
        <v>6359</v>
      </c>
      <c r="C240" s="35" t="s">
        <v>6360</v>
      </c>
      <c r="D240" s="35"/>
      <c r="E240" s="35"/>
      <c r="F240" s="36"/>
      <c r="G240" s="35"/>
      <c r="H240" s="35"/>
      <c r="I240" s="35"/>
      <c r="J240" s="35"/>
      <c r="K240" s="35"/>
      <c r="L240" s="35"/>
      <c r="M240" s="35"/>
      <c r="N240" s="35"/>
      <c r="O240" s="35"/>
      <c r="P240" s="35" t="s">
        <v>4248</v>
      </c>
      <c r="Q240" s="32" t="s">
        <v>9802</v>
      </c>
      <c r="R240" s="32" t="s">
        <v>10493</v>
      </c>
      <c r="S240" s="32" t="s">
        <v>10468</v>
      </c>
      <c r="T240" s="32" t="s">
        <v>10372</v>
      </c>
      <c r="U240" s="32" t="s">
        <v>10494</v>
      </c>
    </row>
    <row r="241" spans="1:21" x14ac:dyDescent="0.25">
      <c r="A241" s="35" t="s">
        <v>5700</v>
      </c>
      <c r="B241" s="34" t="s">
        <v>5701</v>
      </c>
      <c r="C241" s="35" t="s">
        <v>5702</v>
      </c>
      <c r="D241" s="35"/>
      <c r="E241" s="35"/>
      <c r="F241" s="36"/>
      <c r="G241" s="35"/>
      <c r="H241" s="35"/>
      <c r="I241" s="35"/>
      <c r="J241" s="35"/>
      <c r="K241" s="35"/>
      <c r="L241" s="35"/>
      <c r="M241" s="35"/>
      <c r="N241" s="35"/>
      <c r="O241" s="35"/>
      <c r="P241" s="35" t="s">
        <v>4248</v>
      </c>
      <c r="Q241" s="32" t="s">
        <v>9802</v>
      </c>
      <c r="R241" s="32" t="s">
        <v>10493</v>
      </c>
      <c r="S241" s="32" t="s">
        <v>10468</v>
      </c>
      <c r="T241" s="32" t="s">
        <v>10372</v>
      </c>
      <c r="U241" s="32" t="s">
        <v>10471</v>
      </c>
    </row>
    <row r="242" spans="1:21" x14ac:dyDescent="0.25">
      <c r="A242" s="35" t="s">
        <v>6340</v>
      </c>
      <c r="B242" s="34" t="s">
        <v>6341</v>
      </c>
      <c r="C242" s="35" t="s">
        <v>6342</v>
      </c>
      <c r="D242" s="35"/>
      <c r="E242" s="35"/>
      <c r="F242" s="36"/>
      <c r="G242" s="35"/>
      <c r="H242" s="35"/>
      <c r="I242" s="35"/>
      <c r="J242" s="35"/>
      <c r="K242" s="35"/>
      <c r="L242" s="35"/>
      <c r="M242" s="35"/>
      <c r="N242" s="35"/>
      <c r="O242" s="35"/>
      <c r="P242" s="35" t="s">
        <v>4248</v>
      </c>
      <c r="Q242" s="32" t="s">
        <v>9802</v>
      </c>
      <c r="R242" s="32" t="s">
        <v>10493</v>
      </c>
      <c r="S242" s="32" t="s">
        <v>10468</v>
      </c>
      <c r="T242" s="32" t="s">
        <v>10372</v>
      </c>
      <c r="U242" s="32" t="s">
        <v>10495</v>
      </c>
    </row>
    <row r="243" spans="1:21" x14ac:dyDescent="0.25">
      <c r="A243" s="35" t="s">
        <v>5182</v>
      </c>
      <c r="B243" s="34" t="s">
        <v>5183</v>
      </c>
      <c r="C243" s="35" t="s">
        <v>5184</v>
      </c>
      <c r="D243" s="35"/>
      <c r="E243" s="35"/>
      <c r="F243" s="36"/>
      <c r="G243" s="35"/>
      <c r="H243" s="35"/>
      <c r="I243" s="35"/>
      <c r="J243" s="35"/>
      <c r="K243" s="35"/>
      <c r="L243" s="35"/>
      <c r="M243" s="35"/>
      <c r="N243" s="35"/>
      <c r="O243" s="35"/>
      <c r="P243" s="35" t="s">
        <v>4248</v>
      </c>
      <c r="Q243" s="32" t="s">
        <v>9802</v>
      </c>
      <c r="R243" s="32" t="s">
        <v>10496</v>
      </c>
      <c r="S243" s="32" t="s">
        <v>10475</v>
      </c>
      <c r="T243" s="32" t="s">
        <v>10394</v>
      </c>
    </row>
    <row r="244" spans="1:21" x14ac:dyDescent="0.25">
      <c r="A244" s="35" t="s">
        <v>5883</v>
      </c>
      <c r="B244" s="34" t="s">
        <v>5884</v>
      </c>
      <c r="C244" s="35" t="s">
        <v>5885</v>
      </c>
      <c r="D244" s="35"/>
      <c r="E244" s="35"/>
      <c r="F244" s="36"/>
      <c r="G244" s="35"/>
      <c r="H244" s="35"/>
      <c r="I244" s="35"/>
      <c r="J244" s="35"/>
      <c r="K244" s="35"/>
      <c r="L244" s="35"/>
      <c r="M244" s="35"/>
      <c r="N244" s="35"/>
      <c r="O244" s="35"/>
      <c r="P244" s="35" t="s">
        <v>4248</v>
      </c>
      <c r="Q244" s="32" t="s">
        <v>9802</v>
      </c>
      <c r="R244" s="32" t="s">
        <v>10493</v>
      </c>
      <c r="S244" s="32" t="s">
        <v>10468</v>
      </c>
      <c r="T244" s="32" t="s">
        <v>10372</v>
      </c>
      <c r="U244" s="32" t="s">
        <v>10476</v>
      </c>
    </row>
    <row r="245" spans="1:21" x14ac:dyDescent="0.25">
      <c r="A245" s="35" t="s">
        <v>6371</v>
      </c>
      <c r="B245" s="34" t="s">
        <v>6372</v>
      </c>
      <c r="C245" s="35" t="s">
        <v>6373</v>
      </c>
      <c r="D245" s="35"/>
      <c r="E245" s="35"/>
      <c r="F245" s="36"/>
      <c r="G245" s="35"/>
      <c r="H245" s="35"/>
      <c r="I245" s="35"/>
      <c r="J245" s="35"/>
      <c r="K245" s="35"/>
      <c r="L245" s="35"/>
      <c r="M245" s="35"/>
      <c r="N245" s="35"/>
      <c r="O245" s="35"/>
      <c r="P245" s="35" t="s">
        <v>4248</v>
      </c>
      <c r="Q245" s="32" t="s">
        <v>9802</v>
      </c>
      <c r="R245" s="32" t="s">
        <v>10493</v>
      </c>
      <c r="S245" s="32" t="s">
        <v>10468</v>
      </c>
      <c r="T245" s="32" t="s">
        <v>10372</v>
      </c>
      <c r="U245" s="32" t="s">
        <v>10497</v>
      </c>
    </row>
    <row r="246" spans="1:21" x14ac:dyDescent="0.25">
      <c r="A246" s="35" t="s">
        <v>9310</v>
      </c>
      <c r="B246" s="34" t="s">
        <v>9311</v>
      </c>
      <c r="C246" s="35" t="s">
        <v>9312</v>
      </c>
      <c r="D246" s="35"/>
      <c r="E246" s="35"/>
      <c r="F246" s="36"/>
      <c r="G246" s="35"/>
      <c r="H246" s="35"/>
      <c r="I246" s="35"/>
      <c r="J246" s="35"/>
      <c r="K246" s="35"/>
      <c r="L246" s="35"/>
      <c r="M246" s="35"/>
      <c r="N246" s="35"/>
      <c r="O246" s="35"/>
      <c r="P246" s="35" t="s">
        <v>4248</v>
      </c>
      <c r="Q246" s="32" t="s">
        <v>9802</v>
      </c>
      <c r="R246" s="32" t="s">
        <v>10493</v>
      </c>
      <c r="S246" s="32" t="s">
        <v>10468</v>
      </c>
      <c r="T246" s="32" t="s">
        <v>10372</v>
      </c>
      <c r="U246" s="32" t="s">
        <v>10498</v>
      </c>
    </row>
    <row r="247" spans="1:21" x14ac:dyDescent="0.25">
      <c r="A247" s="35" t="s">
        <v>6377</v>
      </c>
      <c r="B247" s="34" t="s">
        <v>6378</v>
      </c>
      <c r="C247" s="35" t="s">
        <v>6379</v>
      </c>
      <c r="D247" s="35"/>
      <c r="E247" s="35"/>
      <c r="F247" s="36"/>
      <c r="G247" s="35"/>
      <c r="H247" s="35"/>
      <c r="I247" s="35"/>
      <c r="J247" s="35"/>
      <c r="K247" s="35"/>
      <c r="L247" s="35"/>
      <c r="M247" s="35"/>
      <c r="N247" s="35"/>
      <c r="O247" s="35"/>
      <c r="P247" s="35" t="s">
        <v>4248</v>
      </c>
      <c r="Q247" s="32" t="s">
        <v>9802</v>
      </c>
      <c r="R247" s="32" t="s">
        <v>10493</v>
      </c>
      <c r="S247" s="32" t="s">
        <v>10468</v>
      </c>
      <c r="T247" s="32" t="s">
        <v>10372</v>
      </c>
      <c r="U247" s="32" t="s">
        <v>10499</v>
      </c>
    </row>
    <row r="248" spans="1:21" x14ac:dyDescent="0.25">
      <c r="A248" s="35" t="s">
        <v>6366</v>
      </c>
      <c r="B248" s="34" t="s">
        <v>6367</v>
      </c>
      <c r="C248" s="35" t="s">
        <v>6368</v>
      </c>
      <c r="D248" s="35"/>
      <c r="E248" s="35"/>
      <c r="F248" s="36"/>
      <c r="G248" s="35"/>
      <c r="H248" s="35"/>
      <c r="I248" s="35"/>
      <c r="J248" s="35"/>
      <c r="K248" s="35"/>
      <c r="L248" s="35"/>
      <c r="M248" s="35"/>
      <c r="N248" s="35"/>
      <c r="O248" s="35"/>
      <c r="P248" s="35" t="s">
        <v>4248</v>
      </c>
      <c r="Q248" s="32" t="s">
        <v>9802</v>
      </c>
      <c r="R248" s="32" t="s">
        <v>10493</v>
      </c>
      <c r="S248" s="32" t="s">
        <v>10468</v>
      </c>
      <c r="T248" s="32" t="s">
        <v>10372</v>
      </c>
      <c r="U248" s="32" t="s">
        <v>10500</v>
      </c>
    </row>
    <row r="249" spans="1:21" x14ac:dyDescent="0.25">
      <c r="A249" s="35" t="s">
        <v>9265</v>
      </c>
      <c r="B249" s="34" t="s">
        <v>6367</v>
      </c>
      <c r="C249" s="35" t="s">
        <v>9266</v>
      </c>
      <c r="D249" s="35"/>
      <c r="E249" s="35"/>
      <c r="F249" s="36"/>
      <c r="G249" s="35"/>
      <c r="H249" s="35"/>
      <c r="I249" s="35"/>
      <c r="J249" s="35"/>
      <c r="K249" s="35"/>
      <c r="L249" s="35"/>
      <c r="M249" s="35"/>
      <c r="N249" s="35"/>
      <c r="O249" s="35"/>
      <c r="P249" s="35" t="s">
        <v>4248</v>
      </c>
      <c r="Q249" s="32" t="s">
        <v>9802</v>
      </c>
      <c r="R249" s="32" t="s">
        <v>10493</v>
      </c>
      <c r="S249" s="32" t="s">
        <v>10468</v>
      </c>
      <c r="T249" s="32" t="s">
        <v>10372</v>
      </c>
      <c r="U249" s="32" t="s">
        <v>10501</v>
      </c>
    </row>
    <row r="250" spans="1:21" x14ac:dyDescent="0.25">
      <c r="A250" s="35" t="s">
        <v>6349</v>
      </c>
      <c r="B250" s="34" t="s">
        <v>6350</v>
      </c>
      <c r="C250" s="35" t="s">
        <v>6351</v>
      </c>
      <c r="D250" s="35"/>
      <c r="E250" s="35"/>
      <c r="F250" s="36"/>
      <c r="G250" s="35"/>
      <c r="H250" s="35"/>
      <c r="I250" s="35"/>
      <c r="J250" s="35"/>
      <c r="K250" s="35"/>
      <c r="L250" s="35"/>
      <c r="M250" s="35"/>
      <c r="N250" s="35"/>
      <c r="O250" s="35"/>
      <c r="P250" s="35" t="s">
        <v>4248</v>
      </c>
      <c r="Q250" s="32" t="s">
        <v>9802</v>
      </c>
      <c r="R250" s="32" t="s">
        <v>10493</v>
      </c>
      <c r="S250" s="32" t="s">
        <v>10468</v>
      </c>
      <c r="T250" s="32" t="s">
        <v>10372</v>
      </c>
      <c r="U250" s="32" t="s">
        <v>10502</v>
      </c>
    </row>
    <row r="251" spans="1:21" x14ac:dyDescent="0.25">
      <c r="A251" s="35" t="s">
        <v>5820</v>
      </c>
      <c r="B251" s="34" t="s">
        <v>5821</v>
      </c>
      <c r="C251" s="35" t="s">
        <v>5822</v>
      </c>
      <c r="D251" s="35"/>
      <c r="E251" s="35"/>
      <c r="F251" s="36"/>
      <c r="G251" s="35"/>
      <c r="H251" s="35"/>
      <c r="I251" s="35"/>
      <c r="J251" s="35"/>
      <c r="K251" s="35"/>
      <c r="L251" s="35"/>
      <c r="M251" s="35"/>
      <c r="N251" s="35"/>
      <c r="O251" s="35"/>
      <c r="P251" s="35" t="s">
        <v>4248</v>
      </c>
      <c r="Q251" s="32" t="s">
        <v>9802</v>
      </c>
      <c r="R251" s="32" t="s">
        <v>10493</v>
      </c>
      <c r="S251" s="32" t="s">
        <v>10468</v>
      </c>
      <c r="T251" s="32" t="s">
        <v>10372</v>
      </c>
      <c r="U251" s="32" t="s">
        <v>10483</v>
      </c>
    </row>
    <row r="252" spans="1:21" x14ac:dyDescent="0.25">
      <c r="A252" s="35" t="s">
        <v>6192</v>
      </c>
      <c r="B252" s="34" t="s">
        <v>6193</v>
      </c>
      <c r="C252" s="35" t="s">
        <v>6194</v>
      </c>
      <c r="D252" s="35"/>
      <c r="E252" s="35"/>
      <c r="F252" s="36"/>
      <c r="G252" s="35"/>
      <c r="H252" s="35"/>
      <c r="I252" s="35"/>
      <c r="J252" s="35"/>
      <c r="K252" s="35"/>
      <c r="L252" s="35"/>
      <c r="M252" s="35"/>
      <c r="N252" s="35"/>
      <c r="O252" s="35"/>
      <c r="P252" s="35" t="s">
        <v>4248</v>
      </c>
      <c r="Q252" s="32" t="s">
        <v>9802</v>
      </c>
      <c r="R252" s="32" t="s">
        <v>10493</v>
      </c>
      <c r="S252" s="32" t="s">
        <v>10468</v>
      </c>
      <c r="T252" s="32" t="s">
        <v>10372</v>
      </c>
      <c r="U252" s="32" t="s">
        <v>10492</v>
      </c>
    </row>
    <row r="253" spans="1:21" x14ac:dyDescent="0.25">
      <c r="A253" s="35" t="s">
        <v>6287</v>
      </c>
      <c r="B253" s="34" t="s">
        <v>5174</v>
      </c>
      <c r="C253" s="35" t="s">
        <v>6288</v>
      </c>
      <c r="D253" s="35"/>
      <c r="E253" s="35"/>
      <c r="F253" s="36"/>
      <c r="G253" s="35"/>
      <c r="H253" s="35"/>
      <c r="I253" s="35"/>
      <c r="J253" s="35"/>
      <c r="K253" s="35"/>
      <c r="L253" s="35"/>
      <c r="M253" s="35"/>
      <c r="N253" s="35"/>
      <c r="O253" s="35"/>
      <c r="P253" s="35" t="s">
        <v>4248</v>
      </c>
      <c r="Q253" s="32" t="s">
        <v>9802</v>
      </c>
      <c r="R253" s="32" t="s">
        <v>10493</v>
      </c>
      <c r="S253" s="32" t="s">
        <v>10468</v>
      </c>
      <c r="T253" s="32" t="s">
        <v>10372</v>
      </c>
      <c r="U253" s="32" t="s">
        <v>10503</v>
      </c>
    </row>
    <row r="254" spans="1:21" x14ac:dyDescent="0.25">
      <c r="A254" s="35" t="s">
        <v>5173</v>
      </c>
      <c r="B254" s="34" t="s">
        <v>5174</v>
      </c>
      <c r="C254" s="35" t="s">
        <v>5175</v>
      </c>
      <c r="D254" s="35"/>
      <c r="E254" s="35"/>
      <c r="F254" s="36"/>
      <c r="G254" s="35"/>
      <c r="H254" s="35"/>
      <c r="I254" s="35"/>
      <c r="J254" s="35"/>
      <c r="K254" s="35"/>
      <c r="L254" s="35"/>
      <c r="M254" s="35"/>
      <c r="N254" s="35"/>
      <c r="O254" s="35"/>
      <c r="P254" s="35" t="s">
        <v>4248</v>
      </c>
      <c r="Q254" s="32" t="s">
        <v>9802</v>
      </c>
      <c r="R254" s="32" t="s">
        <v>10493</v>
      </c>
      <c r="S254" s="32" t="s">
        <v>10468</v>
      </c>
      <c r="T254" s="32" t="s">
        <v>10372</v>
      </c>
      <c r="U254" s="32" t="s">
        <v>10373</v>
      </c>
    </row>
    <row r="255" spans="1:21" x14ac:dyDescent="0.25">
      <c r="A255" s="35" t="s">
        <v>6280</v>
      </c>
      <c r="B255" s="34" t="s">
        <v>6281</v>
      </c>
      <c r="C255" s="35" t="s">
        <v>6282</v>
      </c>
      <c r="D255" s="35"/>
      <c r="E255" s="35"/>
      <c r="F255" s="36"/>
      <c r="G255" s="35"/>
      <c r="H255" s="35"/>
      <c r="I255" s="35"/>
      <c r="J255" s="35"/>
      <c r="K255" s="35"/>
      <c r="L255" s="35"/>
      <c r="M255" s="35"/>
      <c r="N255" s="35"/>
      <c r="O255" s="35"/>
      <c r="P255" s="35" t="s">
        <v>4248</v>
      </c>
      <c r="Q255" s="32" t="s">
        <v>9802</v>
      </c>
      <c r="R255" s="32" t="s">
        <v>10493</v>
      </c>
      <c r="S255" s="32" t="s">
        <v>10468</v>
      </c>
      <c r="T255" s="32" t="s">
        <v>10372</v>
      </c>
      <c r="U255" s="32" t="s">
        <v>10504</v>
      </c>
    </row>
    <row r="256" spans="1:21" x14ac:dyDescent="0.25">
      <c r="A256" s="35" t="s">
        <v>5994</v>
      </c>
      <c r="B256" s="34" t="s">
        <v>5995</v>
      </c>
      <c r="C256" s="35" t="s">
        <v>5996</v>
      </c>
      <c r="D256" s="35"/>
      <c r="E256" s="35"/>
      <c r="F256" s="36"/>
      <c r="G256" s="35"/>
      <c r="H256" s="35"/>
      <c r="I256" s="35"/>
      <c r="J256" s="35"/>
      <c r="K256" s="35"/>
      <c r="L256" s="35"/>
      <c r="M256" s="35"/>
      <c r="N256" s="35"/>
      <c r="O256" s="35"/>
      <c r="P256" s="35" t="s">
        <v>4248</v>
      </c>
      <c r="Q256" s="32" t="s">
        <v>9802</v>
      </c>
      <c r="R256" s="32" t="s">
        <v>10493</v>
      </c>
      <c r="S256" s="32" t="s">
        <v>10468</v>
      </c>
      <c r="T256" s="32" t="s">
        <v>10372</v>
      </c>
      <c r="U256" s="32" t="s">
        <v>10486</v>
      </c>
    </row>
    <row r="257" spans="1:21" x14ac:dyDescent="0.25">
      <c r="A257" s="35" t="s">
        <v>6325</v>
      </c>
      <c r="B257" s="34" t="s">
        <v>6326</v>
      </c>
      <c r="C257" s="35" t="s">
        <v>6327</v>
      </c>
      <c r="D257" s="35"/>
      <c r="E257" s="35"/>
      <c r="F257" s="36"/>
      <c r="G257" s="35"/>
      <c r="H257" s="35"/>
      <c r="I257" s="35"/>
      <c r="J257" s="35"/>
      <c r="K257" s="35"/>
      <c r="L257" s="35"/>
      <c r="M257" s="35"/>
      <c r="N257" s="35"/>
      <c r="O257" s="35"/>
      <c r="P257" s="35" t="s">
        <v>4248</v>
      </c>
      <c r="Q257" s="32" t="s">
        <v>9804</v>
      </c>
      <c r="R257" s="32" t="s">
        <v>10493</v>
      </c>
      <c r="S257" s="32" t="s">
        <v>10468</v>
      </c>
      <c r="T257" s="32" t="s">
        <v>10372</v>
      </c>
      <c r="U257" s="32" t="s">
        <v>10505</v>
      </c>
    </row>
    <row r="258" spans="1:21" x14ac:dyDescent="0.25">
      <c r="A258" s="35" t="s">
        <v>9319</v>
      </c>
      <c r="B258" s="34" t="s">
        <v>9320</v>
      </c>
      <c r="C258" s="35" t="s">
        <v>9321</v>
      </c>
      <c r="D258" s="35"/>
      <c r="E258" s="35"/>
      <c r="F258" s="36"/>
      <c r="G258" s="35"/>
      <c r="H258" s="35"/>
      <c r="I258" s="35"/>
      <c r="J258" s="35"/>
      <c r="K258" s="35"/>
      <c r="L258" s="35"/>
      <c r="M258" s="35"/>
      <c r="N258" s="35"/>
      <c r="O258" s="35"/>
      <c r="P258" s="35" t="s">
        <v>4248</v>
      </c>
      <c r="Q258" s="32" t="s">
        <v>9804</v>
      </c>
      <c r="R258" s="32" t="s">
        <v>10493</v>
      </c>
      <c r="S258" s="32" t="s">
        <v>10468</v>
      </c>
      <c r="T258" s="32" t="s">
        <v>10372</v>
      </c>
      <c r="U258" s="32" t="s">
        <v>10506</v>
      </c>
    </row>
    <row r="259" spans="1:21" x14ac:dyDescent="0.25">
      <c r="A259" s="35" t="s">
        <v>6331</v>
      </c>
      <c r="B259" s="34" t="s">
        <v>6332</v>
      </c>
      <c r="C259" s="35" t="s">
        <v>6333</v>
      </c>
      <c r="D259" s="35"/>
      <c r="E259" s="35"/>
      <c r="F259" s="36"/>
      <c r="G259" s="35"/>
      <c r="H259" s="35"/>
      <c r="I259" s="35"/>
      <c r="J259" s="35"/>
      <c r="K259" s="35"/>
      <c r="L259" s="35"/>
      <c r="M259" s="35"/>
      <c r="N259" s="35"/>
      <c r="O259" s="35"/>
      <c r="P259" s="35" t="s">
        <v>4248</v>
      </c>
      <c r="Q259" s="32" t="s">
        <v>9804</v>
      </c>
      <c r="R259" s="32" t="s">
        <v>10493</v>
      </c>
      <c r="S259" s="32" t="s">
        <v>10468</v>
      </c>
      <c r="T259" s="32" t="s">
        <v>10372</v>
      </c>
      <c r="U259" s="32" t="s">
        <v>10507</v>
      </c>
    </row>
    <row r="260" spans="1:21" x14ac:dyDescent="0.25">
      <c r="A260" s="35" t="s">
        <v>6048</v>
      </c>
      <c r="B260" s="34" t="s">
        <v>6049</v>
      </c>
      <c r="C260" s="35" t="s">
        <v>6050</v>
      </c>
      <c r="D260" s="35"/>
      <c r="E260" s="35"/>
      <c r="F260" s="36"/>
      <c r="G260" s="35"/>
      <c r="H260" s="35"/>
      <c r="I260" s="35"/>
      <c r="J260" s="35"/>
      <c r="K260" s="35"/>
      <c r="L260" s="35"/>
      <c r="M260" s="35"/>
      <c r="N260" s="35"/>
      <c r="O260" s="35"/>
      <c r="P260" s="35" t="s">
        <v>4248</v>
      </c>
      <c r="Q260" s="32" t="s">
        <v>9804</v>
      </c>
      <c r="R260" s="32" t="s">
        <v>10493</v>
      </c>
      <c r="S260" s="32" t="s">
        <v>10468</v>
      </c>
      <c r="T260" s="32" t="s">
        <v>10372</v>
      </c>
      <c r="U260" s="32" t="s">
        <v>10490</v>
      </c>
    </row>
    <row r="261" spans="1:21" x14ac:dyDescent="0.25">
      <c r="A261" s="35" t="s">
        <v>5970</v>
      </c>
      <c r="B261" s="34" t="s">
        <v>5971</v>
      </c>
      <c r="C261" s="35" t="s">
        <v>5972</v>
      </c>
      <c r="D261" s="35"/>
      <c r="E261" s="35"/>
      <c r="F261" s="36"/>
      <c r="G261" s="35"/>
      <c r="H261" s="35"/>
      <c r="I261" s="35"/>
      <c r="J261" s="35"/>
      <c r="K261" s="35"/>
      <c r="L261" s="35"/>
      <c r="M261" s="35"/>
      <c r="N261" s="35"/>
      <c r="O261" s="35"/>
      <c r="P261" s="35" t="s">
        <v>4248</v>
      </c>
      <c r="Q261" s="32" t="s">
        <v>9804</v>
      </c>
      <c r="R261" s="32" t="s">
        <v>10493</v>
      </c>
      <c r="S261" s="32" t="s">
        <v>10468</v>
      </c>
      <c r="T261" s="32" t="s">
        <v>10372</v>
      </c>
      <c r="U261" s="32" t="s">
        <v>10491</v>
      </c>
    </row>
    <row r="262" spans="1:21" x14ac:dyDescent="0.25">
      <c r="A262" s="35" t="s">
        <v>5766</v>
      </c>
      <c r="B262" s="34" t="s">
        <v>5767</v>
      </c>
      <c r="C262" s="35" t="s">
        <v>5768</v>
      </c>
      <c r="D262" s="35"/>
      <c r="E262" s="35"/>
      <c r="F262" s="36"/>
      <c r="G262" s="35"/>
      <c r="H262" s="35"/>
      <c r="I262" s="35"/>
      <c r="J262" s="35"/>
      <c r="K262" s="35"/>
      <c r="L262" s="35"/>
      <c r="M262" s="35"/>
      <c r="N262" s="35"/>
      <c r="O262" s="35"/>
      <c r="P262" s="35" t="s">
        <v>4248</v>
      </c>
      <c r="Q262" s="32" t="s">
        <v>9804</v>
      </c>
      <c r="R262" s="32" t="s">
        <v>10508</v>
      </c>
      <c r="S262" s="32" t="s">
        <v>10468</v>
      </c>
      <c r="T262" s="32" t="s">
        <v>10372</v>
      </c>
      <c r="U262" s="32" t="s">
        <v>10469</v>
      </c>
    </row>
    <row r="263" spans="1:21" x14ac:dyDescent="0.25">
      <c r="A263" s="35" t="s">
        <v>5703</v>
      </c>
      <c r="B263" s="34" t="s">
        <v>5704</v>
      </c>
      <c r="C263" s="35" t="s">
        <v>5705</v>
      </c>
      <c r="D263" s="35"/>
      <c r="E263" s="35"/>
      <c r="F263" s="36"/>
      <c r="G263" s="35"/>
      <c r="H263" s="35"/>
      <c r="I263" s="35"/>
      <c r="J263" s="35"/>
      <c r="K263" s="35"/>
      <c r="L263" s="35"/>
      <c r="M263" s="35"/>
      <c r="N263" s="35"/>
      <c r="O263" s="35"/>
      <c r="P263" s="35" t="s">
        <v>4248</v>
      </c>
      <c r="Q263" s="32" t="s">
        <v>9804</v>
      </c>
      <c r="R263" s="32" t="s">
        <v>10508</v>
      </c>
      <c r="S263" s="32" t="s">
        <v>10468</v>
      </c>
      <c r="T263" s="32" t="s">
        <v>10372</v>
      </c>
      <c r="U263" s="32" t="s">
        <v>10471</v>
      </c>
    </row>
    <row r="264" spans="1:21" x14ac:dyDescent="0.25">
      <c r="A264" s="35" t="s">
        <v>6346</v>
      </c>
      <c r="B264" s="34" t="s">
        <v>6347</v>
      </c>
      <c r="C264" s="35" t="s">
        <v>6348</v>
      </c>
      <c r="D264" s="35"/>
      <c r="E264" s="35"/>
      <c r="F264" s="36"/>
      <c r="G264" s="35"/>
      <c r="H264" s="35"/>
      <c r="I264" s="35"/>
      <c r="J264" s="35"/>
      <c r="K264" s="35"/>
      <c r="L264" s="35"/>
      <c r="M264" s="35"/>
      <c r="N264" s="35"/>
      <c r="O264" s="35"/>
      <c r="P264" s="35" t="s">
        <v>4248</v>
      </c>
      <c r="Q264" s="32" t="s">
        <v>9804</v>
      </c>
      <c r="R264" s="32" t="s">
        <v>10508</v>
      </c>
      <c r="S264" s="32" t="s">
        <v>10468</v>
      </c>
      <c r="T264" s="32" t="s">
        <v>10372</v>
      </c>
      <c r="U264" s="32" t="s">
        <v>10509</v>
      </c>
    </row>
    <row r="265" spans="1:21" x14ac:dyDescent="0.25">
      <c r="A265" s="35" t="s">
        <v>9308</v>
      </c>
      <c r="B265" s="34" t="s">
        <v>5180</v>
      </c>
      <c r="C265" s="35" t="s">
        <v>9309</v>
      </c>
      <c r="D265" s="35"/>
      <c r="E265" s="35"/>
      <c r="F265" s="36"/>
      <c r="G265" s="35"/>
      <c r="H265" s="35"/>
      <c r="I265" s="35"/>
      <c r="J265" s="35"/>
      <c r="K265" s="35"/>
      <c r="L265" s="35"/>
      <c r="M265" s="35"/>
      <c r="N265" s="35"/>
      <c r="O265" s="35"/>
      <c r="P265" s="35" t="s">
        <v>4248</v>
      </c>
      <c r="Q265" s="32" t="s">
        <v>9804</v>
      </c>
      <c r="R265" s="32" t="s">
        <v>10508</v>
      </c>
      <c r="S265" s="32" t="s">
        <v>10468</v>
      </c>
      <c r="T265" s="32" t="s">
        <v>10372</v>
      </c>
      <c r="U265" s="32" t="s">
        <v>10510</v>
      </c>
    </row>
    <row r="266" spans="1:21" x14ac:dyDescent="0.25">
      <c r="A266" s="35" t="s">
        <v>5179</v>
      </c>
      <c r="B266" s="34" t="s">
        <v>5180</v>
      </c>
      <c r="C266" s="35" t="s">
        <v>5181</v>
      </c>
      <c r="D266" s="35"/>
      <c r="E266" s="35"/>
      <c r="F266" s="36"/>
      <c r="G266" s="35"/>
      <c r="H266" s="35"/>
      <c r="I266" s="35"/>
      <c r="J266" s="35"/>
      <c r="K266" s="35"/>
      <c r="L266" s="35"/>
      <c r="M266" s="35"/>
      <c r="N266" s="35"/>
      <c r="O266" s="35"/>
      <c r="P266" s="35" t="s">
        <v>4248</v>
      </c>
      <c r="Q266" s="32" t="s">
        <v>9804</v>
      </c>
      <c r="R266" s="32" t="s">
        <v>10511</v>
      </c>
      <c r="S266" s="32" t="s">
        <v>10475</v>
      </c>
      <c r="T266" s="32" t="s">
        <v>10394</v>
      </c>
    </row>
    <row r="267" spans="1:21" x14ac:dyDescent="0.25">
      <c r="A267" s="35" t="s">
        <v>5886</v>
      </c>
      <c r="B267" s="34" t="s">
        <v>5887</v>
      </c>
      <c r="C267" s="35" t="s">
        <v>5888</v>
      </c>
      <c r="D267" s="35"/>
      <c r="E267" s="35"/>
      <c r="F267" s="36"/>
      <c r="G267" s="35"/>
      <c r="H267" s="35"/>
      <c r="I267" s="35"/>
      <c r="J267" s="35"/>
      <c r="K267" s="35"/>
      <c r="L267" s="35"/>
      <c r="M267" s="35"/>
      <c r="N267" s="35"/>
      <c r="O267" s="35"/>
      <c r="P267" s="35" t="s">
        <v>4248</v>
      </c>
      <c r="Q267" s="32" t="s">
        <v>9804</v>
      </c>
      <c r="R267" s="32" t="s">
        <v>10508</v>
      </c>
      <c r="S267" s="32" t="s">
        <v>10468</v>
      </c>
      <c r="T267" s="32" t="s">
        <v>10372</v>
      </c>
      <c r="U267" s="32" t="s">
        <v>10476</v>
      </c>
    </row>
    <row r="268" spans="1:21" x14ac:dyDescent="0.25">
      <c r="A268" s="35" t="s">
        <v>9316</v>
      </c>
      <c r="B268" s="34" t="s">
        <v>9317</v>
      </c>
      <c r="C268" s="35" t="s">
        <v>9318</v>
      </c>
      <c r="D268" s="35"/>
      <c r="E268" s="35"/>
      <c r="F268" s="36"/>
      <c r="G268" s="35"/>
      <c r="H268" s="35"/>
      <c r="I268" s="35"/>
      <c r="J268" s="35"/>
      <c r="K268" s="35"/>
      <c r="L268" s="35"/>
      <c r="M268" s="35"/>
      <c r="N268" s="35"/>
      <c r="O268" s="35"/>
      <c r="P268" s="35" t="s">
        <v>4248</v>
      </c>
      <c r="Q268" s="32" t="s">
        <v>9804</v>
      </c>
      <c r="R268" s="32" t="s">
        <v>10508</v>
      </c>
      <c r="S268" s="32" t="s">
        <v>10468</v>
      </c>
      <c r="T268" s="32" t="s">
        <v>10372</v>
      </c>
      <c r="U268" s="32" t="s">
        <v>10512</v>
      </c>
    </row>
    <row r="269" spans="1:21" x14ac:dyDescent="0.25">
      <c r="A269" s="35" t="s">
        <v>5146</v>
      </c>
      <c r="B269" s="34" t="s">
        <v>5147</v>
      </c>
      <c r="C269" s="35" t="s">
        <v>5148</v>
      </c>
      <c r="D269" s="35"/>
      <c r="E269" s="35"/>
      <c r="F269" s="36"/>
      <c r="G269" s="35"/>
      <c r="H269" s="35"/>
      <c r="I269" s="35"/>
      <c r="J269" s="35"/>
      <c r="K269" s="35"/>
      <c r="L269" s="35"/>
      <c r="M269" s="35"/>
      <c r="N269" s="35"/>
      <c r="O269" s="35"/>
      <c r="P269" s="35" t="s">
        <v>4248</v>
      </c>
      <c r="Q269" s="32" t="s">
        <v>9804</v>
      </c>
      <c r="R269" s="32" t="s">
        <v>10513</v>
      </c>
      <c r="S269" s="32" t="s">
        <v>10514</v>
      </c>
    </row>
    <row r="270" spans="1:21" x14ac:dyDescent="0.25">
      <c r="A270" s="35" t="s">
        <v>6364</v>
      </c>
      <c r="B270" s="34" t="s">
        <v>6293</v>
      </c>
      <c r="C270" s="35" t="s">
        <v>6365</v>
      </c>
      <c r="D270" s="35"/>
      <c r="E270" s="35"/>
      <c r="F270" s="36"/>
      <c r="G270" s="35"/>
      <c r="H270" s="35"/>
      <c r="I270" s="35"/>
      <c r="J270" s="35"/>
      <c r="K270" s="35"/>
      <c r="L270" s="35"/>
      <c r="M270" s="35"/>
      <c r="N270" s="35"/>
      <c r="O270" s="35"/>
      <c r="P270" s="35" t="s">
        <v>4248</v>
      </c>
      <c r="Q270" s="32" t="s">
        <v>9804</v>
      </c>
      <c r="R270" s="32" t="s">
        <v>10508</v>
      </c>
      <c r="S270" s="32" t="s">
        <v>10468</v>
      </c>
      <c r="T270" s="32" t="s">
        <v>10372</v>
      </c>
      <c r="U270" s="32" t="s">
        <v>10515</v>
      </c>
    </row>
    <row r="271" spans="1:21" x14ac:dyDescent="0.25">
      <c r="A271" s="35" t="s">
        <v>6292</v>
      </c>
      <c r="B271" s="34" t="s">
        <v>6293</v>
      </c>
      <c r="C271" s="35" t="s">
        <v>6294</v>
      </c>
      <c r="D271" s="35"/>
      <c r="E271" s="35"/>
      <c r="F271" s="36"/>
      <c r="G271" s="35"/>
      <c r="H271" s="35"/>
      <c r="I271" s="35"/>
      <c r="J271" s="35"/>
      <c r="K271" s="35"/>
      <c r="L271" s="35"/>
      <c r="M271" s="35"/>
      <c r="N271" s="35"/>
      <c r="O271" s="35"/>
      <c r="P271" s="35" t="s">
        <v>4248</v>
      </c>
      <c r="Q271" s="32" t="s">
        <v>9804</v>
      </c>
      <c r="R271" s="32" t="s">
        <v>10508</v>
      </c>
      <c r="S271" s="32" t="s">
        <v>10468</v>
      </c>
      <c r="T271" s="32" t="s">
        <v>10372</v>
      </c>
      <c r="U271" s="32" t="s">
        <v>10516</v>
      </c>
    </row>
    <row r="272" spans="1:21" x14ac:dyDescent="0.25">
      <c r="A272" s="35" t="s">
        <v>9269</v>
      </c>
      <c r="B272" s="34" t="s">
        <v>6293</v>
      </c>
      <c r="C272" s="35" t="s">
        <v>9270</v>
      </c>
      <c r="D272" s="35"/>
      <c r="E272" s="35"/>
      <c r="F272" s="36"/>
      <c r="G272" s="35"/>
      <c r="H272" s="35"/>
      <c r="I272" s="35"/>
      <c r="J272" s="35"/>
      <c r="K272" s="35"/>
      <c r="L272" s="35"/>
      <c r="M272" s="35"/>
      <c r="N272" s="35"/>
      <c r="O272" s="35"/>
      <c r="P272" s="35" t="s">
        <v>4248</v>
      </c>
      <c r="Q272" s="32" t="s">
        <v>9804</v>
      </c>
      <c r="R272" s="32" t="s">
        <v>10508</v>
      </c>
      <c r="S272" s="32" t="s">
        <v>10468</v>
      </c>
      <c r="T272" s="32" t="s">
        <v>10372</v>
      </c>
      <c r="U272" s="32" t="s">
        <v>10517</v>
      </c>
    </row>
    <row r="273" spans="1:21" x14ac:dyDescent="0.25">
      <c r="A273" s="35" t="s">
        <v>6355</v>
      </c>
      <c r="B273" s="34" t="s">
        <v>6356</v>
      </c>
      <c r="C273" s="35" t="s">
        <v>6357</v>
      </c>
      <c r="D273" s="35"/>
      <c r="E273" s="35"/>
      <c r="F273" s="36"/>
      <c r="G273" s="35"/>
      <c r="H273" s="35"/>
      <c r="I273" s="35"/>
      <c r="J273" s="35"/>
      <c r="K273" s="35"/>
      <c r="L273" s="35"/>
      <c r="M273" s="35"/>
      <c r="N273" s="35"/>
      <c r="O273" s="35"/>
      <c r="P273" s="35" t="s">
        <v>4248</v>
      </c>
      <c r="Q273" s="32" t="s">
        <v>9804</v>
      </c>
      <c r="R273" s="32" t="s">
        <v>10508</v>
      </c>
      <c r="S273" s="32" t="s">
        <v>10468</v>
      </c>
      <c r="T273" s="32" t="s">
        <v>10372</v>
      </c>
      <c r="U273" s="32" t="s">
        <v>10518</v>
      </c>
    </row>
    <row r="274" spans="1:21" x14ac:dyDescent="0.25">
      <c r="A274" s="35" t="s">
        <v>5823</v>
      </c>
      <c r="B274" s="34" t="s">
        <v>5824</v>
      </c>
      <c r="C274" s="35" t="s">
        <v>5825</v>
      </c>
      <c r="D274" s="35"/>
      <c r="E274" s="35"/>
      <c r="F274" s="36"/>
      <c r="G274" s="35"/>
      <c r="H274" s="35"/>
      <c r="I274" s="35"/>
      <c r="J274" s="35"/>
      <c r="K274" s="35"/>
      <c r="L274" s="35"/>
      <c r="M274" s="35"/>
      <c r="N274" s="35"/>
      <c r="O274" s="35"/>
      <c r="P274" s="35" t="s">
        <v>4248</v>
      </c>
      <c r="Q274" s="32" t="s">
        <v>9804</v>
      </c>
      <c r="R274" s="32" t="s">
        <v>10508</v>
      </c>
      <c r="S274" s="32" t="s">
        <v>10468</v>
      </c>
      <c r="T274" s="32" t="s">
        <v>10372</v>
      </c>
      <c r="U274" s="32" t="s">
        <v>10483</v>
      </c>
    </row>
    <row r="275" spans="1:21" x14ac:dyDescent="0.25">
      <c r="A275" s="35" t="s">
        <v>6195</v>
      </c>
      <c r="B275" s="34" t="s">
        <v>6196</v>
      </c>
      <c r="C275" s="35" t="s">
        <v>6197</v>
      </c>
      <c r="D275" s="35"/>
      <c r="E275" s="35"/>
      <c r="F275" s="36"/>
      <c r="G275" s="35"/>
      <c r="H275" s="35"/>
      <c r="I275" s="35"/>
      <c r="J275" s="35"/>
      <c r="K275" s="35"/>
      <c r="L275" s="35"/>
      <c r="M275" s="35"/>
      <c r="N275" s="35"/>
      <c r="O275" s="35"/>
      <c r="P275" s="35" t="s">
        <v>4248</v>
      </c>
      <c r="Q275" s="32" t="s">
        <v>9804</v>
      </c>
      <c r="R275" s="32" t="s">
        <v>10508</v>
      </c>
      <c r="S275" s="32" t="s">
        <v>10468</v>
      </c>
      <c r="T275" s="32" t="s">
        <v>10372</v>
      </c>
      <c r="U275" s="32" t="s">
        <v>10492</v>
      </c>
    </row>
    <row r="276" spans="1:21" x14ac:dyDescent="0.25">
      <c r="A276" s="35" t="s">
        <v>6285</v>
      </c>
      <c r="B276" s="34" t="s">
        <v>5171</v>
      </c>
      <c r="C276" s="35" t="s">
        <v>6286</v>
      </c>
      <c r="D276" s="35"/>
      <c r="E276" s="35"/>
      <c r="F276" s="36"/>
      <c r="G276" s="35"/>
      <c r="H276" s="35"/>
      <c r="I276" s="35"/>
      <c r="J276" s="35"/>
      <c r="K276" s="35"/>
      <c r="L276" s="35"/>
      <c r="M276" s="35"/>
      <c r="N276" s="35"/>
      <c r="O276" s="35"/>
      <c r="P276" s="35" t="s">
        <v>4248</v>
      </c>
      <c r="Q276" s="32" t="s">
        <v>9804</v>
      </c>
      <c r="R276" s="32" t="s">
        <v>10508</v>
      </c>
      <c r="S276" s="32" t="s">
        <v>10468</v>
      </c>
      <c r="T276" s="32" t="s">
        <v>10372</v>
      </c>
      <c r="U276" s="32" t="s">
        <v>10519</v>
      </c>
    </row>
    <row r="277" spans="1:21" x14ac:dyDescent="0.25">
      <c r="A277" s="35" t="s">
        <v>5170</v>
      </c>
      <c r="B277" s="34" t="s">
        <v>5171</v>
      </c>
      <c r="C277" s="35" t="s">
        <v>5172</v>
      </c>
      <c r="D277" s="35"/>
      <c r="E277" s="35"/>
      <c r="F277" s="36"/>
      <c r="G277" s="35"/>
      <c r="H277" s="35"/>
      <c r="I277" s="35"/>
      <c r="J277" s="35"/>
      <c r="K277" s="35"/>
      <c r="L277" s="35"/>
      <c r="M277" s="35"/>
      <c r="N277" s="35"/>
      <c r="O277" s="35"/>
      <c r="P277" s="35" t="s">
        <v>4248</v>
      </c>
      <c r="Q277" s="32" t="s">
        <v>9804</v>
      </c>
      <c r="R277" s="32" t="s">
        <v>10508</v>
      </c>
      <c r="S277" s="32" t="s">
        <v>10468</v>
      </c>
      <c r="T277" s="32" t="s">
        <v>10372</v>
      </c>
      <c r="U277" s="32" t="s">
        <v>10373</v>
      </c>
    </row>
    <row r="278" spans="1:21" x14ac:dyDescent="0.25">
      <c r="A278" s="35" t="s">
        <v>6277</v>
      </c>
      <c r="B278" s="34" t="s">
        <v>6278</v>
      </c>
      <c r="C278" s="35" t="s">
        <v>6279</v>
      </c>
      <c r="D278" s="35"/>
      <c r="E278" s="35"/>
      <c r="F278" s="36"/>
      <c r="G278" s="35"/>
      <c r="H278" s="35"/>
      <c r="I278" s="35"/>
      <c r="J278" s="35"/>
      <c r="K278" s="35"/>
      <c r="L278" s="35"/>
      <c r="M278" s="35"/>
      <c r="N278" s="35"/>
      <c r="O278" s="35"/>
      <c r="P278" s="35" t="s">
        <v>4248</v>
      </c>
      <c r="Q278" s="32" t="s">
        <v>9804</v>
      </c>
      <c r="R278" s="32" t="s">
        <v>10508</v>
      </c>
      <c r="S278" s="32" t="s">
        <v>10468</v>
      </c>
      <c r="T278" s="32" t="s">
        <v>10372</v>
      </c>
      <c r="U278" s="32" t="s">
        <v>10520</v>
      </c>
    </row>
    <row r="279" spans="1:21" x14ac:dyDescent="0.25">
      <c r="A279" s="35" t="s">
        <v>5997</v>
      </c>
      <c r="B279" s="34" t="s">
        <v>5998</v>
      </c>
      <c r="C279" s="35" t="s">
        <v>5999</v>
      </c>
      <c r="D279" s="35"/>
      <c r="E279" s="35"/>
      <c r="F279" s="36"/>
      <c r="G279" s="35"/>
      <c r="H279" s="35"/>
      <c r="I279" s="35"/>
      <c r="J279" s="35"/>
      <c r="K279" s="35"/>
      <c r="L279" s="35"/>
      <c r="M279" s="35"/>
      <c r="N279" s="35"/>
      <c r="O279" s="35"/>
      <c r="P279" s="35" t="s">
        <v>4248</v>
      </c>
      <c r="Q279" s="32" t="s">
        <v>9807</v>
      </c>
      <c r="R279" s="32" t="s">
        <v>10508</v>
      </c>
      <c r="S279" s="32" t="s">
        <v>10468</v>
      </c>
      <c r="T279" s="32" t="s">
        <v>10372</v>
      </c>
      <c r="U279" s="32" t="s">
        <v>10486</v>
      </c>
    </row>
    <row r="280" spans="1:21" x14ac:dyDescent="0.25">
      <c r="A280" s="35" t="s">
        <v>9325</v>
      </c>
      <c r="B280" s="34" t="s">
        <v>9326</v>
      </c>
      <c r="C280" s="35" t="s">
        <v>9327</v>
      </c>
      <c r="D280" s="35"/>
      <c r="E280" s="35"/>
      <c r="F280" s="36"/>
      <c r="G280" s="35"/>
      <c r="H280" s="35"/>
      <c r="I280" s="35"/>
      <c r="J280" s="35"/>
      <c r="K280" s="35"/>
      <c r="L280" s="35"/>
      <c r="M280" s="35"/>
      <c r="N280" s="35"/>
      <c r="O280" s="35"/>
      <c r="P280" s="35" t="s">
        <v>4248</v>
      </c>
      <c r="Q280" s="32" t="s">
        <v>9807</v>
      </c>
      <c r="R280" s="32" t="s">
        <v>10508</v>
      </c>
      <c r="S280" s="32" t="s">
        <v>10468</v>
      </c>
      <c r="T280" s="32" t="s">
        <v>10372</v>
      </c>
      <c r="U280" s="32" t="s">
        <v>10521</v>
      </c>
    </row>
    <row r="281" spans="1:21" x14ac:dyDescent="0.25">
      <c r="A281" s="35" t="s">
        <v>6337</v>
      </c>
      <c r="B281" s="34" t="s">
        <v>6338</v>
      </c>
      <c r="C281" s="35" t="s">
        <v>6339</v>
      </c>
      <c r="D281" s="35"/>
      <c r="E281" s="35"/>
      <c r="F281" s="36"/>
      <c r="G281" s="35"/>
      <c r="H281" s="35"/>
      <c r="I281" s="35"/>
      <c r="J281" s="35"/>
      <c r="K281" s="35"/>
      <c r="L281" s="35"/>
      <c r="M281" s="35"/>
      <c r="N281" s="35"/>
      <c r="O281" s="35"/>
      <c r="P281" s="35" t="s">
        <v>4248</v>
      </c>
      <c r="Q281" s="32" t="s">
        <v>9807</v>
      </c>
      <c r="R281" s="32" t="s">
        <v>10508</v>
      </c>
      <c r="S281" s="32" t="s">
        <v>10468</v>
      </c>
      <c r="T281" s="32" t="s">
        <v>10372</v>
      </c>
      <c r="U281" s="32" t="s">
        <v>10522</v>
      </c>
    </row>
    <row r="282" spans="1:21" x14ac:dyDescent="0.25">
      <c r="A282" s="35" t="s">
        <v>6051</v>
      </c>
      <c r="B282" s="34" t="s">
        <v>6052</v>
      </c>
      <c r="C282" s="35" t="s">
        <v>6053</v>
      </c>
      <c r="D282" s="35"/>
      <c r="E282" s="35"/>
      <c r="F282" s="36"/>
      <c r="G282" s="35"/>
      <c r="H282" s="35"/>
      <c r="I282" s="35"/>
      <c r="J282" s="35"/>
      <c r="K282" s="35"/>
      <c r="L282" s="35"/>
      <c r="M282" s="35"/>
      <c r="N282" s="35"/>
      <c r="O282" s="35"/>
      <c r="P282" s="35" t="s">
        <v>4248</v>
      </c>
      <c r="Q282" s="32" t="s">
        <v>9808</v>
      </c>
      <c r="R282" s="32" t="s">
        <v>10508</v>
      </c>
      <c r="S282" s="32" t="s">
        <v>10468</v>
      </c>
      <c r="T282" s="32" t="s">
        <v>10372</v>
      </c>
      <c r="U282" s="32" t="s">
        <v>10490</v>
      </c>
    </row>
    <row r="283" spans="1:21" x14ac:dyDescent="0.25">
      <c r="A283" s="35" t="s">
        <v>5973</v>
      </c>
      <c r="B283" s="34" t="s">
        <v>5974</v>
      </c>
      <c r="C283" s="35" t="s">
        <v>5975</v>
      </c>
      <c r="D283" s="35"/>
      <c r="E283" s="35"/>
      <c r="F283" s="36"/>
      <c r="G283" s="35"/>
      <c r="H283" s="35"/>
      <c r="I283" s="35"/>
      <c r="J283" s="35"/>
      <c r="K283" s="35"/>
      <c r="L283" s="35"/>
      <c r="M283" s="35"/>
      <c r="N283" s="35"/>
      <c r="O283" s="35"/>
      <c r="P283" s="35" t="s">
        <v>4248</v>
      </c>
      <c r="Q283" s="32" t="s">
        <v>9808</v>
      </c>
      <c r="R283" s="32" t="s">
        <v>10508</v>
      </c>
      <c r="S283" s="32" t="s">
        <v>10468</v>
      </c>
      <c r="T283" s="32" t="s">
        <v>10372</v>
      </c>
      <c r="U283" s="32" t="s">
        <v>10491</v>
      </c>
    </row>
    <row r="284" spans="1:21" x14ac:dyDescent="0.25">
      <c r="A284" s="35" t="s">
        <v>2533</v>
      </c>
      <c r="B284" s="34" t="s">
        <v>2534</v>
      </c>
      <c r="C284" s="35" t="s">
        <v>2535</v>
      </c>
      <c r="D284" s="35" t="s">
        <v>320</v>
      </c>
      <c r="E284" s="35" t="s">
        <v>143</v>
      </c>
      <c r="F284" s="36">
        <v>4</v>
      </c>
      <c r="G284" s="35" t="s">
        <v>132</v>
      </c>
      <c r="H284" s="35" t="s">
        <v>100</v>
      </c>
      <c r="I284" s="35" t="s">
        <v>133</v>
      </c>
      <c r="J284" s="35"/>
      <c r="K284" s="35"/>
      <c r="L284" s="35"/>
      <c r="M284" s="35"/>
      <c r="N284" s="35"/>
      <c r="O284" s="35"/>
      <c r="P284" s="35" t="s">
        <v>4248</v>
      </c>
      <c r="Q284" s="32" t="s">
        <v>9808</v>
      </c>
      <c r="R284" s="32" t="s">
        <v>10523</v>
      </c>
      <c r="S284" s="32" t="e" cm="1">
        <f t="array" ref="S284">-Charcoa</f>
        <v>#NAME?</v>
      </c>
      <c r="T284" s="32" t="s">
        <v>10524</v>
      </c>
      <c r="U284" s="32" t="s">
        <v>10525</v>
      </c>
    </row>
    <row r="285" spans="1:21" x14ac:dyDescent="0.25">
      <c r="A285" s="35" t="s">
        <v>2530</v>
      </c>
      <c r="B285" s="34" t="s">
        <v>2531</v>
      </c>
      <c r="C285" s="35" t="s">
        <v>2532</v>
      </c>
      <c r="D285" s="35" t="s">
        <v>315</v>
      </c>
      <c r="E285" s="35" t="s">
        <v>143</v>
      </c>
      <c r="F285" s="36">
        <v>4</v>
      </c>
      <c r="G285" s="35" t="s">
        <v>132</v>
      </c>
      <c r="H285" s="35" t="s">
        <v>100</v>
      </c>
      <c r="I285" s="35" t="s">
        <v>133</v>
      </c>
      <c r="J285" s="35"/>
      <c r="K285" s="35"/>
      <c r="L285" s="35"/>
      <c r="M285" s="35"/>
      <c r="N285" s="35"/>
      <c r="O285" s="35"/>
      <c r="P285" s="35" t="s">
        <v>4248</v>
      </c>
      <c r="Q285" s="32" t="s">
        <v>9809</v>
      </c>
      <c r="R285" s="32" t="s">
        <v>10523</v>
      </c>
      <c r="S285" s="32" t="e" cm="1">
        <f t="array" ref="S285">-Sandy B</f>
        <v>#NAME?</v>
      </c>
      <c r="T285" s="32" t="s">
        <v>10526</v>
      </c>
      <c r="U285" s="32" t="s">
        <v>10527</v>
      </c>
    </row>
    <row r="286" spans="1:21" x14ac:dyDescent="0.25">
      <c r="A286" s="35" t="s">
        <v>2542</v>
      </c>
      <c r="B286" s="39" t="s">
        <v>2543</v>
      </c>
      <c r="C286" s="35" t="s">
        <v>2544</v>
      </c>
      <c r="D286" s="35" t="s">
        <v>2715</v>
      </c>
      <c r="E286" s="35" t="s">
        <v>143</v>
      </c>
      <c r="F286" s="36">
        <v>4</v>
      </c>
      <c r="G286" s="35" t="s">
        <v>132</v>
      </c>
      <c r="H286" s="35" t="s">
        <v>100</v>
      </c>
      <c r="I286" s="35" t="s">
        <v>133</v>
      </c>
      <c r="J286" s="35"/>
      <c r="K286" s="35"/>
      <c r="L286" s="35"/>
      <c r="M286" s="35"/>
      <c r="N286" s="35"/>
      <c r="O286" s="35"/>
      <c r="P286" s="35" t="s">
        <v>4248</v>
      </c>
      <c r="Q286" s="32" t="s">
        <v>9809</v>
      </c>
      <c r="R286" s="32" t="s">
        <v>10523</v>
      </c>
      <c r="S286" s="32" t="e" cm="1">
        <f t="array" ref="S286">-Teal-Or</f>
        <v>#NAME?</v>
      </c>
      <c r="T286" s="32" t="s">
        <v>10528</v>
      </c>
      <c r="U286" s="32" t="s">
        <v>10529</v>
      </c>
    </row>
    <row r="287" spans="1:21" x14ac:dyDescent="0.25">
      <c r="A287" s="35" t="s">
        <v>2527</v>
      </c>
      <c r="B287" s="34" t="s">
        <v>2528</v>
      </c>
      <c r="C287" s="35" t="s">
        <v>2529</v>
      </c>
      <c r="D287" s="35" t="s">
        <v>320</v>
      </c>
      <c r="E287" s="35" t="s">
        <v>143</v>
      </c>
      <c r="F287" s="36">
        <v>4</v>
      </c>
      <c r="G287" s="35" t="s">
        <v>132</v>
      </c>
      <c r="H287" s="35" t="s">
        <v>100</v>
      </c>
      <c r="I287" s="35" t="s">
        <v>133</v>
      </c>
      <c r="J287" s="35"/>
      <c r="K287" s="35"/>
      <c r="L287" s="35"/>
      <c r="M287" s="35">
        <v>67</v>
      </c>
      <c r="N287" s="35">
        <v>68</v>
      </c>
      <c r="O287" s="35"/>
      <c r="P287" s="35" t="s">
        <v>4248</v>
      </c>
      <c r="Q287" s="32" t="s">
        <v>9809</v>
      </c>
      <c r="R287" s="32" t="s">
        <v>10530</v>
      </c>
      <c r="S287" s="32" t="e" cm="1">
        <f t="array" ref="S287">-Charcoa</f>
        <v>#NAME?</v>
      </c>
      <c r="T287" s="32" t="s">
        <v>10524</v>
      </c>
      <c r="U287" s="32" t="s">
        <v>10531</v>
      </c>
    </row>
    <row r="288" spans="1:21" x14ac:dyDescent="0.25">
      <c r="A288" s="35" t="s">
        <v>2524</v>
      </c>
      <c r="B288" s="34" t="s">
        <v>2525</v>
      </c>
      <c r="C288" s="35" t="s">
        <v>2526</v>
      </c>
      <c r="D288" s="35" t="s">
        <v>315</v>
      </c>
      <c r="E288" s="35" t="s">
        <v>143</v>
      </c>
      <c r="F288" s="36">
        <v>4</v>
      </c>
      <c r="G288" s="35" t="s">
        <v>132</v>
      </c>
      <c r="H288" s="35" t="s">
        <v>100</v>
      </c>
      <c r="I288" s="35" t="s">
        <v>133</v>
      </c>
      <c r="J288" s="35"/>
      <c r="K288" s="35"/>
      <c r="L288" s="35"/>
      <c r="M288" s="35"/>
      <c r="N288" s="35"/>
      <c r="O288" s="35"/>
      <c r="P288" s="35" t="s">
        <v>4248</v>
      </c>
      <c r="Q288" s="32" t="s">
        <v>9807</v>
      </c>
      <c r="R288" s="32" t="s">
        <v>10530</v>
      </c>
      <c r="S288" s="32" t="e" cm="1">
        <f t="array" ref="S288">-Sandy B</f>
        <v>#NAME?</v>
      </c>
      <c r="T288" s="32" t="s">
        <v>10526</v>
      </c>
      <c r="U288" s="32" t="s">
        <v>10532</v>
      </c>
    </row>
    <row r="289" spans="1:21" x14ac:dyDescent="0.25">
      <c r="A289" s="35" t="s">
        <v>2539</v>
      </c>
      <c r="B289" s="39" t="s">
        <v>2540</v>
      </c>
      <c r="C289" s="35" t="s">
        <v>2541</v>
      </c>
      <c r="D289" s="35" t="s">
        <v>2715</v>
      </c>
      <c r="E289" s="35" t="s">
        <v>143</v>
      </c>
      <c r="F289" s="36">
        <v>4</v>
      </c>
      <c r="G289" s="35" t="s">
        <v>132</v>
      </c>
      <c r="H289" s="35" t="s">
        <v>100</v>
      </c>
      <c r="I289" s="35" t="s">
        <v>133</v>
      </c>
      <c r="J289" s="35"/>
      <c r="K289" s="35"/>
      <c r="L289" s="35"/>
      <c r="M289" s="35"/>
      <c r="N289" s="35"/>
      <c r="O289" s="35"/>
      <c r="P289" s="35" t="s">
        <v>4248</v>
      </c>
      <c r="Q289" s="32" t="s">
        <v>9808</v>
      </c>
      <c r="R289" s="32" t="s">
        <v>10530</v>
      </c>
      <c r="S289" s="32" t="e" cm="1">
        <f t="array" ref="S289">-Teal-Or</f>
        <v>#NAME?</v>
      </c>
      <c r="T289" s="32" t="s">
        <v>10528</v>
      </c>
      <c r="U289" s="32" t="s">
        <v>10529</v>
      </c>
    </row>
    <row r="290" spans="1:21" x14ac:dyDescent="0.25">
      <c r="A290" s="35" t="s">
        <v>2521</v>
      </c>
      <c r="B290" s="34" t="s">
        <v>2522</v>
      </c>
      <c r="C290" s="35" t="s">
        <v>2523</v>
      </c>
      <c r="D290" s="35" t="s">
        <v>320</v>
      </c>
      <c r="E290" s="35" t="s">
        <v>143</v>
      </c>
      <c r="F290" s="36">
        <v>4</v>
      </c>
      <c r="G290" s="35" t="s">
        <v>132</v>
      </c>
      <c r="H290" s="35" t="s">
        <v>100</v>
      </c>
      <c r="I290" s="35" t="s">
        <v>133</v>
      </c>
      <c r="J290" s="35"/>
      <c r="K290" s="35"/>
      <c r="L290" s="35"/>
      <c r="M290" s="35"/>
      <c r="N290" s="35"/>
      <c r="O290" s="35"/>
      <c r="P290" s="35" t="s">
        <v>4248</v>
      </c>
      <c r="Q290" s="32" t="s">
        <v>9809</v>
      </c>
      <c r="R290" s="32" t="s">
        <v>10533</v>
      </c>
      <c r="S290" s="32" t="e" cm="1">
        <f t="array" ref="S290">-Charcoa</f>
        <v>#NAME?</v>
      </c>
      <c r="T290" s="32" t="s">
        <v>10524</v>
      </c>
      <c r="U290" s="32" t="s">
        <v>10531</v>
      </c>
    </row>
    <row r="291" spans="1:21" x14ac:dyDescent="0.25">
      <c r="A291" s="35" t="s">
        <v>2518</v>
      </c>
      <c r="B291" s="34" t="s">
        <v>2519</v>
      </c>
      <c r="C291" s="35" t="s">
        <v>2520</v>
      </c>
      <c r="D291" s="35" t="s">
        <v>315</v>
      </c>
      <c r="E291" s="35" t="s">
        <v>143</v>
      </c>
      <c r="F291" s="36">
        <v>4</v>
      </c>
      <c r="G291" s="35" t="s">
        <v>132</v>
      </c>
      <c r="H291" s="35" t="s">
        <v>100</v>
      </c>
      <c r="I291" s="35" t="s">
        <v>133</v>
      </c>
      <c r="J291" s="35"/>
      <c r="K291" s="35"/>
      <c r="L291" s="35"/>
      <c r="M291" s="35"/>
      <c r="N291" s="35"/>
      <c r="O291" s="35"/>
      <c r="P291" s="35" t="s">
        <v>4248</v>
      </c>
      <c r="Q291" s="32" t="s">
        <v>9809</v>
      </c>
      <c r="R291" s="32" t="s">
        <v>10533</v>
      </c>
      <c r="S291" s="32" t="e" cm="1">
        <f t="array" ref="S291">-Sandy B</f>
        <v>#NAME?</v>
      </c>
      <c r="T291" s="32" t="s">
        <v>10526</v>
      </c>
      <c r="U291" s="32" t="s">
        <v>10532</v>
      </c>
    </row>
    <row r="292" spans="1:21" x14ac:dyDescent="0.25">
      <c r="A292" s="35" t="s">
        <v>2536</v>
      </c>
      <c r="B292" s="39" t="s">
        <v>2537</v>
      </c>
      <c r="C292" s="35" t="s">
        <v>2538</v>
      </c>
      <c r="D292" s="35" t="s">
        <v>2715</v>
      </c>
      <c r="E292" s="35" t="s">
        <v>143</v>
      </c>
      <c r="F292" s="36">
        <v>4</v>
      </c>
      <c r="G292" s="35" t="s">
        <v>132</v>
      </c>
      <c r="H292" s="35" t="s">
        <v>100</v>
      </c>
      <c r="I292" s="35" t="s">
        <v>133</v>
      </c>
      <c r="J292" s="35"/>
      <c r="K292" s="35"/>
      <c r="L292" s="35"/>
      <c r="M292" s="35"/>
      <c r="N292" s="35"/>
      <c r="O292" s="35"/>
      <c r="P292" s="35" t="s">
        <v>4248</v>
      </c>
      <c r="Q292" s="32" t="s">
        <v>9809</v>
      </c>
      <c r="R292" s="32" t="s">
        <v>10533</v>
      </c>
      <c r="S292" s="32" t="e" cm="1">
        <f t="array" ref="S292">-Teal-Or</f>
        <v>#NAME?</v>
      </c>
      <c r="T292" s="32" t="s">
        <v>10528</v>
      </c>
      <c r="U292" s="32" t="s">
        <v>10529</v>
      </c>
    </row>
    <row r="293" spans="1:21" x14ac:dyDescent="0.25">
      <c r="A293" s="35" t="s">
        <v>6757</v>
      </c>
      <c r="B293" s="34" t="s">
        <v>6758</v>
      </c>
      <c r="C293" s="35" t="s">
        <v>6759</v>
      </c>
      <c r="D293" s="35"/>
      <c r="E293" s="35"/>
      <c r="F293" s="36"/>
      <c r="G293" s="35"/>
      <c r="H293" s="35"/>
      <c r="I293" s="35"/>
      <c r="J293" s="35"/>
      <c r="K293" s="35"/>
      <c r="L293" s="35"/>
      <c r="M293" s="35"/>
      <c r="N293" s="35"/>
      <c r="O293" s="35"/>
      <c r="P293" s="35" t="s">
        <v>4248</v>
      </c>
      <c r="Q293" s="32" t="s">
        <v>9807</v>
      </c>
      <c r="R293" s="32" t="s">
        <v>10534</v>
      </c>
      <c r="S293" s="32" t="s">
        <v>10535</v>
      </c>
      <c r="T293" s="32" t="s">
        <v>10414</v>
      </c>
      <c r="U293" s="32" t="s">
        <v>10536</v>
      </c>
    </row>
    <row r="294" spans="1:21" x14ac:dyDescent="0.25">
      <c r="A294" s="35" t="s">
        <v>6754</v>
      </c>
      <c r="B294" s="34" t="s">
        <v>6755</v>
      </c>
      <c r="C294" s="35" t="s">
        <v>6756</v>
      </c>
      <c r="D294" s="35"/>
      <c r="E294" s="35"/>
      <c r="F294" s="36"/>
      <c r="G294" s="35"/>
      <c r="H294" s="35"/>
      <c r="I294" s="35"/>
      <c r="J294" s="35"/>
      <c r="K294" s="35"/>
      <c r="L294" s="35"/>
      <c r="M294" s="35"/>
      <c r="N294" s="35"/>
      <c r="O294" s="35"/>
      <c r="P294" s="35" t="s">
        <v>4248</v>
      </c>
      <c r="Q294" s="32" t="s">
        <v>9808</v>
      </c>
      <c r="R294" s="32" t="s">
        <v>10537</v>
      </c>
      <c r="S294" s="32" t="s">
        <v>10535</v>
      </c>
      <c r="T294" s="32" t="s">
        <v>10414</v>
      </c>
      <c r="U294" s="32" t="s">
        <v>10536</v>
      </c>
    </row>
    <row r="295" spans="1:21" x14ac:dyDescent="0.25">
      <c r="A295" s="35" t="s">
        <v>6751</v>
      </c>
      <c r="B295" s="34" t="s">
        <v>6752</v>
      </c>
      <c r="C295" s="35" t="s">
        <v>6753</v>
      </c>
      <c r="D295" s="35"/>
      <c r="E295" s="35"/>
      <c r="F295" s="36"/>
      <c r="G295" s="35"/>
      <c r="H295" s="35"/>
      <c r="I295" s="35"/>
      <c r="J295" s="35"/>
      <c r="K295" s="35"/>
      <c r="L295" s="35"/>
      <c r="M295" s="35"/>
      <c r="N295" s="35"/>
      <c r="O295" s="35"/>
      <c r="P295" s="35" t="s">
        <v>4248</v>
      </c>
      <c r="Q295" s="32" t="s">
        <v>9809</v>
      </c>
      <c r="R295" s="32" t="s">
        <v>10538</v>
      </c>
      <c r="S295" s="32" t="s">
        <v>10535</v>
      </c>
      <c r="T295" s="32" t="s">
        <v>10414</v>
      </c>
      <c r="U295" s="32" t="s">
        <v>10536</v>
      </c>
    </row>
    <row r="296" spans="1:21" x14ac:dyDescent="0.25">
      <c r="A296" s="35" t="s">
        <v>5054</v>
      </c>
      <c r="B296" s="34" t="s">
        <v>5055</v>
      </c>
      <c r="C296" s="35" t="s">
        <v>5056</v>
      </c>
      <c r="D296" s="35"/>
      <c r="E296" s="35"/>
      <c r="F296" s="36"/>
      <c r="G296" s="35"/>
      <c r="H296" s="35"/>
      <c r="I296" s="35"/>
      <c r="J296" s="35"/>
      <c r="K296" s="35"/>
      <c r="L296" s="35"/>
      <c r="M296" s="35"/>
      <c r="N296" s="35"/>
      <c r="O296" s="35"/>
      <c r="P296" s="35" t="s">
        <v>3713</v>
      </c>
      <c r="Q296" s="32" t="s">
        <v>9810</v>
      </c>
      <c r="R296" s="32" t="s">
        <v>10539</v>
      </c>
      <c r="S296" s="32" t="s">
        <v>10540</v>
      </c>
      <c r="T296" s="32" t="s">
        <v>10354</v>
      </c>
      <c r="U296" s="32" t="s">
        <v>10355</v>
      </c>
    </row>
    <row r="297" spans="1:21" x14ac:dyDescent="0.25">
      <c r="A297" s="35" t="s">
        <v>4329</v>
      </c>
      <c r="B297" s="34" t="s">
        <v>4330</v>
      </c>
      <c r="C297" s="35" t="s">
        <v>4331</v>
      </c>
      <c r="D297" s="35"/>
      <c r="E297" s="35"/>
      <c r="F297" s="36"/>
      <c r="G297" s="35"/>
      <c r="H297" s="35"/>
      <c r="I297" s="35"/>
      <c r="J297" s="35"/>
      <c r="K297" s="35"/>
      <c r="L297" s="35"/>
      <c r="M297" s="35"/>
      <c r="N297" s="35"/>
      <c r="O297" s="35"/>
      <c r="P297" s="35" t="s">
        <v>3713</v>
      </c>
      <c r="Q297" s="32" t="s">
        <v>9811</v>
      </c>
      <c r="R297" s="32" t="s">
        <v>10541</v>
      </c>
      <c r="S297" s="32" t="s">
        <v>10542</v>
      </c>
      <c r="T297" s="32" t="s">
        <v>10372</v>
      </c>
      <c r="U297" s="32" t="s">
        <v>10373</v>
      </c>
    </row>
    <row r="298" spans="1:21" x14ac:dyDescent="0.25">
      <c r="A298" s="35" t="s">
        <v>5027</v>
      </c>
      <c r="B298" s="34" t="s">
        <v>5028</v>
      </c>
      <c r="C298" s="35" t="s">
        <v>5029</v>
      </c>
      <c r="D298" s="35"/>
      <c r="E298" s="35"/>
      <c r="F298" s="36"/>
      <c r="G298" s="35"/>
      <c r="H298" s="35"/>
      <c r="I298" s="35"/>
      <c r="J298" s="35"/>
      <c r="K298" s="35"/>
      <c r="L298" s="35"/>
      <c r="M298" s="35"/>
      <c r="N298" s="35"/>
      <c r="O298" s="35"/>
      <c r="P298" s="35" t="s">
        <v>3713</v>
      </c>
      <c r="Q298" s="32" t="s">
        <v>9811</v>
      </c>
      <c r="R298" s="32" t="s">
        <v>10543</v>
      </c>
      <c r="S298" s="32" t="s">
        <v>10544</v>
      </c>
      <c r="T298" s="32" t="s">
        <v>10355</v>
      </c>
    </row>
    <row r="299" spans="1:21" x14ac:dyDescent="0.25">
      <c r="A299" s="35" t="s">
        <v>2516</v>
      </c>
      <c r="B299" s="34" t="s">
        <v>2517</v>
      </c>
      <c r="C299" s="35" t="s">
        <v>72</v>
      </c>
      <c r="D299" s="35" t="s">
        <v>3414</v>
      </c>
      <c r="E299" s="35" t="s">
        <v>143</v>
      </c>
      <c r="F299" s="36">
        <v>4</v>
      </c>
      <c r="G299" s="35" t="s">
        <v>132</v>
      </c>
      <c r="H299" s="35" t="s">
        <v>100</v>
      </c>
      <c r="I299" s="35" t="s">
        <v>133</v>
      </c>
      <c r="J299" s="35"/>
      <c r="K299" s="35"/>
      <c r="L299" s="35"/>
      <c r="M299" s="35">
        <v>33</v>
      </c>
      <c r="N299" s="35">
        <v>35</v>
      </c>
      <c r="O299" s="35"/>
      <c r="P299" s="35" t="s">
        <v>3713</v>
      </c>
      <c r="Q299" s="32" t="s">
        <v>9811</v>
      </c>
      <c r="R299" s="32" t="s">
        <v>10545</v>
      </c>
      <c r="S299" s="32" t="s">
        <v>10393</v>
      </c>
      <c r="T299" s="32" t="s">
        <v>10546</v>
      </c>
      <c r="U299" s="32" t="s">
        <v>10547</v>
      </c>
    </row>
    <row r="300" spans="1:21" x14ac:dyDescent="0.25">
      <c r="A300" s="35" t="s">
        <v>2513</v>
      </c>
      <c r="B300" s="34" t="s">
        <v>2514</v>
      </c>
      <c r="C300" s="35" t="s">
        <v>2515</v>
      </c>
      <c r="D300" s="35" t="s">
        <v>2717</v>
      </c>
      <c r="E300" s="35" t="s">
        <v>143</v>
      </c>
      <c r="F300" s="36">
        <v>4</v>
      </c>
      <c r="G300" s="35" t="s">
        <v>132</v>
      </c>
      <c r="H300" s="35" t="s">
        <v>100</v>
      </c>
      <c r="I300" s="35" t="s">
        <v>133</v>
      </c>
      <c r="J300" s="35"/>
      <c r="K300" s="35"/>
      <c r="L300" s="35"/>
      <c r="M300" s="35">
        <v>33</v>
      </c>
      <c r="N300" s="35">
        <v>35</v>
      </c>
      <c r="O300" s="35"/>
      <c r="P300" s="35" t="s">
        <v>3713</v>
      </c>
      <c r="Q300" s="32" t="s">
        <v>9811</v>
      </c>
      <c r="R300" s="32" t="s">
        <v>10548</v>
      </c>
      <c r="S300" s="32" t="s">
        <v>10549</v>
      </c>
      <c r="T300" s="32" t="s">
        <v>10550</v>
      </c>
      <c r="U300" s="32" t="s">
        <v>10551</v>
      </c>
    </row>
    <row r="301" spans="1:21" x14ac:dyDescent="0.25">
      <c r="A301" s="35" t="s">
        <v>2511</v>
      </c>
      <c r="B301" s="34" t="s">
        <v>2512</v>
      </c>
      <c r="C301" s="35" t="s">
        <v>3417</v>
      </c>
      <c r="D301" s="35" t="s">
        <v>117</v>
      </c>
      <c r="E301" s="35" t="s">
        <v>143</v>
      </c>
      <c r="F301" s="36">
        <v>4</v>
      </c>
      <c r="G301" s="35" t="s">
        <v>132</v>
      </c>
      <c r="H301" s="35" t="s">
        <v>100</v>
      </c>
      <c r="I301" s="35" t="s">
        <v>133</v>
      </c>
      <c r="J301" s="35"/>
      <c r="K301" s="35"/>
      <c r="L301" s="35"/>
      <c r="M301" s="35"/>
      <c r="N301" s="35"/>
      <c r="O301" s="35"/>
      <c r="P301" s="35" t="s">
        <v>3713</v>
      </c>
      <c r="Q301" s="32" t="s">
        <v>9811</v>
      </c>
      <c r="R301" s="32" t="s">
        <v>10552</v>
      </c>
      <c r="S301" s="32" t="s">
        <v>10553</v>
      </c>
      <c r="T301" s="32" t="s">
        <v>10554</v>
      </c>
      <c r="U301" s="32" t="s">
        <v>10555</v>
      </c>
    </row>
    <row r="302" spans="1:21" x14ac:dyDescent="0.25">
      <c r="A302" s="35" t="s">
        <v>2509</v>
      </c>
      <c r="B302" s="34" t="s">
        <v>2510</v>
      </c>
      <c r="C302" s="35" t="s">
        <v>73</v>
      </c>
      <c r="D302" s="35" t="s">
        <v>2715</v>
      </c>
      <c r="E302" s="35" t="s">
        <v>143</v>
      </c>
      <c r="F302" s="36">
        <v>4</v>
      </c>
      <c r="G302" s="35" t="s">
        <v>132</v>
      </c>
      <c r="H302" s="35" t="s">
        <v>100</v>
      </c>
      <c r="I302" s="35" t="s">
        <v>133</v>
      </c>
      <c r="J302" s="35"/>
      <c r="K302" s="35"/>
      <c r="L302" s="35"/>
      <c r="M302" s="35">
        <v>33</v>
      </c>
      <c r="N302" s="35">
        <v>35</v>
      </c>
      <c r="O302" s="35"/>
      <c r="P302" s="35" t="s">
        <v>3713</v>
      </c>
      <c r="Q302" s="32" t="s">
        <v>9811</v>
      </c>
      <c r="R302" s="32" t="s">
        <v>10556</v>
      </c>
      <c r="S302" s="32" t="s">
        <v>10398</v>
      </c>
      <c r="T302" s="32" t="s">
        <v>10399</v>
      </c>
      <c r="U302" s="32" t="s">
        <v>10557</v>
      </c>
    </row>
    <row r="303" spans="1:21" x14ac:dyDescent="0.25">
      <c r="A303" s="35" t="s">
        <v>2506</v>
      </c>
      <c r="B303" s="34" t="s">
        <v>2507</v>
      </c>
      <c r="C303" s="35" t="s">
        <v>2508</v>
      </c>
      <c r="D303" s="35" t="s">
        <v>3391</v>
      </c>
      <c r="E303" s="35" t="s">
        <v>416</v>
      </c>
      <c r="F303" s="36">
        <v>4</v>
      </c>
      <c r="G303" s="35" t="s">
        <v>132</v>
      </c>
      <c r="H303" s="35" t="s">
        <v>100</v>
      </c>
      <c r="I303" s="35" t="s">
        <v>133</v>
      </c>
      <c r="J303" s="35"/>
      <c r="K303" s="35"/>
      <c r="L303" s="35"/>
      <c r="M303" s="35"/>
      <c r="N303" s="35"/>
      <c r="O303" s="35"/>
      <c r="P303" s="35" t="s">
        <v>3713</v>
      </c>
      <c r="Q303" s="32" t="s">
        <v>9810</v>
      </c>
      <c r="R303" s="32" t="s">
        <v>10558</v>
      </c>
      <c r="S303" s="32" t="s">
        <v>10559</v>
      </c>
      <c r="T303" s="32" t="s">
        <v>10069</v>
      </c>
      <c r="U303" s="32" t="s">
        <v>10555</v>
      </c>
    </row>
    <row r="304" spans="1:21" x14ac:dyDescent="0.25">
      <c r="A304" s="35" t="s">
        <v>4736</v>
      </c>
      <c r="B304" s="34" t="s">
        <v>4737</v>
      </c>
      <c r="C304" s="35" t="s">
        <v>4738</v>
      </c>
      <c r="D304" s="35"/>
      <c r="E304" s="35"/>
      <c r="F304" s="36"/>
      <c r="G304" s="35"/>
      <c r="H304" s="35"/>
      <c r="I304" s="35"/>
      <c r="J304" s="35"/>
      <c r="K304" s="35"/>
      <c r="L304" s="35"/>
      <c r="M304" s="35"/>
      <c r="N304" s="35"/>
      <c r="O304" s="35"/>
      <c r="P304" s="35" t="s">
        <v>4248</v>
      </c>
      <c r="Q304" s="32" t="s">
        <v>9810</v>
      </c>
      <c r="R304" s="32" t="s">
        <v>10250</v>
      </c>
      <c r="S304" s="32" t="s">
        <v>10251</v>
      </c>
      <c r="T304" s="32">
        <v>9</v>
      </c>
    </row>
    <row r="305" spans="1:21" x14ac:dyDescent="0.25">
      <c r="A305" s="35" t="s">
        <v>2503</v>
      </c>
      <c r="B305" s="34" t="s">
        <v>2504</v>
      </c>
      <c r="C305" s="35" t="s">
        <v>2505</v>
      </c>
      <c r="D305" s="35" t="s">
        <v>320</v>
      </c>
      <c r="E305" s="35" t="s">
        <v>416</v>
      </c>
      <c r="F305" s="36">
        <v>4</v>
      </c>
      <c r="G305" s="35" t="s">
        <v>132</v>
      </c>
      <c r="H305" s="35" t="s">
        <v>100</v>
      </c>
      <c r="I305" s="35" t="s">
        <v>133</v>
      </c>
      <c r="J305" s="35"/>
      <c r="K305" s="35"/>
      <c r="L305" s="35"/>
      <c r="M305" s="35">
        <v>33</v>
      </c>
      <c r="N305" s="35">
        <v>33</v>
      </c>
      <c r="O305" s="35"/>
      <c r="P305" s="35" t="s">
        <v>3713</v>
      </c>
      <c r="Q305" s="32" t="s">
        <v>9810</v>
      </c>
      <c r="R305" s="32" t="s">
        <v>10560</v>
      </c>
      <c r="S305" s="32" t="s">
        <v>10561</v>
      </c>
      <c r="T305" s="32" t="s">
        <v>10362</v>
      </c>
      <c r="U305" s="32" t="s">
        <v>10562</v>
      </c>
    </row>
    <row r="306" spans="1:21" x14ac:dyDescent="0.25">
      <c r="A306" s="35" t="s">
        <v>2500</v>
      </c>
      <c r="B306" s="34" t="s">
        <v>2501</v>
      </c>
      <c r="C306" s="35" t="s">
        <v>2502</v>
      </c>
      <c r="D306" s="35" t="s">
        <v>3391</v>
      </c>
      <c r="E306" s="35" t="s">
        <v>416</v>
      </c>
      <c r="F306" s="36">
        <v>4</v>
      </c>
      <c r="G306" s="35" t="s">
        <v>132</v>
      </c>
      <c r="H306" s="35" t="s">
        <v>100</v>
      </c>
      <c r="I306" s="35" t="s">
        <v>133</v>
      </c>
      <c r="J306" s="35"/>
      <c r="K306" s="35"/>
      <c r="L306" s="35"/>
      <c r="M306" s="35"/>
      <c r="N306" s="35"/>
      <c r="O306" s="35"/>
      <c r="P306" s="35" t="s">
        <v>3713</v>
      </c>
      <c r="Q306" s="32" t="s">
        <v>9810</v>
      </c>
      <c r="R306" s="32" t="s">
        <v>10563</v>
      </c>
      <c r="S306" s="32" t="s">
        <v>10564</v>
      </c>
      <c r="T306" s="32" t="s">
        <v>10069</v>
      </c>
      <c r="U306" s="32" t="s">
        <v>10555</v>
      </c>
    </row>
    <row r="307" spans="1:21" x14ac:dyDescent="0.25">
      <c r="A307" s="35" t="s">
        <v>2498</v>
      </c>
      <c r="B307" s="34" t="s">
        <v>2499</v>
      </c>
      <c r="C307" s="35" t="s">
        <v>27</v>
      </c>
      <c r="D307" s="35" t="s">
        <v>257</v>
      </c>
      <c r="E307" s="35" t="s">
        <v>416</v>
      </c>
      <c r="F307" s="36">
        <v>4</v>
      </c>
      <c r="G307" s="35" t="s">
        <v>132</v>
      </c>
      <c r="H307" s="35" t="s">
        <v>100</v>
      </c>
      <c r="I307" s="35" t="s">
        <v>133</v>
      </c>
      <c r="J307" s="35"/>
      <c r="K307" s="35"/>
      <c r="L307" s="35"/>
      <c r="M307" s="35">
        <v>33</v>
      </c>
      <c r="N307" s="35">
        <v>33</v>
      </c>
      <c r="O307" s="35"/>
      <c r="P307" s="35" t="s">
        <v>3713</v>
      </c>
      <c r="Q307" s="32" t="s">
        <v>9810</v>
      </c>
      <c r="R307" s="32" t="s">
        <v>10560</v>
      </c>
      <c r="S307" s="32" t="s">
        <v>10565</v>
      </c>
      <c r="T307" s="32" t="s">
        <v>10566</v>
      </c>
      <c r="U307" s="32" t="s">
        <v>10567</v>
      </c>
    </row>
    <row r="308" spans="1:21" x14ac:dyDescent="0.25">
      <c r="A308" s="35" t="s">
        <v>2495</v>
      </c>
      <c r="B308" s="34" t="s">
        <v>2496</v>
      </c>
      <c r="C308" s="35" t="s">
        <v>2497</v>
      </c>
      <c r="D308" s="35" t="s">
        <v>315</v>
      </c>
      <c r="E308" s="35" t="s">
        <v>416</v>
      </c>
      <c r="F308" s="36">
        <v>4</v>
      </c>
      <c r="G308" s="35" t="s">
        <v>132</v>
      </c>
      <c r="H308" s="35" t="s">
        <v>100</v>
      </c>
      <c r="I308" s="35" t="s">
        <v>133</v>
      </c>
      <c r="J308" s="35"/>
      <c r="K308" s="35"/>
      <c r="L308" s="35"/>
      <c r="M308" s="35">
        <v>33</v>
      </c>
      <c r="N308" s="35">
        <v>33</v>
      </c>
      <c r="O308" s="35"/>
      <c r="P308" s="35" t="s">
        <v>3713</v>
      </c>
      <c r="Q308" s="32" t="s">
        <v>9812</v>
      </c>
      <c r="R308" s="32" t="s">
        <v>10560</v>
      </c>
      <c r="S308" s="32" t="s">
        <v>10568</v>
      </c>
      <c r="T308" s="32" t="s">
        <v>10569</v>
      </c>
      <c r="U308" s="32" t="s">
        <v>10570</v>
      </c>
    </row>
    <row r="309" spans="1:21" x14ac:dyDescent="0.25">
      <c r="A309" s="35" t="s">
        <v>2492</v>
      </c>
      <c r="B309" s="34" t="s">
        <v>2493</v>
      </c>
      <c r="C309" s="35" t="s">
        <v>2494</v>
      </c>
      <c r="D309" s="35" t="s">
        <v>517</v>
      </c>
      <c r="E309" s="35" t="s">
        <v>416</v>
      </c>
      <c r="F309" s="36">
        <v>4</v>
      </c>
      <c r="G309" s="35" t="s">
        <v>132</v>
      </c>
      <c r="H309" s="35" t="s">
        <v>100</v>
      </c>
      <c r="I309" s="35" t="s">
        <v>133</v>
      </c>
      <c r="J309" s="35"/>
      <c r="K309" s="35"/>
      <c r="L309" s="35"/>
      <c r="M309" s="35">
        <v>33</v>
      </c>
      <c r="N309" s="35">
        <v>33</v>
      </c>
      <c r="O309" s="35"/>
      <c r="P309" s="35" t="s">
        <v>3713</v>
      </c>
      <c r="Q309" s="32" t="s">
        <v>9812</v>
      </c>
      <c r="R309" s="32" t="s">
        <v>10560</v>
      </c>
      <c r="S309" s="32" t="s">
        <v>10571</v>
      </c>
      <c r="T309" s="32" t="s">
        <v>10524</v>
      </c>
      <c r="U309" s="32" t="s">
        <v>10572</v>
      </c>
    </row>
    <row r="310" spans="1:21" x14ac:dyDescent="0.25">
      <c r="A310" s="35" t="s">
        <v>2488</v>
      </c>
      <c r="B310" s="34" t="s">
        <v>2489</v>
      </c>
      <c r="C310" s="35" t="s">
        <v>2490</v>
      </c>
      <c r="D310" s="35" t="s">
        <v>1251</v>
      </c>
      <c r="E310" s="35" t="s">
        <v>416</v>
      </c>
      <c r="F310" s="36">
        <v>4</v>
      </c>
      <c r="G310" s="35" t="s">
        <v>132</v>
      </c>
      <c r="H310" s="35" t="s">
        <v>100</v>
      </c>
      <c r="I310" s="35" t="s">
        <v>133</v>
      </c>
      <c r="J310" s="35"/>
      <c r="K310" s="35"/>
      <c r="L310" s="35"/>
      <c r="M310" s="35"/>
      <c r="N310" s="35"/>
      <c r="O310" s="35"/>
      <c r="P310" s="35" t="s">
        <v>3713</v>
      </c>
      <c r="Q310" s="32" t="s">
        <v>9812</v>
      </c>
      <c r="R310" s="32" t="s">
        <v>10573</v>
      </c>
      <c r="S310" s="32" t="s">
        <v>10574</v>
      </c>
      <c r="T310" s="32" t="s">
        <v>9796</v>
      </c>
      <c r="U310" s="32" t="s">
        <v>10575</v>
      </c>
    </row>
    <row r="311" spans="1:21" x14ac:dyDescent="0.25">
      <c r="A311" s="35" t="s">
        <v>4739</v>
      </c>
      <c r="B311" s="34" t="s">
        <v>4740</v>
      </c>
      <c r="C311" s="35" t="s">
        <v>4741</v>
      </c>
      <c r="D311" s="35"/>
      <c r="E311" s="35"/>
      <c r="F311" s="36"/>
      <c r="G311" s="35"/>
      <c r="H311" s="35"/>
      <c r="I311" s="35"/>
      <c r="J311" s="35"/>
      <c r="K311" s="35"/>
      <c r="L311" s="35"/>
      <c r="M311" s="35"/>
      <c r="N311" s="35"/>
      <c r="O311" s="35"/>
      <c r="P311" s="35" t="s">
        <v>4248</v>
      </c>
      <c r="Q311" s="32" t="s">
        <v>9812</v>
      </c>
      <c r="R311" s="32" t="s">
        <v>10250</v>
      </c>
      <c r="S311" s="32" t="s">
        <v>10251</v>
      </c>
      <c r="T311" s="32">
        <v>8</v>
      </c>
    </row>
    <row r="312" spans="1:21" x14ac:dyDescent="0.25">
      <c r="A312" s="35" t="s">
        <v>2486</v>
      </c>
      <c r="B312" s="34" t="s">
        <v>2487</v>
      </c>
      <c r="C312" s="35" t="s">
        <v>28</v>
      </c>
      <c r="D312" s="35" t="s">
        <v>320</v>
      </c>
      <c r="E312" s="35" t="s">
        <v>416</v>
      </c>
      <c r="F312" s="36">
        <v>4</v>
      </c>
      <c r="G312" s="35" t="s">
        <v>132</v>
      </c>
      <c r="H312" s="35" t="s">
        <v>100</v>
      </c>
      <c r="I312" s="35" t="s">
        <v>133</v>
      </c>
      <c r="J312" s="35"/>
      <c r="K312" s="35"/>
      <c r="L312" s="35"/>
      <c r="M312" s="35">
        <v>56</v>
      </c>
      <c r="N312" s="35">
        <v>56</v>
      </c>
      <c r="O312" s="35"/>
      <c r="P312" s="35" t="s">
        <v>3713</v>
      </c>
      <c r="Q312" s="32" t="s">
        <v>9812</v>
      </c>
      <c r="R312" s="32" t="s">
        <v>10576</v>
      </c>
      <c r="S312" s="32" t="s">
        <v>10561</v>
      </c>
      <c r="T312" s="32" t="s">
        <v>10362</v>
      </c>
      <c r="U312" s="32" t="s">
        <v>10562</v>
      </c>
    </row>
    <row r="313" spans="1:21" x14ac:dyDescent="0.25">
      <c r="A313" s="35" t="s">
        <v>2484</v>
      </c>
      <c r="B313" s="34" t="s">
        <v>2485</v>
      </c>
      <c r="C313" s="35" t="s">
        <v>29</v>
      </c>
      <c r="D313" s="35" t="s">
        <v>257</v>
      </c>
      <c r="E313" s="35" t="s">
        <v>416</v>
      </c>
      <c r="F313" s="36">
        <v>4</v>
      </c>
      <c r="G313" s="35" t="s">
        <v>132</v>
      </c>
      <c r="H313" s="35" t="s">
        <v>100</v>
      </c>
      <c r="I313" s="35" t="s">
        <v>133</v>
      </c>
      <c r="J313" s="35"/>
      <c r="K313" s="35"/>
      <c r="L313" s="35"/>
      <c r="M313" s="35">
        <v>56</v>
      </c>
      <c r="N313" s="35">
        <v>56</v>
      </c>
      <c r="O313" s="35"/>
      <c r="P313" s="35" t="s">
        <v>3713</v>
      </c>
      <c r="Q313" s="32" t="s">
        <v>9812</v>
      </c>
      <c r="R313" s="32" t="s">
        <v>10576</v>
      </c>
      <c r="S313" s="32" t="s">
        <v>10565</v>
      </c>
      <c r="T313" s="32" t="s">
        <v>10566</v>
      </c>
      <c r="U313" s="32" t="s">
        <v>10577</v>
      </c>
    </row>
    <row r="314" spans="1:21" x14ac:dyDescent="0.25">
      <c r="A314" s="35" t="s">
        <v>2482</v>
      </c>
      <c r="B314" s="34" t="s">
        <v>2483</v>
      </c>
      <c r="C314" s="35" t="s">
        <v>30</v>
      </c>
      <c r="D314" s="35" t="s">
        <v>315</v>
      </c>
      <c r="E314" s="35" t="s">
        <v>416</v>
      </c>
      <c r="F314" s="36">
        <v>4</v>
      </c>
      <c r="G314" s="35" t="s">
        <v>132</v>
      </c>
      <c r="H314" s="35" t="s">
        <v>100</v>
      </c>
      <c r="I314" s="35" t="s">
        <v>133</v>
      </c>
      <c r="J314" s="35"/>
      <c r="K314" s="35"/>
      <c r="L314" s="35"/>
      <c r="M314" s="35">
        <v>56</v>
      </c>
      <c r="N314" s="35">
        <v>56</v>
      </c>
      <c r="O314" s="35"/>
      <c r="P314" s="35" t="s">
        <v>3713</v>
      </c>
      <c r="Q314" s="32" t="s">
        <v>9811</v>
      </c>
      <c r="R314" s="32" t="s">
        <v>10576</v>
      </c>
      <c r="S314" s="32" t="s">
        <v>10568</v>
      </c>
      <c r="T314" s="32" t="s">
        <v>10569</v>
      </c>
      <c r="U314" s="32" t="s">
        <v>10570</v>
      </c>
    </row>
    <row r="315" spans="1:21" x14ac:dyDescent="0.25">
      <c r="A315" s="35" t="s">
        <v>2479</v>
      </c>
      <c r="B315" s="34" t="s">
        <v>2480</v>
      </c>
      <c r="C315" s="35" t="s">
        <v>2481</v>
      </c>
      <c r="D315" s="35" t="s">
        <v>517</v>
      </c>
      <c r="E315" s="35" t="s">
        <v>416</v>
      </c>
      <c r="F315" s="36">
        <v>4</v>
      </c>
      <c r="G315" s="35" t="s">
        <v>132</v>
      </c>
      <c r="H315" s="35" t="s">
        <v>100</v>
      </c>
      <c r="I315" s="35" t="s">
        <v>133</v>
      </c>
      <c r="J315" s="35"/>
      <c r="K315" s="35"/>
      <c r="L315" s="35"/>
      <c r="M315" s="35"/>
      <c r="N315" s="35"/>
      <c r="O315" s="35"/>
      <c r="P315" s="35" t="s">
        <v>3713</v>
      </c>
      <c r="Q315" s="32" t="s">
        <v>9811</v>
      </c>
      <c r="R315" s="32" t="s">
        <v>10576</v>
      </c>
      <c r="S315" s="32" t="s">
        <v>10578</v>
      </c>
      <c r="T315" s="32" t="s">
        <v>10524</v>
      </c>
      <c r="U315" s="32" t="s">
        <v>10579</v>
      </c>
    </row>
    <row r="316" spans="1:21" x14ac:dyDescent="0.25">
      <c r="A316" s="35" t="s">
        <v>2476</v>
      </c>
      <c r="B316" s="34" t="s">
        <v>2477</v>
      </c>
      <c r="C316" s="35" t="s">
        <v>2478</v>
      </c>
      <c r="D316" s="35" t="s">
        <v>1251</v>
      </c>
      <c r="E316" s="35" t="s">
        <v>416</v>
      </c>
      <c r="F316" s="36">
        <v>4</v>
      </c>
      <c r="G316" s="35" t="s">
        <v>132</v>
      </c>
      <c r="H316" s="35" t="s">
        <v>100</v>
      </c>
      <c r="I316" s="35" t="s">
        <v>133</v>
      </c>
      <c r="J316" s="35"/>
      <c r="K316" s="35"/>
      <c r="L316" s="35"/>
      <c r="M316" s="35"/>
      <c r="N316" s="35"/>
      <c r="O316" s="35"/>
      <c r="P316" s="35" t="s">
        <v>3713</v>
      </c>
      <c r="Q316" s="32" t="s">
        <v>9811</v>
      </c>
      <c r="R316" s="32" t="s">
        <v>10580</v>
      </c>
      <c r="S316" s="32" t="s">
        <v>10574</v>
      </c>
      <c r="T316" s="32" t="s">
        <v>9796</v>
      </c>
      <c r="U316" s="32" t="s">
        <v>10575</v>
      </c>
    </row>
    <row r="317" spans="1:21" x14ac:dyDescent="0.25">
      <c r="A317" s="35" t="s">
        <v>4730</v>
      </c>
      <c r="B317" s="34" t="s">
        <v>4731</v>
      </c>
      <c r="C317" s="35" t="s">
        <v>4732</v>
      </c>
      <c r="D317" s="35"/>
      <c r="E317" s="35"/>
      <c r="F317" s="36"/>
      <c r="G317" s="35"/>
      <c r="H317" s="35"/>
      <c r="I317" s="35"/>
      <c r="J317" s="35"/>
      <c r="K317" s="35"/>
      <c r="L317" s="35"/>
      <c r="M317" s="35"/>
      <c r="N317" s="35"/>
      <c r="O317" s="35"/>
      <c r="P317" s="35" t="s">
        <v>4248</v>
      </c>
      <c r="Q317" s="32" t="s">
        <v>9811</v>
      </c>
      <c r="R317" s="32" t="s">
        <v>10250</v>
      </c>
      <c r="S317" s="32" t="s">
        <v>10251</v>
      </c>
      <c r="T317" s="32">
        <v>7</v>
      </c>
    </row>
    <row r="318" spans="1:21" x14ac:dyDescent="0.25">
      <c r="A318" s="35" t="s">
        <v>2474</v>
      </c>
      <c r="B318" s="34" t="s">
        <v>2475</v>
      </c>
      <c r="C318" s="35" t="s">
        <v>31</v>
      </c>
      <c r="D318" s="35" t="s">
        <v>320</v>
      </c>
      <c r="E318" s="35" t="s">
        <v>416</v>
      </c>
      <c r="F318" s="36">
        <v>4</v>
      </c>
      <c r="G318" s="35" t="s">
        <v>132</v>
      </c>
      <c r="H318" s="35" t="s">
        <v>100</v>
      </c>
      <c r="I318" s="35" t="s">
        <v>133</v>
      </c>
      <c r="J318" s="35"/>
      <c r="K318" s="35"/>
      <c r="L318" s="35"/>
      <c r="M318" s="35">
        <v>75</v>
      </c>
      <c r="N318" s="35">
        <v>75</v>
      </c>
      <c r="O318" s="35"/>
      <c r="P318" s="35" t="s">
        <v>3713</v>
      </c>
      <c r="Q318" s="32" t="s">
        <v>9810</v>
      </c>
      <c r="R318" s="32" t="s">
        <v>10581</v>
      </c>
      <c r="S318" s="32" t="s">
        <v>10561</v>
      </c>
      <c r="T318" s="32" t="s">
        <v>10362</v>
      </c>
      <c r="U318" s="32" t="s">
        <v>10582</v>
      </c>
    </row>
    <row r="319" spans="1:21" x14ac:dyDescent="0.25">
      <c r="A319" s="35" t="s">
        <v>2472</v>
      </c>
      <c r="B319" s="34" t="s">
        <v>2473</v>
      </c>
      <c r="C319" s="35" t="s">
        <v>34</v>
      </c>
      <c r="D319" s="35" t="s">
        <v>3391</v>
      </c>
      <c r="E319" s="35" t="s">
        <v>416</v>
      </c>
      <c r="F319" s="36">
        <v>4</v>
      </c>
      <c r="G319" s="35" t="s">
        <v>132</v>
      </c>
      <c r="H319" s="35" t="s">
        <v>100</v>
      </c>
      <c r="I319" s="35" t="s">
        <v>133</v>
      </c>
      <c r="J319" s="35"/>
      <c r="K319" s="35"/>
      <c r="L319" s="35"/>
      <c r="M319" s="35">
        <v>75</v>
      </c>
      <c r="N319" s="35">
        <v>75</v>
      </c>
      <c r="O319" s="35"/>
      <c r="P319" s="35" t="s">
        <v>3713</v>
      </c>
      <c r="Q319" s="32" t="s">
        <v>9810</v>
      </c>
      <c r="R319" s="32" t="s">
        <v>10583</v>
      </c>
      <c r="S319" s="32" t="s">
        <v>10584</v>
      </c>
      <c r="T319" s="32" t="s">
        <v>10069</v>
      </c>
      <c r="U319" s="32" t="s">
        <v>10555</v>
      </c>
    </row>
    <row r="320" spans="1:21" x14ac:dyDescent="0.25">
      <c r="A320" s="35" t="s">
        <v>2470</v>
      </c>
      <c r="B320" s="34" t="s">
        <v>2471</v>
      </c>
      <c r="C320" s="35" t="s">
        <v>32</v>
      </c>
      <c r="D320" s="35" t="s">
        <v>257</v>
      </c>
      <c r="E320" s="35" t="s">
        <v>416</v>
      </c>
      <c r="F320" s="36">
        <v>4</v>
      </c>
      <c r="G320" s="35" t="s">
        <v>132</v>
      </c>
      <c r="H320" s="35" t="s">
        <v>100</v>
      </c>
      <c r="I320" s="35" t="s">
        <v>133</v>
      </c>
      <c r="J320" s="35"/>
      <c r="K320" s="35"/>
      <c r="L320" s="35"/>
      <c r="M320" s="35">
        <v>75</v>
      </c>
      <c r="N320" s="35">
        <v>75</v>
      </c>
      <c r="O320" s="35"/>
      <c r="P320" s="35" t="s">
        <v>3713</v>
      </c>
      <c r="Q320" s="32" t="s">
        <v>9810</v>
      </c>
      <c r="R320" s="32" t="s">
        <v>10581</v>
      </c>
      <c r="S320" s="32" t="s">
        <v>10565</v>
      </c>
      <c r="T320" s="32" t="s">
        <v>10566</v>
      </c>
      <c r="U320" s="32" t="s">
        <v>10577</v>
      </c>
    </row>
    <row r="321" spans="1:21" x14ac:dyDescent="0.25">
      <c r="A321" s="35" t="s">
        <v>2468</v>
      </c>
      <c r="B321" s="34" t="s">
        <v>2469</v>
      </c>
      <c r="C321" s="35" t="s">
        <v>33</v>
      </c>
      <c r="D321" s="35" t="s">
        <v>315</v>
      </c>
      <c r="E321" s="35" t="s">
        <v>416</v>
      </c>
      <c r="F321" s="36">
        <v>4</v>
      </c>
      <c r="G321" s="35" t="s">
        <v>132</v>
      </c>
      <c r="H321" s="35" t="s">
        <v>100</v>
      </c>
      <c r="I321" s="35" t="s">
        <v>133</v>
      </c>
      <c r="J321" s="35"/>
      <c r="K321" s="35"/>
      <c r="L321" s="35"/>
      <c r="M321" s="35">
        <v>75</v>
      </c>
      <c r="N321" s="35">
        <v>75</v>
      </c>
      <c r="O321" s="35"/>
      <c r="P321" s="35" t="s">
        <v>3713</v>
      </c>
      <c r="Q321" s="32" t="s">
        <v>9810</v>
      </c>
      <c r="R321" s="32" t="s">
        <v>10581</v>
      </c>
      <c r="S321" s="32" t="s">
        <v>10568</v>
      </c>
      <c r="T321" s="32" t="s">
        <v>10569</v>
      </c>
      <c r="U321" s="32" t="s">
        <v>10570</v>
      </c>
    </row>
    <row r="322" spans="1:21" x14ac:dyDescent="0.25">
      <c r="A322" s="35" t="s">
        <v>2465</v>
      </c>
      <c r="B322" s="34" t="s">
        <v>2466</v>
      </c>
      <c r="C322" s="35" t="s">
        <v>2467</v>
      </c>
      <c r="D322" s="35" t="s">
        <v>517</v>
      </c>
      <c r="E322" s="35" t="s">
        <v>416</v>
      </c>
      <c r="F322" s="36">
        <v>4</v>
      </c>
      <c r="G322" s="35" t="s">
        <v>132</v>
      </c>
      <c r="H322" s="35" t="s">
        <v>100</v>
      </c>
      <c r="I322" s="35" t="s">
        <v>133</v>
      </c>
      <c r="J322" s="35"/>
      <c r="K322" s="35"/>
      <c r="L322" s="35"/>
      <c r="M322" s="35"/>
      <c r="N322" s="35"/>
      <c r="O322" s="35"/>
      <c r="P322" s="35" t="s">
        <v>3713</v>
      </c>
      <c r="Q322" s="32" t="s">
        <v>9812</v>
      </c>
      <c r="R322" s="32" t="s">
        <v>10581</v>
      </c>
      <c r="S322" s="32" t="s">
        <v>10571</v>
      </c>
      <c r="T322" s="32" t="s">
        <v>10524</v>
      </c>
      <c r="U322" s="32" t="s">
        <v>10572</v>
      </c>
    </row>
    <row r="323" spans="1:21" x14ac:dyDescent="0.25">
      <c r="A323" s="35" t="s">
        <v>2462</v>
      </c>
      <c r="B323" s="34" t="s">
        <v>2463</v>
      </c>
      <c r="C323" s="35" t="s">
        <v>2464</v>
      </c>
      <c r="D323" s="35" t="s">
        <v>1251</v>
      </c>
      <c r="E323" s="35" t="s">
        <v>416</v>
      </c>
      <c r="F323" s="36">
        <v>4</v>
      </c>
      <c r="G323" s="35" t="s">
        <v>132</v>
      </c>
      <c r="H323" s="35" t="s">
        <v>100</v>
      </c>
      <c r="I323" s="35" t="s">
        <v>133</v>
      </c>
      <c r="J323" s="35"/>
      <c r="K323" s="35"/>
      <c r="L323" s="35"/>
      <c r="M323" s="35"/>
      <c r="N323" s="35"/>
      <c r="O323" s="35"/>
      <c r="P323" s="35" t="s">
        <v>3713</v>
      </c>
      <c r="Q323" s="32" t="s">
        <v>9812</v>
      </c>
      <c r="R323" s="32" t="s">
        <v>10585</v>
      </c>
      <c r="S323" s="32" t="s">
        <v>10574</v>
      </c>
      <c r="T323" s="32" t="s">
        <v>9796</v>
      </c>
      <c r="U323" s="32" t="s">
        <v>10575</v>
      </c>
    </row>
    <row r="324" spans="1:21" x14ac:dyDescent="0.25">
      <c r="A324" s="35" t="s">
        <v>9642</v>
      </c>
      <c r="B324" s="34" t="s">
        <v>9643</v>
      </c>
      <c r="C324" s="35" t="s">
        <v>9644</v>
      </c>
      <c r="D324" s="35"/>
      <c r="E324" s="35"/>
      <c r="F324" s="36"/>
      <c r="G324" s="35"/>
      <c r="H324" s="35"/>
      <c r="I324" s="35"/>
      <c r="J324" s="35"/>
      <c r="K324" s="35"/>
      <c r="L324" s="35"/>
      <c r="M324" s="35"/>
      <c r="N324" s="35"/>
      <c r="O324" s="35"/>
      <c r="P324" s="35" t="s">
        <v>3713</v>
      </c>
      <c r="Q324" s="32" t="s">
        <v>9812</v>
      </c>
      <c r="R324" s="32" t="s">
        <v>10586</v>
      </c>
      <c r="S324" s="32" t="s">
        <v>10587</v>
      </c>
      <c r="T324" s="32">
        <v>592</v>
      </c>
      <c r="U324" s="32" t="s">
        <v>10588</v>
      </c>
    </row>
    <row r="325" spans="1:21" x14ac:dyDescent="0.25">
      <c r="A325" s="35" t="s">
        <v>6878</v>
      </c>
      <c r="B325" s="34" t="s">
        <v>6879</v>
      </c>
      <c r="C325" s="35" t="s">
        <v>6880</v>
      </c>
      <c r="D325" s="35"/>
      <c r="E325" s="35"/>
      <c r="F325" s="36"/>
      <c r="G325" s="35"/>
      <c r="H325" s="35"/>
      <c r="I325" s="35"/>
      <c r="J325" s="35"/>
      <c r="K325" s="35"/>
      <c r="L325" s="35"/>
      <c r="M325" s="35"/>
      <c r="N325" s="35"/>
      <c r="O325" s="35"/>
      <c r="P325" s="35" t="s">
        <v>3713</v>
      </c>
      <c r="Q325" s="32" t="s">
        <v>9812</v>
      </c>
      <c r="R325" s="32" t="s">
        <v>10586</v>
      </c>
      <c r="S325" s="32" t="s">
        <v>10589</v>
      </c>
      <c r="T325" s="32" t="s">
        <v>10590</v>
      </c>
      <c r="U325" s="32" t="s">
        <v>10591</v>
      </c>
    </row>
    <row r="326" spans="1:21" x14ac:dyDescent="0.25">
      <c r="A326" s="35" t="s">
        <v>5415</v>
      </c>
      <c r="B326" s="34" t="s">
        <v>5416</v>
      </c>
      <c r="C326" s="35" t="s">
        <v>5417</v>
      </c>
      <c r="D326" s="35"/>
      <c r="E326" s="35"/>
      <c r="F326" s="36"/>
      <c r="G326" s="35"/>
      <c r="H326" s="35"/>
      <c r="I326" s="35"/>
      <c r="J326" s="35"/>
      <c r="K326" s="35"/>
      <c r="L326" s="35"/>
      <c r="M326" s="35"/>
      <c r="N326" s="35"/>
      <c r="O326" s="35"/>
      <c r="P326" s="35" t="s">
        <v>3713</v>
      </c>
      <c r="Q326" s="32" t="s">
        <v>9812</v>
      </c>
      <c r="R326" s="32" t="s">
        <v>10586</v>
      </c>
      <c r="S326" s="32" t="s">
        <v>10592</v>
      </c>
      <c r="T326" s="32" t="s">
        <v>10593</v>
      </c>
      <c r="U326" s="32" t="s">
        <v>10594</v>
      </c>
    </row>
    <row r="327" spans="1:21" x14ac:dyDescent="0.25">
      <c r="A327" s="35" t="s">
        <v>6887</v>
      </c>
      <c r="B327" s="34" t="s">
        <v>6888</v>
      </c>
      <c r="C327" s="35" t="s">
        <v>6889</v>
      </c>
      <c r="D327" s="35"/>
      <c r="E327" s="35"/>
      <c r="F327" s="36"/>
      <c r="G327" s="35"/>
      <c r="H327" s="35"/>
      <c r="I327" s="35"/>
      <c r="J327" s="35"/>
      <c r="K327" s="35"/>
      <c r="L327" s="35"/>
      <c r="M327" s="35"/>
      <c r="N327" s="35"/>
      <c r="O327" s="35"/>
      <c r="P327" s="35" t="s">
        <v>3713</v>
      </c>
      <c r="Q327" s="32" t="s">
        <v>9812</v>
      </c>
      <c r="R327" s="32" t="s">
        <v>10586</v>
      </c>
      <c r="S327" s="32" t="s">
        <v>10595</v>
      </c>
      <c r="T327" s="32" t="s">
        <v>10095</v>
      </c>
    </row>
    <row r="328" spans="1:21" x14ac:dyDescent="0.25">
      <c r="A328" s="35" t="s">
        <v>4353</v>
      </c>
      <c r="B328" s="34" t="s">
        <v>4354</v>
      </c>
      <c r="C328" s="35" t="s">
        <v>4355</v>
      </c>
      <c r="D328" s="35"/>
      <c r="E328" s="35"/>
      <c r="F328" s="36"/>
      <c r="G328" s="35"/>
      <c r="H328" s="35"/>
      <c r="I328" s="35"/>
      <c r="J328" s="35"/>
      <c r="K328" s="35"/>
      <c r="L328" s="35"/>
      <c r="M328" s="35"/>
      <c r="N328" s="35"/>
      <c r="O328" s="35"/>
      <c r="P328" s="35" t="s">
        <v>3713</v>
      </c>
      <c r="Q328" s="32" t="s">
        <v>9812</v>
      </c>
      <c r="R328" s="32" t="s">
        <v>10596</v>
      </c>
      <c r="S328" s="32" t="s">
        <v>10587</v>
      </c>
      <c r="T328" s="32">
        <v>592</v>
      </c>
      <c r="U328" s="32" t="s">
        <v>10588</v>
      </c>
    </row>
    <row r="329" spans="1:21" x14ac:dyDescent="0.25">
      <c r="A329" s="35" t="s">
        <v>6875</v>
      </c>
      <c r="B329" s="34" t="s">
        <v>6876</v>
      </c>
      <c r="C329" s="35" t="s">
        <v>6877</v>
      </c>
      <c r="D329" s="35"/>
      <c r="E329" s="35"/>
      <c r="F329" s="36"/>
      <c r="G329" s="35"/>
      <c r="H329" s="35"/>
      <c r="I329" s="35"/>
      <c r="J329" s="35"/>
      <c r="K329" s="35"/>
      <c r="L329" s="35"/>
      <c r="M329" s="35"/>
      <c r="N329" s="35"/>
      <c r="O329" s="35"/>
      <c r="P329" s="35" t="s">
        <v>3713</v>
      </c>
      <c r="Q329" s="32" t="s">
        <v>9812</v>
      </c>
      <c r="R329" s="32" t="s">
        <v>10596</v>
      </c>
      <c r="S329" s="32" t="s">
        <v>10589</v>
      </c>
      <c r="T329" s="32" t="s">
        <v>10590</v>
      </c>
      <c r="U329" s="32" t="s">
        <v>10591</v>
      </c>
    </row>
    <row r="330" spans="1:21" x14ac:dyDescent="0.25">
      <c r="A330" s="35" t="s">
        <v>5412</v>
      </c>
      <c r="B330" s="34" t="s">
        <v>5413</v>
      </c>
      <c r="C330" s="35" t="s">
        <v>5414</v>
      </c>
      <c r="D330" s="35"/>
      <c r="E330" s="35"/>
      <c r="F330" s="36"/>
      <c r="G330" s="35"/>
      <c r="H330" s="35"/>
      <c r="I330" s="35"/>
      <c r="J330" s="35"/>
      <c r="K330" s="35"/>
      <c r="L330" s="35"/>
      <c r="M330" s="35"/>
      <c r="N330" s="35"/>
      <c r="O330" s="35"/>
      <c r="P330" s="35" t="s">
        <v>3713</v>
      </c>
      <c r="Q330" s="32" t="s">
        <v>9810</v>
      </c>
      <c r="R330" s="32" t="s">
        <v>10596</v>
      </c>
      <c r="S330" s="32" t="s">
        <v>10592</v>
      </c>
      <c r="T330" s="32" t="s">
        <v>10593</v>
      </c>
      <c r="U330" s="32" t="s">
        <v>10594</v>
      </c>
    </row>
    <row r="331" spans="1:21" x14ac:dyDescent="0.25">
      <c r="A331" s="35" t="s">
        <v>6884</v>
      </c>
      <c r="B331" s="34" t="s">
        <v>6885</v>
      </c>
      <c r="C331" s="35" t="s">
        <v>6886</v>
      </c>
      <c r="D331" s="35"/>
      <c r="E331" s="35"/>
      <c r="F331" s="36"/>
      <c r="G331" s="35"/>
      <c r="H331" s="35"/>
      <c r="I331" s="35"/>
      <c r="J331" s="35"/>
      <c r="K331" s="35"/>
      <c r="L331" s="35"/>
      <c r="M331" s="35"/>
      <c r="N331" s="35"/>
      <c r="O331" s="35"/>
      <c r="P331" s="35" t="s">
        <v>3713</v>
      </c>
      <c r="Q331" s="32" t="s">
        <v>9810</v>
      </c>
      <c r="R331" s="32" t="s">
        <v>10596</v>
      </c>
      <c r="S331" s="32" t="s">
        <v>10595</v>
      </c>
      <c r="T331" s="32" t="s">
        <v>10095</v>
      </c>
    </row>
    <row r="332" spans="1:21" x14ac:dyDescent="0.25">
      <c r="A332" s="35" t="s">
        <v>6482</v>
      </c>
      <c r="B332" s="34" t="s">
        <v>6483</v>
      </c>
      <c r="C332" s="35" t="s">
        <v>6484</v>
      </c>
      <c r="D332" s="35"/>
      <c r="E332" s="35"/>
      <c r="F332" s="36"/>
      <c r="G332" s="35"/>
      <c r="H332" s="35"/>
      <c r="I332" s="35"/>
      <c r="J332" s="35"/>
      <c r="K332" s="35"/>
      <c r="L332" s="35"/>
      <c r="M332" s="35"/>
      <c r="N332" s="35"/>
      <c r="O332" s="35"/>
      <c r="P332" s="35" t="s">
        <v>3713</v>
      </c>
      <c r="Q332" s="32" t="s">
        <v>9812</v>
      </c>
      <c r="R332" s="32" t="s">
        <v>10597</v>
      </c>
      <c r="S332" s="32" t="s">
        <v>10589</v>
      </c>
      <c r="T332" s="32" t="s">
        <v>10590</v>
      </c>
      <c r="U332" s="32" t="s">
        <v>10591</v>
      </c>
    </row>
    <row r="333" spans="1:21" x14ac:dyDescent="0.25">
      <c r="A333" s="35" t="s">
        <v>5409</v>
      </c>
      <c r="B333" s="34" t="s">
        <v>5410</v>
      </c>
      <c r="C333" s="35" t="s">
        <v>5411</v>
      </c>
      <c r="D333" s="35"/>
      <c r="E333" s="35"/>
      <c r="F333" s="36"/>
      <c r="G333" s="35"/>
      <c r="H333" s="35"/>
      <c r="I333" s="35"/>
      <c r="J333" s="35"/>
      <c r="K333" s="35"/>
      <c r="L333" s="35"/>
      <c r="M333" s="35"/>
      <c r="N333" s="35"/>
      <c r="O333" s="35"/>
      <c r="P333" s="35" t="s">
        <v>3713</v>
      </c>
      <c r="Q333" s="32" t="s">
        <v>9812</v>
      </c>
      <c r="R333" s="32" t="s">
        <v>10597</v>
      </c>
      <c r="S333" s="32" t="s">
        <v>10592</v>
      </c>
      <c r="T333" s="32" t="s">
        <v>10593</v>
      </c>
      <c r="U333" s="32" t="s">
        <v>10594</v>
      </c>
    </row>
    <row r="334" spans="1:21" x14ac:dyDescent="0.25">
      <c r="A334" s="35" t="s">
        <v>8905</v>
      </c>
      <c r="B334" s="34" t="s">
        <v>8906</v>
      </c>
      <c r="C334" s="35" t="s">
        <v>8907</v>
      </c>
      <c r="D334" s="35"/>
      <c r="E334" s="35"/>
      <c r="F334" s="36"/>
      <c r="G334" s="35"/>
      <c r="H334" s="35"/>
      <c r="I334" s="35"/>
      <c r="J334" s="35"/>
      <c r="K334" s="35"/>
      <c r="L334" s="35"/>
      <c r="M334" s="35"/>
      <c r="N334" s="35"/>
      <c r="O334" s="35"/>
      <c r="P334" s="35" t="s">
        <v>3713</v>
      </c>
      <c r="Q334" s="32" t="s">
        <v>9812</v>
      </c>
      <c r="R334" s="32" t="s">
        <v>10581</v>
      </c>
      <c r="S334" s="32" t="s">
        <v>10568</v>
      </c>
      <c r="T334" s="32" t="s">
        <v>10569</v>
      </c>
      <c r="U334" s="32" t="s">
        <v>10598</v>
      </c>
    </row>
    <row r="335" spans="1:21" x14ac:dyDescent="0.25">
      <c r="A335" s="33" t="s">
        <v>3634</v>
      </c>
      <c r="B335" s="34" t="s">
        <v>3635</v>
      </c>
      <c r="C335" s="35" t="s">
        <v>3636</v>
      </c>
      <c r="D335" s="35" t="s">
        <v>517</v>
      </c>
      <c r="E335" s="35"/>
      <c r="F335" s="36"/>
      <c r="G335" s="35"/>
      <c r="H335" s="35"/>
      <c r="I335" s="35"/>
      <c r="J335" s="35"/>
      <c r="K335" s="35"/>
      <c r="L335" s="35"/>
      <c r="M335" s="35"/>
      <c r="N335" s="35"/>
      <c r="O335" s="35"/>
      <c r="P335" s="35" t="s">
        <v>3713</v>
      </c>
      <c r="Q335" s="32" t="s">
        <v>9812</v>
      </c>
      <c r="R335" s="32" t="s">
        <v>10581</v>
      </c>
      <c r="S335" s="32" t="s">
        <v>10451</v>
      </c>
    </row>
    <row r="336" spans="1:21" x14ac:dyDescent="0.25">
      <c r="A336" s="35" t="s">
        <v>6881</v>
      </c>
      <c r="B336" s="34" t="s">
        <v>6882</v>
      </c>
      <c r="C336" s="35" t="s">
        <v>6883</v>
      </c>
      <c r="D336" s="35"/>
      <c r="E336" s="35"/>
      <c r="F336" s="36"/>
      <c r="G336" s="35"/>
      <c r="H336" s="35"/>
      <c r="I336" s="35"/>
      <c r="J336" s="35"/>
      <c r="K336" s="35"/>
      <c r="L336" s="35"/>
      <c r="M336" s="35"/>
      <c r="N336" s="35"/>
      <c r="O336" s="35"/>
      <c r="P336" s="35" t="s">
        <v>3713</v>
      </c>
      <c r="Q336" s="32" t="s">
        <v>9812</v>
      </c>
      <c r="R336" s="32" t="s">
        <v>10597</v>
      </c>
      <c r="S336" s="32" t="s">
        <v>10595</v>
      </c>
      <c r="T336" s="32" t="s">
        <v>10095</v>
      </c>
    </row>
    <row r="337" spans="1:21" x14ac:dyDescent="0.25">
      <c r="A337" s="35" t="s">
        <v>7965</v>
      </c>
      <c r="B337" s="34" t="s">
        <v>7966</v>
      </c>
      <c r="C337" s="35" t="s">
        <v>7967</v>
      </c>
      <c r="D337" s="35"/>
      <c r="E337" s="35"/>
      <c r="F337" s="36"/>
      <c r="G337" s="35"/>
      <c r="H337" s="35"/>
      <c r="I337" s="35"/>
      <c r="J337" s="35"/>
      <c r="K337" s="35"/>
      <c r="L337" s="35"/>
      <c r="M337" s="35"/>
      <c r="N337" s="35"/>
      <c r="O337" s="35"/>
      <c r="P337" s="35" t="s">
        <v>3713</v>
      </c>
      <c r="Q337" s="32" t="s">
        <v>9812</v>
      </c>
      <c r="R337" s="32" t="s">
        <v>10581</v>
      </c>
      <c r="S337" s="32" t="s">
        <v>10568</v>
      </c>
      <c r="T337" s="32" t="s">
        <v>10569</v>
      </c>
      <c r="U337" s="32" t="s">
        <v>10599</v>
      </c>
    </row>
    <row r="338" spans="1:21" x14ac:dyDescent="0.25">
      <c r="A338" s="35" t="s">
        <v>6222</v>
      </c>
      <c r="B338" s="34" t="s">
        <v>6223</v>
      </c>
      <c r="C338" s="35" t="s">
        <v>6224</v>
      </c>
      <c r="D338" s="35"/>
      <c r="E338" s="35"/>
      <c r="F338" s="36"/>
      <c r="G338" s="35"/>
      <c r="H338" s="35"/>
      <c r="I338" s="35"/>
      <c r="J338" s="35"/>
      <c r="K338" s="35"/>
      <c r="L338" s="35"/>
      <c r="M338" s="35"/>
      <c r="N338" s="35"/>
      <c r="O338" s="35"/>
      <c r="P338" s="35" t="s">
        <v>3713</v>
      </c>
      <c r="Q338" s="32" t="s">
        <v>9812</v>
      </c>
      <c r="R338" s="32" t="s">
        <v>10581</v>
      </c>
      <c r="S338" s="32" t="s">
        <v>10568</v>
      </c>
      <c r="T338" s="32" t="s">
        <v>10569</v>
      </c>
      <c r="U338" s="32" t="s">
        <v>10600</v>
      </c>
    </row>
    <row r="339" spans="1:21" x14ac:dyDescent="0.25">
      <c r="A339" s="35" t="s">
        <v>8920</v>
      </c>
      <c r="B339" s="34" t="s">
        <v>8921</v>
      </c>
      <c r="C339" s="35" t="s">
        <v>8922</v>
      </c>
      <c r="D339" s="35"/>
      <c r="E339" s="35"/>
      <c r="F339" s="36"/>
      <c r="G339" s="35"/>
      <c r="H339" s="35"/>
      <c r="I339" s="35"/>
      <c r="J339" s="35"/>
      <c r="K339" s="35"/>
      <c r="L339" s="35"/>
      <c r="M339" s="35"/>
      <c r="N339" s="35"/>
      <c r="O339" s="35"/>
      <c r="P339" s="35" t="s">
        <v>3713</v>
      </c>
      <c r="Q339" s="32" t="s">
        <v>9812</v>
      </c>
      <c r="R339" s="32" t="s">
        <v>10581</v>
      </c>
      <c r="S339" s="32" t="s">
        <v>10568</v>
      </c>
      <c r="T339" s="32" t="s">
        <v>10569</v>
      </c>
      <c r="U339" s="32" t="s">
        <v>10601</v>
      </c>
    </row>
    <row r="340" spans="1:21" x14ac:dyDescent="0.25">
      <c r="A340" s="35" t="s">
        <v>8911</v>
      </c>
      <c r="B340" s="34" t="s">
        <v>8912</v>
      </c>
      <c r="C340" s="35" t="s">
        <v>8913</v>
      </c>
      <c r="D340" s="35"/>
      <c r="E340" s="35"/>
      <c r="F340" s="36"/>
      <c r="G340" s="35"/>
      <c r="H340" s="35"/>
      <c r="I340" s="35"/>
      <c r="J340" s="35"/>
      <c r="K340" s="35"/>
      <c r="L340" s="35"/>
      <c r="M340" s="35"/>
      <c r="N340" s="35"/>
      <c r="O340" s="35"/>
      <c r="P340" s="35" t="s">
        <v>3713</v>
      </c>
      <c r="Q340" s="32" t="s">
        <v>10108</v>
      </c>
      <c r="R340" s="32" t="s">
        <v>10602</v>
      </c>
      <c r="S340" s="32" t="s">
        <v>10603</v>
      </c>
      <c r="T340" s="32" t="s">
        <v>10604</v>
      </c>
      <c r="U340" s="32" t="s">
        <v>10605</v>
      </c>
    </row>
    <row r="341" spans="1:21" x14ac:dyDescent="0.25">
      <c r="A341" s="35" t="s">
        <v>5117</v>
      </c>
      <c r="B341" s="34" t="s">
        <v>5118</v>
      </c>
      <c r="C341" s="35" t="s">
        <v>5107</v>
      </c>
      <c r="D341" s="35"/>
      <c r="E341" s="35"/>
      <c r="F341" s="36"/>
      <c r="G341" s="35"/>
      <c r="H341" s="35"/>
      <c r="I341" s="35"/>
      <c r="J341" s="35"/>
      <c r="K341" s="35"/>
      <c r="L341" s="35"/>
      <c r="M341" s="35"/>
      <c r="N341" s="35"/>
      <c r="O341" s="35"/>
      <c r="P341" s="35" t="s">
        <v>3713</v>
      </c>
      <c r="Q341" s="32" t="s">
        <v>10108</v>
      </c>
      <c r="R341" s="32" t="s">
        <v>10602</v>
      </c>
      <c r="S341" s="32" t="s">
        <v>10199</v>
      </c>
    </row>
    <row r="342" spans="1:21" x14ac:dyDescent="0.25">
      <c r="A342" s="35" t="s">
        <v>8999</v>
      </c>
      <c r="B342" s="34" t="s">
        <v>5118</v>
      </c>
      <c r="C342" s="35" t="s">
        <v>9000</v>
      </c>
      <c r="D342" s="35"/>
      <c r="E342" s="35"/>
      <c r="F342" s="36"/>
      <c r="G342" s="35"/>
      <c r="H342" s="35"/>
      <c r="I342" s="35"/>
      <c r="J342" s="35"/>
      <c r="K342" s="35"/>
      <c r="L342" s="35"/>
      <c r="M342" s="35"/>
      <c r="N342" s="35"/>
      <c r="O342" s="35"/>
      <c r="P342" s="35" t="s">
        <v>3713</v>
      </c>
      <c r="Q342" s="32" t="s">
        <v>10108</v>
      </c>
      <c r="R342" s="32" t="s">
        <v>10602</v>
      </c>
      <c r="S342" s="32" t="s">
        <v>10603</v>
      </c>
      <c r="T342" s="32" t="s">
        <v>10604</v>
      </c>
      <c r="U342" s="32" t="s">
        <v>10606</v>
      </c>
    </row>
    <row r="343" spans="1:21" x14ac:dyDescent="0.25">
      <c r="A343" s="35" t="s">
        <v>7292</v>
      </c>
      <c r="B343" s="34" t="s">
        <v>7293</v>
      </c>
      <c r="C343" s="35" t="s">
        <v>7294</v>
      </c>
      <c r="D343" s="35"/>
      <c r="E343" s="35"/>
      <c r="F343" s="36"/>
      <c r="G343" s="35"/>
      <c r="H343" s="35"/>
      <c r="I343" s="35"/>
      <c r="J343" s="35"/>
      <c r="K343" s="35"/>
      <c r="L343" s="35"/>
      <c r="M343" s="35"/>
      <c r="N343" s="35"/>
      <c r="O343" s="35"/>
      <c r="P343" s="35" t="s">
        <v>3713</v>
      </c>
      <c r="Q343" s="32" t="s">
        <v>10108</v>
      </c>
      <c r="R343" s="32" t="s">
        <v>10602</v>
      </c>
      <c r="S343" s="32" t="s">
        <v>10603</v>
      </c>
      <c r="T343" s="32" t="s">
        <v>10604</v>
      </c>
      <c r="U343" s="32" t="s">
        <v>10607</v>
      </c>
    </row>
    <row r="344" spans="1:21" x14ac:dyDescent="0.25">
      <c r="A344" s="35" t="s">
        <v>5105</v>
      </c>
      <c r="B344" s="34" t="s">
        <v>5106</v>
      </c>
      <c r="C344" s="35" t="s">
        <v>5107</v>
      </c>
      <c r="D344" s="35"/>
      <c r="E344" s="35"/>
      <c r="F344" s="36"/>
      <c r="G344" s="35"/>
      <c r="H344" s="35"/>
      <c r="I344" s="35"/>
      <c r="J344" s="35"/>
      <c r="K344" s="35"/>
      <c r="L344" s="35"/>
      <c r="M344" s="35"/>
      <c r="N344" s="35"/>
      <c r="O344" s="35"/>
      <c r="P344" s="35" t="s">
        <v>3713</v>
      </c>
      <c r="Q344" s="32" t="s">
        <v>10108</v>
      </c>
      <c r="R344" s="32" t="s">
        <v>10602</v>
      </c>
      <c r="S344" s="32" t="s">
        <v>10199</v>
      </c>
    </row>
    <row r="345" spans="1:21" x14ac:dyDescent="0.25">
      <c r="A345" s="35" t="s">
        <v>7340</v>
      </c>
      <c r="B345" s="34" t="s">
        <v>7341</v>
      </c>
      <c r="C345" s="35" t="s">
        <v>7342</v>
      </c>
      <c r="D345" s="35"/>
      <c r="E345" s="35"/>
      <c r="F345" s="36"/>
      <c r="G345" s="35"/>
      <c r="H345" s="35"/>
      <c r="I345" s="35"/>
      <c r="J345" s="35"/>
      <c r="K345" s="35"/>
      <c r="L345" s="35"/>
      <c r="M345" s="35"/>
      <c r="N345" s="35"/>
      <c r="O345" s="35"/>
      <c r="P345" s="35" t="s">
        <v>3713</v>
      </c>
      <c r="Q345" s="32" t="s">
        <v>10108</v>
      </c>
      <c r="R345" s="32" t="s">
        <v>10602</v>
      </c>
      <c r="S345" s="32" t="s">
        <v>10603</v>
      </c>
      <c r="T345" s="32" t="s">
        <v>10604</v>
      </c>
      <c r="U345" s="32" t="s">
        <v>10608</v>
      </c>
    </row>
    <row r="346" spans="1:21" x14ac:dyDescent="0.25">
      <c r="A346" s="35" t="s">
        <v>8914</v>
      </c>
      <c r="B346" s="34" t="s">
        <v>8915</v>
      </c>
      <c r="C346" s="35" t="s">
        <v>8916</v>
      </c>
      <c r="D346" s="35"/>
      <c r="E346" s="35"/>
      <c r="F346" s="36"/>
      <c r="G346" s="35"/>
      <c r="H346" s="35"/>
      <c r="I346" s="35"/>
      <c r="J346" s="35"/>
      <c r="K346" s="35"/>
      <c r="L346" s="35"/>
      <c r="M346" s="35"/>
      <c r="N346" s="35"/>
      <c r="O346" s="35"/>
      <c r="P346" s="35" t="s">
        <v>3713</v>
      </c>
      <c r="Q346" s="32" t="s">
        <v>10109</v>
      </c>
      <c r="R346" s="32" t="s">
        <v>10609</v>
      </c>
      <c r="S346" s="32" t="s">
        <v>10603</v>
      </c>
      <c r="T346" s="32" t="s">
        <v>10604</v>
      </c>
      <c r="U346" s="32" t="s">
        <v>10610</v>
      </c>
    </row>
    <row r="347" spans="1:21" x14ac:dyDescent="0.25">
      <c r="A347" s="35" t="s">
        <v>6479</v>
      </c>
      <c r="B347" s="34" t="s">
        <v>6480</v>
      </c>
      <c r="C347" s="35" t="s">
        <v>6481</v>
      </c>
      <c r="D347" s="35"/>
      <c r="E347" s="35"/>
      <c r="F347" s="36"/>
      <c r="G347" s="35"/>
      <c r="H347" s="35"/>
      <c r="I347" s="35"/>
      <c r="J347" s="35"/>
      <c r="K347" s="35"/>
      <c r="L347" s="35"/>
      <c r="M347" s="35"/>
      <c r="N347" s="35"/>
      <c r="O347" s="35"/>
      <c r="P347" s="35" t="s">
        <v>3713</v>
      </c>
      <c r="Q347" s="32" t="s">
        <v>10109</v>
      </c>
      <c r="R347" s="32" t="s">
        <v>10609</v>
      </c>
      <c r="S347" s="32" t="s">
        <v>10603</v>
      </c>
      <c r="T347" s="32" t="s">
        <v>10604</v>
      </c>
      <c r="U347" s="32" t="s">
        <v>10611</v>
      </c>
    </row>
    <row r="348" spans="1:21" x14ac:dyDescent="0.25">
      <c r="A348" s="35" t="s">
        <v>5119</v>
      </c>
      <c r="B348" s="34" t="s">
        <v>5120</v>
      </c>
      <c r="C348" s="35" t="s">
        <v>5110</v>
      </c>
      <c r="D348" s="35"/>
      <c r="E348" s="35"/>
      <c r="F348" s="36"/>
      <c r="G348" s="35"/>
      <c r="H348" s="35"/>
      <c r="I348" s="35"/>
      <c r="J348" s="35"/>
      <c r="K348" s="35"/>
      <c r="L348" s="35"/>
      <c r="M348" s="35"/>
      <c r="N348" s="35"/>
      <c r="O348" s="35"/>
      <c r="P348" s="35" t="s">
        <v>3713</v>
      </c>
      <c r="Q348" s="32" t="s">
        <v>10109</v>
      </c>
      <c r="R348" s="32" t="s">
        <v>10609</v>
      </c>
      <c r="S348" s="32" t="s">
        <v>10199</v>
      </c>
    </row>
    <row r="349" spans="1:21" x14ac:dyDescent="0.25">
      <c r="A349" s="35" t="s">
        <v>9001</v>
      </c>
      <c r="B349" s="34" t="s">
        <v>5120</v>
      </c>
      <c r="C349" s="35" t="s">
        <v>9002</v>
      </c>
      <c r="D349" s="35"/>
      <c r="E349" s="35"/>
      <c r="F349" s="36"/>
      <c r="G349" s="35"/>
      <c r="H349" s="35"/>
      <c r="I349" s="35"/>
      <c r="J349" s="35"/>
      <c r="K349" s="35"/>
      <c r="L349" s="35"/>
      <c r="M349" s="35"/>
      <c r="N349" s="35"/>
      <c r="O349" s="35"/>
      <c r="P349" s="35" t="s">
        <v>3713</v>
      </c>
      <c r="Q349" s="32" t="s">
        <v>10109</v>
      </c>
      <c r="R349" s="32" t="s">
        <v>10609</v>
      </c>
      <c r="S349" s="32" t="s">
        <v>10603</v>
      </c>
      <c r="T349" s="32" t="s">
        <v>10604</v>
      </c>
      <c r="U349" s="32" t="s">
        <v>10612</v>
      </c>
    </row>
    <row r="350" spans="1:21" x14ac:dyDescent="0.25">
      <c r="A350" s="35" t="s">
        <v>7295</v>
      </c>
      <c r="B350" s="34" t="s">
        <v>7296</v>
      </c>
      <c r="C350" s="35" t="s">
        <v>7297</v>
      </c>
      <c r="D350" s="35"/>
      <c r="E350" s="35"/>
      <c r="F350" s="36"/>
      <c r="G350" s="35"/>
      <c r="H350" s="35"/>
      <c r="I350" s="35"/>
      <c r="J350" s="35"/>
      <c r="K350" s="35"/>
      <c r="L350" s="35"/>
      <c r="M350" s="35"/>
      <c r="N350" s="35"/>
      <c r="O350" s="35"/>
      <c r="P350" s="35" t="s">
        <v>3713</v>
      </c>
      <c r="Q350" s="32" t="s">
        <v>10109</v>
      </c>
      <c r="R350" s="32" t="s">
        <v>10609</v>
      </c>
      <c r="S350" s="32" t="s">
        <v>10603</v>
      </c>
      <c r="T350" s="32" t="s">
        <v>10604</v>
      </c>
      <c r="U350" s="32" t="s">
        <v>10613</v>
      </c>
    </row>
    <row r="351" spans="1:21" x14ac:dyDescent="0.25">
      <c r="A351" s="35" t="s">
        <v>7301</v>
      </c>
      <c r="B351" s="34" t="s">
        <v>7302</v>
      </c>
      <c r="C351" s="35" t="s">
        <v>7303</v>
      </c>
      <c r="D351" s="35"/>
      <c r="E351" s="35"/>
      <c r="F351" s="36"/>
      <c r="G351" s="35"/>
      <c r="H351" s="35"/>
      <c r="I351" s="35"/>
      <c r="J351" s="35"/>
      <c r="K351" s="35"/>
      <c r="L351" s="35"/>
      <c r="M351" s="35"/>
      <c r="N351" s="35"/>
      <c r="O351" s="35"/>
      <c r="P351" s="35" t="s">
        <v>3713</v>
      </c>
      <c r="Q351" s="32" t="s">
        <v>10109</v>
      </c>
      <c r="R351" s="32" t="s">
        <v>10609</v>
      </c>
      <c r="S351" s="32" t="s">
        <v>10603</v>
      </c>
      <c r="T351" s="32" t="s">
        <v>10604</v>
      </c>
      <c r="U351" s="32" t="s">
        <v>10614</v>
      </c>
    </row>
    <row r="352" spans="1:21" x14ac:dyDescent="0.25">
      <c r="A352" s="35" t="s">
        <v>5108</v>
      </c>
      <c r="B352" s="34" t="s">
        <v>5109</v>
      </c>
      <c r="C352" s="35" t="s">
        <v>5110</v>
      </c>
      <c r="D352" s="35"/>
      <c r="E352" s="35"/>
      <c r="F352" s="36"/>
      <c r="G352" s="35"/>
      <c r="H352" s="35"/>
      <c r="I352" s="35"/>
      <c r="J352" s="35"/>
      <c r="K352" s="35"/>
      <c r="L352" s="35"/>
      <c r="M352" s="35"/>
      <c r="N352" s="35"/>
      <c r="O352" s="35"/>
      <c r="P352" s="35" t="s">
        <v>3713</v>
      </c>
      <c r="Q352" s="32" t="s">
        <v>10109</v>
      </c>
      <c r="R352" s="32" t="s">
        <v>10609</v>
      </c>
      <c r="S352" s="32" t="s">
        <v>10199</v>
      </c>
    </row>
    <row r="353" spans="1:21" x14ac:dyDescent="0.25">
      <c r="A353" s="35" t="s">
        <v>7328</v>
      </c>
      <c r="B353" s="34" t="s">
        <v>7329</v>
      </c>
      <c r="C353" s="35" t="s">
        <v>7330</v>
      </c>
      <c r="D353" s="35"/>
      <c r="E353" s="35"/>
      <c r="F353" s="36"/>
      <c r="G353" s="35"/>
      <c r="H353" s="35"/>
      <c r="I353" s="35"/>
      <c r="J353" s="35"/>
      <c r="K353" s="35"/>
      <c r="L353" s="35"/>
      <c r="M353" s="35"/>
      <c r="N353" s="35"/>
      <c r="O353" s="35"/>
      <c r="P353" s="35" t="s">
        <v>3713</v>
      </c>
      <c r="Q353" s="32" t="s">
        <v>10109</v>
      </c>
      <c r="R353" s="32" t="s">
        <v>10609</v>
      </c>
      <c r="S353" s="32" t="s">
        <v>10603</v>
      </c>
      <c r="T353" s="32" t="s">
        <v>10604</v>
      </c>
      <c r="U353" s="32" t="s">
        <v>10615</v>
      </c>
    </row>
    <row r="354" spans="1:21" x14ac:dyDescent="0.25">
      <c r="A354" s="35" t="s">
        <v>7343</v>
      </c>
      <c r="B354" s="34" t="s">
        <v>7344</v>
      </c>
      <c r="C354" s="35" t="s">
        <v>7345</v>
      </c>
      <c r="D354" s="35"/>
      <c r="E354" s="35"/>
      <c r="F354" s="36"/>
      <c r="G354" s="35"/>
      <c r="H354" s="35"/>
      <c r="I354" s="35"/>
      <c r="J354" s="35"/>
      <c r="K354" s="35"/>
      <c r="L354" s="35"/>
      <c r="M354" s="35"/>
      <c r="N354" s="35"/>
      <c r="O354" s="35"/>
      <c r="P354" s="35" t="s">
        <v>3713</v>
      </c>
      <c r="Q354" s="32" t="s">
        <v>10109</v>
      </c>
      <c r="R354" s="32" t="s">
        <v>10609</v>
      </c>
      <c r="S354" s="32" t="s">
        <v>10603</v>
      </c>
      <c r="T354" s="32" t="s">
        <v>10604</v>
      </c>
      <c r="U354" s="32" t="s">
        <v>10616</v>
      </c>
    </row>
    <row r="355" spans="1:21" x14ac:dyDescent="0.25">
      <c r="A355" s="35" t="s">
        <v>5123</v>
      </c>
      <c r="B355" s="34" t="s">
        <v>5124</v>
      </c>
      <c r="C355" s="35" t="s">
        <v>5110</v>
      </c>
      <c r="D355" s="35"/>
      <c r="E355" s="35"/>
      <c r="F355" s="36"/>
      <c r="G355" s="35"/>
      <c r="H355" s="35"/>
      <c r="I355" s="35"/>
      <c r="J355" s="35"/>
      <c r="K355" s="35"/>
      <c r="L355" s="35"/>
      <c r="M355" s="35"/>
      <c r="N355" s="35"/>
      <c r="O355" s="35"/>
      <c r="P355" s="35" t="s">
        <v>3713</v>
      </c>
      <c r="Q355" s="32" t="s">
        <v>10109</v>
      </c>
      <c r="R355" s="32" t="s">
        <v>10609</v>
      </c>
      <c r="S355" s="32" t="s">
        <v>10199</v>
      </c>
    </row>
    <row r="356" spans="1:21" x14ac:dyDescent="0.25">
      <c r="A356" s="35" t="s">
        <v>8929</v>
      </c>
      <c r="B356" s="34" t="s">
        <v>8930</v>
      </c>
      <c r="C356" s="35" t="s">
        <v>8931</v>
      </c>
      <c r="D356" s="35"/>
      <c r="E356" s="35"/>
      <c r="F356" s="36"/>
      <c r="G356" s="35"/>
      <c r="H356" s="35"/>
      <c r="I356" s="35"/>
      <c r="J356" s="35"/>
      <c r="K356" s="35"/>
      <c r="L356" s="35"/>
      <c r="M356" s="35"/>
      <c r="N356" s="35"/>
      <c r="O356" s="35"/>
      <c r="P356" s="35" t="s">
        <v>3713</v>
      </c>
      <c r="Q356" s="32" t="s">
        <v>10109</v>
      </c>
      <c r="R356" s="32" t="s">
        <v>10609</v>
      </c>
      <c r="S356" s="32" t="s">
        <v>10603</v>
      </c>
      <c r="T356" s="32" t="s">
        <v>10604</v>
      </c>
      <c r="U356" s="32" t="s">
        <v>10617</v>
      </c>
    </row>
    <row r="357" spans="1:21" x14ac:dyDescent="0.25">
      <c r="A357" s="35" t="s">
        <v>7313</v>
      </c>
      <c r="B357" s="34" t="s">
        <v>7314</v>
      </c>
      <c r="C357" s="35" t="s">
        <v>7315</v>
      </c>
      <c r="D357" s="35"/>
      <c r="E357" s="35"/>
      <c r="F357" s="36"/>
      <c r="G357" s="35"/>
      <c r="H357" s="35"/>
      <c r="I357" s="35"/>
      <c r="J357" s="35"/>
      <c r="K357" s="35"/>
      <c r="L357" s="35"/>
      <c r="M357" s="35"/>
      <c r="N357" s="35"/>
      <c r="O357" s="35"/>
      <c r="P357" s="35" t="s">
        <v>3713</v>
      </c>
      <c r="Q357" s="32" t="s">
        <v>10108</v>
      </c>
      <c r="R357" s="32" t="s">
        <v>10602</v>
      </c>
      <c r="S357" s="32" t="s">
        <v>10603</v>
      </c>
      <c r="T357" s="32" t="s">
        <v>10604</v>
      </c>
      <c r="U357" s="32" t="s">
        <v>10618</v>
      </c>
    </row>
    <row r="358" spans="1:21" x14ac:dyDescent="0.25">
      <c r="A358" s="35" t="s">
        <v>7298</v>
      </c>
      <c r="B358" s="34" t="s">
        <v>7299</v>
      </c>
      <c r="C358" s="35" t="s">
        <v>7300</v>
      </c>
      <c r="D358" s="35"/>
      <c r="E358" s="35"/>
      <c r="F358" s="36"/>
      <c r="G358" s="35"/>
      <c r="H358" s="35"/>
      <c r="I358" s="35"/>
      <c r="J358" s="35"/>
      <c r="K358" s="35"/>
      <c r="L358" s="35"/>
      <c r="M358" s="35"/>
      <c r="N358" s="35"/>
      <c r="O358" s="35"/>
      <c r="P358" s="35" t="s">
        <v>3713</v>
      </c>
      <c r="Q358" s="32" t="s">
        <v>10108</v>
      </c>
      <c r="R358" s="32" t="s">
        <v>10602</v>
      </c>
      <c r="S358" s="32" t="s">
        <v>10603</v>
      </c>
      <c r="T358" s="32" t="s">
        <v>10604</v>
      </c>
      <c r="U358" s="32" t="s">
        <v>10619</v>
      </c>
    </row>
    <row r="359" spans="1:21" x14ac:dyDescent="0.25">
      <c r="A359" s="35" t="s">
        <v>7325</v>
      </c>
      <c r="B359" s="34" t="s">
        <v>7326</v>
      </c>
      <c r="C359" s="35" t="s">
        <v>7327</v>
      </c>
      <c r="D359" s="35"/>
      <c r="E359" s="35"/>
      <c r="F359" s="36"/>
      <c r="G359" s="35"/>
      <c r="H359" s="35"/>
      <c r="I359" s="35"/>
      <c r="J359" s="35"/>
      <c r="K359" s="35"/>
      <c r="L359" s="35"/>
      <c r="M359" s="35"/>
      <c r="N359" s="35"/>
      <c r="O359" s="35"/>
      <c r="P359" s="35" t="s">
        <v>3713</v>
      </c>
      <c r="Q359" s="32" t="s">
        <v>10108</v>
      </c>
      <c r="R359" s="32" t="s">
        <v>10602</v>
      </c>
      <c r="S359" s="32" t="s">
        <v>10603</v>
      </c>
      <c r="T359" s="32" t="s">
        <v>10604</v>
      </c>
      <c r="U359" s="32" t="s">
        <v>10620</v>
      </c>
    </row>
    <row r="360" spans="1:21" x14ac:dyDescent="0.25">
      <c r="A360" s="35" t="s">
        <v>5121</v>
      </c>
      <c r="B360" s="34" t="s">
        <v>5122</v>
      </c>
      <c r="C360" s="35" t="s">
        <v>5107</v>
      </c>
      <c r="D360" s="35"/>
      <c r="E360" s="35"/>
      <c r="F360" s="36"/>
      <c r="G360" s="35"/>
      <c r="H360" s="35"/>
      <c r="I360" s="35"/>
      <c r="J360" s="35"/>
      <c r="K360" s="35"/>
      <c r="L360" s="35"/>
      <c r="M360" s="35"/>
      <c r="N360" s="35"/>
      <c r="O360" s="35"/>
      <c r="P360" s="35" t="s">
        <v>3713</v>
      </c>
      <c r="Q360" s="32" t="s">
        <v>10108</v>
      </c>
      <c r="R360" s="32" t="s">
        <v>10602</v>
      </c>
      <c r="S360" s="32" t="s">
        <v>10199</v>
      </c>
    </row>
    <row r="361" spans="1:21" x14ac:dyDescent="0.25">
      <c r="A361" s="35" t="s">
        <v>8926</v>
      </c>
      <c r="B361" s="34" t="s">
        <v>8927</v>
      </c>
      <c r="C361" s="35" t="s">
        <v>8928</v>
      </c>
      <c r="D361" s="35"/>
      <c r="E361" s="35"/>
      <c r="F361" s="36"/>
      <c r="G361" s="35"/>
      <c r="H361" s="35"/>
      <c r="I361" s="35"/>
      <c r="J361" s="35"/>
      <c r="K361" s="35"/>
      <c r="L361" s="35"/>
      <c r="M361" s="35"/>
      <c r="N361" s="35"/>
      <c r="O361" s="35"/>
      <c r="P361" s="35" t="s">
        <v>3713</v>
      </c>
      <c r="Q361" s="32" t="s">
        <v>10108</v>
      </c>
      <c r="R361" s="32" t="s">
        <v>10602</v>
      </c>
      <c r="S361" s="32" t="s">
        <v>10603</v>
      </c>
      <c r="T361" s="32" t="s">
        <v>10604</v>
      </c>
      <c r="U361" s="32" t="s">
        <v>10621</v>
      </c>
    </row>
    <row r="362" spans="1:21" x14ac:dyDescent="0.25">
      <c r="A362" s="35" t="s">
        <v>2459</v>
      </c>
      <c r="B362" s="34" t="s">
        <v>2460</v>
      </c>
      <c r="C362" s="35" t="s">
        <v>2461</v>
      </c>
      <c r="D362" s="35" t="s">
        <v>320</v>
      </c>
      <c r="E362" s="35" t="s">
        <v>416</v>
      </c>
      <c r="F362" s="36">
        <v>8</v>
      </c>
      <c r="G362" s="35" t="s">
        <v>132</v>
      </c>
      <c r="H362" s="35" t="s">
        <v>100</v>
      </c>
      <c r="I362" s="35" t="s">
        <v>133</v>
      </c>
      <c r="J362" s="35"/>
      <c r="K362" s="35"/>
      <c r="L362" s="35"/>
      <c r="M362" s="35"/>
      <c r="N362" s="35"/>
      <c r="O362" s="35"/>
      <c r="P362" s="35" t="s">
        <v>3713</v>
      </c>
      <c r="Q362" s="32" t="s">
        <v>10109</v>
      </c>
      <c r="R362" s="32" t="s">
        <v>10609</v>
      </c>
      <c r="S362" s="32" t="s">
        <v>10603</v>
      </c>
      <c r="T362" s="32" t="s">
        <v>10604</v>
      </c>
      <c r="U362" s="32" t="s">
        <v>10622</v>
      </c>
    </row>
    <row r="363" spans="1:21" x14ac:dyDescent="0.25">
      <c r="A363" s="35" t="s">
        <v>2456</v>
      </c>
      <c r="B363" s="34" t="s">
        <v>2457</v>
      </c>
      <c r="C363" s="35" t="s">
        <v>2458</v>
      </c>
      <c r="D363" s="35" t="s">
        <v>257</v>
      </c>
      <c r="E363" s="35" t="s">
        <v>416</v>
      </c>
      <c r="F363" s="36">
        <v>8</v>
      </c>
      <c r="G363" s="35" t="s">
        <v>132</v>
      </c>
      <c r="H363" s="35" t="s">
        <v>100</v>
      </c>
      <c r="I363" s="35" t="s">
        <v>133</v>
      </c>
      <c r="J363" s="35"/>
      <c r="K363" s="35"/>
      <c r="L363" s="35"/>
      <c r="M363" s="35"/>
      <c r="N363" s="35"/>
      <c r="O363" s="35"/>
      <c r="P363" s="35" t="s">
        <v>3713</v>
      </c>
      <c r="Q363" s="32" t="s">
        <v>10109</v>
      </c>
      <c r="R363" s="32" t="s">
        <v>10609</v>
      </c>
      <c r="S363" s="32" t="s">
        <v>10623</v>
      </c>
      <c r="T363" s="32" t="s">
        <v>10333</v>
      </c>
      <c r="U363" s="32" t="s">
        <v>10624</v>
      </c>
    </row>
    <row r="364" spans="1:21" x14ac:dyDescent="0.25">
      <c r="A364" s="35" t="s">
        <v>2453</v>
      </c>
      <c r="B364" s="34" t="s">
        <v>2454</v>
      </c>
      <c r="C364" s="35" t="s">
        <v>2455</v>
      </c>
      <c r="D364" s="35" t="s">
        <v>315</v>
      </c>
      <c r="E364" s="35" t="s">
        <v>416</v>
      </c>
      <c r="F364" s="36">
        <v>8</v>
      </c>
      <c r="G364" s="35" t="s">
        <v>132</v>
      </c>
      <c r="H364" s="35" t="s">
        <v>100</v>
      </c>
      <c r="I364" s="35" t="s">
        <v>133</v>
      </c>
      <c r="J364" s="35"/>
      <c r="K364" s="35"/>
      <c r="L364" s="35"/>
      <c r="M364" s="35"/>
      <c r="N364" s="35"/>
      <c r="O364" s="35"/>
      <c r="P364" s="35" t="s">
        <v>3713</v>
      </c>
      <c r="Q364" s="32" t="s">
        <v>10109</v>
      </c>
      <c r="R364" s="32" t="s">
        <v>10609</v>
      </c>
      <c r="S364" s="32" t="s">
        <v>10625</v>
      </c>
      <c r="T364" s="32" t="s">
        <v>10526</v>
      </c>
      <c r="U364" s="32" t="s">
        <v>10626</v>
      </c>
    </row>
    <row r="365" spans="1:21" x14ac:dyDescent="0.25">
      <c r="A365" s="35" t="s">
        <v>2450</v>
      </c>
      <c r="B365" s="34" t="s">
        <v>2451</v>
      </c>
      <c r="C365" s="35" t="s">
        <v>2452</v>
      </c>
      <c r="D365" s="35" t="s">
        <v>517</v>
      </c>
      <c r="E365" s="35" t="s">
        <v>416</v>
      </c>
      <c r="F365" s="36">
        <v>8</v>
      </c>
      <c r="G365" s="35" t="s">
        <v>132</v>
      </c>
      <c r="H365" s="35" t="s">
        <v>100</v>
      </c>
      <c r="I365" s="35" t="s">
        <v>133</v>
      </c>
      <c r="J365" s="35"/>
      <c r="K365" s="35"/>
      <c r="L365" s="35"/>
      <c r="M365" s="35"/>
      <c r="N365" s="35"/>
      <c r="O365" s="35"/>
      <c r="P365" s="35" t="s">
        <v>3713</v>
      </c>
      <c r="Q365" s="32" t="s">
        <v>10109</v>
      </c>
      <c r="R365" s="32" t="s">
        <v>10609</v>
      </c>
      <c r="S365" s="32" t="s">
        <v>10627</v>
      </c>
      <c r="T365" s="32" t="s">
        <v>10099</v>
      </c>
      <c r="U365" s="32" t="s">
        <v>10628</v>
      </c>
    </row>
    <row r="366" spans="1:21" x14ac:dyDescent="0.25">
      <c r="A366" s="35" t="s">
        <v>2447</v>
      </c>
      <c r="B366" s="34" t="s">
        <v>2448</v>
      </c>
      <c r="C366" s="37" t="s">
        <v>2449</v>
      </c>
      <c r="D366" s="35" t="s">
        <v>1251</v>
      </c>
      <c r="E366" s="35" t="s">
        <v>416</v>
      </c>
      <c r="F366" s="36">
        <v>8</v>
      </c>
      <c r="G366" s="35" t="s">
        <v>132</v>
      </c>
      <c r="H366" s="35" t="s">
        <v>100</v>
      </c>
      <c r="I366" s="35" t="s">
        <v>133</v>
      </c>
      <c r="J366" s="35"/>
      <c r="K366" s="35"/>
      <c r="L366" s="35"/>
      <c r="M366" s="35"/>
      <c r="N366" s="35"/>
      <c r="O366" s="35"/>
      <c r="P366" s="35" t="s">
        <v>3713</v>
      </c>
      <c r="Q366" s="32" t="s">
        <v>10109</v>
      </c>
      <c r="R366" s="32" t="s">
        <v>10609</v>
      </c>
      <c r="S366" s="32" t="s">
        <v>10629</v>
      </c>
      <c r="T366" s="32" t="s">
        <v>10630</v>
      </c>
      <c r="U366" s="32" t="s">
        <v>10631</v>
      </c>
    </row>
    <row r="367" spans="1:21" x14ac:dyDescent="0.25">
      <c r="A367" s="35" t="s">
        <v>2444</v>
      </c>
      <c r="B367" s="34" t="s">
        <v>2445</v>
      </c>
      <c r="C367" s="35" t="s">
        <v>2446</v>
      </c>
      <c r="D367" s="35" t="s">
        <v>257</v>
      </c>
      <c r="E367" s="35" t="s">
        <v>416</v>
      </c>
      <c r="F367" s="36">
        <v>8</v>
      </c>
      <c r="G367" s="35" t="s">
        <v>132</v>
      </c>
      <c r="H367" s="35" t="s">
        <v>100</v>
      </c>
      <c r="I367" s="35" t="s">
        <v>133</v>
      </c>
      <c r="J367" s="35"/>
      <c r="K367" s="35"/>
      <c r="L367" s="35"/>
      <c r="M367" s="35"/>
      <c r="N367" s="35"/>
      <c r="O367" s="35"/>
      <c r="P367" s="35" t="s">
        <v>3713</v>
      </c>
      <c r="Q367" s="32" t="s">
        <v>10108</v>
      </c>
      <c r="R367" s="32" t="s">
        <v>10602</v>
      </c>
      <c r="S367" s="32" t="s">
        <v>10623</v>
      </c>
      <c r="T367" s="32" t="s">
        <v>10333</v>
      </c>
      <c r="U367" s="32" t="s">
        <v>10624</v>
      </c>
    </row>
    <row r="368" spans="1:21" x14ac:dyDescent="0.25">
      <c r="A368" s="35" t="s">
        <v>2441</v>
      </c>
      <c r="B368" s="34" t="s">
        <v>2442</v>
      </c>
      <c r="C368" s="35" t="s">
        <v>2443</v>
      </c>
      <c r="D368" s="35" t="s">
        <v>517</v>
      </c>
      <c r="E368" s="35" t="s">
        <v>416</v>
      </c>
      <c r="F368" s="36">
        <v>8</v>
      </c>
      <c r="G368" s="35" t="s">
        <v>132</v>
      </c>
      <c r="H368" s="35" t="s">
        <v>100</v>
      </c>
      <c r="I368" s="35" t="s">
        <v>133</v>
      </c>
      <c r="J368" s="35"/>
      <c r="K368" s="35"/>
      <c r="L368" s="35"/>
      <c r="M368" s="35"/>
      <c r="N368" s="35"/>
      <c r="O368" s="35"/>
      <c r="P368" s="35" t="s">
        <v>3713</v>
      </c>
      <c r="Q368" s="32" t="s">
        <v>10108</v>
      </c>
      <c r="R368" s="32" t="s">
        <v>10602</v>
      </c>
      <c r="S368" s="32" t="s">
        <v>10627</v>
      </c>
      <c r="T368" s="32" t="s">
        <v>10099</v>
      </c>
      <c r="U368" s="32" t="s">
        <v>10628</v>
      </c>
    </row>
    <row r="369" spans="1:21" x14ac:dyDescent="0.25">
      <c r="A369" s="35" t="s">
        <v>2438</v>
      </c>
      <c r="B369" s="34" t="s">
        <v>2439</v>
      </c>
      <c r="C369" s="35" t="s">
        <v>2440</v>
      </c>
      <c r="D369" s="35" t="s">
        <v>320</v>
      </c>
      <c r="E369" s="35" t="s">
        <v>416</v>
      </c>
      <c r="F369" s="36">
        <v>8</v>
      </c>
      <c r="G369" s="35" t="s">
        <v>132</v>
      </c>
      <c r="H369" s="35" t="s">
        <v>100</v>
      </c>
      <c r="I369" s="35" t="s">
        <v>133</v>
      </c>
      <c r="J369" s="35"/>
      <c r="K369" s="35"/>
      <c r="L369" s="35"/>
      <c r="M369" s="35"/>
      <c r="N369" s="35"/>
      <c r="O369" s="35"/>
      <c r="P369" s="35" t="s">
        <v>3713</v>
      </c>
      <c r="Q369" s="32" t="s">
        <v>10108</v>
      </c>
      <c r="R369" s="32" t="s">
        <v>10602</v>
      </c>
      <c r="S369" s="32" t="s">
        <v>10603</v>
      </c>
      <c r="T369" s="32" t="s">
        <v>10604</v>
      </c>
      <c r="U369" s="32" t="s">
        <v>10622</v>
      </c>
    </row>
    <row r="370" spans="1:21" x14ac:dyDescent="0.25">
      <c r="A370" s="35" t="s">
        <v>2435</v>
      </c>
      <c r="B370" s="34" t="s">
        <v>2436</v>
      </c>
      <c r="C370" s="35" t="s">
        <v>2437</v>
      </c>
      <c r="D370" s="35" t="s">
        <v>315</v>
      </c>
      <c r="E370" s="35" t="s">
        <v>416</v>
      </c>
      <c r="F370" s="36">
        <v>8</v>
      </c>
      <c r="G370" s="35" t="s">
        <v>132</v>
      </c>
      <c r="H370" s="35" t="s">
        <v>100</v>
      </c>
      <c r="I370" s="35" t="s">
        <v>133</v>
      </c>
      <c r="J370" s="35"/>
      <c r="K370" s="35"/>
      <c r="L370" s="35"/>
      <c r="M370" s="35"/>
      <c r="N370" s="35"/>
      <c r="O370" s="35"/>
      <c r="P370" s="35" t="s">
        <v>3713</v>
      </c>
      <c r="Q370" s="32" t="s">
        <v>10108</v>
      </c>
      <c r="R370" s="32" t="s">
        <v>10602</v>
      </c>
      <c r="S370" s="32" t="s">
        <v>10625</v>
      </c>
      <c r="T370" s="32" t="s">
        <v>10526</v>
      </c>
      <c r="U370" s="32" t="s">
        <v>10626</v>
      </c>
    </row>
    <row r="371" spans="1:21" x14ac:dyDescent="0.25">
      <c r="A371" s="35" t="s">
        <v>2432</v>
      </c>
      <c r="B371" s="34" t="s">
        <v>2433</v>
      </c>
      <c r="C371" s="37" t="s">
        <v>2434</v>
      </c>
      <c r="D371" s="35" t="s">
        <v>1251</v>
      </c>
      <c r="E371" s="35" t="s">
        <v>416</v>
      </c>
      <c r="F371" s="36">
        <v>8</v>
      </c>
      <c r="G371" s="35" t="s">
        <v>132</v>
      </c>
      <c r="H371" s="35" t="s">
        <v>100</v>
      </c>
      <c r="I371" s="35" t="s">
        <v>133</v>
      </c>
      <c r="J371" s="35"/>
      <c r="K371" s="35"/>
      <c r="L371" s="35"/>
      <c r="M371" s="35"/>
      <c r="N371" s="35"/>
      <c r="O371" s="35"/>
      <c r="P371" s="35" t="s">
        <v>3713</v>
      </c>
      <c r="Q371" s="32" t="s">
        <v>10108</v>
      </c>
      <c r="R371" s="32" t="s">
        <v>10602</v>
      </c>
      <c r="S371" s="32" t="s">
        <v>10629</v>
      </c>
      <c r="T371" s="32" t="s">
        <v>10630</v>
      </c>
      <c r="U371" s="32" t="s">
        <v>10631</v>
      </c>
    </row>
    <row r="372" spans="1:21" x14ac:dyDescent="0.25">
      <c r="A372" s="35" t="s">
        <v>6863</v>
      </c>
      <c r="B372" s="34" t="s">
        <v>6864</v>
      </c>
      <c r="C372" s="35" t="s">
        <v>6865</v>
      </c>
      <c r="D372" s="35"/>
      <c r="E372" s="35"/>
      <c r="F372" s="36"/>
      <c r="G372" s="35"/>
      <c r="H372" s="35"/>
      <c r="I372" s="35"/>
      <c r="J372" s="35"/>
      <c r="K372" s="35"/>
      <c r="L372" s="35"/>
      <c r="M372" s="35"/>
      <c r="N372" s="35"/>
      <c r="O372" s="35"/>
      <c r="P372" s="35" t="s">
        <v>3713</v>
      </c>
      <c r="Q372" s="32" t="s">
        <v>9811</v>
      </c>
      <c r="R372" s="32" t="s">
        <v>10632</v>
      </c>
      <c r="S372" s="32" t="s">
        <v>10633</v>
      </c>
    </row>
    <row r="373" spans="1:21" x14ac:dyDescent="0.25">
      <c r="A373" s="35" t="s">
        <v>6860</v>
      </c>
      <c r="B373" s="34" t="s">
        <v>6861</v>
      </c>
      <c r="C373" s="35" t="s">
        <v>6862</v>
      </c>
      <c r="D373" s="35"/>
      <c r="E373" s="35"/>
      <c r="F373" s="36"/>
      <c r="G373" s="35"/>
      <c r="H373" s="35"/>
      <c r="I373" s="35"/>
      <c r="J373" s="35"/>
      <c r="K373" s="35"/>
      <c r="L373" s="35"/>
      <c r="M373" s="35"/>
      <c r="N373" s="35"/>
      <c r="O373" s="35"/>
      <c r="P373" s="35" t="s">
        <v>3713</v>
      </c>
      <c r="Q373" s="32" t="s">
        <v>9810</v>
      </c>
      <c r="R373" s="32" t="s">
        <v>10634</v>
      </c>
      <c r="S373" s="32" t="s">
        <v>10633</v>
      </c>
    </row>
    <row r="374" spans="1:21" x14ac:dyDescent="0.25">
      <c r="A374" s="35" t="s">
        <v>6857</v>
      </c>
      <c r="B374" s="34" t="s">
        <v>6858</v>
      </c>
      <c r="C374" s="35" t="s">
        <v>6859</v>
      </c>
      <c r="D374" s="35"/>
      <c r="E374" s="35"/>
      <c r="F374" s="36"/>
      <c r="G374" s="35"/>
      <c r="H374" s="35"/>
      <c r="I374" s="35"/>
      <c r="J374" s="35"/>
      <c r="K374" s="35"/>
      <c r="L374" s="35"/>
      <c r="M374" s="35"/>
      <c r="N374" s="35"/>
      <c r="O374" s="35"/>
      <c r="P374" s="35" t="s">
        <v>3713</v>
      </c>
      <c r="Q374" s="32" t="s">
        <v>9812</v>
      </c>
      <c r="R374" s="32" t="s">
        <v>10635</v>
      </c>
      <c r="S374" s="32" t="s">
        <v>10633</v>
      </c>
    </row>
    <row r="375" spans="1:21" x14ac:dyDescent="0.25">
      <c r="A375" s="35" t="s">
        <v>7112</v>
      </c>
      <c r="B375" s="34" t="s">
        <v>7113</v>
      </c>
      <c r="C375" s="35" t="s">
        <v>7114</v>
      </c>
      <c r="D375" s="35"/>
      <c r="E375" s="35"/>
      <c r="F375" s="36"/>
      <c r="G375" s="35"/>
      <c r="H375" s="35"/>
      <c r="I375" s="35"/>
      <c r="J375" s="35"/>
      <c r="K375" s="35"/>
      <c r="L375" s="35"/>
      <c r="M375" s="35"/>
      <c r="N375" s="35"/>
      <c r="O375" s="35"/>
      <c r="P375" s="35" t="s">
        <v>3713</v>
      </c>
      <c r="Q375" s="32" t="s">
        <v>9811</v>
      </c>
      <c r="R375" s="32" t="s">
        <v>10636</v>
      </c>
      <c r="S375" s="32" t="s">
        <v>10637</v>
      </c>
      <c r="T375" s="32" t="s">
        <v>10638</v>
      </c>
      <c r="U375" s="32" t="s">
        <v>10639</v>
      </c>
    </row>
    <row r="376" spans="1:21" x14ac:dyDescent="0.25">
      <c r="A376" s="35" t="s">
        <v>7142</v>
      </c>
      <c r="B376" s="34" t="s">
        <v>7143</v>
      </c>
      <c r="C376" s="35" t="s">
        <v>7144</v>
      </c>
      <c r="D376" s="35"/>
      <c r="E376" s="35"/>
      <c r="F376" s="36"/>
      <c r="G376" s="35"/>
      <c r="H376" s="35"/>
      <c r="I376" s="35"/>
      <c r="J376" s="35"/>
      <c r="K376" s="35"/>
      <c r="L376" s="35"/>
      <c r="M376" s="35"/>
      <c r="N376" s="35"/>
      <c r="O376" s="35"/>
      <c r="P376" s="35" t="s">
        <v>3713</v>
      </c>
      <c r="Q376" s="32" t="s">
        <v>9811</v>
      </c>
      <c r="R376" s="32" t="s">
        <v>10636</v>
      </c>
      <c r="S376" s="32" t="s">
        <v>10637</v>
      </c>
      <c r="T376" s="32" t="s">
        <v>10638</v>
      </c>
      <c r="U376" s="32" t="s">
        <v>10640</v>
      </c>
    </row>
    <row r="377" spans="1:21" x14ac:dyDescent="0.25">
      <c r="A377" s="35" t="s">
        <v>7127</v>
      </c>
      <c r="B377" s="34" t="s">
        <v>7128</v>
      </c>
      <c r="C377" s="35" t="s">
        <v>7129</v>
      </c>
      <c r="D377" s="35"/>
      <c r="E377" s="35"/>
      <c r="F377" s="36"/>
      <c r="G377" s="35"/>
      <c r="H377" s="35"/>
      <c r="I377" s="35"/>
      <c r="J377" s="35"/>
      <c r="K377" s="35"/>
      <c r="L377" s="35"/>
      <c r="M377" s="35"/>
      <c r="N377" s="35"/>
      <c r="O377" s="35"/>
      <c r="P377" s="35" t="s">
        <v>3713</v>
      </c>
      <c r="Q377" s="32" t="s">
        <v>9811</v>
      </c>
      <c r="R377" s="32" t="s">
        <v>10636</v>
      </c>
      <c r="S377" s="32" t="s">
        <v>10637</v>
      </c>
      <c r="T377" s="32" t="s">
        <v>10638</v>
      </c>
      <c r="U377" s="32" t="s">
        <v>10641</v>
      </c>
    </row>
    <row r="378" spans="1:21" x14ac:dyDescent="0.25">
      <c r="A378" s="35" t="s">
        <v>7178</v>
      </c>
      <c r="B378" s="34" t="s">
        <v>7179</v>
      </c>
      <c r="C378" s="35" t="s">
        <v>7180</v>
      </c>
      <c r="D378" s="35"/>
      <c r="E378" s="35"/>
      <c r="F378" s="36"/>
      <c r="G378" s="35"/>
      <c r="H378" s="35"/>
      <c r="I378" s="35"/>
      <c r="J378" s="35"/>
      <c r="K378" s="35"/>
      <c r="L378" s="35"/>
      <c r="M378" s="35"/>
      <c r="N378" s="35"/>
      <c r="O378" s="35"/>
      <c r="P378" s="35" t="s">
        <v>3713</v>
      </c>
      <c r="Q378" s="32" t="s">
        <v>9811</v>
      </c>
      <c r="R378" s="32" t="s">
        <v>10636</v>
      </c>
      <c r="S378" s="32" t="s">
        <v>10637</v>
      </c>
      <c r="T378" s="32" t="s">
        <v>10638</v>
      </c>
      <c r="U378" s="32" t="s">
        <v>10642</v>
      </c>
    </row>
    <row r="379" spans="1:21" x14ac:dyDescent="0.25">
      <c r="A379" s="35" t="s">
        <v>5406</v>
      </c>
      <c r="B379" s="34" t="s">
        <v>5407</v>
      </c>
      <c r="C379" s="35" t="s">
        <v>5408</v>
      </c>
      <c r="D379" s="35"/>
      <c r="E379" s="35"/>
      <c r="F379" s="36"/>
      <c r="G379" s="35"/>
      <c r="H379" s="35"/>
      <c r="I379" s="35"/>
      <c r="J379" s="35"/>
      <c r="K379" s="35"/>
      <c r="L379" s="35"/>
      <c r="M379" s="35"/>
      <c r="N379" s="35"/>
      <c r="O379" s="35"/>
      <c r="P379" s="35" t="s">
        <v>3713</v>
      </c>
      <c r="Q379" s="32" t="s">
        <v>9811</v>
      </c>
      <c r="R379" s="32" t="s">
        <v>10643</v>
      </c>
      <c r="S379" s="32" t="s">
        <v>10644</v>
      </c>
      <c r="T379" s="32" t="s">
        <v>10373</v>
      </c>
    </row>
    <row r="380" spans="1:21" x14ac:dyDescent="0.25">
      <c r="A380" s="35" t="s">
        <v>6872</v>
      </c>
      <c r="B380" s="34" t="s">
        <v>6873</v>
      </c>
      <c r="C380" s="35" t="s">
        <v>6874</v>
      </c>
      <c r="D380" s="35"/>
      <c r="E380" s="35"/>
      <c r="F380" s="36"/>
      <c r="G380" s="35"/>
      <c r="H380" s="35"/>
      <c r="I380" s="35"/>
      <c r="J380" s="35"/>
      <c r="K380" s="35"/>
      <c r="L380" s="35"/>
      <c r="M380" s="35"/>
      <c r="N380" s="35"/>
      <c r="O380" s="35"/>
      <c r="P380" s="35" t="s">
        <v>3713</v>
      </c>
      <c r="Q380" s="32" t="s">
        <v>9811</v>
      </c>
      <c r="R380" s="32" t="s">
        <v>10645</v>
      </c>
      <c r="S380" s="32" t="s">
        <v>10646</v>
      </c>
      <c r="T380" s="32" t="s">
        <v>10354</v>
      </c>
      <c r="U380" s="32" t="s">
        <v>10355</v>
      </c>
    </row>
    <row r="381" spans="1:21" x14ac:dyDescent="0.25">
      <c r="A381" s="35" t="s">
        <v>8902</v>
      </c>
      <c r="B381" s="34" t="s">
        <v>8903</v>
      </c>
      <c r="C381" s="35" t="s">
        <v>8904</v>
      </c>
      <c r="D381" s="35"/>
      <c r="E381" s="35"/>
      <c r="F381" s="36"/>
      <c r="G381" s="35"/>
      <c r="H381" s="35"/>
      <c r="I381" s="35"/>
      <c r="J381" s="35"/>
      <c r="K381" s="35"/>
      <c r="L381" s="35"/>
      <c r="M381" s="35"/>
      <c r="N381" s="35"/>
      <c r="O381" s="35"/>
      <c r="P381" s="35" t="s">
        <v>3713</v>
      </c>
      <c r="Q381" s="32" t="s">
        <v>9811</v>
      </c>
      <c r="R381" s="32" t="s">
        <v>10647</v>
      </c>
      <c r="S381" s="32" t="s">
        <v>10648</v>
      </c>
      <c r="T381" s="32" t="s">
        <v>10354</v>
      </c>
      <c r="U381" s="32" t="s">
        <v>10649</v>
      </c>
    </row>
    <row r="382" spans="1:21" x14ac:dyDescent="0.25">
      <c r="A382" s="35" t="s">
        <v>7304</v>
      </c>
      <c r="B382" s="34" t="s">
        <v>7305</v>
      </c>
      <c r="C382" s="35" t="s">
        <v>7306</v>
      </c>
      <c r="D382" s="35"/>
      <c r="E382" s="35"/>
      <c r="F382" s="36"/>
      <c r="G382" s="35"/>
      <c r="H382" s="35"/>
      <c r="I382" s="35"/>
      <c r="J382" s="35"/>
      <c r="K382" s="35"/>
      <c r="L382" s="35"/>
      <c r="M382" s="35"/>
      <c r="N382" s="35"/>
      <c r="O382" s="35"/>
      <c r="P382" s="35" t="s">
        <v>3713</v>
      </c>
      <c r="Q382" s="32" t="s">
        <v>9811</v>
      </c>
      <c r="R382" s="32" t="s">
        <v>10647</v>
      </c>
      <c r="S382" s="32" t="s">
        <v>10648</v>
      </c>
      <c r="T382" s="32" t="s">
        <v>10354</v>
      </c>
      <c r="U382" s="32" t="s">
        <v>10650</v>
      </c>
    </row>
    <row r="383" spans="1:21" x14ac:dyDescent="0.25">
      <c r="A383" s="35" t="s">
        <v>5397</v>
      </c>
      <c r="B383" s="34" t="s">
        <v>5398</v>
      </c>
      <c r="C383" s="35" t="s">
        <v>5399</v>
      </c>
      <c r="D383" s="35"/>
      <c r="E383" s="35"/>
      <c r="F383" s="36"/>
      <c r="G383" s="35"/>
      <c r="H383" s="35"/>
      <c r="I383" s="35"/>
      <c r="J383" s="35"/>
      <c r="K383" s="35"/>
      <c r="L383" s="35"/>
      <c r="M383" s="35"/>
      <c r="N383" s="35"/>
      <c r="O383" s="35"/>
      <c r="P383" s="35" t="s">
        <v>3713</v>
      </c>
      <c r="Q383" s="32" t="s">
        <v>9811</v>
      </c>
      <c r="R383" s="32" t="s">
        <v>10651</v>
      </c>
      <c r="S383" s="32" t="s">
        <v>10652</v>
      </c>
      <c r="T383" s="32" t="s">
        <v>10394</v>
      </c>
    </row>
    <row r="384" spans="1:21" x14ac:dyDescent="0.25">
      <c r="A384" s="35" t="s">
        <v>4548</v>
      </c>
      <c r="B384" s="34" t="s">
        <v>4549</v>
      </c>
      <c r="C384" s="35" t="s">
        <v>4550</v>
      </c>
      <c r="D384" s="35"/>
      <c r="E384" s="35"/>
      <c r="F384" s="36"/>
      <c r="G384" s="35"/>
      <c r="H384" s="35"/>
      <c r="I384" s="35"/>
      <c r="J384" s="35"/>
      <c r="K384" s="35"/>
      <c r="L384" s="35"/>
      <c r="M384" s="35"/>
      <c r="N384" s="35"/>
      <c r="O384" s="35"/>
      <c r="P384" s="35" t="s">
        <v>3713</v>
      </c>
      <c r="Q384" s="32" t="s">
        <v>9811</v>
      </c>
      <c r="R384" s="32" t="s">
        <v>10651</v>
      </c>
      <c r="S384" s="32" t="s">
        <v>10653</v>
      </c>
    </row>
    <row r="385" spans="1:21" x14ac:dyDescent="0.25">
      <c r="A385" s="35" t="s">
        <v>8992</v>
      </c>
      <c r="B385" s="34" t="s">
        <v>4549</v>
      </c>
      <c r="C385" s="35" t="s">
        <v>8993</v>
      </c>
      <c r="D385" s="35"/>
      <c r="E385" s="35"/>
      <c r="F385" s="36"/>
      <c r="G385" s="35"/>
      <c r="H385" s="35"/>
      <c r="I385" s="35"/>
      <c r="J385" s="35"/>
      <c r="K385" s="35"/>
      <c r="L385" s="35"/>
      <c r="M385" s="35"/>
      <c r="N385" s="35"/>
      <c r="O385" s="35"/>
      <c r="P385" s="35" t="s">
        <v>3713</v>
      </c>
      <c r="Q385" s="32" t="s">
        <v>9811</v>
      </c>
      <c r="R385" s="32" t="s">
        <v>10647</v>
      </c>
      <c r="S385" s="32" t="s">
        <v>10648</v>
      </c>
      <c r="T385" s="32" t="s">
        <v>10354</v>
      </c>
      <c r="U385" s="32" t="s">
        <v>10654</v>
      </c>
    </row>
    <row r="386" spans="1:21" x14ac:dyDescent="0.25">
      <c r="A386" s="35" t="s">
        <v>7962</v>
      </c>
      <c r="B386" s="34" t="s">
        <v>7963</v>
      </c>
      <c r="C386" s="35" t="s">
        <v>7964</v>
      </c>
      <c r="D386" s="35"/>
      <c r="E386" s="35"/>
      <c r="F386" s="36"/>
      <c r="G386" s="35"/>
      <c r="H386" s="35"/>
      <c r="I386" s="35"/>
      <c r="J386" s="35"/>
      <c r="K386" s="35"/>
      <c r="L386" s="35"/>
      <c r="M386" s="35"/>
      <c r="N386" s="35"/>
      <c r="O386" s="35"/>
      <c r="P386" s="35" t="s">
        <v>3713</v>
      </c>
      <c r="Q386" s="32" t="s">
        <v>9811</v>
      </c>
      <c r="R386" s="32" t="s">
        <v>10647</v>
      </c>
      <c r="S386" s="32" t="s">
        <v>10648</v>
      </c>
      <c r="T386" s="32" t="s">
        <v>10354</v>
      </c>
      <c r="U386" s="32" t="s">
        <v>10655</v>
      </c>
    </row>
    <row r="387" spans="1:21" x14ac:dyDescent="0.25">
      <c r="A387" s="35" t="s">
        <v>7160</v>
      </c>
      <c r="B387" s="34" t="s">
        <v>7161</v>
      </c>
      <c r="C387" s="35" t="s">
        <v>7162</v>
      </c>
      <c r="D387" s="35"/>
      <c r="E387" s="35"/>
      <c r="F387" s="36"/>
      <c r="G387" s="35"/>
      <c r="H387" s="35"/>
      <c r="I387" s="35"/>
      <c r="J387" s="35"/>
      <c r="K387" s="35"/>
      <c r="L387" s="35"/>
      <c r="M387" s="35"/>
      <c r="N387" s="35"/>
      <c r="O387" s="35"/>
      <c r="P387" s="35" t="s">
        <v>3713</v>
      </c>
      <c r="Q387" s="32" t="s">
        <v>9811</v>
      </c>
      <c r="R387" s="32" t="s">
        <v>10636</v>
      </c>
      <c r="S387" s="32" t="s">
        <v>10637</v>
      </c>
      <c r="T387" s="32" t="s">
        <v>10638</v>
      </c>
      <c r="U387" s="32" t="s">
        <v>10656</v>
      </c>
    </row>
    <row r="388" spans="1:21" x14ac:dyDescent="0.25">
      <c r="A388" s="35" t="s">
        <v>7346</v>
      </c>
      <c r="B388" s="34" t="s">
        <v>7347</v>
      </c>
      <c r="C388" s="35" t="s">
        <v>7348</v>
      </c>
      <c r="D388" s="35"/>
      <c r="E388" s="35"/>
      <c r="F388" s="36"/>
      <c r="G388" s="35"/>
      <c r="H388" s="35"/>
      <c r="I388" s="35"/>
      <c r="J388" s="35"/>
      <c r="K388" s="35"/>
      <c r="L388" s="35"/>
      <c r="M388" s="35"/>
      <c r="N388" s="35"/>
      <c r="O388" s="35"/>
      <c r="P388" s="35" t="s">
        <v>3713</v>
      </c>
      <c r="Q388" s="32" t="s">
        <v>9811</v>
      </c>
      <c r="R388" s="32" t="s">
        <v>10647</v>
      </c>
      <c r="S388" s="32" t="s">
        <v>10648</v>
      </c>
      <c r="T388" s="32" t="s">
        <v>10354</v>
      </c>
      <c r="U388" s="32" t="s">
        <v>10657</v>
      </c>
    </row>
    <row r="389" spans="1:21" x14ac:dyDescent="0.25">
      <c r="A389" s="35" t="s">
        <v>6219</v>
      </c>
      <c r="B389" s="34" t="s">
        <v>6220</v>
      </c>
      <c r="C389" s="35" t="s">
        <v>6221</v>
      </c>
      <c r="D389" s="35"/>
      <c r="E389" s="35"/>
      <c r="F389" s="36"/>
      <c r="G389" s="35"/>
      <c r="H389" s="35"/>
      <c r="I389" s="35"/>
      <c r="J389" s="35"/>
      <c r="K389" s="35"/>
      <c r="L389" s="35"/>
      <c r="M389" s="35"/>
      <c r="N389" s="35"/>
      <c r="O389" s="35"/>
      <c r="P389" s="35" t="s">
        <v>3713</v>
      </c>
      <c r="Q389" s="32" t="s">
        <v>9811</v>
      </c>
      <c r="R389" s="32" t="s">
        <v>10647</v>
      </c>
      <c r="S389" s="32" t="s">
        <v>10648</v>
      </c>
      <c r="T389" s="32" t="s">
        <v>10354</v>
      </c>
      <c r="U389" s="32" t="s">
        <v>10658</v>
      </c>
    </row>
    <row r="390" spans="1:21" x14ac:dyDescent="0.25">
      <c r="A390" s="35" t="s">
        <v>7316</v>
      </c>
      <c r="B390" s="34" t="s">
        <v>7317</v>
      </c>
      <c r="C390" s="35" t="s">
        <v>7318</v>
      </c>
      <c r="D390" s="35"/>
      <c r="E390" s="35"/>
      <c r="F390" s="36"/>
      <c r="G390" s="35"/>
      <c r="H390" s="35"/>
      <c r="I390" s="35"/>
      <c r="J390" s="35"/>
      <c r="K390" s="35"/>
      <c r="L390" s="35"/>
      <c r="M390" s="35"/>
      <c r="N390" s="35"/>
      <c r="O390" s="35"/>
      <c r="P390" s="35" t="s">
        <v>3713</v>
      </c>
      <c r="Q390" s="32" t="s">
        <v>9811</v>
      </c>
      <c r="R390" s="32" t="s">
        <v>10647</v>
      </c>
      <c r="S390" s="32" t="s">
        <v>10648</v>
      </c>
      <c r="T390" s="32" t="s">
        <v>10354</v>
      </c>
      <c r="U390" s="32" t="s">
        <v>10659</v>
      </c>
    </row>
    <row r="391" spans="1:21" x14ac:dyDescent="0.25">
      <c r="A391" s="35" t="s">
        <v>7331</v>
      </c>
      <c r="B391" s="34" t="s">
        <v>7332</v>
      </c>
      <c r="C391" s="35" t="s">
        <v>7333</v>
      </c>
      <c r="D391" s="35"/>
      <c r="E391" s="35"/>
      <c r="F391" s="36"/>
      <c r="G391" s="35"/>
      <c r="H391" s="35"/>
      <c r="I391" s="35"/>
      <c r="J391" s="35"/>
      <c r="K391" s="35"/>
      <c r="L391" s="35"/>
      <c r="M391" s="35"/>
      <c r="N391" s="35"/>
      <c r="O391" s="35"/>
      <c r="P391" s="35" t="s">
        <v>3713</v>
      </c>
      <c r="Q391" s="32" t="s">
        <v>9811</v>
      </c>
      <c r="R391" s="32" t="s">
        <v>10647</v>
      </c>
      <c r="S391" s="32" t="s">
        <v>10648</v>
      </c>
      <c r="T391" s="32" t="s">
        <v>10354</v>
      </c>
      <c r="U391" s="32" t="s">
        <v>10660</v>
      </c>
    </row>
    <row r="392" spans="1:21" x14ac:dyDescent="0.25">
      <c r="A392" s="35" t="s">
        <v>6896</v>
      </c>
      <c r="B392" s="34" t="s">
        <v>6897</v>
      </c>
      <c r="C392" s="35" t="s">
        <v>6898</v>
      </c>
      <c r="D392" s="35"/>
      <c r="E392" s="35"/>
      <c r="F392" s="36"/>
      <c r="G392" s="35"/>
      <c r="H392" s="35"/>
      <c r="I392" s="35"/>
      <c r="J392" s="35"/>
      <c r="K392" s="35"/>
      <c r="L392" s="35"/>
      <c r="M392" s="35"/>
      <c r="N392" s="35"/>
      <c r="O392" s="35"/>
      <c r="P392" s="35" t="s">
        <v>3713</v>
      </c>
      <c r="Q392" s="32" t="s">
        <v>9811</v>
      </c>
      <c r="R392" s="32" t="s">
        <v>10647</v>
      </c>
      <c r="S392" s="32" t="s">
        <v>10648</v>
      </c>
      <c r="T392" s="32" t="s">
        <v>10354</v>
      </c>
      <c r="U392" s="32" t="s">
        <v>10355</v>
      </c>
    </row>
    <row r="393" spans="1:21" x14ac:dyDescent="0.25">
      <c r="A393" s="35" t="s">
        <v>6246</v>
      </c>
      <c r="B393" s="34" t="s">
        <v>6247</v>
      </c>
      <c r="C393" s="35" t="s">
        <v>6248</v>
      </c>
      <c r="D393" s="35"/>
      <c r="E393" s="35"/>
      <c r="F393" s="36"/>
      <c r="G393" s="35"/>
      <c r="H393" s="35"/>
      <c r="I393" s="35"/>
      <c r="J393" s="35"/>
      <c r="K393" s="35"/>
      <c r="L393" s="35"/>
      <c r="M393" s="35"/>
      <c r="N393" s="35"/>
      <c r="O393" s="35"/>
      <c r="P393" s="35" t="s">
        <v>3713</v>
      </c>
      <c r="Q393" s="32" t="s">
        <v>9811</v>
      </c>
      <c r="R393" s="32" t="s">
        <v>10647</v>
      </c>
      <c r="S393" s="32" t="s">
        <v>10648</v>
      </c>
      <c r="T393" s="32" t="s">
        <v>10354</v>
      </c>
      <c r="U393" s="32" t="s">
        <v>10661</v>
      </c>
    </row>
    <row r="394" spans="1:21" x14ac:dyDescent="0.25">
      <c r="A394" s="35" t="s">
        <v>8917</v>
      </c>
      <c r="B394" s="34" t="s">
        <v>8918</v>
      </c>
      <c r="C394" s="35" t="s">
        <v>8919</v>
      </c>
      <c r="D394" s="35"/>
      <c r="E394" s="35"/>
      <c r="F394" s="36"/>
      <c r="G394" s="35"/>
      <c r="H394" s="35"/>
      <c r="I394" s="35"/>
      <c r="J394" s="35"/>
      <c r="K394" s="35"/>
      <c r="L394" s="35"/>
      <c r="M394" s="35"/>
      <c r="N394" s="35"/>
      <c r="O394" s="35"/>
      <c r="P394" s="35" t="s">
        <v>3713</v>
      </c>
      <c r="Q394" s="32" t="s">
        <v>9811</v>
      </c>
      <c r="R394" s="32" t="s">
        <v>10647</v>
      </c>
      <c r="S394" s="32" t="s">
        <v>10648</v>
      </c>
      <c r="T394" s="32" t="s">
        <v>10354</v>
      </c>
      <c r="U394" s="32" t="s">
        <v>10662</v>
      </c>
    </row>
    <row r="395" spans="1:21" x14ac:dyDescent="0.25">
      <c r="A395" s="35" t="s">
        <v>5155</v>
      </c>
      <c r="B395" s="34" t="s">
        <v>5156</v>
      </c>
      <c r="C395" s="35" t="s">
        <v>5157</v>
      </c>
      <c r="D395" s="35"/>
      <c r="E395" s="35"/>
      <c r="F395" s="36"/>
      <c r="G395" s="35"/>
      <c r="H395" s="35"/>
      <c r="I395" s="35"/>
      <c r="J395" s="35"/>
      <c r="K395" s="35"/>
      <c r="L395" s="35"/>
      <c r="M395" s="35"/>
      <c r="N395" s="35"/>
      <c r="O395" s="35"/>
      <c r="P395" s="35" t="s">
        <v>3713</v>
      </c>
      <c r="Q395" s="32" t="s">
        <v>9811</v>
      </c>
      <c r="R395" s="32" t="s">
        <v>5157</v>
      </c>
    </row>
    <row r="396" spans="1:21" x14ac:dyDescent="0.25">
      <c r="A396" s="35" t="s">
        <v>7211</v>
      </c>
      <c r="B396" s="34" t="s">
        <v>7212</v>
      </c>
      <c r="C396" s="35" t="s">
        <v>7213</v>
      </c>
      <c r="D396" s="35"/>
      <c r="E396" s="35"/>
      <c r="F396" s="36"/>
      <c r="G396" s="35"/>
      <c r="H396" s="35"/>
      <c r="I396" s="35"/>
      <c r="J396" s="35"/>
      <c r="K396" s="35"/>
      <c r="L396" s="35"/>
      <c r="M396" s="35"/>
      <c r="N396" s="35"/>
      <c r="O396" s="35"/>
      <c r="P396" s="35" t="s">
        <v>3713</v>
      </c>
      <c r="Q396" s="32" t="s">
        <v>9811</v>
      </c>
      <c r="R396" s="32" t="s">
        <v>10636</v>
      </c>
      <c r="S396" s="32" t="s">
        <v>10637</v>
      </c>
      <c r="T396" s="32" t="s">
        <v>10638</v>
      </c>
      <c r="U396" s="32" t="s">
        <v>10663</v>
      </c>
    </row>
    <row r="397" spans="1:21" x14ac:dyDescent="0.25">
      <c r="A397" s="35" t="s">
        <v>7196</v>
      </c>
      <c r="B397" s="34" t="s">
        <v>7197</v>
      </c>
      <c r="C397" s="35" t="s">
        <v>7198</v>
      </c>
      <c r="D397" s="35"/>
      <c r="E397" s="35"/>
      <c r="F397" s="36"/>
      <c r="G397" s="35"/>
      <c r="H397" s="35"/>
      <c r="I397" s="35"/>
      <c r="J397" s="35"/>
      <c r="K397" s="35"/>
      <c r="L397" s="35"/>
      <c r="M397" s="35"/>
      <c r="N397" s="35"/>
      <c r="O397" s="35"/>
      <c r="P397" s="35" t="s">
        <v>3713</v>
      </c>
      <c r="Q397" s="32" t="s">
        <v>9811</v>
      </c>
      <c r="R397" s="32" t="s">
        <v>10636</v>
      </c>
      <c r="S397" s="32" t="s">
        <v>10637</v>
      </c>
      <c r="T397" s="32" t="s">
        <v>10638</v>
      </c>
      <c r="U397" s="32" t="s">
        <v>10664</v>
      </c>
    </row>
    <row r="398" spans="1:21" x14ac:dyDescent="0.25">
      <c r="A398" s="35" t="s">
        <v>7232</v>
      </c>
      <c r="B398" s="34" t="s">
        <v>7233</v>
      </c>
      <c r="C398" s="35" t="s">
        <v>7234</v>
      </c>
      <c r="D398" s="35"/>
      <c r="E398" s="35"/>
      <c r="F398" s="36"/>
      <c r="G398" s="35"/>
      <c r="H398" s="35"/>
      <c r="I398" s="35"/>
      <c r="J398" s="35"/>
      <c r="K398" s="35"/>
      <c r="L398" s="35"/>
      <c r="M398" s="35"/>
      <c r="N398" s="35"/>
      <c r="O398" s="35"/>
      <c r="P398" s="35" t="s">
        <v>3713</v>
      </c>
      <c r="Q398" s="32" t="s">
        <v>9811</v>
      </c>
      <c r="R398" s="32" t="s">
        <v>10636</v>
      </c>
      <c r="S398" s="32" t="s">
        <v>10637</v>
      </c>
      <c r="T398" s="32" t="s">
        <v>10638</v>
      </c>
      <c r="U398" s="32" t="s">
        <v>10665</v>
      </c>
    </row>
    <row r="399" spans="1:21" x14ac:dyDescent="0.25">
      <c r="A399" s="35" t="s">
        <v>7115</v>
      </c>
      <c r="B399" s="34" t="s">
        <v>7116</v>
      </c>
      <c r="C399" s="35" t="s">
        <v>7117</v>
      </c>
      <c r="D399" s="35"/>
      <c r="E399" s="35"/>
      <c r="F399" s="36"/>
      <c r="G399" s="35"/>
      <c r="H399" s="35"/>
      <c r="I399" s="35"/>
      <c r="J399" s="35"/>
      <c r="K399" s="35"/>
      <c r="L399" s="35"/>
      <c r="M399" s="35"/>
      <c r="N399" s="35"/>
      <c r="O399" s="35"/>
      <c r="P399" s="35" t="s">
        <v>3713</v>
      </c>
      <c r="Q399" s="32" t="s">
        <v>9810</v>
      </c>
      <c r="R399" s="32" t="s">
        <v>10666</v>
      </c>
      <c r="S399" s="32" t="s">
        <v>10637</v>
      </c>
      <c r="T399" s="32" t="s">
        <v>10638</v>
      </c>
      <c r="U399" s="32" t="s">
        <v>10639</v>
      </c>
    </row>
    <row r="400" spans="1:21" x14ac:dyDescent="0.25">
      <c r="A400" s="35" t="s">
        <v>7145</v>
      </c>
      <c r="B400" s="34" t="s">
        <v>7146</v>
      </c>
      <c r="C400" s="35" t="s">
        <v>7147</v>
      </c>
      <c r="D400" s="35"/>
      <c r="E400" s="35"/>
      <c r="F400" s="36"/>
      <c r="G400" s="35"/>
      <c r="H400" s="35"/>
      <c r="I400" s="35"/>
      <c r="J400" s="35"/>
      <c r="K400" s="35"/>
      <c r="L400" s="35"/>
      <c r="M400" s="35"/>
      <c r="N400" s="35"/>
      <c r="O400" s="35"/>
      <c r="P400" s="35" t="s">
        <v>3713</v>
      </c>
      <c r="Q400" s="32" t="s">
        <v>9810</v>
      </c>
      <c r="R400" s="32" t="s">
        <v>10666</v>
      </c>
      <c r="S400" s="32" t="s">
        <v>10637</v>
      </c>
      <c r="T400" s="32" t="s">
        <v>10638</v>
      </c>
      <c r="U400" s="32" t="s">
        <v>10640</v>
      </c>
    </row>
    <row r="401" spans="1:21" x14ac:dyDescent="0.25">
      <c r="A401" s="35" t="s">
        <v>6485</v>
      </c>
      <c r="B401" s="34" t="s">
        <v>6486</v>
      </c>
      <c r="C401" s="35" t="s">
        <v>6487</v>
      </c>
      <c r="D401" s="35"/>
      <c r="E401" s="35"/>
      <c r="F401" s="36"/>
      <c r="G401" s="35"/>
      <c r="H401" s="35"/>
      <c r="I401" s="35"/>
      <c r="J401" s="35"/>
      <c r="K401" s="35"/>
      <c r="L401" s="35"/>
      <c r="M401" s="35"/>
      <c r="N401" s="35"/>
      <c r="O401" s="35"/>
      <c r="P401" s="35" t="s">
        <v>3713</v>
      </c>
      <c r="Q401" s="32" t="s">
        <v>9810</v>
      </c>
      <c r="R401" s="32" t="s">
        <v>10666</v>
      </c>
      <c r="S401" s="32" t="s">
        <v>10637</v>
      </c>
      <c r="T401" s="32" t="s">
        <v>10638</v>
      </c>
      <c r="U401" s="32" t="s">
        <v>10641</v>
      </c>
    </row>
    <row r="402" spans="1:21" x14ac:dyDescent="0.25">
      <c r="A402" s="35" t="s">
        <v>7181</v>
      </c>
      <c r="B402" s="34" t="s">
        <v>7182</v>
      </c>
      <c r="C402" s="35" t="s">
        <v>7183</v>
      </c>
      <c r="D402" s="35"/>
      <c r="E402" s="35"/>
      <c r="F402" s="36"/>
      <c r="G402" s="35"/>
      <c r="H402" s="35"/>
      <c r="I402" s="35"/>
      <c r="J402" s="35"/>
      <c r="K402" s="35"/>
      <c r="L402" s="35"/>
      <c r="M402" s="35"/>
      <c r="N402" s="35"/>
      <c r="O402" s="35"/>
      <c r="P402" s="35" t="s">
        <v>3713</v>
      </c>
      <c r="Q402" s="32" t="s">
        <v>9810</v>
      </c>
      <c r="R402" s="32" t="s">
        <v>10666</v>
      </c>
      <c r="S402" s="32" t="s">
        <v>10637</v>
      </c>
      <c r="T402" s="32" t="s">
        <v>10638</v>
      </c>
      <c r="U402" s="32" t="s">
        <v>10642</v>
      </c>
    </row>
    <row r="403" spans="1:21" x14ac:dyDescent="0.25">
      <c r="A403" s="35" t="s">
        <v>5403</v>
      </c>
      <c r="B403" s="34" t="s">
        <v>5404</v>
      </c>
      <c r="C403" s="35" t="s">
        <v>5405</v>
      </c>
      <c r="D403" s="35"/>
      <c r="E403" s="35"/>
      <c r="F403" s="36"/>
      <c r="G403" s="35"/>
      <c r="H403" s="35"/>
      <c r="I403" s="35"/>
      <c r="J403" s="35"/>
      <c r="K403" s="35"/>
      <c r="L403" s="35"/>
      <c r="M403" s="35"/>
      <c r="N403" s="35"/>
      <c r="O403" s="35"/>
      <c r="P403" s="35" t="s">
        <v>3713</v>
      </c>
      <c r="Q403" s="32" t="s">
        <v>9810</v>
      </c>
      <c r="R403" s="32" t="s">
        <v>10667</v>
      </c>
      <c r="S403" s="32" t="s">
        <v>10644</v>
      </c>
      <c r="T403" s="32" t="s">
        <v>10373</v>
      </c>
    </row>
    <row r="404" spans="1:21" x14ac:dyDescent="0.25">
      <c r="A404" s="35" t="s">
        <v>6869</v>
      </c>
      <c r="B404" s="34" t="s">
        <v>6870</v>
      </c>
      <c r="C404" s="35" t="s">
        <v>6871</v>
      </c>
      <c r="D404" s="35"/>
      <c r="E404" s="35"/>
      <c r="F404" s="36"/>
      <c r="G404" s="35"/>
      <c r="H404" s="35"/>
      <c r="I404" s="35"/>
      <c r="J404" s="35"/>
      <c r="K404" s="35"/>
      <c r="L404" s="35"/>
      <c r="M404" s="35"/>
      <c r="N404" s="35"/>
      <c r="O404" s="35"/>
      <c r="P404" s="35" t="s">
        <v>3713</v>
      </c>
      <c r="Q404" s="32" t="s">
        <v>9810</v>
      </c>
      <c r="R404" s="32" t="s">
        <v>10668</v>
      </c>
      <c r="S404" s="32" t="s">
        <v>10646</v>
      </c>
      <c r="T404" s="32" t="s">
        <v>10354</v>
      </c>
      <c r="U404" s="32" t="s">
        <v>10355</v>
      </c>
    </row>
    <row r="405" spans="1:21" x14ac:dyDescent="0.25">
      <c r="A405" s="35" t="s">
        <v>8908</v>
      </c>
      <c r="B405" s="34" t="s">
        <v>8909</v>
      </c>
      <c r="C405" s="35" t="s">
        <v>8910</v>
      </c>
      <c r="D405" s="35"/>
      <c r="E405" s="35"/>
      <c r="F405" s="36"/>
      <c r="G405" s="35"/>
      <c r="H405" s="35"/>
      <c r="I405" s="35"/>
      <c r="J405" s="35"/>
      <c r="K405" s="35"/>
      <c r="L405" s="35"/>
      <c r="M405" s="35"/>
      <c r="N405" s="35"/>
      <c r="O405" s="35"/>
      <c r="P405" s="35" t="s">
        <v>3713</v>
      </c>
      <c r="Q405" s="32" t="s">
        <v>9810</v>
      </c>
      <c r="R405" s="32" t="s">
        <v>10669</v>
      </c>
      <c r="S405" s="32" t="s">
        <v>10648</v>
      </c>
      <c r="T405" s="32" t="s">
        <v>10354</v>
      </c>
      <c r="U405" s="32" t="s">
        <v>10670</v>
      </c>
    </row>
    <row r="406" spans="1:21" x14ac:dyDescent="0.25">
      <c r="A406" s="35" t="s">
        <v>7310</v>
      </c>
      <c r="B406" s="34" t="s">
        <v>7311</v>
      </c>
      <c r="C406" s="35" t="s">
        <v>7312</v>
      </c>
      <c r="D406" s="35"/>
      <c r="E406" s="35"/>
      <c r="F406" s="36"/>
      <c r="G406" s="35"/>
      <c r="H406" s="35"/>
      <c r="I406" s="35"/>
      <c r="J406" s="35"/>
      <c r="K406" s="35"/>
      <c r="L406" s="35"/>
      <c r="M406" s="35"/>
      <c r="N406" s="35"/>
      <c r="O406" s="35"/>
      <c r="P406" s="35" t="s">
        <v>3713</v>
      </c>
      <c r="Q406" s="32" t="s">
        <v>9810</v>
      </c>
      <c r="R406" s="32" t="s">
        <v>10669</v>
      </c>
      <c r="S406" s="32" t="s">
        <v>10648</v>
      </c>
      <c r="T406" s="32" t="s">
        <v>10354</v>
      </c>
      <c r="U406" s="32" t="s">
        <v>10671</v>
      </c>
    </row>
    <row r="407" spans="1:21" x14ac:dyDescent="0.25">
      <c r="A407" s="35" t="s">
        <v>5394</v>
      </c>
      <c r="B407" s="34" t="s">
        <v>5395</v>
      </c>
      <c r="C407" s="35" t="s">
        <v>5396</v>
      </c>
      <c r="D407" s="35"/>
      <c r="E407" s="35"/>
      <c r="F407" s="36"/>
      <c r="G407" s="35"/>
      <c r="H407" s="35"/>
      <c r="I407" s="35"/>
      <c r="J407" s="35"/>
      <c r="K407" s="35"/>
      <c r="L407" s="35"/>
      <c r="M407" s="35"/>
      <c r="N407" s="35"/>
      <c r="O407" s="35"/>
      <c r="P407" s="35" t="s">
        <v>3713</v>
      </c>
      <c r="Q407" s="32" t="s">
        <v>9810</v>
      </c>
      <c r="R407" s="32" t="s">
        <v>10672</v>
      </c>
      <c r="S407" s="32" t="s">
        <v>10652</v>
      </c>
      <c r="T407" s="32" t="s">
        <v>10394</v>
      </c>
    </row>
    <row r="408" spans="1:21" x14ac:dyDescent="0.25">
      <c r="A408" s="33" t="s">
        <v>3654</v>
      </c>
      <c r="B408" s="34" t="s">
        <v>3655</v>
      </c>
      <c r="C408" s="35" t="s">
        <v>3656</v>
      </c>
      <c r="D408" s="35" t="s">
        <v>517</v>
      </c>
      <c r="E408" s="35"/>
      <c r="F408" s="36"/>
      <c r="G408" s="35"/>
      <c r="H408" s="35"/>
      <c r="I408" s="35"/>
      <c r="J408" s="35"/>
      <c r="K408" s="35"/>
      <c r="L408" s="35"/>
      <c r="M408" s="35"/>
      <c r="N408" s="35"/>
      <c r="O408" s="35"/>
      <c r="P408" s="35" t="s">
        <v>3713</v>
      </c>
      <c r="Q408" s="32" t="s">
        <v>9810</v>
      </c>
      <c r="R408" s="32" t="s">
        <v>3656</v>
      </c>
    </row>
    <row r="409" spans="1:21" x14ac:dyDescent="0.25">
      <c r="A409" s="35" t="s">
        <v>8997</v>
      </c>
      <c r="B409" s="34" t="s">
        <v>3655</v>
      </c>
      <c r="C409" s="35" t="s">
        <v>8998</v>
      </c>
      <c r="D409" s="35"/>
      <c r="E409" s="35"/>
      <c r="F409" s="36"/>
      <c r="G409" s="35"/>
      <c r="H409" s="35"/>
      <c r="I409" s="35"/>
      <c r="J409" s="35"/>
      <c r="K409" s="35"/>
      <c r="L409" s="35"/>
      <c r="M409" s="35"/>
      <c r="N409" s="35"/>
      <c r="O409" s="35"/>
      <c r="P409" s="35" t="s">
        <v>3713</v>
      </c>
      <c r="Q409" s="32" t="s">
        <v>9810</v>
      </c>
      <c r="R409" s="32" t="s">
        <v>10669</v>
      </c>
      <c r="S409" s="32" t="s">
        <v>10648</v>
      </c>
      <c r="T409" s="32" t="s">
        <v>10354</v>
      </c>
      <c r="U409" s="32" t="s">
        <v>10673</v>
      </c>
    </row>
    <row r="410" spans="1:21" x14ac:dyDescent="0.25">
      <c r="A410" s="35" t="s">
        <v>7968</v>
      </c>
      <c r="B410" s="34" t="s">
        <v>7969</v>
      </c>
      <c r="C410" s="35" t="s">
        <v>7970</v>
      </c>
      <c r="D410" s="35"/>
      <c r="E410" s="35"/>
      <c r="F410" s="36"/>
      <c r="G410" s="35"/>
      <c r="H410" s="35"/>
      <c r="I410" s="35"/>
      <c r="J410" s="35"/>
      <c r="K410" s="35"/>
      <c r="L410" s="35"/>
      <c r="M410" s="35"/>
      <c r="N410" s="35"/>
      <c r="O410" s="35"/>
      <c r="P410" s="35" t="s">
        <v>3713</v>
      </c>
      <c r="Q410" s="32" t="s">
        <v>9810</v>
      </c>
      <c r="R410" s="32" t="s">
        <v>10669</v>
      </c>
      <c r="S410" s="32" t="s">
        <v>10648</v>
      </c>
      <c r="T410" s="32" t="s">
        <v>10354</v>
      </c>
      <c r="U410" s="32" t="s">
        <v>10674</v>
      </c>
    </row>
    <row r="411" spans="1:21" x14ac:dyDescent="0.25">
      <c r="A411" s="35" t="s">
        <v>7163</v>
      </c>
      <c r="B411" s="34" t="s">
        <v>7164</v>
      </c>
      <c r="C411" s="35" t="s">
        <v>7165</v>
      </c>
      <c r="D411" s="35"/>
      <c r="E411" s="35"/>
      <c r="F411" s="36"/>
      <c r="G411" s="35"/>
      <c r="H411" s="35"/>
      <c r="I411" s="35"/>
      <c r="J411" s="35"/>
      <c r="K411" s="35"/>
      <c r="L411" s="35"/>
      <c r="M411" s="35"/>
      <c r="N411" s="35"/>
      <c r="O411" s="35"/>
      <c r="P411" s="35" t="s">
        <v>3713</v>
      </c>
      <c r="Q411" s="32" t="s">
        <v>9810</v>
      </c>
      <c r="R411" s="32" t="s">
        <v>10666</v>
      </c>
      <c r="S411" s="32" t="s">
        <v>10637</v>
      </c>
      <c r="T411" s="32" t="s">
        <v>10638</v>
      </c>
      <c r="U411" s="32" t="s">
        <v>10656</v>
      </c>
    </row>
    <row r="412" spans="1:21" x14ac:dyDescent="0.25">
      <c r="A412" s="35" t="s">
        <v>7352</v>
      </c>
      <c r="B412" s="34" t="s">
        <v>7353</v>
      </c>
      <c r="C412" s="35" t="s">
        <v>7354</v>
      </c>
      <c r="D412" s="35"/>
      <c r="E412" s="35"/>
      <c r="F412" s="36"/>
      <c r="G412" s="35"/>
      <c r="H412" s="35"/>
      <c r="I412" s="35"/>
      <c r="J412" s="35"/>
      <c r="K412" s="35"/>
      <c r="L412" s="35"/>
      <c r="M412" s="35"/>
      <c r="N412" s="35"/>
      <c r="O412" s="35"/>
      <c r="P412" s="35" t="s">
        <v>3713</v>
      </c>
      <c r="Q412" s="32" t="s">
        <v>9810</v>
      </c>
      <c r="R412" s="32" t="s">
        <v>10669</v>
      </c>
      <c r="S412" s="32" t="s">
        <v>10648</v>
      </c>
      <c r="T412" s="32" t="s">
        <v>10354</v>
      </c>
      <c r="U412" s="32" t="s">
        <v>10675</v>
      </c>
    </row>
    <row r="413" spans="1:21" x14ac:dyDescent="0.25">
      <c r="A413" s="35" t="s">
        <v>6225</v>
      </c>
      <c r="B413" s="34" t="s">
        <v>6226</v>
      </c>
      <c r="C413" s="35" t="s">
        <v>6227</v>
      </c>
      <c r="D413" s="35"/>
      <c r="E413" s="35"/>
      <c r="F413" s="36"/>
      <c r="G413" s="35"/>
      <c r="H413" s="35"/>
      <c r="I413" s="35"/>
      <c r="J413" s="35"/>
      <c r="K413" s="35"/>
      <c r="L413" s="35"/>
      <c r="M413" s="35"/>
      <c r="N413" s="35"/>
      <c r="O413" s="35"/>
      <c r="P413" s="35" t="s">
        <v>3713</v>
      </c>
      <c r="Q413" s="32" t="s">
        <v>9810</v>
      </c>
      <c r="R413" s="32" t="s">
        <v>10669</v>
      </c>
      <c r="S413" s="32" t="s">
        <v>10648</v>
      </c>
      <c r="T413" s="32" t="s">
        <v>10354</v>
      </c>
      <c r="U413" s="32" t="s">
        <v>10676</v>
      </c>
    </row>
    <row r="414" spans="1:21" x14ac:dyDescent="0.25">
      <c r="A414" s="35" t="s">
        <v>7322</v>
      </c>
      <c r="B414" s="34" t="s">
        <v>7323</v>
      </c>
      <c r="C414" s="35" t="s">
        <v>7324</v>
      </c>
      <c r="D414" s="35"/>
      <c r="E414" s="35"/>
      <c r="F414" s="36"/>
      <c r="G414" s="35"/>
      <c r="H414" s="35"/>
      <c r="I414" s="35"/>
      <c r="J414" s="35"/>
      <c r="K414" s="35"/>
      <c r="L414" s="35"/>
      <c r="M414" s="35"/>
      <c r="N414" s="35"/>
      <c r="O414" s="35"/>
      <c r="P414" s="35" t="s">
        <v>3713</v>
      </c>
      <c r="Q414" s="32" t="s">
        <v>9810</v>
      </c>
      <c r="R414" s="32" t="s">
        <v>10669</v>
      </c>
      <c r="S414" s="32" t="s">
        <v>10648</v>
      </c>
      <c r="T414" s="32" t="s">
        <v>10354</v>
      </c>
      <c r="U414" s="32" t="s">
        <v>10677</v>
      </c>
    </row>
    <row r="415" spans="1:21" x14ac:dyDescent="0.25">
      <c r="A415" s="35" t="s">
        <v>7337</v>
      </c>
      <c r="B415" s="34" t="s">
        <v>7338</v>
      </c>
      <c r="C415" s="35" t="s">
        <v>7339</v>
      </c>
      <c r="D415" s="35"/>
      <c r="E415" s="35"/>
      <c r="F415" s="36"/>
      <c r="G415" s="35"/>
      <c r="H415" s="35"/>
      <c r="I415" s="35"/>
      <c r="J415" s="35"/>
      <c r="K415" s="35"/>
      <c r="L415" s="35"/>
      <c r="M415" s="35"/>
      <c r="N415" s="35"/>
      <c r="O415" s="35"/>
      <c r="P415" s="35" t="s">
        <v>3713</v>
      </c>
      <c r="Q415" s="32" t="s">
        <v>9810</v>
      </c>
      <c r="R415" s="32" t="s">
        <v>10669</v>
      </c>
      <c r="S415" s="32" t="s">
        <v>10648</v>
      </c>
      <c r="T415" s="32" t="s">
        <v>10354</v>
      </c>
      <c r="U415" s="32" t="s">
        <v>10678</v>
      </c>
    </row>
    <row r="416" spans="1:21" x14ac:dyDescent="0.25">
      <c r="A416" s="35" t="s">
        <v>6893</v>
      </c>
      <c r="B416" s="34" t="s">
        <v>6894</v>
      </c>
      <c r="C416" s="35" t="s">
        <v>6895</v>
      </c>
      <c r="D416" s="35"/>
      <c r="E416" s="35"/>
      <c r="F416" s="36"/>
      <c r="G416" s="35"/>
      <c r="H416" s="35"/>
      <c r="I416" s="35"/>
      <c r="J416" s="35"/>
      <c r="K416" s="35"/>
      <c r="L416" s="35"/>
      <c r="M416" s="35"/>
      <c r="N416" s="35"/>
      <c r="O416" s="35"/>
      <c r="P416" s="35" t="s">
        <v>3713</v>
      </c>
      <c r="Q416" s="32" t="s">
        <v>9810</v>
      </c>
      <c r="R416" s="32" t="s">
        <v>10669</v>
      </c>
      <c r="S416" s="32" t="s">
        <v>10648</v>
      </c>
      <c r="T416" s="32" t="s">
        <v>10354</v>
      </c>
      <c r="U416" s="32" t="s">
        <v>10355</v>
      </c>
    </row>
    <row r="417" spans="1:21" x14ac:dyDescent="0.25">
      <c r="A417" s="35" t="s">
        <v>6252</v>
      </c>
      <c r="B417" s="34" t="s">
        <v>6253</v>
      </c>
      <c r="C417" s="35" t="s">
        <v>6254</v>
      </c>
      <c r="D417" s="35"/>
      <c r="E417" s="35"/>
      <c r="F417" s="36"/>
      <c r="G417" s="35"/>
      <c r="H417" s="35"/>
      <c r="I417" s="35"/>
      <c r="J417" s="35"/>
      <c r="K417" s="35"/>
      <c r="L417" s="35"/>
      <c r="M417" s="35"/>
      <c r="N417" s="35"/>
      <c r="O417" s="35"/>
      <c r="P417" s="35" t="s">
        <v>3713</v>
      </c>
      <c r="Q417" s="32" t="s">
        <v>9810</v>
      </c>
      <c r="R417" s="32" t="s">
        <v>10669</v>
      </c>
      <c r="S417" s="32" t="s">
        <v>10648</v>
      </c>
      <c r="T417" s="32" t="s">
        <v>10354</v>
      </c>
      <c r="U417" s="32" t="s">
        <v>10679</v>
      </c>
    </row>
    <row r="418" spans="1:21" x14ac:dyDescent="0.25">
      <c r="A418" s="35" t="s">
        <v>8923</v>
      </c>
      <c r="B418" s="34" t="s">
        <v>8924</v>
      </c>
      <c r="C418" s="35" t="s">
        <v>8925</v>
      </c>
      <c r="D418" s="35"/>
      <c r="E418" s="35"/>
      <c r="F418" s="36"/>
      <c r="G418" s="35"/>
      <c r="H418" s="35"/>
      <c r="I418" s="35"/>
      <c r="J418" s="35"/>
      <c r="K418" s="35"/>
      <c r="L418" s="35"/>
      <c r="M418" s="35"/>
      <c r="N418" s="35"/>
      <c r="O418" s="35"/>
      <c r="P418" s="35" t="s">
        <v>3713</v>
      </c>
      <c r="Q418" s="32" t="s">
        <v>9810</v>
      </c>
      <c r="R418" s="32" t="s">
        <v>10669</v>
      </c>
      <c r="S418" s="32" t="s">
        <v>10648</v>
      </c>
      <c r="T418" s="32" t="s">
        <v>10354</v>
      </c>
      <c r="U418" s="32" t="s">
        <v>10680</v>
      </c>
    </row>
    <row r="419" spans="1:21" x14ac:dyDescent="0.25">
      <c r="A419" s="35" t="s">
        <v>6605</v>
      </c>
      <c r="B419" s="34" t="s">
        <v>6606</v>
      </c>
      <c r="C419" s="35" t="s">
        <v>6607</v>
      </c>
      <c r="D419" s="35"/>
      <c r="E419" s="35"/>
      <c r="F419" s="36"/>
      <c r="G419" s="35"/>
      <c r="H419" s="35"/>
      <c r="I419" s="35"/>
      <c r="J419" s="35"/>
      <c r="K419" s="35"/>
      <c r="L419" s="35"/>
      <c r="M419" s="35"/>
      <c r="N419" s="35"/>
      <c r="O419" s="35"/>
      <c r="P419" s="35" t="s">
        <v>3713</v>
      </c>
      <c r="Q419" s="32" t="s">
        <v>9810</v>
      </c>
      <c r="R419" s="32" t="s">
        <v>10666</v>
      </c>
      <c r="S419" s="32" t="s">
        <v>10637</v>
      </c>
      <c r="T419" s="32" t="s">
        <v>10638</v>
      </c>
      <c r="U419" s="32" t="s">
        <v>10681</v>
      </c>
    </row>
    <row r="420" spans="1:21" x14ac:dyDescent="0.25">
      <c r="A420" s="35" t="s">
        <v>7214</v>
      </c>
      <c r="B420" s="34" t="s">
        <v>7215</v>
      </c>
      <c r="C420" s="35" t="s">
        <v>7216</v>
      </c>
      <c r="D420" s="35"/>
      <c r="E420" s="35"/>
      <c r="F420" s="36"/>
      <c r="G420" s="35"/>
      <c r="H420" s="35"/>
      <c r="I420" s="35"/>
      <c r="J420" s="35"/>
      <c r="K420" s="35"/>
      <c r="L420" s="35"/>
      <c r="M420" s="35"/>
      <c r="N420" s="35"/>
      <c r="O420" s="35"/>
      <c r="P420" s="35" t="s">
        <v>3713</v>
      </c>
      <c r="Q420" s="32" t="s">
        <v>9810</v>
      </c>
      <c r="R420" s="32" t="s">
        <v>10666</v>
      </c>
      <c r="S420" s="32" t="s">
        <v>10637</v>
      </c>
      <c r="T420" s="32" t="s">
        <v>10638</v>
      </c>
      <c r="U420" s="32" t="s">
        <v>10663</v>
      </c>
    </row>
    <row r="421" spans="1:21" x14ac:dyDescent="0.25">
      <c r="A421" s="35" t="s">
        <v>7199</v>
      </c>
      <c r="B421" s="34" t="s">
        <v>7200</v>
      </c>
      <c r="C421" s="35" t="s">
        <v>7201</v>
      </c>
      <c r="D421" s="35"/>
      <c r="E421" s="35"/>
      <c r="F421" s="36"/>
      <c r="G421" s="35"/>
      <c r="H421" s="35"/>
      <c r="I421" s="35"/>
      <c r="J421" s="35"/>
      <c r="K421" s="35"/>
      <c r="L421" s="35"/>
      <c r="M421" s="35"/>
      <c r="N421" s="35"/>
      <c r="O421" s="35"/>
      <c r="P421" s="35" t="s">
        <v>3713</v>
      </c>
      <c r="Q421" s="32" t="s">
        <v>9810</v>
      </c>
      <c r="R421" s="32" t="s">
        <v>10666</v>
      </c>
      <c r="S421" s="32" t="s">
        <v>10637</v>
      </c>
      <c r="T421" s="32" t="s">
        <v>10638</v>
      </c>
      <c r="U421" s="32" t="s">
        <v>10664</v>
      </c>
    </row>
    <row r="422" spans="1:21" x14ac:dyDescent="0.25">
      <c r="A422" s="35" t="s">
        <v>7235</v>
      </c>
      <c r="B422" s="34" t="s">
        <v>7236</v>
      </c>
      <c r="C422" s="35" t="s">
        <v>7237</v>
      </c>
      <c r="D422" s="35"/>
      <c r="E422" s="35"/>
      <c r="F422" s="36"/>
      <c r="G422" s="35"/>
      <c r="H422" s="35"/>
      <c r="I422" s="35"/>
      <c r="J422" s="35"/>
      <c r="K422" s="35"/>
      <c r="L422" s="35"/>
      <c r="M422" s="35"/>
      <c r="N422" s="35"/>
      <c r="O422" s="35"/>
      <c r="P422" s="35" t="s">
        <v>3713</v>
      </c>
      <c r="Q422" s="32" t="s">
        <v>9810</v>
      </c>
      <c r="R422" s="32" t="s">
        <v>10666</v>
      </c>
      <c r="S422" s="32" t="s">
        <v>10637</v>
      </c>
      <c r="T422" s="32" t="s">
        <v>10638</v>
      </c>
      <c r="U422" s="32" t="s">
        <v>10665</v>
      </c>
    </row>
    <row r="423" spans="1:21" x14ac:dyDescent="0.25">
      <c r="A423" s="35" t="s">
        <v>7118</v>
      </c>
      <c r="B423" s="34" t="s">
        <v>7119</v>
      </c>
      <c r="C423" s="35" t="s">
        <v>7120</v>
      </c>
      <c r="D423" s="35"/>
      <c r="E423" s="35"/>
      <c r="F423" s="36"/>
      <c r="G423" s="35"/>
      <c r="H423" s="35"/>
      <c r="I423" s="35"/>
      <c r="J423" s="35"/>
      <c r="K423" s="35"/>
      <c r="L423" s="35"/>
      <c r="M423" s="35"/>
      <c r="N423" s="35"/>
      <c r="O423" s="35"/>
      <c r="P423" s="35" t="s">
        <v>3713</v>
      </c>
      <c r="Q423" s="32" t="s">
        <v>9812</v>
      </c>
      <c r="R423" s="32" t="s">
        <v>10682</v>
      </c>
      <c r="S423" s="32" t="s">
        <v>10637</v>
      </c>
      <c r="T423" s="32" t="s">
        <v>10638</v>
      </c>
      <c r="U423" s="32" t="s">
        <v>10639</v>
      </c>
    </row>
    <row r="424" spans="1:21" x14ac:dyDescent="0.25">
      <c r="A424" s="35" t="s">
        <v>7148</v>
      </c>
      <c r="B424" s="34" t="s">
        <v>7149</v>
      </c>
      <c r="C424" s="35" t="s">
        <v>7150</v>
      </c>
      <c r="D424" s="35"/>
      <c r="E424" s="35"/>
      <c r="F424" s="36"/>
      <c r="G424" s="35"/>
      <c r="H424" s="35"/>
      <c r="I424" s="35"/>
      <c r="J424" s="35"/>
      <c r="K424" s="35"/>
      <c r="L424" s="35"/>
      <c r="M424" s="35"/>
      <c r="N424" s="35"/>
      <c r="O424" s="35"/>
      <c r="P424" s="35" t="s">
        <v>3713</v>
      </c>
      <c r="Q424" s="32" t="s">
        <v>9812</v>
      </c>
      <c r="R424" s="32" t="s">
        <v>10682</v>
      </c>
      <c r="S424" s="32" t="s">
        <v>10637</v>
      </c>
      <c r="T424" s="32" t="s">
        <v>10638</v>
      </c>
      <c r="U424" s="32" t="s">
        <v>10640</v>
      </c>
    </row>
    <row r="425" spans="1:21" x14ac:dyDescent="0.25">
      <c r="A425" s="35" t="s">
        <v>7130</v>
      </c>
      <c r="B425" s="34" t="s">
        <v>7131</v>
      </c>
      <c r="C425" s="35" t="s">
        <v>7132</v>
      </c>
      <c r="D425" s="35"/>
      <c r="E425" s="35"/>
      <c r="F425" s="36"/>
      <c r="G425" s="35"/>
      <c r="H425" s="35"/>
      <c r="I425" s="35"/>
      <c r="J425" s="35"/>
      <c r="K425" s="35"/>
      <c r="L425" s="35"/>
      <c r="M425" s="35"/>
      <c r="N425" s="35"/>
      <c r="O425" s="35"/>
      <c r="P425" s="35" t="s">
        <v>3713</v>
      </c>
      <c r="Q425" s="32" t="s">
        <v>9812</v>
      </c>
      <c r="R425" s="32" t="s">
        <v>10682</v>
      </c>
      <c r="S425" s="32" t="s">
        <v>10637</v>
      </c>
      <c r="T425" s="32" t="s">
        <v>10638</v>
      </c>
      <c r="U425" s="32" t="s">
        <v>10641</v>
      </c>
    </row>
    <row r="426" spans="1:21" x14ac:dyDescent="0.25">
      <c r="A426" s="35" t="s">
        <v>7184</v>
      </c>
      <c r="B426" s="34" t="s">
        <v>7185</v>
      </c>
      <c r="C426" s="35" t="s">
        <v>7186</v>
      </c>
      <c r="D426" s="35"/>
      <c r="E426" s="35"/>
      <c r="F426" s="36"/>
      <c r="G426" s="35"/>
      <c r="H426" s="35"/>
      <c r="I426" s="35"/>
      <c r="J426" s="35"/>
      <c r="K426" s="35"/>
      <c r="L426" s="35"/>
      <c r="M426" s="35"/>
      <c r="N426" s="35"/>
      <c r="O426" s="35"/>
      <c r="P426" s="35" t="s">
        <v>3713</v>
      </c>
      <c r="Q426" s="32" t="s">
        <v>9812</v>
      </c>
      <c r="R426" s="32" t="s">
        <v>10682</v>
      </c>
      <c r="S426" s="32" t="s">
        <v>10637</v>
      </c>
      <c r="T426" s="32" t="s">
        <v>10638</v>
      </c>
      <c r="U426" s="32" t="s">
        <v>10642</v>
      </c>
    </row>
    <row r="427" spans="1:21" x14ac:dyDescent="0.25">
      <c r="A427" s="35" t="s">
        <v>5400</v>
      </c>
      <c r="B427" s="34" t="s">
        <v>5401</v>
      </c>
      <c r="C427" s="35" t="s">
        <v>5402</v>
      </c>
      <c r="D427" s="35"/>
      <c r="E427" s="35"/>
      <c r="F427" s="36"/>
      <c r="G427" s="35"/>
      <c r="H427" s="35"/>
      <c r="I427" s="35"/>
      <c r="J427" s="35"/>
      <c r="K427" s="35"/>
      <c r="L427" s="35"/>
      <c r="M427" s="35"/>
      <c r="N427" s="35"/>
      <c r="O427" s="35"/>
      <c r="P427" s="35" t="s">
        <v>3713</v>
      </c>
      <c r="Q427" s="32" t="s">
        <v>9812</v>
      </c>
      <c r="R427" s="32" t="s">
        <v>10683</v>
      </c>
      <c r="S427" s="32" t="s">
        <v>10644</v>
      </c>
      <c r="T427" s="32" t="s">
        <v>10373</v>
      </c>
    </row>
    <row r="428" spans="1:21" x14ac:dyDescent="0.25">
      <c r="A428" s="35" t="s">
        <v>6866</v>
      </c>
      <c r="B428" s="34" t="s">
        <v>6867</v>
      </c>
      <c r="C428" s="35" t="s">
        <v>6868</v>
      </c>
      <c r="D428" s="35"/>
      <c r="E428" s="35"/>
      <c r="F428" s="36"/>
      <c r="G428" s="35"/>
      <c r="H428" s="35"/>
      <c r="I428" s="35"/>
      <c r="J428" s="35"/>
      <c r="K428" s="35"/>
      <c r="L428" s="35"/>
      <c r="M428" s="35"/>
      <c r="N428" s="35"/>
      <c r="O428" s="35"/>
      <c r="P428" s="35" t="s">
        <v>3713</v>
      </c>
      <c r="Q428" s="32" t="s">
        <v>9812</v>
      </c>
      <c r="R428" s="32" t="s">
        <v>10684</v>
      </c>
      <c r="S428" s="32" t="s">
        <v>10646</v>
      </c>
      <c r="T428" s="32" t="s">
        <v>10354</v>
      </c>
      <c r="U428" s="32" t="s">
        <v>10355</v>
      </c>
    </row>
    <row r="429" spans="1:21" x14ac:dyDescent="0.25">
      <c r="A429" s="35" t="s">
        <v>7307</v>
      </c>
      <c r="B429" s="34" t="s">
        <v>7308</v>
      </c>
      <c r="C429" s="35" t="s">
        <v>7309</v>
      </c>
      <c r="D429" s="35"/>
      <c r="E429" s="35"/>
      <c r="F429" s="36"/>
      <c r="G429" s="35"/>
      <c r="H429" s="35"/>
      <c r="I429" s="35"/>
      <c r="J429" s="35"/>
      <c r="K429" s="35"/>
      <c r="L429" s="35"/>
      <c r="M429" s="35"/>
      <c r="N429" s="35"/>
      <c r="O429" s="35"/>
      <c r="P429" s="35" t="s">
        <v>3713</v>
      </c>
      <c r="Q429" s="32" t="s">
        <v>9812</v>
      </c>
      <c r="R429" s="32" t="s">
        <v>10685</v>
      </c>
      <c r="S429" s="32" t="s">
        <v>10648</v>
      </c>
      <c r="T429" s="32" t="s">
        <v>10354</v>
      </c>
      <c r="U429" s="32" t="s">
        <v>10686</v>
      </c>
    </row>
    <row r="430" spans="1:21" x14ac:dyDescent="0.25">
      <c r="A430" s="35" t="s">
        <v>5391</v>
      </c>
      <c r="B430" s="34" t="s">
        <v>5392</v>
      </c>
      <c r="C430" s="35" t="s">
        <v>5393</v>
      </c>
      <c r="D430" s="35"/>
      <c r="E430" s="35"/>
      <c r="F430" s="36"/>
      <c r="G430" s="35"/>
      <c r="H430" s="35"/>
      <c r="I430" s="35"/>
      <c r="J430" s="35"/>
      <c r="K430" s="35"/>
      <c r="L430" s="35"/>
      <c r="M430" s="35"/>
      <c r="N430" s="35"/>
      <c r="O430" s="35"/>
      <c r="P430" s="35" t="s">
        <v>3713</v>
      </c>
      <c r="Q430" s="32" t="s">
        <v>9812</v>
      </c>
      <c r="R430" s="32" t="s">
        <v>10687</v>
      </c>
      <c r="S430" s="32" t="s">
        <v>10652</v>
      </c>
      <c r="T430" s="32" t="s">
        <v>10394</v>
      </c>
    </row>
    <row r="431" spans="1:21" x14ac:dyDescent="0.25">
      <c r="A431" s="35" t="s">
        <v>8994</v>
      </c>
      <c r="B431" s="34" t="s">
        <v>8995</v>
      </c>
      <c r="C431" s="35" t="s">
        <v>8996</v>
      </c>
      <c r="D431" s="35"/>
      <c r="E431" s="35"/>
      <c r="F431" s="36"/>
      <c r="G431" s="35"/>
      <c r="H431" s="35"/>
      <c r="I431" s="35"/>
      <c r="J431" s="35"/>
      <c r="K431" s="35"/>
      <c r="L431" s="35"/>
      <c r="M431" s="35"/>
      <c r="N431" s="35"/>
      <c r="O431" s="35"/>
      <c r="P431" s="35" t="s">
        <v>3713</v>
      </c>
      <c r="Q431" s="32" t="s">
        <v>9812</v>
      </c>
      <c r="R431" s="32" t="s">
        <v>10685</v>
      </c>
      <c r="S431" s="32" t="s">
        <v>10648</v>
      </c>
      <c r="T431" s="32" t="s">
        <v>10354</v>
      </c>
      <c r="U431" s="32" t="s">
        <v>10688</v>
      </c>
    </row>
    <row r="432" spans="1:21" x14ac:dyDescent="0.25">
      <c r="A432" s="35" t="s">
        <v>7166</v>
      </c>
      <c r="B432" s="34" t="s">
        <v>7167</v>
      </c>
      <c r="C432" s="35" t="s">
        <v>7168</v>
      </c>
      <c r="D432" s="35"/>
      <c r="E432" s="35"/>
      <c r="F432" s="36"/>
      <c r="G432" s="35"/>
      <c r="H432" s="35"/>
      <c r="I432" s="35"/>
      <c r="J432" s="35"/>
      <c r="K432" s="35"/>
      <c r="L432" s="35"/>
      <c r="M432" s="35"/>
      <c r="N432" s="35"/>
      <c r="O432" s="35"/>
      <c r="P432" s="35" t="s">
        <v>3713</v>
      </c>
      <c r="Q432" s="32" t="s">
        <v>9812</v>
      </c>
      <c r="R432" s="32" t="s">
        <v>10682</v>
      </c>
      <c r="S432" s="32" t="s">
        <v>10637</v>
      </c>
      <c r="T432" s="32" t="s">
        <v>10638</v>
      </c>
      <c r="U432" s="32" t="s">
        <v>10656</v>
      </c>
    </row>
    <row r="433" spans="1:21" x14ac:dyDescent="0.25">
      <c r="A433" s="35" t="s">
        <v>7349</v>
      </c>
      <c r="B433" s="34" t="s">
        <v>7350</v>
      </c>
      <c r="C433" s="35" t="s">
        <v>7351</v>
      </c>
      <c r="D433" s="35"/>
      <c r="E433" s="35"/>
      <c r="F433" s="36"/>
      <c r="G433" s="35"/>
      <c r="H433" s="35"/>
      <c r="I433" s="35"/>
      <c r="J433" s="35"/>
      <c r="K433" s="35"/>
      <c r="L433" s="35"/>
      <c r="M433" s="35"/>
      <c r="N433" s="35"/>
      <c r="O433" s="35"/>
      <c r="P433" s="35" t="s">
        <v>3713</v>
      </c>
      <c r="Q433" s="32" t="s">
        <v>9812</v>
      </c>
      <c r="R433" s="32" t="s">
        <v>10685</v>
      </c>
      <c r="S433" s="32" t="s">
        <v>10648</v>
      </c>
      <c r="T433" s="32" t="s">
        <v>10354</v>
      </c>
      <c r="U433" s="32" t="s">
        <v>10689</v>
      </c>
    </row>
    <row r="434" spans="1:21" x14ac:dyDescent="0.25">
      <c r="A434" s="35" t="s">
        <v>7319</v>
      </c>
      <c r="B434" s="34" t="s">
        <v>7320</v>
      </c>
      <c r="C434" s="35" t="s">
        <v>7321</v>
      </c>
      <c r="D434" s="35"/>
      <c r="E434" s="35"/>
      <c r="F434" s="36"/>
      <c r="G434" s="35"/>
      <c r="H434" s="35"/>
      <c r="I434" s="35"/>
      <c r="J434" s="35"/>
      <c r="K434" s="35"/>
      <c r="L434" s="35"/>
      <c r="M434" s="35"/>
      <c r="N434" s="35"/>
      <c r="O434" s="35"/>
      <c r="P434" s="35" t="s">
        <v>3713</v>
      </c>
      <c r="Q434" s="32" t="s">
        <v>9812</v>
      </c>
      <c r="R434" s="32" t="s">
        <v>10685</v>
      </c>
      <c r="S434" s="32" t="s">
        <v>10648</v>
      </c>
      <c r="T434" s="32" t="s">
        <v>10354</v>
      </c>
      <c r="U434" s="32" t="s">
        <v>10690</v>
      </c>
    </row>
    <row r="435" spans="1:21" x14ac:dyDescent="0.25">
      <c r="A435" s="35" t="s">
        <v>7334</v>
      </c>
      <c r="B435" s="34" t="s">
        <v>7335</v>
      </c>
      <c r="C435" s="35" t="s">
        <v>7336</v>
      </c>
      <c r="D435" s="35"/>
      <c r="E435" s="35"/>
      <c r="F435" s="36"/>
      <c r="G435" s="35"/>
      <c r="H435" s="35"/>
      <c r="I435" s="35"/>
      <c r="J435" s="35"/>
      <c r="K435" s="35"/>
      <c r="L435" s="35"/>
      <c r="M435" s="35"/>
      <c r="N435" s="35"/>
      <c r="O435" s="35"/>
      <c r="P435" s="35" t="s">
        <v>3713</v>
      </c>
      <c r="Q435" s="32" t="s">
        <v>9812</v>
      </c>
      <c r="R435" s="32" t="s">
        <v>10685</v>
      </c>
      <c r="S435" s="32" t="s">
        <v>10648</v>
      </c>
      <c r="T435" s="32" t="s">
        <v>10354</v>
      </c>
      <c r="U435" s="32" t="s">
        <v>10691</v>
      </c>
    </row>
    <row r="436" spans="1:21" x14ac:dyDescent="0.25">
      <c r="A436" s="35" t="s">
        <v>6890</v>
      </c>
      <c r="B436" s="34" t="s">
        <v>6891</v>
      </c>
      <c r="C436" s="35" t="s">
        <v>6892</v>
      </c>
      <c r="D436" s="35"/>
      <c r="E436" s="35"/>
      <c r="F436" s="36"/>
      <c r="G436" s="35"/>
      <c r="H436" s="35"/>
      <c r="I436" s="35"/>
      <c r="J436" s="35"/>
      <c r="K436" s="35"/>
      <c r="L436" s="35"/>
      <c r="M436" s="35"/>
      <c r="N436" s="35"/>
      <c r="O436" s="35"/>
      <c r="P436" s="35" t="s">
        <v>3713</v>
      </c>
      <c r="Q436" s="32" t="s">
        <v>9812</v>
      </c>
      <c r="R436" s="32" t="s">
        <v>10685</v>
      </c>
      <c r="S436" s="32" t="s">
        <v>10648</v>
      </c>
      <c r="T436" s="32" t="s">
        <v>10354</v>
      </c>
      <c r="U436" s="32" t="s">
        <v>10355</v>
      </c>
    </row>
    <row r="437" spans="1:21" x14ac:dyDescent="0.25">
      <c r="A437" s="35" t="s">
        <v>6249</v>
      </c>
      <c r="B437" s="34" t="s">
        <v>6250</v>
      </c>
      <c r="C437" s="35" t="s">
        <v>6251</v>
      </c>
      <c r="D437" s="35"/>
      <c r="E437" s="35"/>
      <c r="F437" s="36"/>
      <c r="G437" s="35"/>
      <c r="H437" s="35"/>
      <c r="I437" s="35"/>
      <c r="J437" s="35"/>
      <c r="K437" s="35"/>
      <c r="L437" s="35"/>
      <c r="M437" s="35"/>
      <c r="N437" s="35"/>
      <c r="O437" s="35"/>
      <c r="P437" s="35" t="s">
        <v>3713</v>
      </c>
      <c r="Q437" s="32" t="s">
        <v>9812</v>
      </c>
      <c r="R437" s="32" t="s">
        <v>10685</v>
      </c>
      <c r="S437" s="32" t="s">
        <v>10648</v>
      </c>
      <c r="T437" s="32" t="s">
        <v>10354</v>
      </c>
      <c r="U437" s="32" t="s">
        <v>10692</v>
      </c>
    </row>
    <row r="438" spans="1:21" x14ac:dyDescent="0.25">
      <c r="A438" s="35" t="s">
        <v>6602</v>
      </c>
      <c r="B438" s="34" t="s">
        <v>6603</v>
      </c>
      <c r="C438" s="35" t="s">
        <v>6604</v>
      </c>
      <c r="D438" s="35"/>
      <c r="E438" s="35"/>
      <c r="F438" s="36"/>
      <c r="G438" s="35"/>
      <c r="H438" s="35"/>
      <c r="I438" s="35"/>
      <c r="J438" s="35"/>
      <c r="K438" s="35"/>
      <c r="L438" s="35"/>
      <c r="M438" s="35"/>
      <c r="N438" s="35"/>
      <c r="O438" s="35"/>
      <c r="P438" s="35" t="s">
        <v>3713</v>
      </c>
      <c r="Q438" s="32" t="s">
        <v>9812</v>
      </c>
      <c r="R438" s="32" t="s">
        <v>10682</v>
      </c>
      <c r="S438" s="32" t="s">
        <v>10637</v>
      </c>
      <c r="T438" s="32" t="s">
        <v>10638</v>
      </c>
      <c r="U438" s="32" t="s">
        <v>10681</v>
      </c>
    </row>
    <row r="439" spans="1:21" x14ac:dyDescent="0.25">
      <c r="A439" s="35" t="s">
        <v>7217</v>
      </c>
      <c r="B439" s="34" t="s">
        <v>7218</v>
      </c>
      <c r="C439" s="35" t="s">
        <v>7219</v>
      </c>
      <c r="D439" s="35"/>
      <c r="E439" s="35"/>
      <c r="F439" s="36"/>
      <c r="G439" s="35"/>
      <c r="H439" s="35"/>
      <c r="I439" s="35"/>
      <c r="J439" s="35"/>
      <c r="K439" s="35"/>
      <c r="L439" s="35"/>
      <c r="M439" s="35"/>
      <c r="N439" s="35"/>
      <c r="O439" s="35"/>
      <c r="P439" s="35" t="s">
        <v>3713</v>
      </c>
      <c r="Q439" s="32" t="s">
        <v>9812</v>
      </c>
      <c r="R439" s="32" t="s">
        <v>10682</v>
      </c>
      <c r="S439" s="32" t="s">
        <v>10637</v>
      </c>
      <c r="T439" s="32" t="s">
        <v>10638</v>
      </c>
      <c r="U439" s="32" t="s">
        <v>10663</v>
      </c>
    </row>
    <row r="440" spans="1:21" x14ac:dyDescent="0.25">
      <c r="A440" s="35" t="s">
        <v>7202</v>
      </c>
      <c r="B440" s="34" t="s">
        <v>7203</v>
      </c>
      <c r="C440" s="35" t="s">
        <v>7204</v>
      </c>
      <c r="D440" s="35"/>
      <c r="E440" s="35"/>
      <c r="F440" s="36"/>
      <c r="G440" s="35"/>
      <c r="H440" s="35"/>
      <c r="I440" s="35"/>
      <c r="J440" s="35"/>
      <c r="K440" s="35"/>
      <c r="L440" s="35"/>
      <c r="M440" s="35"/>
      <c r="N440" s="35"/>
      <c r="O440" s="35"/>
      <c r="P440" s="35" t="s">
        <v>3713</v>
      </c>
      <c r="Q440" s="32" t="s">
        <v>9812</v>
      </c>
      <c r="R440" s="32" t="s">
        <v>10682</v>
      </c>
      <c r="S440" s="32" t="s">
        <v>10637</v>
      </c>
      <c r="T440" s="32" t="s">
        <v>10638</v>
      </c>
      <c r="U440" s="32" t="s">
        <v>10664</v>
      </c>
    </row>
    <row r="441" spans="1:21" x14ac:dyDescent="0.25">
      <c r="A441" s="35" t="s">
        <v>7238</v>
      </c>
      <c r="B441" s="34" t="s">
        <v>7239</v>
      </c>
      <c r="C441" s="35" t="s">
        <v>7240</v>
      </c>
      <c r="D441" s="35"/>
      <c r="E441" s="35"/>
      <c r="F441" s="36"/>
      <c r="G441" s="35"/>
      <c r="H441" s="35"/>
      <c r="I441" s="35"/>
      <c r="J441" s="35"/>
      <c r="K441" s="35"/>
      <c r="L441" s="35"/>
      <c r="M441" s="35"/>
      <c r="N441" s="35"/>
      <c r="O441" s="35"/>
      <c r="P441" s="35" t="s">
        <v>3713</v>
      </c>
      <c r="Q441" s="32" t="s">
        <v>9812</v>
      </c>
      <c r="R441" s="32" t="s">
        <v>10682</v>
      </c>
      <c r="S441" s="32" t="s">
        <v>10637</v>
      </c>
      <c r="T441" s="32" t="s">
        <v>10638</v>
      </c>
      <c r="U441" s="32" t="s">
        <v>10665</v>
      </c>
    </row>
    <row r="442" spans="1:21" x14ac:dyDescent="0.25">
      <c r="A442" s="35" t="s">
        <v>4584</v>
      </c>
      <c r="B442" s="34" t="s">
        <v>4585</v>
      </c>
      <c r="C442" s="35" t="s">
        <v>4586</v>
      </c>
      <c r="D442" s="35"/>
      <c r="E442" s="35"/>
      <c r="F442" s="36"/>
      <c r="G442" s="35"/>
      <c r="H442" s="35"/>
      <c r="I442" s="35"/>
      <c r="J442" s="35"/>
      <c r="K442" s="35"/>
      <c r="L442" s="35"/>
      <c r="M442" s="35"/>
      <c r="N442" s="35"/>
      <c r="O442" s="35"/>
      <c r="P442" s="35" t="s">
        <v>4248</v>
      </c>
      <c r="Q442" s="32" t="s">
        <v>9973</v>
      </c>
      <c r="R442" s="32" t="s">
        <v>10693</v>
      </c>
      <c r="S442" s="32" t="s">
        <v>10694</v>
      </c>
      <c r="T442" s="32" t="s">
        <v>10695</v>
      </c>
      <c r="U442" s="32">
        <v>1</v>
      </c>
    </row>
    <row r="443" spans="1:21" x14ac:dyDescent="0.25">
      <c r="A443" s="33" t="s">
        <v>3582</v>
      </c>
      <c r="B443" s="34" t="s">
        <v>3583</v>
      </c>
      <c r="C443" s="35" t="s">
        <v>3584</v>
      </c>
      <c r="D443" s="35" t="s">
        <v>3585</v>
      </c>
      <c r="E443" s="35"/>
      <c r="F443" s="36"/>
      <c r="G443" s="35"/>
      <c r="H443" s="35"/>
      <c r="I443" s="35"/>
      <c r="J443" s="35"/>
      <c r="K443" s="35"/>
      <c r="L443" s="35"/>
      <c r="M443" s="35"/>
      <c r="N443" s="35"/>
      <c r="O443" s="35"/>
      <c r="P443" s="35" t="s">
        <v>4248</v>
      </c>
      <c r="Q443" s="32" t="s">
        <v>9973</v>
      </c>
      <c r="R443" s="32" t="s">
        <v>10693</v>
      </c>
      <c r="S443" s="32" t="s">
        <v>10696</v>
      </c>
      <c r="T443" s="32" t="s">
        <v>10287</v>
      </c>
      <c r="U443" s="32" t="s">
        <v>10051</v>
      </c>
    </row>
    <row r="444" spans="1:21" x14ac:dyDescent="0.25">
      <c r="A444" s="35" t="s">
        <v>2430</v>
      </c>
      <c r="B444" s="34" t="s">
        <v>2431</v>
      </c>
      <c r="C444" s="35" t="s">
        <v>26</v>
      </c>
      <c r="D444" s="35" t="s">
        <v>137</v>
      </c>
      <c r="E444" s="35" t="s">
        <v>366</v>
      </c>
      <c r="F444" s="36">
        <v>4</v>
      </c>
      <c r="G444" s="35" t="s">
        <v>132</v>
      </c>
      <c r="H444" s="35" t="s">
        <v>100</v>
      </c>
      <c r="I444" s="35" t="s">
        <v>133</v>
      </c>
      <c r="J444" s="35"/>
      <c r="K444" s="35"/>
      <c r="L444" s="35"/>
      <c r="M444" s="35">
        <v>148</v>
      </c>
      <c r="N444" s="35">
        <v>151</v>
      </c>
      <c r="O444" s="35"/>
      <c r="P444" s="35" t="s">
        <v>4248</v>
      </c>
      <c r="Q444" s="32" t="s">
        <v>10110</v>
      </c>
      <c r="R444" s="32" t="s">
        <v>10110</v>
      </c>
      <c r="S444" s="32" t="e" cm="1">
        <f t="array" ref="S444">-D.Brown</f>
        <v>#NAME?</v>
      </c>
      <c r="T444" s="32" t="s">
        <v>10697</v>
      </c>
      <c r="U444" s="32" t="s">
        <v>10698</v>
      </c>
    </row>
    <row r="445" spans="1:21" x14ac:dyDescent="0.25">
      <c r="A445" s="35" t="s">
        <v>2427</v>
      </c>
      <c r="B445" s="34" t="s">
        <v>2428</v>
      </c>
      <c r="C445" s="35" t="s">
        <v>2429</v>
      </c>
      <c r="D445" s="35" t="s">
        <v>137</v>
      </c>
      <c r="E445" s="35" t="s">
        <v>366</v>
      </c>
      <c r="F445" s="36">
        <v>4</v>
      </c>
      <c r="G445" s="35" t="s">
        <v>132</v>
      </c>
      <c r="H445" s="35" t="s">
        <v>100</v>
      </c>
      <c r="I445" s="35" t="s">
        <v>133</v>
      </c>
      <c r="J445" s="35"/>
      <c r="K445" s="35"/>
      <c r="L445" s="35"/>
      <c r="M445" s="35">
        <v>148</v>
      </c>
      <c r="N445" s="35">
        <v>151</v>
      </c>
      <c r="O445" s="35"/>
      <c r="P445" s="35" t="s">
        <v>4248</v>
      </c>
      <c r="Q445" s="32" t="s">
        <v>10110</v>
      </c>
      <c r="R445" s="32" t="s">
        <v>10110</v>
      </c>
      <c r="S445" s="32" t="e" cm="1">
        <f t="array" ref="S445">-Brown</f>
        <v>#NAME?</v>
      </c>
    </row>
    <row r="446" spans="1:21" x14ac:dyDescent="0.25">
      <c r="A446" s="35" t="s">
        <v>2424</v>
      </c>
      <c r="B446" s="34" t="s">
        <v>2425</v>
      </c>
      <c r="C446" s="35" t="s">
        <v>2426</v>
      </c>
      <c r="D446" s="35" t="s">
        <v>137</v>
      </c>
      <c r="E446" s="35" t="s">
        <v>366</v>
      </c>
      <c r="F446" s="36">
        <v>4</v>
      </c>
      <c r="G446" s="35" t="s">
        <v>132</v>
      </c>
      <c r="H446" s="35" t="s">
        <v>100</v>
      </c>
      <c r="I446" s="35" t="s">
        <v>133</v>
      </c>
      <c r="J446" s="35"/>
      <c r="K446" s="35"/>
      <c r="L446" s="35"/>
      <c r="M446" s="35">
        <v>148</v>
      </c>
      <c r="N446" s="35">
        <v>151</v>
      </c>
      <c r="O446" s="35"/>
      <c r="P446" s="35" t="s">
        <v>4248</v>
      </c>
      <c r="Q446" s="32" t="s">
        <v>10110</v>
      </c>
      <c r="R446" s="32" t="s">
        <v>10110</v>
      </c>
      <c r="S446" s="32" t="e" cm="1">
        <f t="array" ref="S446">-Amber Y</f>
        <v>#NAME?</v>
      </c>
      <c r="T446" s="32" t="s">
        <v>10699</v>
      </c>
      <c r="U446" s="32" t="s">
        <v>10700</v>
      </c>
    </row>
    <row r="447" spans="1:21" x14ac:dyDescent="0.25">
      <c r="A447" s="35" t="s">
        <v>2421</v>
      </c>
      <c r="B447" s="34" t="s">
        <v>2422</v>
      </c>
      <c r="C447" s="35" t="s">
        <v>2423</v>
      </c>
      <c r="D447" s="35" t="s">
        <v>137</v>
      </c>
      <c r="E447" s="35" t="s">
        <v>366</v>
      </c>
      <c r="F447" s="36">
        <v>4</v>
      </c>
      <c r="G447" s="35" t="s">
        <v>132</v>
      </c>
      <c r="H447" s="35" t="s">
        <v>100</v>
      </c>
      <c r="I447" s="35" t="s">
        <v>133</v>
      </c>
      <c r="J447" s="35"/>
      <c r="K447" s="35"/>
      <c r="L447" s="35"/>
      <c r="M447" s="35">
        <v>148</v>
      </c>
      <c r="N447" s="35">
        <v>151</v>
      </c>
      <c r="O447" s="35"/>
      <c r="P447" s="35" t="s">
        <v>4248</v>
      </c>
      <c r="Q447" s="32" t="s">
        <v>10111</v>
      </c>
      <c r="R447" s="32" t="s">
        <v>10111</v>
      </c>
      <c r="S447" s="32" t="e" cm="1">
        <f t="array" ref="S447">-D.Brown</f>
        <v>#NAME?</v>
      </c>
      <c r="T447" s="32" t="s">
        <v>10697</v>
      </c>
      <c r="U447" s="32" t="s">
        <v>10698</v>
      </c>
    </row>
    <row r="448" spans="1:21" x14ac:dyDescent="0.25">
      <c r="A448" s="35" t="s">
        <v>2418</v>
      </c>
      <c r="B448" s="34" t="s">
        <v>2419</v>
      </c>
      <c r="C448" s="35" t="s">
        <v>2420</v>
      </c>
      <c r="D448" s="35" t="s">
        <v>137</v>
      </c>
      <c r="E448" s="35" t="s">
        <v>366</v>
      </c>
      <c r="F448" s="36">
        <v>4</v>
      </c>
      <c r="G448" s="35" t="s">
        <v>132</v>
      </c>
      <c r="H448" s="35" t="s">
        <v>100</v>
      </c>
      <c r="I448" s="35" t="s">
        <v>133</v>
      </c>
      <c r="J448" s="35"/>
      <c r="K448" s="35"/>
      <c r="L448" s="35"/>
      <c r="M448" s="35">
        <v>148</v>
      </c>
      <c r="N448" s="35">
        <v>151</v>
      </c>
      <c r="O448" s="35"/>
      <c r="P448" s="35" t="s">
        <v>4248</v>
      </c>
      <c r="Q448" s="32" t="s">
        <v>10111</v>
      </c>
      <c r="R448" s="32" t="s">
        <v>10111</v>
      </c>
      <c r="S448" s="32" t="e" cm="1">
        <f t="array" ref="S448">-Brown</f>
        <v>#NAME?</v>
      </c>
    </row>
    <row r="449" spans="1:21" x14ac:dyDescent="0.25">
      <c r="A449" s="35" t="s">
        <v>2415</v>
      </c>
      <c r="B449" s="34" t="s">
        <v>2416</v>
      </c>
      <c r="C449" s="35" t="s">
        <v>2417</v>
      </c>
      <c r="D449" s="35" t="s">
        <v>137</v>
      </c>
      <c r="E449" s="35" t="s">
        <v>366</v>
      </c>
      <c r="F449" s="36">
        <v>4</v>
      </c>
      <c r="G449" s="35" t="s">
        <v>132</v>
      </c>
      <c r="H449" s="35" t="s">
        <v>100</v>
      </c>
      <c r="I449" s="35" t="s">
        <v>133</v>
      </c>
      <c r="J449" s="35"/>
      <c r="K449" s="35"/>
      <c r="L449" s="35"/>
      <c r="M449" s="35">
        <v>148</v>
      </c>
      <c r="N449" s="35">
        <v>151</v>
      </c>
      <c r="O449" s="35"/>
      <c r="P449" s="35" t="s">
        <v>4248</v>
      </c>
      <c r="Q449" s="32" t="s">
        <v>10111</v>
      </c>
      <c r="R449" s="32" t="s">
        <v>10111</v>
      </c>
      <c r="S449" s="32" t="e" cm="1">
        <f t="array" ref="S449">-Amber Y</f>
        <v>#NAME?</v>
      </c>
      <c r="T449" s="32" t="s">
        <v>10699</v>
      </c>
      <c r="U449" s="32" t="s">
        <v>10700</v>
      </c>
    </row>
    <row r="450" spans="1:21" x14ac:dyDescent="0.25">
      <c r="A450" s="35" t="s">
        <v>2412</v>
      </c>
      <c r="B450" s="34" t="s">
        <v>2413</v>
      </c>
      <c r="C450" s="35" t="s">
        <v>2414</v>
      </c>
      <c r="D450" s="35" t="s">
        <v>137</v>
      </c>
      <c r="E450" s="35" t="s">
        <v>138</v>
      </c>
      <c r="F450" s="36">
        <v>4</v>
      </c>
      <c r="G450" s="35" t="s">
        <v>132</v>
      </c>
      <c r="H450" s="35" t="s">
        <v>100</v>
      </c>
      <c r="I450" s="35" t="s">
        <v>133</v>
      </c>
      <c r="J450" s="35"/>
      <c r="K450" s="35"/>
      <c r="L450" s="35"/>
      <c r="M450" s="35"/>
      <c r="N450" s="35"/>
      <c r="O450" s="35"/>
      <c r="P450" s="35" t="s">
        <v>4248</v>
      </c>
      <c r="R450" s="32" t="s">
        <v>10701</v>
      </c>
      <c r="S450" s="32" t="s">
        <v>10702</v>
      </c>
      <c r="T450" s="32" t="s">
        <v>10550</v>
      </c>
    </row>
    <row r="451" spans="1:21" x14ac:dyDescent="0.25">
      <c r="A451" s="33" t="s">
        <v>2929</v>
      </c>
      <c r="B451" s="34" t="s">
        <v>3355</v>
      </c>
      <c r="C451" s="35" t="s">
        <v>3133</v>
      </c>
      <c r="D451" s="35" t="s">
        <v>268</v>
      </c>
      <c r="E451" s="35" t="s">
        <v>138</v>
      </c>
      <c r="F451" s="36"/>
      <c r="G451" s="35"/>
      <c r="H451" s="35"/>
      <c r="I451" s="35"/>
      <c r="J451" s="35"/>
      <c r="K451" s="35"/>
      <c r="L451" s="35"/>
      <c r="M451" s="35"/>
      <c r="N451" s="35"/>
      <c r="O451" s="35"/>
      <c r="P451" s="35" t="s">
        <v>4248</v>
      </c>
      <c r="Q451" s="32" t="s">
        <v>10112</v>
      </c>
      <c r="R451" s="32" t="s">
        <v>10703</v>
      </c>
      <c r="S451" s="32" t="s">
        <v>10704</v>
      </c>
      <c r="T451" s="32" t="s">
        <v>10226</v>
      </c>
      <c r="U451" s="32" t="e" cm="1">
        <f t="array" ref="U451">-Azora58109</f>
        <v>#NAME?</v>
      </c>
    </row>
    <row r="452" spans="1:21" x14ac:dyDescent="0.25">
      <c r="A452" s="35" t="s">
        <v>2409</v>
      </c>
      <c r="B452" s="34" t="s">
        <v>2410</v>
      </c>
      <c r="C452" s="35" t="s">
        <v>2411</v>
      </c>
      <c r="D452" s="35" t="s">
        <v>257</v>
      </c>
      <c r="E452" s="35" t="s">
        <v>138</v>
      </c>
      <c r="F452" s="36" t="s">
        <v>2403</v>
      </c>
      <c r="G452" s="35"/>
      <c r="H452" s="35"/>
      <c r="I452" s="35" t="s">
        <v>133</v>
      </c>
      <c r="J452" s="35"/>
      <c r="K452" s="35"/>
      <c r="L452" s="35"/>
      <c r="M452" s="40" t="s">
        <v>0</v>
      </c>
      <c r="N452" s="40">
        <v>123</v>
      </c>
      <c r="O452" s="35"/>
      <c r="P452" s="35" t="s">
        <v>4248</v>
      </c>
      <c r="Q452" s="32" t="s">
        <v>10112</v>
      </c>
      <c r="R452" s="32" t="s">
        <v>10705</v>
      </c>
      <c r="S452" s="32" t="e" cm="1">
        <f t="array" ref="S452">-AzoraBl</f>
        <v>#NAME?</v>
      </c>
      <c r="T452" s="32" t="s">
        <v>10045</v>
      </c>
      <c r="U452" s="32">
        <v>56136</v>
      </c>
    </row>
    <row r="453" spans="1:21" x14ac:dyDescent="0.25">
      <c r="A453" s="35" t="s">
        <v>2406</v>
      </c>
      <c r="B453" s="34" t="s">
        <v>2407</v>
      </c>
      <c r="C453" s="35" t="s">
        <v>2408</v>
      </c>
      <c r="D453" s="35" t="s">
        <v>320</v>
      </c>
      <c r="E453" s="35" t="s">
        <v>138</v>
      </c>
      <c r="F453" s="36" t="s">
        <v>2403</v>
      </c>
      <c r="G453" s="35"/>
      <c r="H453" s="35"/>
      <c r="I453" s="35" t="s">
        <v>133</v>
      </c>
      <c r="J453" s="35"/>
      <c r="K453" s="35"/>
      <c r="L453" s="35"/>
      <c r="M453" s="40" t="s">
        <v>0</v>
      </c>
      <c r="N453" s="40">
        <v>123</v>
      </c>
      <c r="O453" s="35"/>
      <c r="P453" s="35" t="s">
        <v>4248</v>
      </c>
      <c r="Q453" s="32" t="s">
        <v>10112</v>
      </c>
      <c r="R453" s="32" t="s">
        <v>10705</v>
      </c>
      <c r="S453" s="32" t="e" cm="1">
        <f t="array" ref="S453">-AzoraCh</f>
        <v>#NAME?</v>
      </c>
      <c r="T453" s="32" t="s">
        <v>10433</v>
      </c>
      <c r="U453" s="32" t="s">
        <v>10706</v>
      </c>
    </row>
    <row r="454" spans="1:21" x14ac:dyDescent="0.25">
      <c r="A454" s="33" t="s">
        <v>2928</v>
      </c>
      <c r="B454" s="34" t="s">
        <v>3354</v>
      </c>
      <c r="C454" s="35" t="s">
        <v>3132</v>
      </c>
      <c r="D454" s="35" t="s">
        <v>268</v>
      </c>
      <c r="E454" s="35" t="s">
        <v>138</v>
      </c>
      <c r="F454" s="36"/>
      <c r="G454" s="35"/>
      <c r="H454" s="35"/>
      <c r="I454" s="35"/>
      <c r="J454" s="35"/>
      <c r="K454" s="35"/>
      <c r="L454" s="35"/>
      <c r="M454" s="35"/>
      <c r="N454" s="35"/>
      <c r="O454" s="35"/>
      <c r="P454" s="35" t="s">
        <v>4248</v>
      </c>
      <c r="Q454" s="32" t="s">
        <v>10113</v>
      </c>
      <c r="R454" s="32" t="s">
        <v>10703</v>
      </c>
      <c r="S454" s="32" t="s">
        <v>10707</v>
      </c>
      <c r="T454" s="32" t="s">
        <v>10226</v>
      </c>
      <c r="U454" s="32" t="e" cm="1">
        <f t="array" ref="U454">-Azora58109</f>
        <v>#NAME?</v>
      </c>
    </row>
    <row r="455" spans="1:21" x14ac:dyDescent="0.25">
      <c r="A455" s="35" t="s">
        <v>2404</v>
      </c>
      <c r="B455" s="34" t="s">
        <v>2405</v>
      </c>
      <c r="C455" s="35" t="s">
        <v>1</v>
      </c>
      <c r="D455" s="35" t="s">
        <v>257</v>
      </c>
      <c r="E455" s="35" t="s">
        <v>138</v>
      </c>
      <c r="F455" s="36" t="s">
        <v>2403</v>
      </c>
      <c r="G455" s="35"/>
      <c r="H455" s="35"/>
      <c r="I455" s="35" t="s">
        <v>133</v>
      </c>
      <c r="J455" s="35"/>
      <c r="K455" s="35"/>
      <c r="L455" s="35"/>
      <c r="M455" s="40" t="s">
        <v>0</v>
      </c>
      <c r="N455" s="40">
        <v>123</v>
      </c>
      <c r="O455" s="35"/>
      <c r="P455" s="35" t="s">
        <v>4248</v>
      </c>
      <c r="Q455" s="32" t="s">
        <v>10113</v>
      </c>
      <c r="R455" s="32" t="s">
        <v>10708</v>
      </c>
      <c r="S455" s="32" t="e" cm="1">
        <f t="array" ref="S455">-AzoraBl</f>
        <v>#NAME?</v>
      </c>
      <c r="T455" s="32" t="s">
        <v>10045</v>
      </c>
      <c r="U455" s="32">
        <v>56136</v>
      </c>
    </row>
    <row r="456" spans="1:21" x14ac:dyDescent="0.25">
      <c r="A456" s="35" t="s">
        <v>2401</v>
      </c>
      <c r="B456" s="34" t="s">
        <v>2402</v>
      </c>
      <c r="C456" s="35" t="s">
        <v>2</v>
      </c>
      <c r="D456" s="35" t="s">
        <v>320</v>
      </c>
      <c r="E456" s="35" t="s">
        <v>138</v>
      </c>
      <c r="F456" s="36" t="s">
        <v>2403</v>
      </c>
      <c r="G456" s="35"/>
      <c r="H456" s="35"/>
      <c r="I456" s="35" t="s">
        <v>133</v>
      </c>
      <c r="J456" s="35"/>
      <c r="K456" s="35"/>
      <c r="L456" s="35"/>
      <c r="M456" s="40" t="s">
        <v>0</v>
      </c>
      <c r="N456" s="40">
        <v>123</v>
      </c>
      <c r="O456" s="35"/>
      <c r="P456" s="35" t="s">
        <v>4248</v>
      </c>
      <c r="Q456" s="32" t="s">
        <v>10113</v>
      </c>
      <c r="R456" s="32" t="s">
        <v>10708</v>
      </c>
      <c r="S456" s="32" t="e" cm="1">
        <f t="array" ref="S456">-AzoraCh</f>
        <v>#NAME?</v>
      </c>
      <c r="T456" s="32" t="s">
        <v>10433</v>
      </c>
      <c r="U456" s="32" t="s">
        <v>10706</v>
      </c>
    </row>
    <row r="457" spans="1:21" x14ac:dyDescent="0.25">
      <c r="A457" s="35" t="s">
        <v>4931</v>
      </c>
      <c r="B457" s="34" t="s">
        <v>4932</v>
      </c>
      <c r="C457" s="35" t="s">
        <v>4933</v>
      </c>
      <c r="D457" s="35"/>
      <c r="E457" s="35"/>
      <c r="F457" s="36"/>
      <c r="G457" s="35"/>
      <c r="H457" s="35"/>
      <c r="I457" s="35"/>
      <c r="J457" s="35"/>
      <c r="K457" s="35"/>
      <c r="L457" s="35"/>
      <c r="M457" s="35"/>
      <c r="N457" s="35"/>
      <c r="O457" s="35"/>
      <c r="P457" s="35" t="s">
        <v>4248</v>
      </c>
      <c r="R457" s="32" t="s">
        <v>10709</v>
      </c>
      <c r="S457" s="32" t="s">
        <v>10710</v>
      </c>
    </row>
    <row r="458" spans="1:21" x14ac:dyDescent="0.25">
      <c r="A458" s="35" t="s">
        <v>4928</v>
      </c>
      <c r="B458" s="34" t="s">
        <v>4929</v>
      </c>
      <c r="C458" s="35" t="s">
        <v>4930</v>
      </c>
      <c r="D458" s="35"/>
      <c r="E458" s="35"/>
      <c r="F458" s="36"/>
      <c r="G458" s="35"/>
      <c r="H458" s="35"/>
      <c r="I458" s="35"/>
      <c r="J458" s="35"/>
      <c r="K458" s="35"/>
      <c r="L458" s="35"/>
      <c r="M458" s="35"/>
      <c r="N458" s="35"/>
      <c r="O458" s="35"/>
      <c r="P458" s="35" t="s">
        <v>4248</v>
      </c>
      <c r="R458" s="32" t="s">
        <v>10711</v>
      </c>
      <c r="S458" s="32" t="s">
        <v>10710</v>
      </c>
    </row>
    <row r="459" spans="1:21" x14ac:dyDescent="0.25">
      <c r="A459" s="35" t="s">
        <v>4483</v>
      </c>
      <c r="B459" s="34" t="s">
        <v>4484</v>
      </c>
      <c r="C459" s="35" t="s">
        <v>4485</v>
      </c>
      <c r="D459" s="35"/>
      <c r="E459" s="35"/>
      <c r="F459" s="36"/>
      <c r="G459" s="35"/>
      <c r="H459" s="35"/>
      <c r="I459" s="35"/>
      <c r="J459" s="35"/>
      <c r="K459" s="35"/>
      <c r="L459" s="35"/>
      <c r="M459" s="35"/>
      <c r="N459" s="35"/>
      <c r="O459" s="35"/>
      <c r="P459" s="35" t="s">
        <v>4248</v>
      </c>
      <c r="R459" s="32" t="s">
        <v>10712</v>
      </c>
      <c r="S459" s="32" t="s">
        <v>10713</v>
      </c>
      <c r="T459" s="32" t="s">
        <v>10714</v>
      </c>
      <c r="U459" s="32">
        <v>102</v>
      </c>
    </row>
    <row r="460" spans="1:21" x14ac:dyDescent="0.25">
      <c r="A460" s="35" t="s">
        <v>7942</v>
      </c>
      <c r="B460" s="34" t="s">
        <v>7943</v>
      </c>
      <c r="C460" s="35" t="s">
        <v>7944</v>
      </c>
      <c r="D460" s="35"/>
      <c r="E460" s="35"/>
      <c r="F460" s="36"/>
      <c r="G460" s="35"/>
      <c r="H460" s="35"/>
      <c r="I460" s="35"/>
      <c r="J460" s="35"/>
      <c r="K460" s="35"/>
      <c r="L460" s="35"/>
      <c r="M460" s="35"/>
      <c r="N460" s="35"/>
      <c r="O460" s="35"/>
      <c r="P460" s="35" t="s">
        <v>4248</v>
      </c>
      <c r="R460" s="32">
        <v>100000894113</v>
      </c>
      <c r="S460" s="32" t="s">
        <v>10715</v>
      </c>
    </row>
    <row r="461" spans="1:21" x14ac:dyDescent="0.25">
      <c r="A461" s="35" t="s">
        <v>7951</v>
      </c>
      <c r="B461" s="34" t="s">
        <v>7952</v>
      </c>
      <c r="C461" s="35" t="s">
        <v>7953</v>
      </c>
      <c r="D461" s="35"/>
      <c r="E461" s="35"/>
      <c r="F461" s="36"/>
      <c r="G461" s="35"/>
      <c r="H461" s="35"/>
      <c r="I461" s="35"/>
      <c r="J461" s="35"/>
      <c r="K461" s="35"/>
      <c r="L461" s="35"/>
      <c r="M461" s="35"/>
      <c r="N461" s="35"/>
      <c r="O461" s="35"/>
      <c r="P461" s="35" t="s">
        <v>4248</v>
      </c>
      <c r="R461" s="32">
        <v>100000889821</v>
      </c>
      <c r="S461" s="32" t="s">
        <v>10378</v>
      </c>
    </row>
    <row r="462" spans="1:21" x14ac:dyDescent="0.25">
      <c r="A462" s="35" t="s">
        <v>7815</v>
      </c>
      <c r="B462" s="34" t="s">
        <v>7816</v>
      </c>
      <c r="C462" s="35" t="s">
        <v>7817</v>
      </c>
      <c r="D462" s="35"/>
      <c r="E462" s="35"/>
      <c r="F462" s="36"/>
      <c r="G462" s="35"/>
      <c r="H462" s="35"/>
      <c r="I462" s="35"/>
      <c r="J462" s="35"/>
      <c r="K462" s="35"/>
      <c r="L462" s="35"/>
      <c r="M462" s="35"/>
      <c r="N462" s="35"/>
      <c r="O462" s="35"/>
      <c r="P462" s="35" t="s">
        <v>4248</v>
      </c>
      <c r="R462" s="32">
        <v>100000894113</v>
      </c>
      <c r="S462" s="32" t="s">
        <v>10378</v>
      </c>
    </row>
    <row r="463" spans="1:21" x14ac:dyDescent="0.25">
      <c r="A463" s="35" t="s">
        <v>7542</v>
      </c>
      <c r="B463" s="34" t="s">
        <v>7543</v>
      </c>
      <c r="C463" s="35" t="s">
        <v>7544</v>
      </c>
      <c r="D463" s="35"/>
      <c r="E463" s="35"/>
      <c r="F463" s="36"/>
      <c r="G463" s="35"/>
      <c r="H463" s="35"/>
      <c r="I463" s="35"/>
      <c r="J463" s="35"/>
      <c r="K463" s="35"/>
      <c r="L463" s="35"/>
      <c r="M463" s="35"/>
      <c r="N463" s="35"/>
      <c r="O463" s="35"/>
      <c r="P463" s="35" t="s">
        <v>4248</v>
      </c>
      <c r="R463" s="32">
        <v>100000889820</v>
      </c>
      <c r="S463" s="32" t="s">
        <v>10716</v>
      </c>
    </row>
    <row r="464" spans="1:21" x14ac:dyDescent="0.25">
      <c r="A464" s="35" t="s">
        <v>7823</v>
      </c>
      <c r="B464" s="34" t="s">
        <v>7824</v>
      </c>
      <c r="C464" s="35" t="s">
        <v>7825</v>
      </c>
      <c r="D464" s="35"/>
      <c r="E464" s="35"/>
      <c r="F464" s="36"/>
      <c r="G464" s="35"/>
      <c r="H464" s="35"/>
      <c r="I464" s="35"/>
      <c r="J464" s="35"/>
      <c r="K464" s="35"/>
      <c r="L464" s="35"/>
      <c r="M464" s="35"/>
      <c r="N464" s="35"/>
      <c r="O464" s="35"/>
      <c r="P464" s="35" t="s">
        <v>4248</v>
      </c>
      <c r="R464" s="32">
        <v>100000894113</v>
      </c>
      <c r="S464" s="32" t="s">
        <v>10376</v>
      </c>
    </row>
    <row r="465" spans="1:21" x14ac:dyDescent="0.25">
      <c r="A465" s="35" t="s">
        <v>4223</v>
      </c>
      <c r="B465" s="34" t="s">
        <v>4226</v>
      </c>
      <c r="C465" s="35" t="s">
        <v>4227</v>
      </c>
      <c r="D465" s="35"/>
      <c r="E465" s="35"/>
      <c r="F465" s="36"/>
      <c r="G465" s="35"/>
      <c r="H465" s="35"/>
      <c r="I465" s="35"/>
      <c r="J465" s="35"/>
      <c r="K465" s="35"/>
      <c r="L465" s="35"/>
      <c r="M465" s="35"/>
      <c r="N465" s="35"/>
      <c r="O465" s="35"/>
      <c r="P465" s="35" t="s">
        <v>4248</v>
      </c>
      <c r="Q465" s="32" t="s">
        <v>9813</v>
      </c>
      <c r="R465" s="32" t="s">
        <v>10717</v>
      </c>
      <c r="S465" s="32" t="s">
        <v>10718</v>
      </c>
      <c r="T465" s="32" t="e" cm="1">
        <f t="array" ref="T465">-As</f>
        <v>#NAME?</v>
      </c>
      <c r="U465" s="32" t="s">
        <v>10719</v>
      </c>
    </row>
    <row r="466" spans="1:21" x14ac:dyDescent="0.25">
      <c r="A466" s="35" t="s">
        <v>7256</v>
      </c>
      <c r="B466" s="34" t="s">
        <v>7257</v>
      </c>
      <c r="C466" s="35" t="s">
        <v>7258</v>
      </c>
      <c r="D466" s="35"/>
      <c r="E466" s="35"/>
      <c r="F466" s="36"/>
      <c r="G466" s="35"/>
      <c r="H466" s="35"/>
      <c r="I466" s="35"/>
      <c r="J466" s="35"/>
      <c r="K466" s="35"/>
      <c r="L466" s="35"/>
      <c r="M466" s="35"/>
      <c r="N466" s="35"/>
      <c r="O466" s="35"/>
      <c r="P466" s="35" t="s">
        <v>4248</v>
      </c>
      <c r="Q466" s="32" t="s">
        <v>9813</v>
      </c>
      <c r="R466" s="32" t="s">
        <v>10720</v>
      </c>
      <c r="S466" s="32" t="s">
        <v>10721</v>
      </c>
      <c r="T466" s="32" t="s">
        <v>10451</v>
      </c>
      <c r="U466" s="32" t="s">
        <v>10722</v>
      </c>
    </row>
    <row r="467" spans="1:21" x14ac:dyDescent="0.25">
      <c r="A467" s="35" t="s">
        <v>9289</v>
      </c>
      <c r="B467" s="34" t="s">
        <v>9290</v>
      </c>
      <c r="C467" s="35" t="s">
        <v>9291</v>
      </c>
      <c r="D467" s="35"/>
      <c r="E467" s="35"/>
      <c r="F467" s="36"/>
      <c r="G467" s="35"/>
      <c r="H467" s="35"/>
      <c r="I467" s="35"/>
      <c r="J467" s="35"/>
      <c r="K467" s="35"/>
      <c r="L467" s="35"/>
      <c r="M467" s="35"/>
      <c r="N467" s="35"/>
      <c r="O467" s="35"/>
      <c r="P467" s="35" t="s">
        <v>4248</v>
      </c>
      <c r="Q467" s="32" t="s">
        <v>9813</v>
      </c>
      <c r="R467" s="32" t="s">
        <v>10717</v>
      </c>
      <c r="S467" s="32" t="s">
        <v>10718</v>
      </c>
      <c r="T467" s="32" t="e" cm="1">
        <f t="array" ref="T467">-As</f>
        <v>#NAME?</v>
      </c>
      <c r="U467" s="32" t="s">
        <v>10723</v>
      </c>
    </row>
    <row r="468" spans="1:21" x14ac:dyDescent="0.25">
      <c r="A468" s="35" t="s">
        <v>7283</v>
      </c>
      <c r="B468" s="34" t="s">
        <v>7284</v>
      </c>
      <c r="C468" s="35" t="s">
        <v>7285</v>
      </c>
      <c r="D468" s="35"/>
      <c r="E468" s="35"/>
      <c r="F468" s="36"/>
      <c r="G468" s="35"/>
      <c r="H468" s="35"/>
      <c r="I468" s="35"/>
      <c r="J468" s="35"/>
      <c r="K468" s="35"/>
      <c r="L468" s="35"/>
      <c r="M468" s="35"/>
      <c r="N468" s="35"/>
      <c r="O468" s="35"/>
      <c r="P468" s="35" t="s">
        <v>4248</v>
      </c>
      <c r="Q468" s="32" t="s">
        <v>9813</v>
      </c>
      <c r="R468" s="32" t="s">
        <v>10720</v>
      </c>
      <c r="S468" s="32" t="s">
        <v>10721</v>
      </c>
      <c r="T468" s="32" t="s">
        <v>10451</v>
      </c>
      <c r="U468" s="32" t="s">
        <v>10724</v>
      </c>
    </row>
    <row r="469" spans="1:21" x14ac:dyDescent="0.25">
      <c r="A469" s="35" t="s">
        <v>9298</v>
      </c>
      <c r="B469" s="34" t="s">
        <v>9299</v>
      </c>
      <c r="C469" s="35" t="s">
        <v>9300</v>
      </c>
      <c r="D469" s="35"/>
      <c r="E469" s="35"/>
      <c r="F469" s="36"/>
      <c r="G469" s="35"/>
      <c r="H469" s="35"/>
      <c r="I469" s="35"/>
      <c r="J469" s="35"/>
      <c r="K469" s="35"/>
      <c r="L469" s="35"/>
      <c r="M469" s="35"/>
      <c r="N469" s="35"/>
      <c r="O469" s="35"/>
      <c r="P469" s="35" t="s">
        <v>4248</v>
      </c>
      <c r="Q469" s="32" t="s">
        <v>9813</v>
      </c>
      <c r="R469" s="32" t="s">
        <v>10717</v>
      </c>
      <c r="S469" s="32" t="s">
        <v>10718</v>
      </c>
      <c r="T469" s="32" t="e" cm="1">
        <f t="array" ref="T469">-As</f>
        <v>#NAME?</v>
      </c>
      <c r="U469" s="32" t="s">
        <v>10725</v>
      </c>
    </row>
    <row r="470" spans="1:21" x14ac:dyDescent="0.25">
      <c r="A470" s="33" t="s">
        <v>2871</v>
      </c>
      <c r="B470" s="34" t="s">
        <v>3297</v>
      </c>
      <c r="C470" s="35" t="s">
        <v>3090</v>
      </c>
      <c r="D470" s="35" t="s">
        <v>3421</v>
      </c>
      <c r="E470" s="35"/>
      <c r="F470" s="36"/>
      <c r="G470" s="35"/>
      <c r="H470" s="35"/>
      <c r="I470" s="35"/>
      <c r="J470" s="35"/>
      <c r="K470" s="35"/>
      <c r="L470" s="35"/>
      <c r="M470" s="35"/>
      <c r="N470" s="35"/>
      <c r="O470" s="35"/>
      <c r="P470" s="35" t="s">
        <v>4248</v>
      </c>
      <c r="Q470" s="32" t="s">
        <v>9813</v>
      </c>
      <c r="R470" s="32" t="s">
        <v>10061</v>
      </c>
      <c r="S470" s="32" t="s">
        <v>10726</v>
      </c>
      <c r="T470" s="32" t="s">
        <v>10727</v>
      </c>
      <c r="U470" s="32" t="s">
        <v>10728</v>
      </c>
    </row>
    <row r="471" spans="1:21" x14ac:dyDescent="0.25">
      <c r="A471" s="35" t="s">
        <v>7274</v>
      </c>
      <c r="B471" s="34" t="s">
        <v>7275</v>
      </c>
      <c r="C471" s="35" t="s">
        <v>7276</v>
      </c>
      <c r="D471" s="35"/>
      <c r="E471" s="35"/>
      <c r="F471" s="36"/>
      <c r="G471" s="35"/>
      <c r="H471" s="35"/>
      <c r="I471" s="35"/>
      <c r="J471" s="35"/>
      <c r="K471" s="35"/>
      <c r="L471" s="35"/>
      <c r="M471" s="35"/>
      <c r="N471" s="35"/>
      <c r="O471" s="35"/>
      <c r="P471" s="35" t="s">
        <v>4248</v>
      </c>
      <c r="Q471" s="32" t="s">
        <v>9813</v>
      </c>
      <c r="R471" s="32" t="s">
        <v>10720</v>
      </c>
      <c r="S471" s="32" t="s">
        <v>10721</v>
      </c>
      <c r="T471" s="32" t="s">
        <v>10451</v>
      </c>
      <c r="U471" s="32" t="s">
        <v>10729</v>
      </c>
    </row>
    <row r="472" spans="1:21" x14ac:dyDescent="0.25">
      <c r="A472" s="35" t="s">
        <v>4225</v>
      </c>
      <c r="B472" s="34" t="s">
        <v>4230</v>
      </c>
      <c r="C472" s="35" t="s">
        <v>4231</v>
      </c>
      <c r="D472" s="35"/>
      <c r="E472" s="35"/>
      <c r="F472" s="36"/>
      <c r="G472" s="35"/>
      <c r="H472" s="35"/>
      <c r="I472" s="35"/>
      <c r="J472" s="35"/>
      <c r="K472" s="35"/>
      <c r="L472" s="35"/>
      <c r="M472" s="35"/>
      <c r="N472" s="35"/>
      <c r="O472" s="35"/>
      <c r="P472" s="35" t="s">
        <v>4248</v>
      </c>
      <c r="Q472" s="32" t="s">
        <v>9813</v>
      </c>
      <c r="R472" s="32" t="s">
        <v>10717</v>
      </c>
      <c r="S472" s="32" t="s">
        <v>10386</v>
      </c>
      <c r="T472" s="32" t="e" cm="1">
        <f t="array" ref="T472">-Na</f>
        <v>#NAME?</v>
      </c>
      <c r="U472" s="32" t="s">
        <v>10730</v>
      </c>
    </row>
    <row r="473" spans="1:21" x14ac:dyDescent="0.25">
      <c r="A473" s="35" t="s">
        <v>4232</v>
      </c>
      <c r="B473" s="34" t="s">
        <v>4233</v>
      </c>
      <c r="C473" s="35" t="s">
        <v>4234</v>
      </c>
      <c r="D473" s="35"/>
      <c r="E473" s="35"/>
      <c r="F473" s="36"/>
      <c r="G473" s="35"/>
      <c r="H473" s="35"/>
      <c r="I473" s="35"/>
      <c r="J473" s="35"/>
      <c r="K473" s="35"/>
      <c r="L473" s="35"/>
      <c r="M473" s="35"/>
      <c r="N473" s="35"/>
      <c r="O473" s="35"/>
      <c r="P473" s="35" t="s">
        <v>4248</v>
      </c>
      <c r="Q473" s="32" t="s">
        <v>9813</v>
      </c>
      <c r="R473" s="32" t="s">
        <v>10717</v>
      </c>
      <c r="S473" s="32" t="s">
        <v>10731</v>
      </c>
      <c r="T473" s="32" t="e" cm="1">
        <f t="array" ref="T473">-Ga</f>
        <v>#NAME?</v>
      </c>
      <c r="U473" s="32" t="s">
        <v>10732</v>
      </c>
    </row>
    <row r="474" spans="1:21" x14ac:dyDescent="0.25">
      <c r="A474" s="35" t="s">
        <v>8231</v>
      </c>
      <c r="B474" s="34" t="s">
        <v>8232</v>
      </c>
      <c r="C474" s="35" t="s">
        <v>8233</v>
      </c>
      <c r="D474" s="35"/>
      <c r="E474" s="35"/>
      <c r="F474" s="36"/>
      <c r="G474" s="35"/>
      <c r="H474" s="35"/>
      <c r="I474" s="35"/>
      <c r="J474" s="35"/>
      <c r="K474" s="35"/>
      <c r="L474" s="35"/>
      <c r="M474" s="35"/>
      <c r="N474" s="35"/>
      <c r="O474" s="35"/>
      <c r="P474" s="35" t="s">
        <v>4248</v>
      </c>
      <c r="Q474" s="32" t="s">
        <v>9813</v>
      </c>
      <c r="R474" s="32" t="s">
        <v>10717</v>
      </c>
      <c r="S474" s="32" t="s">
        <v>10718</v>
      </c>
      <c r="T474" s="32" t="e" cm="1">
        <f t="array" ref="T474">-As</f>
        <v>#NAME?</v>
      </c>
      <c r="U474" s="32" t="s">
        <v>10733</v>
      </c>
    </row>
    <row r="475" spans="1:21" x14ac:dyDescent="0.25">
      <c r="A475" s="35" t="s">
        <v>4224</v>
      </c>
      <c r="B475" s="34" t="s">
        <v>4228</v>
      </c>
      <c r="C475" s="35" t="s">
        <v>4229</v>
      </c>
      <c r="D475" s="35"/>
      <c r="E475" s="35"/>
      <c r="F475" s="36"/>
      <c r="G475" s="35"/>
      <c r="H475" s="35"/>
      <c r="I475" s="35"/>
      <c r="J475" s="35"/>
      <c r="K475" s="35"/>
      <c r="L475" s="35"/>
      <c r="M475" s="35"/>
      <c r="N475" s="35"/>
      <c r="O475" s="35"/>
      <c r="P475" s="35" t="s">
        <v>4248</v>
      </c>
      <c r="Q475" s="32" t="s">
        <v>9813</v>
      </c>
      <c r="R475" s="32" t="s">
        <v>10717</v>
      </c>
      <c r="S475" s="32" t="s">
        <v>10734</v>
      </c>
      <c r="T475" s="32" t="e" cm="1">
        <f t="array" ref="T475">-Sa</f>
        <v>#NAME?</v>
      </c>
      <c r="U475" s="32" t="s">
        <v>10735</v>
      </c>
    </row>
    <row r="476" spans="1:21" x14ac:dyDescent="0.25">
      <c r="A476" s="35" t="s">
        <v>9271</v>
      </c>
      <c r="B476" s="34" t="s">
        <v>9272</v>
      </c>
      <c r="C476" s="35" t="s">
        <v>9273</v>
      </c>
      <c r="D476" s="35"/>
      <c r="E476" s="35"/>
      <c r="F476" s="36"/>
      <c r="G476" s="35"/>
      <c r="H476" s="35"/>
      <c r="I476" s="35"/>
      <c r="J476" s="35"/>
      <c r="K476" s="35"/>
      <c r="L476" s="35"/>
      <c r="M476" s="35"/>
      <c r="N476" s="35"/>
      <c r="O476" s="35"/>
      <c r="P476" s="35" t="s">
        <v>4248</v>
      </c>
      <c r="Q476" s="32" t="s">
        <v>9813</v>
      </c>
      <c r="R476" s="32" t="s">
        <v>10717</v>
      </c>
      <c r="S476" s="32" t="s">
        <v>10718</v>
      </c>
      <c r="T476" s="32" t="e" cm="1">
        <f t="array" ref="T476">-As</f>
        <v>#NAME?</v>
      </c>
      <c r="U476" s="32" t="s">
        <v>10736</v>
      </c>
    </row>
    <row r="477" spans="1:21" x14ac:dyDescent="0.25">
      <c r="A477" s="35" t="s">
        <v>9280</v>
      </c>
      <c r="B477" s="34" t="s">
        <v>9281</v>
      </c>
      <c r="C477" s="35" t="s">
        <v>9282</v>
      </c>
      <c r="D477" s="35"/>
      <c r="E477" s="35"/>
      <c r="F477" s="36"/>
      <c r="G477" s="35"/>
      <c r="H477" s="35"/>
      <c r="I477" s="35"/>
      <c r="J477" s="35"/>
      <c r="K477" s="35"/>
      <c r="L477" s="35"/>
      <c r="M477" s="35"/>
      <c r="N477" s="35"/>
      <c r="O477" s="35"/>
      <c r="P477" s="35" t="s">
        <v>4248</v>
      </c>
      <c r="Q477" s="32" t="s">
        <v>9813</v>
      </c>
      <c r="R477" s="32" t="s">
        <v>10717</v>
      </c>
      <c r="S477" s="32" t="s">
        <v>10718</v>
      </c>
      <c r="T477" s="32" t="e" cm="1">
        <f t="array" ref="T477">-As</f>
        <v>#NAME?</v>
      </c>
      <c r="U477" s="32" t="s">
        <v>10737</v>
      </c>
    </row>
    <row r="478" spans="1:21" x14ac:dyDescent="0.25">
      <c r="A478" s="33" t="s">
        <v>2865</v>
      </c>
      <c r="B478" s="34" t="s">
        <v>3291</v>
      </c>
      <c r="C478" s="35" t="s">
        <v>3086</v>
      </c>
      <c r="D478" s="35" t="s">
        <v>1374</v>
      </c>
      <c r="E478" s="35"/>
      <c r="F478" s="36"/>
      <c r="G478" s="35"/>
      <c r="H478" s="35"/>
      <c r="I478" s="35"/>
      <c r="J478" s="35"/>
      <c r="K478" s="35"/>
      <c r="L478" s="35"/>
      <c r="M478" s="35"/>
      <c r="N478" s="35"/>
      <c r="O478" s="35"/>
      <c r="P478" s="35" t="s">
        <v>4248</v>
      </c>
      <c r="Q478" s="32" t="s">
        <v>9813</v>
      </c>
      <c r="R478" s="32" t="s">
        <v>10061</v>
      </c>
      <c r="S478" s="32" t="s">
        <v>10726</v>
      </c>
      <c r="T478" s="32" t="s">
        <v>10727</v>
      </c>
      <c r="U478" s="32" t="s">
        <v>10738</v>
      </c>
    </row>
    <row r="479" spans="1:21" x14ac:dyDescent="0.25">
      <c r="A479" s="35" t="s">
        <v>7265</v>
      </c>
      <c r="B479" s="34" t="s">
        <v>7266</v>
      </c>
      <c r="C479" s="35" t="s">
        <v>7267</v>
      </c>
      <c r="D479" s="35"/>
      <c r="E479" s="35"/>
      <c r="F479" s="36"/>
      <c r="G479" s="35"/>
      <c r="H479" s="35"/>
      <c r="I479" s="35"/>
      <c r="J479" s="35"/>
      <c r="K479" s="35"/>
      <c r="L479" s="35"/>
      <c r="M479" s="35"/>
      <c r="N479" s="35"/>
      <c r="O479" s="35"/>
      <c r="P479" s="35" t="s">
        <v>4248</v>
      </c>
      <c r="Q479" s="32" t="s">
        <v>9813</v>
      </c>
      <c r="R479" s="32" t="s">
        <v>10720</v>
      </c>
      <c r="S479" s="32" t="s">
        <v>10721</v>
      </c>
      <c r="T479" s="32" t="s">
        <v>10451</v>
      </c>
      <c r="U479" s="32" t="s">
        <v>10739</v>
      </c>
    </row>
    <row r="480" spans="1:21" x14ac:dyDescent="0.25">
      <c r="A480" s="35" t="s">
        <v>4213</v>
      </c>
      <c r="B480" s="34" t="s">
        <v>4214</v>
      </c>
      <c r="C480" s="35" t="s">
        <v>4215</v>
      </c>
      <c r="D480" s="35"/>
      <c r="E480" s="35"/>
      <c r="F480" s="36"/>
      <c r="G480" s="35"/>
      <c r="H480" s="35"/>
      <c r="I480" s="35"/>
      <c r="J480" s="35"/>
      <c r="K480" s="35"/>
      <c r="L480" s="35"/>
      <c r="M480" s="35"/>
      <c r="N480" s="35"/>
      <c r="O480" s="35"/>
      <c r="P480" s="35" t="s">
        <v>4248</v>
      </c>
      <c r="Q480" s="32" t="s">
        <v>9814</v>
      </c>
      <c r="R480" s="32" t="s">
        <v>10740</v>
      </c>
      <c r="S480" s="32" t="s">
        <v>10718</v>
      </c>
      <c r="T480" s="32" t="e" cm="1">
        <f t="array" ref="T480">-As</f>
        <v>#NAME?</v>
      </c>
      <c r="U480" s="32" t="s">
        <v>10719</v>
      </c>
    </row>
    <row r="481" spans="1:21" x14ac:dyDescent="0.25">
      <c r="A481" s="35" t="s">
        <v>7259</v>
      </c>
      <c r="B481" s="34" t="s">
        <v>7260</v>
      </c>
      <c r="C481" s="35" t="s">
        <v>7261</v>
      </c>
      <c r="D481" s="35"/>
      <c r="E481" s="35"/>
      <c r="F481" s="36"/>
      <c r="G481" s="35"/>
      <c r="H481" s="35"/>
      <c r="I481" s="35"/>
      <c r="J481" s="35"/>
      <c r="K481" s="35"/>
      <c r="L481" s="35"/>
      <c r="M481" s="35"/>
      <c r="N481" s="35"/>
      <c r="O481" s="35"/>
      <c r="P481" s="35" t="s">
        <v>4248</v>
      </c>
      <c r="Q481" s="32" t="s">
        <v>9814</v>
      </c>
      <c r="R481" s="32" t="s">
        <v>10720</v>
      </c>
      <c r="S481" s="32" t="s">
        <v>10741</v>
      </c>
      <c r="T481" s="32" t="s">
        <v>10451</v>
      </c>
      <c r="U481" s="32" t="s">
        <v>10742</v>
      </c>
    </row>
    <row r="482" spans="1:21" x14ac:dyDescent="0.25">
      <c r="A482" s="35" t="s">
        <v>9295</v>
      </c>
      <c r="B482" s="34" t="s">
        <v>9296</v>
      </c>
      <c r="C482" s="35" t="s">
        <v>9297</v>
      </c>
      <c r="D482" s="35"/>
      <c r="E482" s="35"/>
      <c r="F482" s="36"/>
      <c r="G482" s="35"/>
      <c r="H482" s="35"/>
      <c r="I482" s="35"/>
      <c r="J482" s="35"/>
      <c r="K482" s="35"/>
      <c r="L482" s="35"/>
      <c r="M482" s="35"/>
      <c r="N482" s="35"/>
      <c r="O482" s="35"/>
      <c r="P482" s="35" t="s">
        <v>4248</v>
      </c>
      <c r="Q482" s="32" t="s">
        <v>9814</v>
      </c>
      <c r="R482" s="32" t="s">
        <v>10740</v>
      </c>
      <c r="S482" s="32" t="s">
        <v>10718</v>
      </c>
      <c r="T482" s="32" t="e" cm="1">
        <f t="array" ref="T482">-As</f>
        <v>#NAME?</v>
      </c>
      <c r="U482" s="32" t="s">
        <v>10743</v>
      </c>
    </row>
    <row r="483" spans="1:21" x14ac:dyDescent="0.25">
      <c r="A483" s="35" t="s">
        <v>7286</v>
      </c>
      <c r="B483" s="34" t="s">
        <v>7287</v>
      </c>
      <c r="C483" s="35" t="s">
        <v>7288</v>
      </c>
      <c r="D483" s="35"/>
      <c r="E483" s="35"/>
      <c r="F483" s="36"/>
      <c r="G483" s="35"/>
      <c r="H483" s="35"/>
      <c r="I483" s="35"/>
      <c r="J483" s="35"/>
      <c r="K483" s="35"/>
      <c r="L483" s="35"/>
      <c r="M483" s="35"/>
      <c r="N483" s="35"/>
      <c r="O483" s="35"/>
      <c r="P483" s="35" t="s">
        <v>4248</v>
      </c>
      <c r="Q483" s="32" t="s">
        <v>9814</v>
      </c>
      <c r="R483" s="32" t="s">
        <v>10720</v>
      </c>
      <c r="S483" s="32" t="s">
        <v>10741</v>
      </c>
      <c r="T483" s="32" t="s">
        <v>10451</v>
      </c>
      <c r="U483" s="32" t="s">
        <v>10744</v>
      </c>
    </row>
    <row r="484" spans="1:21" x14ac:dyDescent="0.25">
      <c r="A484" s="35" t="s">
        <v>8228</v>
      </c>
      <c r="B484" s="34" t="s">
        <v>8229</v>
      </c>
      <c r="C484" s="35" t="s">
        <v>8230</v>
      </c>
      <c r="D484" s="35"/>
      <c r="E484" s="35"/>
      <c r="F484" s="36"/>
      <c r="G484" s="35"/>
      <c r="H484" s="35"/>
      <c r="I484" s="35"/>
      <c r="J484" s="35"/>
      <c r="K484" s="35"/>
      <c r="L484" s="35"/>
      <c r="M484" s="35"/>
      <c r="N484" s="35"/>
      <c r="O484" s="35"/>
      <c r="P484" s="35" t="s">
        <v>4248</v>
      </c>
      <c r="Q484" s="32" t="s">
        <v>9814</v>
      </c>
      <c r="R484" s="32" t="s">
        <v>10740</v>
      </c>
      <c r="S484" s="32" t="s">
        <v>10718</v>
      </c>
      <c r="T484" s="32" t="e" cm="1">
        <f t="array" ref="T484">-As</f>
        <v>#NAME?</v>
      </c>
      <c r="U484" s="32" t="s">
        <v>10745</v>
      </c>
    </row>
    <row r="485" spans="1:21" x14ac:dyDescent="0.25">
      <c r="A485" s="33" t="s">
        <v>2872</v>
      </c>
      <c r="B485" s="34" t="s">
        <v>3298</v>
      </c>
      <c r="C485" s="35" t="s">
        <v>3091</v>
      </c>
      <c r="D485" s="35" t="s">
        <v>3421</v>
      </c>
      <c r="E485" s="35"/>
      <c r="F485" s="36"/>
      <c r="G485" s="35"/>
      <c r="H485" s="35"/>
      <c r="I485" s="35"/>
      <c r="J485" s="35"/>
      <c r="K485" s="35"/>
      <c r="L485" s="35"/>
      <c r="M485" s="35"/>
      <c r="N485" s="35"/>
      <c r="O485" s="35"/>
      <c r="P485" s="35" t="s">
        <v>4248</v>
      </c>
      <c r="Q485" s="32" t="s">
        <v>9814</v>
      </c>
      <c r="R485" s="32" t="s">
        <v>10061</v>
      </c>
      <c r="S485" s="32" t="s">
        <v>10746</v>
      </c>
      <c r="T485" s="32" t="s">
        <v>10747</v>
      </c>
      <c r="U485" s="32" t="s">
        <v>10728</v>
      </c>
    </row>
    <row r="486" spans="1:21" x14ac:dyDescent="0.25">
      <c r="A486" s="35" t="s">
        <v>7277</v>
      </c>
      <c r="B486" s="34" t="s">
        <v>7278</v>
      </c>
      <c r="C486" s="35" t="s">
        <v>7279</v>
      </c>
      <c r="D486" s="35"/>
      <c r="E486" s="35"/>
      <c r="F486" s="36"/>
      <c r="G486" s="35"/>
      <c r="H486" s="35"/>
      <c r="I486" s="35"/>
      <c r="J486" s="35"/>
      <c r="K486" s="35"/>
      <c r="L486" s="35"/>
      <c r="M486" s="35"/>
      <c r="N486" s="35"/>
      <c r="O486" s="35"/>
      <c r="P486" s="35" t="s">
        <v>4248</v>
      </c>
      <c r="Q486" s="32" t="s">
        <v>9814</v>
      </c>
      <c r="R486" s="32" t="s">
        <v>10720</v>
      </c>
      <c r="S486" s="32" t="s">
        <v>10741</v>
      </c>
      <c r="T486" s="32" t="s">
        <v>10451</v>
      </c>
      <c r="U486" s="32" t="s">
        <v>10748</v>
      </c>
    </row>
    <row r="487" spans="1:21" x14ac:dyDescent="0.25">
      <c r="A487" s="35" t="s">
        <v>4219</v>
      </c>
      <c r="B487" s="34" t="s">
        <v>4220</v>
      </c>
      <c r="C487" s="35" t="s">
        <v>4221</v>
      </c>
      <c r="D487" s="35"/>
      <c r="E487" s="35"/>
      <c r="F487" s="36"/>
      <c r="G487" s="35"/>
      <c r="H487" s="35"/>
      <c r="I487" s="35"/>
      <c r="J487" s="35"/>
      <c r="K487" s="35"/>
      <c r="L487" s="35"/>
      <c r="M487" s="35"/>
      <c r="N487" s="35"/>
      <c r="O487" s="35"/>
      <c r="P487" s="35" t="s">
        <v>4248</v>
      </c>
      <c r="Q487" s="32" t="s">
        <v>9814</v>
      </c>
      <c r="R487" s="32" t="s">
        <v>10740</v>
      </c>
      <c r="S487" s="32" t="s">
        <v>10386</v>
      </c>
      <c r="T487" s="32" t="e" cm="1">
        <f t="array" ref="T487">-Na</f>
        <v>#NAME?</v>
      </c>
      <c r="U487" s="32" t="s">
        <v>10730</v>
      </c>
    </row>
    <row r="488" spans="1:21" x14ac:dyDescent="0.25">
      <c r="A488" s="35" t="s">
        <v>4222</v>
      </c>
      <c r="B488" s="34" t="s">
        <v>6760</v>
      </c>
      <c r="C488" s="35" t="s">
        <v>6761</v>
      </c>
      <c r="D488" s="35"/>
      <c r="E488" s="35"/>
      <c r="F488" s="36"/>
      <c r="G488" s="35"/>
      <c r="H488" s="35"/>
      <c r="I488" s="35"/>
      <c r="J488" s="35"/>
      <c r="K488" s="35"/>
      <c r="L488" s="35"/>
      <c r="M488" s="35"/>
      <c r="N488" s="35"/>
      <c r="O488" s="35"/>
      <c r="P488" s="35" t="s">
        <v>4248</v>
      </c>
      <c r="Q488" s="32" t="s">
        <v>9814</v>
      </c>
      <c r="R488" s="32" t="s">
        <v>10740</v>
      </c>
      <c r="S488" s="32" t="s">
        <v>10731</v>
      </c>
      <c r="T488" s="32" t="e" cm="1">
        <f t="array" ref="T488">-Ga</f>
        <v>#NAME?</v>
      </c>
      <c r="U488" s="32" t="s">
        <v>10732</v>
      </c>
    </row>
    <row r="489" spans="1:21" x14ac:dyDescent="0.25">
      <c r="A489" s="35" t="s">
        <v>8237</v>
      </c>
      <c r="B489" s="34" t="s">
        <v>8238</v>
      </c>
      <c r="C489" s="35" t="s">
        <v>8239</v>
      </c>
      <c r="D489" s="35"/>
      <c r="E489" s="35"/>
      <c r="F489" s="36"/>
      <c r="G489" s="35"/>
      <c r="H489" s="35"/>
      <c r="I489" s="35"/>
      <c r="J489" s="35"/>
      <c r="K489" s="35"/>
      <c r="L489" s="35"/>
      <c r="M489" s="35"/>
      <c r="N489" s="35"/>
      <c r="O489" s="35"/>
      <c r="P489" s="35" t="s">
        <v>4248</v>
      </c>
      <c r="Q489" s="32" t="s">
        <v>9814</v>
      </c>
      <c r="R489" s="32" t="s">
        <v>10740</v>
      </c>
      <c r="S489" s="32" t="s">
        <v>10718</v>
      </c>
      <c r="T489" s="32" t="e" cm="1">
        <f t="array" ref="T489">-As</f>
        <v>#NAME?</v>
      </c>
      <c r="U489" s="32" t="s">
        <v>10749</v>
      </c>
    </row>
    <row r="490" spans="1:21" x14ac:dyDescent="0.25">
      <c r="A490" s="35" t="s">
        <v>4216</v>
      </c>
      <c r="B490" s="34" t="s">
        <v>4217</v>
      </c>
      <c r="C490" s="35" t="s">
        <v>4218</v>
      </c>
      <c r="D490" s="35"/>
      <c r="E490" s="35"/>
      <c r="F490" s="36"/>
      <c r="G490" s="35"/>
      <c r="H490" s="35"/>
      <c r="I490" s="35"/>
      <c r="J490" s="35"/>
      <c r="K490" s="35"/>
      <c r="L490" s="35"/>
      <c r="M490" s="35"/>
      <c r="N490" s="35"/>
      <c r="O490" s="35"/>
      <c r="P490" s="35" t="s">
        <v>4248</v>
      </c>
      <c r="Q490" s="32" t="s">
        <v>9814</v>
      </c>
      <c r="R490" s="32" t="s">
        <v>10740</v>
      </c>
      <c r="S490" s="32" t="s">
        <v>10734</v>
      </c>
      <c r="T490" s="32" t="e" cm="1">
        <f t="array" ref="T490">-Sa</f>
        <v>#NAME?</v>
      </c>
      <c r="U490" s="32" t="s">
        <v>10735</v>
      </c>
    </row>
    <row r="491" spans="1:21" x14ac:dyDescent="0.25">
      <c r="A491" s="35" t="s">
        <v>9277</v>
      </c>
      <c r="B491" s="34" t="s">
        <v>9278</v>
      </c>
      <c r="C491" s="35" t="s">
        <v>9279</v>
      </c>
      <c r="D491" s="35"/>
      <c r="E491" s="35"/>
      <c r="F491" s="36"/>
      <c r="G491" s="35"/>
      <c r="H491" s="35"/>
      <c r="I491" s="35"/>
      <c r="J491" s="35"/>
      <c r="K491" s="35"/>
      <c r="L491" s="35"/>
      <c r="M491" s="35"/>
      <c r="N491" s="35"/>
      <c r="O491" s="35"/>
      <c r="P491" s="35" t="s">
        <v>4248</v>
      </c>
      <c r="Q491" s="32" t="s">
        <v>9814</v>
      </c>
      <c r="R491" s="32" t="s">
        <v>10740</v>
      </c>
      <c r="S491" s="32" t="s">
        <v>10718</v>
      </c>
      <c r="T491" s="32" t="e" cm="1">
        <f t="array" ref="T491">-As</f>
        <v>#NAME?</v>
      </c>
      <c r="U491" s="32" t="s">
        <v>10750</v>
      </c>
    </row>
    <row r="492" spans="1:21" x14ac:dyDescent="0.25">
      <c r="A492" s="35" t="s">
        <v>9286</v>
      </c>
      <c r="B492" s="34" t="s">
        <v>9287</v>
      </c>
      <c r="C492" s="35" t="s">
        <v>9288</v>
      </c>
      <c r="D492" s="35"/>
      <c r="E492" s="35"/>
      <c r="F492" s="36"/>
      <c r="G492" s="35"/>
      <c r="H492" s="35"/>
      <c r="I492" s="35"/>
      <c r="J492" s="35"/>
      <c r="K492" s="35"/>
      <c r="L492" s="35"/>
      <c r="M492" s="35"/>
      <c r="N492" s="35"/>
      <c r="O492" s="35"/>
      <c r="P492" s="35" t="s">
        <v>4248</v>
      </c>
      <c r="Q492" s="32" t="s">
        <v>9814</v>
      </c>
      <c r="R492" s="32" t="s">
        <v>10740</v>
      </c>
      <c r="S492" s="32" t="s">
        <v>10718</v>
      </c>
      <c r="T492" s="32" t="e" cm="1">
        <f t="array" ref="T492">-As</f>
        <v>#NAME?</v>
      </c>
      <c r="U492" s="32" t="s">
        <v>10751</v>
      </c>
    </row>
    <row r="493" spans="1:21" x14ac:dyDescent="0.25">
      <c r="A493" s="33" t="s">
        <v>2870</v>
      </c>
      <c r="B493" s="34" t="s">
        <v>3296</v>
      </c>
      <c r="C493" s="35" t="s">
        <v>3089</v>
      </c>
      <c r="D493" s="35" t="s">
        <v>1374</v>
      </c>
      <c r="E493" s="35"/>
      <c r="F493" s="36"/>
      <c r="G493" s="35"/>
      <c r="H493" s="35"/>
      <c r="I493" s="35"/>
      <c r="J493" s="35"/>
      <c r="K493" s="35"/>
      <c r="L493" s="35"/>
      <c r="M493" s="35"/>
      <c r="N493" s="35"/>
      <c r="O493" s="35"/>
      <c r="P493" s="35" t="s">
        <v>4248</v>
      </c>
      <c r="Q493" s="32" t="s">
        <v>9814</v>
      </c>
      <c r="R493" s="32" t="s">
        <v>10061</v>
      </c>
      <c r="S493" s="32" t="s">
        <v>10746</v>
      </c>
      <c r="T493" s="32" t="s">
        <v>10747</v>
      </c>
      <c r="U493" s="32" t="s">
        <v>10738</v>
      </c>
    </row>
    <row r="494" spans="1:21" x14ac:dyDescent="0.25">
      <c r="A494" s="35" t="s">
        <v>7268</v>
      </c>
      <c r="B494" s="34" t="s">
        <v>7269</v>
      </c>
      <c r="C494" s="35" t="s">
        <v>7270</v>
      </c>
      <c r="D494" s="35"/>
      <c r="E494" s="35"/>
      <c r="F494" s="36"/>
      <c r="G494" s="35"/>
      <c r="H494" s="35"/>
      <c r="I494" s="35"/>
      <c r="J494" s="35"/>
      <c r="K494" s="35"/>
      <c r="L494" s="35"/>
      <c r="M494" s="35"/>
      <c r="N494" s="35"/>
      <c r="O494" s="35"/>
      <c r="P494" s="35" t="s">
        <v>4248</v>
      </c>
      <c r="Q494" s="32" t="s">
        <v>9814</v>
      </c>
      <c r="R494" s="32" t="s">
        <v>10720</v>
      </c>
      <c r="S494" s="32" t="s">
        <v>10741</v>
      </c>
      <c r="T494" s="32" t="s">
        <v>10451</v>
      </c>
      <c r="U494" s="32" t="s">
        <v>10752</v>
      </c>
    </row>
    <row r="495" spans="1:21" x14ac:dyDescent="0.25">
      <c r="A495" s="35" t="s">
        <v>4201</v>
      </c>
      <c r="B495" s="34" t="s">
        <v>4202</v>
      </c>
      <c r="C495" s="35" t="s">
        <v>4203</v>
      </c>
      <c r="D495" s="35"/>
      <c r="E495" s="35"/>
      <c r="F495" s="36"/>
      <c r="G495" s="35"/>
      <c r="H495" s="35"/>
      <c r="I495" s="35"/>
      <c r="J495" s="35"/>
      <c r="K495" s="35"/>
      <c r="L495" s="35"/>
      <c r="M495" s="35"/>
      <c r="N495" s="35"/>
      <c r="O495" s="35"/>
      <c r="P495" s="35" t="s">
        <v>4248</v>
      </c>
      <c r="Q495" s="32" t="s">
        <v>9815</v>
      </c>
      <c r="R495" s="32" t="s">
        <v>10753</v>
      </c>
      <c r="S495" s="32" t="s">
        <v>10718</v>
      </c>
      <c r="T495" s="32" t="e" cm="1">
        <f t="array" ref="T495">-As</f>
        <v>#NAME?</v>
      </c>
      <c r="U495" s="32" t="s">
        <v>10719</v>
      </c>
    </row>
    <row r="496" spans="1:21" x14ac:dyDescent="0.25">
      <c r="A496" s="35" t="s">
        <v>7262</v>
      </c>
      <c r="B496" s="34" t="s">
        <v>7263</v>
      </c>
      <c r="C496" s="35" t="s">
        <v>7264</v>
      </c>
      <c r="D496" s="35"/>
      <c r="E496" s="35"/>
      <c r="F496" s="36"/>
      <c r="G496" s="35"/>
      <c r="H496" s="35"/>
      <c r="I496" s="35"/>
      <c r="J496" s="35"/>
      <c r="K496" s="35"/>
      <c r="L496" s="35"/>
      <c r="M496" s="35"/>
      <c r="N496" s="35"/>
      <c r="O496" s="35"/>
      <c r="P496" s="35" t="s">
        <v>4248</v>
      </c>
      <c r="Q496" s="32" t="s">
        <v>9815</v>
      </c>
      <c r="R496" s="32" t="s">
        <v>10720</v>
      </c>
      <c r="S496" s="32" t="s">
        <v>10754</v>
      </c>
      <c r="T496" s="32" t="s">
        <v>10451</v>
      </c>
      <c r="U496" s="32" t="s">
        <v>10755</v>
      </c>
    </row>
    <row r="497" spans="1:21" x14ac:dyDescent="0.25">
      <c r="A497" s="35" t="s">
        <v>9292</v>
      </c>
      <c r="B497" s="34" t="s">
        <v>9293</v>
      </c>
      <c r="C497" s="35" t="s">
        <v>9294</v>
      </c>
      <c r="D497" s="35"/>
      <c r="E497" s="35"/>
      <c r="F497" s="36"/>
      <c r="G497" s="35"/>
      <c r="H497" s="35"/>
      <c r="I497" s="35"/>
      <c r="J497" s="35"/>
      <c r="K497" s="35"/>
      <c r="L497" s="35"/>
      <c r="M497" s="35"/>
      <c r="N497" s="35"/>
      <c r="O497" s="35"/>
      <c r="P497" s="35" t="s">
        <v>4248</v>
      </c>
      <c r="Q497" s="32" t="s">
        <v>9815</v>
      </c>
      <c r="R497" s="32" t="s">
        <v>10753</v>
      </c>
      <c r="S497" s="32" t="s">
        <v>10718</v>
      </c>
      <c r="T497" s="32" t="e" cm="1">
        <f t="array" ref="T497">-As</f>
        <v>#NAME?</v>
      </c>
      <c r="U497" s="32" t="s">
        <v>10756</v>
      </c>
    </row>
    <row r="498" spans="1:21" x14ac:dyDescent="0.25">
      <c r="A498" s="35" t="s">
        <v>7289</v>
      </c>
      <c r="B498" s="34" t="s">
        <v>7290</v>
      </c>
      <c r="C498" s="35" t="s">
        <v>7291</v>
      </c>
      <c r="D498" s="35"/>
      <c r="E498" s="35"/>
      <c r="F498" s="36"/>
      <c r="G498" s="35"/>
      <c r="H498" s="35"/>
      <c r="I498" s="35"/>
      <c r="J498" s="35"/>
      <c r="K498" s="35"/>
      <c r="L498" s="35"/>
      <c r="M498" s="35"/>
      <c r="N498" s="35"/>
      <c r="O498" s="35"/>
      <c r="P498" s="35" t="s">
        <v>4248</v>
      </c>
      <c r="Q498" s="32" t="s">
        <v>9815</v>
      </c>
      <c r="R498" s="32" t="s">
        <v>10720</v>
      </c>
      <c r="S498" s="32" t="s">
        <v>10754</v>
      </c>
      <c r="T498" s="32" t="s">
        <v>10451</v>
      </c>
      <c r="U498" s="32" t="s">
        <v>10757</v>
      </c>
    </row>
    <row r="499" spans="1:21" x14ac:dyDescent="0.25">
      <c r="A499" s="35" t="s">
        <v>9301</v>
      </c>
      <c r="B499" s="34" t="s">
        <v>9302</v>
      </c>
      <c r="C499" s="35" t="s">
        <v>9303</v>
      </c>
      <c r="D499" s="35"/>
      <c r="E499" s="35"/>
      <c r="F499" s="36"/>
      <c r="G499" s="35"/>
      <c r="H499" s="35"/>
      <c r="I499" s="35"/>
      <c r="J499" s="35"/>
      <c r="K499" s="35"/>
      <c r="L499" s="35"/>
      <c r="M499" s="35"/>
      <c r="N499" s="35"/>
      <c r="O499" s="35"/>
      <c r="P499" s="35" t="s">
        <v>4248</v>
      </c>
      <c r="Q499" s="32" t="s">
        <v>9815</v>
      </c>
      <c r="R499" s="32" t="s">
        <v>10753</v>
      </c>
      <c r="S499" s="32" t="s">
        <v>10718</v>
      </c>
      <c r="T499" s="32" t="e" cm="1">
        <f t="array" ref="T499">-As</f>
        <v>#NAME?</v>
      </c>
      <c r="U499" s="32" t="s">
        <v>10758</v>
      </c>
    </row>
    <row r="500" spans="1:21" x14ac:dyDescent="0.25">
      <c r="A500" s="33" t="s">
        <v>2873</v>
      </c>
      <c r="B500" s="34" t="s">
        <v>3299</v>
      </c>
      <c r="C500" s="35" t="s">
        <v>3092</v>
      </c>
      <c r="D500" s="35" t="s">
        <v>3421</v>
      </c>
      <c r="E500" s="35"/>
      <c r="F500" s="36"/>
      <c r="G500" s="35"/>
      <c r="H500" s="35"/>
      <c r="I500" s="35"/>
      <c r="J500" s="35"/>
      <c r="K500" s="35"/>
      <c r="L500" s="35"/>
      <c r="M500" s="35"/>
      <c r="N500" s="35"/>
      <c r="O500" s="35"/>
      <c r="P500" s="35" t="s">
        <v>4248</v>
      </c>
      <c r="Q500" s="32" t="s">
        <v>9815</v>
      </c>
      <c r="R500" s="32" t="s">
        <v>10061</v>
      </c>
      <c r="S500" s="32" t="s">
        <v>10746</v>
      </c>
      <c r="T500" s="32" t="s">
        <v>10759</v>
      </c>
      <c r="U500" s="32" t="s">
        <v>10760</v>
      </c>
    </row>
    <row r="501" spans="1:21" x14ac:dyDescent="0.25">
      <c r="A501" s="35" t="s">
        <v>7280</v>
      </c>
      <c r="B501" s="34" t="s">
        <v>7281</v>
      </c>
      <c r="C501" s="35" t="s">
        <v>7282</v>
      </c>
      <c r="D501" s="35"/>
      <c r="E501" s="35"/>
      <c r="F501" s="36"/>
      <c r="G501" s="35"/>
      <c r="H501" s="35"/>
      <c r="I501" s="35"/>
      <c r="J501" s="35"/>
      <c r="K501" s="35"/>
      <c r="L501" s="35"/>
      <c r="M501" s="35"/>
      <c r="N501" s="35"/>
      <c r="O501" s="35"/>
      <c r="P501" s="35" t="s">
        <v>4248</v>
      </c>
      <c r="Q501" s="32" t="s">
        <v>9815</v>
      </c>
      <c r="R501" s="32" t="s">
        <v>10720</v>
      </c>
      <c r="S501" s="32" t="s">
        <v>10754</v>
      </c>
      <c r="T501" s="32" t="s">
        <v>10451</v>
      </c>
      <c r="U501" s="32" t="s">
        <v>10761</v>
      </c>
    </row>
    <row r="502" spans="1:21" x14ac:dyDescent="0.25">
      <c r="A502" s="35" t="s">
        <v>4207</v>
      </c>
      <c r="B502" s="34" t="s">
        <v>4208</v>
      </c>
      <c r="C502" s="35" t="s">
        <v>4209</v>
      </c>
      <c r="D502" s="35"/>
      <c r="E502" s="35"/>
      <c r="F502" s="36"/>
      <c r="G502" s="35"/>
      <c r="H502" s="35"/>
      <c r="I502" s="35"/>
      <c r="J502" s="35"/>
      <c r="K502" s="35"/>
      <c r="L502" s="35"/>
      <c r="M502" s="35"/>
      <c r="N502" s="35"/>
      <c r="O502" s="35"/>
      <c r="P502" s="35" t="s">
        <v>4248</v>
      </c>
      <c r="Q502" s="32" t="s">
        <v>9815</v>
      </c>
      <c r="R502" s="32" t="s">
        <v>10753</v>
      </c>
      <c r="S502" s="32" t="s">
        <v>10386</v>
      </c>
      <c r="T502" s="32" t="e" cm="1">
        <f t="array" ref="T502">-Na</f>
        <v>#NAME?</v>
      </c>
      <c r="U502" s="32" t="s">
        <v>10730</v>
      </c>
    </row>
    <row r="503" spans="1:21" x14ac:dyDescent="0.25">
      <c r="A503" s="35" t="s">
        <v>4210</v>
      </c>
      <c r="B503" s="34" t="s">
        <v>4211</v>
      </c>
      <c r="C503" s="35" t="s">
        <v>4212</v>
      </c>
      <c r="D503" s="35"/>
      <c r="E503" s="35"/>
      <c r="F503" s="36"/>
      <c r="G503" s="35"/>
      <c r="H503" s="35"/>
      <c r="I503" s="35"/>
      <c r="J503" s="35"/>
      <c r="K503" s="35"/>
      <c r="L503" s="35"/>
      <c r="M503" s="35"/>
      <c r="N503" s="35"/>
      <c r="O503" s="35"/>
      <c r="P503" s="35" t="s">
        <v>4248</v>
      </c>
      <c r="Q503" s="32" t="s">
        <v>9815</v>
      </c>
      <c r="R503" s="32" t="s">
        <v>10753</v>
      </c>
      <c r="S503" s="32" t="s">
        <v>10731</v>
      </c>
      <c r="T503" s="32" t="e" cm="1">
        <f t="array" ref="T503">-Ga</f>
        <v>#NAME?</v>
      </c>
      <c r="U503" s="32" t="s">
        <v>10732</v>
      </c>
    </row>
    <row r="504" spans="1:21" x14ac:dyDescent="0.25">
      <c r="A504" s="35" t="s">
        <v>8234</v>
      </c>
      <c r="B504" s="34" t="s">
        <v>8235</v>
      </c>
      <c r="C504" s="35" t="s">
        <v>8236</v>
      </c>
      <c r="D504" s="35"/>
      <c r="E504" s="35"/>
      <c r="F504" s="36"/>
      <c r="G504" s="35"/>
      <c r="H504" s="35"/>
      <c r="I504" s="35"/>
      <c r="J504" s="35"/>
      <c r="K504" s="35"/>
      <c r="L504" s="35"/>
      <c r="M504" s="35"/>
      <c r="N504" s="35"/>
      <c r="O504" s="35"/>
      <c r="P504" s="35" t="s">
        <v>4248</v>
      </c>
      <c r="Q504" s="32" t="s">
        <v>9815</v>
      </c>
      <c r="R504" s="32" t="s">
        <v>10753</v>
      </c>
      <c r="S504" s="32" t="s">
        <v>10718</v>
      </c>
      <c r="T504" s="32" t="e" cm="1">
        <f t="array" ref="T504">-As</f>
        <v>#NAME?</v>
      </c>
      <c r="U504" s="32" t="s">
        <v>10762</v>
      </c>
    </row>
    <row r="505" spans="1:21" x14ac:dyDescent="0.25">
      <c r="A505" s="35" t="s">
        <v>4204</v>
      </c>
      <c r="B505" s="34" t="s">
        <v>4205</v>
      </c>
      <c r="C505" s="35" t="s">
        <v>4206</v>
      </c>
      <c r="D505" s="35"/>
      <c r="E505" s="35"/>
      <c r="F505" s="36"/>
      <c r="G505" s="35"/>
      <c r="H505" s="35"/>
      <c r="I505" s="35"/>
      <c r="J505" s="35"/>
      <c r="K505" s="35"/>
      <c r="L505" s="35"/>
      <c r="M505" s="35"/>
      <c r="N505" s="35"/>
      <c r="O505" s="35"/>
      <c r="P505" s="35" t="s">
        <v>4248</v>
      </c>
      <c r="Q505" s="32" t="s">
        <v>9815</v>
      </c>
      <c r="R505" s="32" t="s">
        <v>10753</v>
      </c>
      <c r="S505" s="32" t="s">
        <v>10734</v>
      </c>
      <c r="T505" s="32" t="e" cm="1">
        <f t="array" ref="T505">-Sa</f>
        <v>#NAME?</v>
      </c>
      <c r="U505" s="32" t="s">
        <v>10735</v>
      </c>
    </row>
    <row r="506" spans="1:21" x14ac:dyDescent="0.25">
      <c r="A506" s="35" t="s">
        <v>9274</v>
      </c>
      <c r="B506" s="34" t="s">
        <v>9275</v>
      </c>
      <c r="C506" s="35" t="s">
        <v>9276</v>
      </c>
      <c r="D506" s="35"/>
      <c r="E506" s="35"/>
      <c r="F506" s="36"/>
      <c r="G506" s="35"/>
      <c r="H506" s="35"/>
      <c r="I506" s="35"/>
      <c r="J506" s="35"/>
      <c r="K506" s="35"/>
      <c r="L506" s="35"/>
      <c r="M506" s="35"/>
      <c r="N506" s="35"/>
      <c r="O506" s="35"/>
      <c r="P506" s="35" t="s">
        <v>4248</v>
      </c>
      <c r="Q506" s="32" t="s">
        <v>9815</v>
      </c>
      <c r="R506" s="32" t="s">
        <v>10753</v>
      </c>
      <c r="S506" s="32" t="s">
        <v>10718</v>
      </c>
      <c r="T506" s="32" t="e" cm="1">
        <f t="array" ref="T506">-As</f>
        <v>#NAME?</v>
      </c>
      <c r="U506" s="32" t="s">
        <v>10763</v>
      </c>
    </row>
    <row r="507" spans="1:21" x14ac:dyDescent="0.25">
      <c r="A507" s="35" t="s">
        <v>9283</v>
      </c>
      <c r="B507" s="34" t="s">
        <v>9284</v>
      </c>
      <c r="C507" s="35" t="s">
        <v>9285</v>
      </c>
      <c r="D507" s="35"/>
      <c r="E507" s="35"/>
      <c r="F507" s="36"/>
      <c r="G507" s="35"/>
      <c r="H507" s="35"/>
      <c r="I507" s="35"/>
      <c r="J507" s="35"/>
      <c r="K507" s="35"/>
      <c r="L507" s="35"/>
      <c r="M507" s="35"/>
      <c r="N507" s="35"/>
      <c r="O507" s="35"/>
      <c r="P507" s="35" t="s">
        <v>4248</v>
      </c>
      <c r="Q507" s="32" t="s">
        <v>9815</v>
      </c>
      <c r="R507" s="32" t="s">
        <v>10753</v>
      </c>
      <c r="S507" s="32" t="s">
        <v>10718</v>
      </c>
      <c r="T507" s="32" t="e" cm="1">
        <f t="array" ref="T507">-As</f>
        <v>#NAME?</v>
      </c>
      <c r="U507" s="32" t="s">
        <v>10764</v>
      </c>
    </row>
    <row r="508" spans="1:21" x14ac:dyDescent="0.25">
      <c r="A508" s="33" t="s">
        <v>2864</v>
      </c>
      <c r="B508" s="34" t="s">
        <v>3290</v>
      </c>
      <c r="C508" s="35" t="s">
        <v>3085</v>
      </c>
      <c r="D508" s="35" t="s">
        <v>1374</v>
      </c>
      <c r="E508" s="35"/>
      <c r="F508" s="36"/>
      <c r="G508" s="35"/>
      <c r="H508" s="35"/>
      <c r="I508" s="35"/>
      <c r="J508" s="35"/>
      <c r="K508" s="35"/>
      <c r="L508" s="35"/>
      <c r="M508" s="35"/>
      <c r="N508" s="35"/>
      <c r="O508" s="35"/>
      <c r="P508" s="35" t="s">
        <v>4248</v>
      </c>
      <c r="Q508" s="32" t="s">
        <v>9815</v>
      </c>
      <c r="R508" s="32" t="s">
        <v>10061</v>
      </c>
      <c r="S508" s="32" t="s">
        <v>10746</v>
      </c>
      <c r="T508" s="32" t="s">
        <v>10759</v>
      </c>
      <c r="U508" s="32" t="s">
        <v>10765</v>
      </c>
    </row>
    <row r="509" spans="1:21" x14ac:dyDescent="0.25">
      <c r="A509" s="35" t="s">
        <v>7271</v>
      </c>
      <c r="B509" s="34" t="s">
        <v>7272</v>
      </c>
      <c r="C509" s="35" t="s">
        <v>7273</v>
      </c>
      <c r="D509" s="35"/>
      <c r="E509" s="35"/>
      <c r="F509" s="36"/>
      <c r="G509" s="35"/>
      <c r="H509" s="35"/>
      <c r="I509" s="35"/>
      <c r="J509" s="35"/>
      <c r="K509" s="35"/>
      <c r="L509" s="35"/>
      <c r="M509" s="35"/>
      <c r="N509" s="35"/>
      <c r="O509" s="35"/>
      <c r="P509" s="35" t="s">
        <v>4248</v>
      </c>
      <c r="Q509" s="32" t="s">
        <v>9815</v>
      </c>
      <c r="R509" s="32" t="s">
        <v>10720</v>
      </c>
      <c r="S509" s="32" t="s">
        <v>10754</v>
      </c>
      <c r="T509" s="32" t="s">
        <v>10451</v>
      </c>
      <c r="U509" s="32" t="s">
        <v>10766</v>
      </c>
    </row>
    <row r="510" spans="1:21" x14ac:dyDescent="0.25">
      <c r="A510" s="35" t="s">
        <v>2398</v>
      </c>
      <c r="B510" s="34" t="s">
        <v>2399</v>
      </c>
      <c r="C510" s="35" t="s">
        <v>2400</v>
      </c>
      <c r="D510" s="35" t="s">
        <v>1122</v>
      </c>
      <c r="E510" s="35" t="s">
        <v>366</v>
      </c>
      <c r="F510" s="36">
        <v>4</v>
      </c>
      <c r="G510" s="35" t="s">
        <v>132</v>
      </c>
      <c r="H510" s="35" t="s">
        <v>100</v>
      </c>
      <c r="I510" s="35" t="s">
        <v>133</v>
      </c>
      <c r="J510" s="35"/>
      <c r="K510" s="35"/>
      <c r="L510" s="35"/>
      <c r="M510" s="35"/>
      <c r="N510" s="35"/>
      <c r="O510" s="35"/>
      <c r="P510" s="35" t="s">
        <v>4248</v>
      </c>
      <c r="Q510" s="32" t="s">
        <v>9816</v>
      </c>
      <c r="R510" s="32" t="s">
        <v>10767</v>
      </c>
      <c r="S510" s="32" t="s">
        <v>10768</v>
      </c>
      <c r="T510" s="32" t="s">
        <v>10769</v>
      </c>
      <c r="U510" s="32" t="s">
        <v>10770</v>
      </c>
    </row>
    <row r="511" spans="1:21" x14ac:dyDescent="0.25">
      <c r="A511" s="35" t="s">
        <v>2395</v>
      </c>
      <c r="B511" s="34" t="s">
        <v>2396</v>
      </c>
      <c r="C511" s="35" t="s">
        <v>2397</v>
      </c>
      <c r="D511" s="35" t="s">
        <v>190</v>
      </c>
      <c r="E511" s="35" t="s">
        <v>366</v>
      </c>
      <c r="F511" s="36">
        <v>4</v>
      </c>
      <c r="G511" s="35" t="s">
        <v>132</v>
      </c>
      <c r="H511" s="35" t="s">
        <v>100</v>
      </c>
      <c r="I511" s="35" t="s">
        <v>133</v>
      </c>
      <c r="J511" s="35"/>
      <c r="K511" s="35"/>
      <c r="L511" s="35"/>
      <c r="M511" s="35"/>
      <c r="N511" s="35"/>
      <c r="O511" s="35"/>
      <c r="P511" s="35" t="s">
        <v>4248</v>
      </c>
      <c r="Q511" s="32" t="s">
        <v>9816</v>
      </c>
      <c r="R511" s="32" t="s">
        <v>10771</v>
      </c>
      <c r="S511" s="32" t="e" cm="1">
        <f t="array" ref="S511">-Teal-Or</f>
        <v>#NAME?</v>
      </c>
      <c r="T511" s="32" t="s">
        <v>10528</v>
      </c>
      <c r="U511" s="32" t="s">
        <v>10772</v>
      </c>
    </row>
    <row r="512" spans="1:21" x14ac:dyDescent="0.25">
      <c r="A512" s="35" t="s">
        <v>2392</v>
      </c>
      <c r="B512" s="34" t="s">
        <v>2393</v>
      </c>
      <c r="C512" s="35" t="s">
        <v>2394</v>
      </c>
      <c r="D512" s="35" t="s">
        <v>1122</v>
      </c>
      <c r="E512" s="35" t="s">
        <v>366</v>
      </c>
      <c r="F512" s="36">
        <v>4</v>
      </c>
      <c r="G512" s="35" t="s">
        <v>132</v>
      </c>
      <c r="H512" s="35" t="s">
        <v>100</v>
      </c>
      <c r="I512" s="35" t="s">
        <v>133</v>
      </c>
      <c r="J512" s="35"/>
      <c r="K512" s="35"/>
      <c r="L512" s="35"/>
      <c r="M512" s="35"/>
      <c r="N512" s="35"/>
      <c r="O512" s="35"/>
      <c r="P512" s="35" t="s">
        <v>4248</v>
      </c>
      <c r="Q512" s="32" t="s">
        <v>9817</v>
      </c>
      <c r="R512" s="32" t="s">
        <v>10773</v>
      </c>
      <c r="S512" s="32" t="e" cm="1">
        <f t="array" ref="S512">-Grey-Or</f>
        <v>#NAME?</v>
      </c>
      <c r="T512" s="32" t="s">
        <v>10528</v>
      </c>
      <c r="U512" s="32" t="s">
        <v>10774</v>
      </c>
    </row>
    <row r="513" spans="1:21" x14ac:dyDescent="0.25">
      <c r="A513" s="35" t="s">
        <v>2389</v>
      </c>
      <c r="B513" s="34" t="s">
        <v>2390</v>
      </c>
      <c r="C513" s="35" t="s">
        <v>2391</v>
      </c>
      <c r="D513" s="35" t="s">
        <v>190</v>
      </c>
      <c r="E513" s="35" t="s">
        <v>366</v>
      </c>
      <c r="F513" s="36">
        <v>4</v>
      </c>
      <c r="G513" s="35" t="s">
        <v>132</v>
      </c>
      <c r="H513" s="35" t="s">
        <v>100</v>
      </c>
      <c r="I513" s="35" t="s">
        <v>133</v>
      </c>
      <c r="J513" s="35"/>
      <c r="K513" s="35"/>
      <c r="L513" s="35"/>
      <c r="M513" s="35"/>
      <c r="N513" s="35"/>
      <c r="O513" s="35"/>
      <c r="P513" s="35" t="s">
        <v>4248</v>
      </c>
      <c r="Q513" s="32" t="s">
        <v>9817</v>
      </c>
      <c r="R513" s="32" t="s">
        <v>10773</v>
      </c>
      <c r="S513" s="32" t="e" cm="1">
        <f t="array" ref="S513">-Teal-Or</f>
        <v>#NAME?</v>
      </c>
      <c r="T513" s="32" t="s">
        <v>10528</v>
      </c>
      <c r="U513" s="32" t="s">
        <v>10772</v>
      </c>
    </row>
    <row r="514" spans="1:21" x14ac:dyDescent="0.25">
      <c r="A514" s="35" t="s">
        <v>2386</v>
      </c>
      <c r="B514" s="34" t="s">
        <v>2387</v>
      </c>
      <c r="C514" s="35" t="s">
        <v>2388</v>
      </c>
      <c r="D514" s="35" t="s">
        <v>1122</v>
      </c>
      <c r="E514" s="35" t="s">
        <v>366</v>
      </c>
      <c r="F514" s="36">
        <v>4</v>
      </c>
      <c r="G514" s="35" t="s">
        <v>132</v>
      </c>
      <c r="H514" s="35" t="s">
        <v>100</v>
      </c>
      <c r="I514" s="35" t="s">
        <v>133</v>
      </c>
      <c r="J514" s="35"/>
      <c r="K514" s="35"/>
      <c r="L514" s="35"/>
      <c r="M514" s="35"/>
      <c r="N514" s="35"/>
      <c r="O514" s="35"/>
      <c r="P514" s="35" t="s">
        <v>4248</v>
      </c>
      <c r="Q514" s="32" t="s">
        <v>9818</v>
      </c>
      <c r="R514" s="32" t="s">
        <v>10775</v>
      </c>
      <c r="S514" s="32" t="s">
        <v>10776</v>
      </c>
      <c r="T514" s="32" t="s">
        <v>10777</v>
      </c>
      <c r="U514" s="32">
        <v>333</v>
      </c>
    </row>
    <row r="515" spans="1:21" x14ac:dyDescent="0.25">
      <c r="A515" s="35" t="s">
        <v>2383</v>
      </c>
      <c r="B515" s="34" t="s">
        <v>2384</v>
      </c>
      <c r="C515" s="35" t="s">
        <v>2385</v>
      </c>
      <c r="D515" s="35" t="s">
        <v>190</v>
      </c>
      <c r="E515" s="35" t="s">
        <v>366</v>
      </c>
      <c r="F515" s="36">
        <v>4</v>
      </c>
      <c r="G515" s="35" t="s">
        <v>132</v>
      </c>
      <c r="H515" s="35" t="s">
        <v>100</v>
      </c>
      <c r="I515" s="35" t="s">
        <v>133</v>
      </c>
      <c r="J515" s="35"/>
      <c r="K515" s="35"/>
      <c r="L515" s="35"/>
      <c r="M515" s="35"/>
      <c r="N515" s="35"/>
      <c r="O515" s="35"/>
      <c r="P515" s="35" t="s">
        <v>4248</v>
      </c>
      <c r="Q515" s="32" t="s">
        <v>9818</v>
      </c>
      <c r="R515" s="32" t="s">
        <v>10775</v>
      </c>
      <c r="S515" s="32" t="s">
        <v>10778</v>
      </c>
      <c r="T515" s="32" t="s">
        <v>10777</v>
      </c>
      <c r="U515" s="32">
        <v>337</v>
      </c>
    </row>
    <row r="516" spans="1:21" x14ac:dyDescent="0.25">
      <c r="A516" s="35" t="s">
        <v>2380</v>
      </c>
      <c r="B516" s="34" t="s">
        <v>2381</v>
      </c>
      <c r="C516" s="35" t="s">
        <v>2382</v>
      </c>
      <c r="D516" s="35" t="s">
        <v>1010</v>
      </c>
      <c r="E516" s="35" t="s">
        <v>2295</v>
      </c>
      <c r="F516" s="36">
        <v>4</v>
      </c>
      <c r="G516" s="35" t="s">
        <v>132</v>
      </c>
      <c r="H516" s="35" t="s">
        <v>100</v>
      </c>
      <c r="I516" s="35" t="s">
        <v>133</v>
      </c>
      <c r="J516" s="35"/>
      <c r="K516" s="35"/>
      <c r="L516" s="35"/>
      <c r="M516" s="35">
        <v>45</v>
      </c>
      <c r="N516" s="35">
        <v>49</v>
      </c>
      <c r="O516" s="35"/>
      <c r="P516" s="35" t="s">
        <v>4248</v>
      </c>
      <c r="Q516" s="32" t="s">
        <v>9801</v>
      </c>
      <c r="R516" s="32" t="s">
        <v>10457</v>
      </c>
      <c r="S516" s="32" t="s">
        <v>10450</v>
      </c>
      <c r="T516" s="32" t="s">
        <v>10451</v>
      </c>
      <c r="U516" s="32" t="s">
        <v>10779</v>
      </c>
    </row>
    <row r="517" spans="1:21" x14ac:dyDescent="0.25">
      <c r="A517" s="35" t="s">
        <v>2377</v>
      </c>
      <c r="B517" s="34" t="s">
        <v>2378</v>
      </c>
      <c r="C517" s="35" t="s">
        <v>2379</v>
      </c>
      <c r="D517" s="35" t="s">
        <v>2318</v>
      </c>
      <c r="E517" s="35" t="s">
        <v>2295</v>
      </c>
      <c r="F517" s="36">
        <v>4</v>
      </c>
      <c r="G517" s="35" t="s">
        <v>132</v>
      </c>
      <c r="H517" s="35" t="s">
        <v>100</v>
      </c>
      <c r="I517" s="35" t="s">
        <v>133</v>
      </c>
      <c r="J517" s="35"/>
      <c r="K517" s="35"/>
      <c r="L517" s="35"/>
      <c r="M517" s="35">
        <v>45</v>
      </c>
      <c r="N517" s="35">
        <v>49</v>
      </c>
      <c r="O517" s="35"/>
      <c r="P517" s="35" t="s">
        <v>4248</v>
      </c>
      <c r="Q517" s="32" t="s">
        <v>9801</v>
      </c>
      <c r="R517" s="32" t="s">
        <v>10457</v>
      </c>
      <c r="S517" s="32" t="s">
        <v>10450</v>
      </c>
      <c r="T517" s="32" t="s">
        <v>10451</v>
      </c>
      <c r="U517" s="32" t="s">
        <v>10780</v>
      </c>
    </row>
    <row r="518" spans="1:21" x14ac:dyDescent="0.25">
      <c r="A518" s="35" t="s">
        <v>2374</v>
      </c>
      <c r="B518" s="34" t="s">
        <v>2375</v>
      </c>
      <c r="C518" s="35" t="s">
        <v>2376</v>
      </c>
      <c r="D518" s="35" t="s">
        <v>2318</v>
      </c>
      <c r="E518" s="35" t="s">
        <v>2295</v>
      </c>
      <c r="F518" s="36">
        <v>4</v>
      </c>
      <c r="G518" s="35" t="s">
        <v>132</v>
      </c>
      <c r="H518" s="35" t="s">
        <v>100</v>
      </c>
      <c r="I518" s="35" t="s">
        <v>133</v>
      </c>
      <c r="J518" s="35"/>
      <c r="K518" s="35"/>
      <c r="L518" s="35"/>
      <c r="M518" s="35">
        <v>45</v>
      </c>
      <c r="N518" s="35">
        <v>49</v>
      </c>
      <c r="O518" s="35"/>
      <c r="P518" s="35" t="s">
        <v>4248</v>
      </c>
      <c r="Q518" s="32" t="s">
        <v>9801</v>
      </c>
      <c r="R518" s="32" t="s">
        <v>10457</v>
      </c>
      <c r="S518" s="32" t="s">
        <v>10450</v>
      </c>
      <c r="T518" s="32" t="s">
        <v>10451</v>
      </c>
      <c r="U518" s="32" t="s">
        <v>10781</v>
      </c>
    </row>
    <row r="519" spans="1:21" x14ac:dyDescent="0.25">
      <c r="A519" s="35" t="s">
        <v>2371</v>
      </c>
      <c r="B519" s="34" t="s">
        <v>2372</v>
      </c>
      <c r="C519" s="35" t="s">
        <v>2373</v>
      </c>
      <c r="D519" s="35" t="s">
        <v>320</v>
      </c>
      <c r="E519" s="35" t="s">
        <v>2295</v>
      </c>
      <c r="F519" s="36">
        <v>4</v>
      </c>
      <c r="G519" s="35" t="s">
        <v>132</v>
      </c>
      <c r="H519" s="35" t="s">
        <v>100</v>
      </c>
      <c r="I519" s="35" t="s">
        <v>133</v>
      </c>
      <c r="J519" s="35"/>
      <c r="K519" s="35"/>
      <c r="L519" s="35"/>
      <c r="M519" s="35">
        <v>45</v>
      </c>
      <c r="N519" s="35">
        <v>49</v>
      </c>
      <c r="O519" s="35"/>
      <c r="P519" s="35" t="s">
        <v>4248</v>
      </c>
      <c r="Q519" s="32" t="s">
        <v>9801</v>
      </c>
      <c r="R519" s="32" t="s">
        <v>10457</v>
      </c>
      <c r="S519" s="32" t="s">
        <v>10450</v>
      </c>
      <c r="T519" s="32" t="s">
        <v>10451</v>
      </c>
      <c r="U519" s="32" t="s">
        <v>10782</v>
      </c>
    </row>
    <row r="520" spans="1:21" x14ac:dyDescent="0.25">
      <c r="A520" s="35" t="s">
        <v>2368</v>
      </c>
      <c r="B520" s="34" t="s">
        <v>2369</v>
      </c>
      <c r="C520" s="35" t="s">
        <v>2370</v>
      </c>
      <c r="D520" s="35" t="s">
        <v>320</v>
      </c>
      <c r="E520" s="35" t="s">
        <v>2295</v>
      </c>
      <c r="F520" s="36">
        <v>4</v>
      </c>
      <c r="G520" s="35" t="s">
        <v>132</v>
      </c>
      <c r="H520" s="35" t="s">
        <v>100</v>
      </c>
      <c r="I520" s="35" t="s">
        <v>133</v>
      </c>
      <c r="J520" s="35"/>
      <c r="K520" s="35"/>
      <c r="L520" s="35"/>
      <c r="M520" s="35">
        <v>45</v>
      </c>
      <c r="N520" s="35">
        <v>49</v>
      </c>
      <c r="O520" s="35"/>
      <c r="P520" s="35" t="s">
        <v>4248</v>
      </c>
      <c r="Q520" s="32" t="s">
        <v>9801</v>
      </c>
      <c r="R520" s="32" t="s">
        <v>10457</v>
      </c>
      <c r="S520" s="32" t="s">
        <v>10450</v>
      </c>
      <c r="T520" s="32" t="s">
        <v>10451</v>
      </c>
      <c r="U520" s="32" t="s">
        <v>10783</v>
      </c>
    </row>
    <row r="521" spans="1:21" x14ac:dyDescent="0.25">
      <c r="A521" s="35" t="s">
        <v>2365</v>
      </c>
      <c r="B521" s="34" t="s">
        <v>2366</v>
      </c>
      <c r="C521" s="35" t="s">
        <v>2367</v>
      </c>
      <c r="D521" s="35" t="s">
        <v>2308</v>
      </c>
      <c r="E521" s="35" t="s">
        <v>2295</v>
      </c>
      <c r="F521" s="36">
        <v>4</v>
      </c>
      <c r="G521" s="35" t="s">
        <v>132</v>
      </c>
      <c r="H521" s="35" t="s">
        <v>100</v>
      </c>
      <c r="I521" s="35" t="s">
        <v>133</v>
      </c>
      <c r="J521" s="35"/>
      <c r="K521" s="35"/>
      <c r="L521" s="35"/>
      <c r="M521" s="35">
        <v>45</v>
      </c>
      <c r="N521" s="35">
        <v>49</v>
      </c>
      <c r="O521" s="35"/>
      <c r="P521" s="35" t="s">
        <v>4248</v>
      </c>
      <c r="Q521" s="32" t="s">
        <v>9801</v>
      </c>
      <c r="R521" s="32" t="s">
        <v>10457</v>
      </c>
      <c r="S521" s="32" t="s">
        <v>10450</v>
      </c>
      <c r="T521" s="32" t="s">
        <v>10451</v>
      </c>
      <c r="U521" s="32" t="s">
        <v>10784</v>
      </c>
    </row>
    <row r="522" spans="1:21" x14ac:dyDescent="0.25">
      <c r="A522" s="35" t="s">
        <v>2362</v>
      </c>
      <c r="B522" s="34" t="s">
        <v>2363</v>
      </c>
      <c r="C522" s="35" t="s">
        <v>2364</v>
      </c>
      <c r="D522" s="35" t="s">
        <v>257</v>
      </c>
      <c r="E522" s="35" t="s">
        <v>2295</v>
      </c>
      <c r="F522" s="36">
        <v>4</v>
      </c>
      <c r="G522" s="35" t="s">
        <v>132</v>
      </c>
      <c r="H522" s="35" t="s">
        <v>100</v>
      </c>
      <c r="I522" s="35" t="s">
        <v>133</v>
      </c>
      <c r="J522" s="35"/>
      <c r="K522" s="35"/>
      <c r="L522" s="35"/>
      <c r="M522" s="35">
        <v>45</v>
      </c>
      <c r="N522" s="35">
        <v>49</v>
      </c>
      <c r="O522" s="35"/>
      <c r="P522" s="35" t="s">
        <v>4248</v>
      </c>
      <c r="Q522" s="32" t="s">
        <v>9801</v>
      </c>
      <c r="R522" s="32" t="s">
        <v>10457</v>
      </c>
      <c r="S522" s="32" t="s">
        <v>10450</v>
      </c>
      <c r="T522" s="32" t="s">
        <v>10451</v>
      </c>
      <c r="U522" s="32" t="s">
        <v>10785</v>
      </c>
    </row>
    <row r="523" spans="1:21" x14ac:dyDescent="0.25">
      <c r="A523" s="35" t="s">
        <v>2359</v>
      </c>
      <c r="B523" s="34" t="s">
        <v>2360</v>
      </c>
      <c r="C523" s="35" t="s">
        <v>2361</v>
      </c>
      <c r="D523" s="35" t="s">
        <v>257</v>
      </c>
      <c r="E523" s="35" t="s">
        <v>2295</v>
      </c>
      <c r="F523" s="36">
        <v>4</v>
      </c>
      <c r="G523" s="35" t="s">
        <v>132</v>
      </c>
      <c r="H523" s="35" t="s">
        <v>100</v>
      </c>
      <c r="I523" s="35" t="s">
        <v>133</v>
      </c>
      <c r="J523" s="35"/>
      <c r="K523" s="35"/>
      <c r="L523" s="35"/>
      <c r="M523" s="35">
        <v>45</v>
      </c>
      <c r="N523" s="35">
        <v>49</v>
      </c>
      <c r="O523" s="35"/>
      <c r="P523" s="35" t="s">
        <v>4248</v>
      </c>
      <c r="Q523" s="32" t="s">
        <v>9801</v>
      </c>
      <c r="R523" s="32" t="s">
        <v>10457</v>
      </c>
      <c r="S523" s="32" t="s">
        <v>10450</v>
      </c>
      <c r="T523" s="32" t="s">
        <v>10451</v>
      </c>
      <c r="U523" s="32" t="s">
        <v>10786</v>
      </c>
    </row>
    <row r="524" spans="1:21" x14ac:dyDescent="0.25">
      <c r="A524" s="35" t="s">
        <v>2356</v>
      </c>
      <c r="B524" s="34" t="s">
        <v>2357</v>
      </c>
      <c r="C524" s="35" t="s">
        <v>2358</v>
      </c>
      <c r="D524" s="35" t="s">
        <v>2294</v>
      </c>
      <c r="E524" s="35" t="s">
        <v>2295</v>
      </c>
      <c r="F524" s="36">
        <v>4</v>
      </c>
      <c r="G524" s="35" t="s">
        <v>132</v>
      </c>
      <c r="H524" s="35" t="s">
        <v>100</v>
      </c>
      <c r="I524" s="35" t="s">
        <v>133</v>
      </c>
      <c r="J524" s="35"/>
      <c r="K524" s="35"/>
      <c r="L524" s="35"/>
      <c r="M524" s="35">
        <v>45</v>
      </c>
      <c r="N524" s="35">
        <v>49</v>
      </c>
      <c r="O524" s="35"/>
      <c r="P524" s="35" t="s">
        <v>4248</v>
      </c>
      <c r="Q524" s="32" t="s">
        <v>9801</v>
      </c>
      <c r="R524" s="32" t="s">
        <v>10457</v>
      </c>
      <c r="S524" s="32" t="s">
        <v>10450</v>
      </c>
      <c r="T524" s="32" t="s">
        <v>10451</v>
      </c>
      <c r="U524" s="32" t="s">
        <v>10787</v>
      </c>
    </row>
    <row r="525" spans="1:21" x14ac:dyDescent="0.25">
      <c r="A525" s="35" t="s">
        <v>2353</v>
      </c>
      <c r="B525" s="34" t="s">
        <v>2354</v>
      </c>
      <c r="C525" s="35" t="s">
        <v>2355</v>
      </c>
      <c r="D525" s="35" t="s">
        <v>2294</v>
      </c>
      <c r="E525" s="35" t="s">
        <v>2295</v>
      </c>
      <c r="F525" s="36">
        <v>4</v>
      </c>
      <c r="G525" s="35" t="s">
        <v>132</v>
      </c>
      <c r="H525" s="35" t="s">
        <v>100</v>
      </c>
      <c r="I525" s="35" t="s">
        <v>133</v>
      </c>
      <c r="J525" s="35"/>
      <c r="K525" s="35"/>
      <c r="L525" s="35"/>
      <c r="M525" s="35">
        <v>45</v>
      </c>
      <c r="N525" s="35">
        <v>49</v>
      </c>
      <c r="O525" s="35"/>
      <c r="P525" s="35" t="s">
        <v>4248</v>
      </c>
      <c r="Q525" s="32" t="s">
        <v>9801</v>
      </c>
      <c r="R525" s="32" t="s">
        <v>10457</v>
      </c>
      <c r="S525" s="32" t="s">
        <v>10450</v>
      </c>
      <c r="T525" s="32" t="s">
        <v>10451</v>
      </c>
      <c r="U525" s="32" t="s">
        <v>10788</v>
      </c>
    </row>
    <row r="526" spans="1:21" x14ac:dyDescent="0.25">
      <c r="A526" s="35" t="s">
        <v>2351</v>
      </c>
      <c r="B526" s="34" t="s">
        <v>2352</v>
      </c>
      <c r="C526" s="35" t="s">
        <v>7</v>
      </c>
      <c r="D526" s="35" t="s">
        <v>1010</v>
      </c>
      <c r="E526" s="35" t="s">
        <v>2295</v>
      </c>
      <c r="F526" s="36">
        <v>4</v>
      </c>
      <c r="G526" s="35" t="s">
        <v>132</v>
      </c>
      <c r="H526" s="35" t="s">
        <v>100</v>
      </c>
      <c r="I526" s="35" t="s">
        <v>133</v>
      </c>
      <c r="J526" s="35"/>
      <c r="K526" s="35"/>
      <c r="L526" s="35"/>
      <c r="M526" s="35">
        <v>66</v>
      </c>
      <c r="N526" s="35">
        <v>71</v>
      </c>
      <c r="O526" s="35"/>
      <c r="P526" s="35" t="s">
        <v>4248</v>
      </c>
      <c r="Q526" s="32" t="s">
        <v>9802</v>
      </c>
      <c r="R526" s="32" t="s">
        <v>10455</v>
      </c>
      <c r="S526" s="32" t="s">
        <v>10450</v>
      </c>
      <c r="T526" s="32" t="s">
        <v>10451</v>
      </c>
      <c r="U526" s="32" t="s">
        <v>10789</v>
      </c>
    </row>
    <row r="527" spans="1:21" x14ac:dyDescent="0.25">
      <c r="A527" s="35" t="s">
        <v>2348</v>
      </c>
      <c r="B527" s="34" t="s">
        <v>2349</v>
      </c>
      <c r="C527" s="35" t="s">
        <v>2350</v>
      </c>
      <c r="D527" s="35" t="s">
        <v>2318</v>
      </c>
      <c r="E527" s="35" t="s">
        <v>2295</v>
      </c>
      <c r="F527" s="36">
        <v>4</v>
      </c>
      <c r="G527" s="35" t="s">
        <v>132</v>
      </c>
      <c r="H527" s="35" t="s">
        <v>100</v>
      </c>
      <c r="I527" s="35" t="s">
        <v>133</v>
      </c>
      <c r="J527" s="35"/>
      <c r="K527" s="35"/>
      <c r="L527" s="35"/>
      <c r="M527" s="35">
        <v>66</v>
      </c>
      <c r="N527" s="35">
        <v>71</v>
      </c>
      <c r="O527" s="35"/>
      <c r="P527" s="35" t="s">
        <v>4248</v>
      </c>
      <c r="Q527" s="32" t="s">
        <v>9802</v>
      </c>
      <c r="R527" s="32" t="s">
        <v>10455</v>
      </c>
      <c r="S527" s="32" t="s">
        <v>10450</v>
      </c>
      <c r="T527" s="32" t="s">
        <v>10451</v>
      </c>
      <c r="U527" s="32" t="s">
        <v>10790</v>
      </c>
    </row>
    <row r="528" spans="1:21" x14ac:dyDescent="0.25">
      <c r="A528" s="35" t="s">
        <v>2345</v>
      </c>
      <c r="B528" s="34" t="s">
        <v>2346</v>
      </c>
      <c r="C528" s="35" t="s">
        <v>2347</v>
      </c>
      <c r="D528" s="35" t="s">
        <v>2318</v>
      </c>
      <c r="E528" s="35" t="s">
        <v>2295</v>
      </c>
      <c r="F528" s="36">
        <v>4</v>
      </c>
      <c r="G528" s="35" t="s">
        <v>132</v>
      </c>
      <c r="H528" s="35" t="s">
        <v>100</v>
      </c>
      <c r="I528" s="35" t="s">
        <v>133</v>
      </c>
      <c r="J528" s="35"/>
      <c r="K528" s="35"/>
      <c r="L528" s="35"/>
      <c r="M528" s="35">
        <v>66</v>
      </c>
      <c r="N528" s="35">
        <v>71</v>
      </c>
      <c r="O528" s="35"/>
      <c r="P528" s="35" t="s">
        <v>4248</v>
      </c>
      <c r="Q528" s="32" t="s">
        <v>9802</v>
      </c>
      <c r="R528" s="32" t="s">
        <v>10455</v>
      </c>
      <c r="S528" s="32" t="s">
        <v>10450</v>
      </c>
      <c r="T528" s="32" t="s">
        <v>10451</v>
      </c>
      <c r="U528" s="32" t="s">
        <v>10791</v>
      </c>
    </row>
    <row r="529" spans="1:21" x14ac:dyDescent="0.25">
      <c r="A529" s="35" t="s">
        <v>2342</v>
      </c>
      <c r="B529" s="34" t="s">
        <v>2343</v>
      </c>
      <c r="C529" s="35" t="s">
        <v>2344</v>
      </c>
      <c r="D529" s="35" t="s">
        <v>320</v>
      </c>
      <c r="E529" s="35" t="s">
        <v>2295</v>
      </c>
      <c r="F529" s="36">
        <v>4</v>
      </c>
      <c r="G529" s="35" t="s">
        <v>132</v>
      </c>
      <c r="H529" s="35" t="s">
        <v>100</v>
      </c>
      <c r="I529" s="35" t="s">
        <v>133</v>
      </c>
      <c r="J529" s="35"/>
      <c r="K529" s="35"/>
      <c r="L529" s="35"/>
      <c r="M529" s="35">
        <v>66</v>
      </c>
      <c r="N529" s="35">
        <v>71</v>
      </c>
      <c r="O529" s="35"/>
      <c r="P529" s="35" t="s">
        <v>4248</v>
      </c>
      <c r="Q529" s="32" t="s">
        <v>9802</v>
      </c>
      <c r="R529" s="32" t="s">
        <v>10455</v>
      </c>
      <c r="S529" s="32" t="s">
        <v>10450</v>
      </c>
      <c r="T529" s="32" t="s">
        <v>10451</v>
      </c>
      <c r="U529" s="32" t="s">
        <v>10792</v>
      </c>
    </row>
    <row r="530" spans="1:21" x14ac:dyDescent="0.25">
      <c r="A530" s="35" t="s">
        <v>2339</v>
      </c>
      <c r="B530" s="34" t="s">
        <v>2340</v>
      </c>
      <c r="C530" s="35" t="s">
        <v>2341</v>
      </c>
      <c r="D530" s="35" t="s">
        <v>320</v>
      </c>
      <c r="E530" s="35" t="s">
        <v>2295</v>
      </c>
      <c r="F530" s="36">
        <v>4</v>
      </c>
      <c r="G530" s="35" t="s">
        <v>132</v>
      </c>
      <c r="H530" s="35" t="s">
        <v>100</v>
      </c>
      <c r="I530" s="35" t="s">
        <v>133</v>
      </c>
      <c r="J530" s="35"/>
      <c r="K530" s="35"/>
      <c r="L530" s="35"/>
      <c r="M530" s="35">
        <v>66</v>
      </c>
      <c r="N530" s="35">
        <v>71</v>
      </c>
      <c r="O530" s="35"/>
      <c r="P530" s="35" t="s">
        <v>4248</v>
      </c>
      <c r="Q530" s="32" t="s">
        <v>9802</v>
      </c>
      <c r="R530" s="32" t="s">
        <v>10455</v>
      </c>
      <c r="S530" s="32" t="s">
        <v>10450</v>
      </c>
      <c r="T530" s="32" t="s">
        <v>10451</v>
      </c>
      <c r="U530" s="32" t="s">
        <v>10793</v>
      </c>
    </row>
    <row r="531" spans="1:21" x14ac:dyDescent="0.25">
      <c r="A531" s="35" t="s">
        <v>2336</v>
      </c>
      <c r="B531" s="34" t="s">
        <v>2337</v>
      </c>
      <c r="C531" s="35" t="s">
        <v>2338</v>
      </c>
      <c r="D531" s="35" t="s">
        <v>2308</v>
      </c>
      <c r="E531" s="35" t="s">
        <v>2295</v>
      </c>
      <c r="F531" s="36">
        <v>4</v>
      </c>
      <c r="G531" s="35" t="s">
        <v>132</v>
      </c>
      <c r="H531" s="35" t="s">
        <v>100</v>
      </c>
      <c r="I531" s="35" t="s">
        <v>133</v>
      </c>
      <c r="J531" s="35"/>
      <c r="K531" s="35"/>
      <c r="L531" s="35"/>
      <c r="M531" s="35">
        <v>66</v>
      </c>
      <c r="N531" s="35">
        <v>71</v>
      </c>
      <c r="O531" s="35"/>
      <c r="P531" s="35" t="s">
        <v>4248</v>
      </c>
      <c r="Q531" s="32" t="s">
        <v>9802</v>
      </c>
      <c r="R531" s="32" t="s">
        <v>10455</v>
      </c>
      <c r="S531" s="32" t="s">
        <v>10450</v>
      </c>
      <c r="T531" s="32" t="s">
        <v>10451</v>
      </c>
      <c r="U531" s="32" t="s">
        <v>10794</v>
      </c>
    </row>
    <row r="532" spans="1:21" x14ac:dyDescent="0.25">
      <c r="A532" s="35" t="s">
        <v>2333</v>
      </c>
      <c r="B532" s="34" t="s">
        <v>2334</v>
      </c>
      <c r="C532" s="35" t="s">
        <v>2335</v>
      </c>
      <c r="D532" s="35" t="s">
        <v>257</v>
      </c>
      <c r="E532" s="35" t="s">
        <v>2295</v>
      </c>
      <c r="F532" s="36">
        <v>4</v>
      </c>
      <c r="G532" s="35" t="s">
        <v>132</v>
      </c>
      <c r="H532" s="35" t="s">
        <v>100</v>
      </c>
      <c r="I532" s="35" t="s">
        <v>133</v>
      </c>
      <c r="J532" s="35"/>
      <c r="K532" s="35"/>
      <c r="L532" s="35"/>
      <c r="M532" s="35">
        <v>66</v>
      </c>
      <c r="N532" s="35">
        <v>71</v>
      </c>
      <c r="O532" s="35"/>
      <c r="P532" s="35" t="s">
        <v>4248</v>
      </c>
      <c r="Q532" s="32" t="s">
        <v>9802</v>
      </c>
      <c r="R532" s="32" t="s">
        <v>10455</v>
      </c>
      <c r="S532" s="32" t="s">
        <v>10450</v>
      </c>
      <c r="T532" s="32" t="s">
        <v>10451</v>
      </c>
      <c r="U532" s="32" t="s">
        <v>10795</v>
      </c>
    </row>
    <row r="533" spans="1:21" x14ac:dyDescent="0.25">
      <c r="A533" s="35" t="s">
        <v>2330</v>
      </c>
      <c r="B533" s="34" t="s">
        <v>2331</v>
      </c>
      <c r="C533" s="35" t="s">
        <v>2332</v>
      </c>
      <c r="D533" s="35" t="s">
        <v>257</v>
      </c>
      <c r="E533" s="35" t="s">
        <v>2295</v>
      </c>
      <c r="F533" s="36">
        <v>4</v>
      </c>
      <c r="G533" s="35" t="s">
        <v>132</v>
      </c>
      <c r="H533" s="35" t="s">
        <v>100</v>
      </c>
      <c r="I533" s="35" t="s">
        <v>133</v>
      </c>
      <c r="J533" s="35"/>
      <c r="K533" s="35"/>
      <c r="L533" s="35"/>
      <c r="M533" s="35">
        <v>66</v>
      </c>
      <c r="N533" s="35">
        <v>71</v>
      </c>
      <c r="O533" s="35"/>
      <c r="P533" s="35" t="s">
        <v>4248</v>
      </c>
      <c r="Q533" s="32" t="s">
        <v>9802</v>
      </c>
      <c r="R533" s="32" t="s">
        <v>10455</v>
      </c>
      <c r="S533" s="32" t="s">
        <v>10450</v>
      </c>
      <c r="T533" s="32" t="s">
        <v>10451</v>
      </c>
      <c r="U533" s="32" t="s">
        <v>10796</v>
      </c>
    </row>
    <row r="534" spans="1:21" x14ac:dyDescent="0.25">
      <c r="A534" s="35" t="s">
        <v>2327</v>
      </c>
      <c r="B534" s="34" t="s">
        <v>2328</v>
      </c>
      <c r="C534" s="35" t="s">
        <v>2329</v>
      </c>
      <c r="D534" s="35" t="s">
        <v>2294</v>
      </c>
      <c r="E534" s="35" t="s">
        <v>2295</v>
      </c>
      <c r="F534" s="36">
        <v>4</v>
      </c>
      <c r="G534" s="35" t="s">
        <v>132</v>
      </c>
      <c r="H534" s="35" t="s">
        <v>100</v>
      </c>
      <c r="I534" s="35" t="s">
        <v>133</v>
      </c>
      <c r="J534" s="35"/>
      <c r="K534" s="35"/>
      <c r="L534" s="35"/>
      <c r="M534" s="35">
        <v>66</v>
      </c>
      <c r="N534" s="35">
        <v>71</v>
      </c>
      <c r="O534" s="35"/>
      <c r="P534" s="35" t="s">
        <v>4248</v>
      </c>
      <c r="Q534" s="32" t="s">
        <v>9802</v>
      </c>
      <c r="R534" s="32" t="s">
        <v>10455</v>
      </c>
      <c r="S534" s="32" t="s">
        <v>10450</v>
      </c>
      <c r="T534" s="32" t="s">
        <v>10451</v>
      </c>
      <c r="U534" s="32" t="s">
        <v>10797</v>
      </c>
    </row>
    <row r="535" spans="1:21" x14ac:dyDescent="0.25">
      <c r="A535" s="35" t="s">
        <v>2324</v>
      </c>
      <c r="B535" s="34" t="s">
        <v>2325</v>
      </c>
      <c r="C535" s="35" t="s">
        <v>2326</v>
      </c>
      <c r="D535" s="35" t="s">
        <v>2294</v>
      </c>
      <c r="E535" s="35" t="s">
        <v>2295</v>
      </c>
      <c r="F535" s="36">
        <v>4</v>
      </c>
      <c r="G535" s="35" t="s">
        <v>132</v>
      </c>
      <c r="H535" s="35" t="s">
        <v>100</v>
      </c>
      <c r="I535" s="35" t="s">
        <v>133</v>
      </c>
      <c r="J535" s="35"/>
      <c r="K535" s="35"/>
      <c r="L535" s="35"/>
      <c r="M535" s="35">
        <v>66</v>
      </c>
      <c r="N535" s="35">
        <v>71</v>
      </c>
      <c r="O535" s="35"/>
      <c r="P535" s="35" t="s">
        <v>4248</v>
      </c>
      <c r="Q535" s="32" t="s">
        <v>9802</v>
      </c>
      <c r="R535" s="32" t="s">
        <v>10455</v>
      </c>
      <c r="S535" s="32" t="s">
        <v>10450</v>
      </c>
      <c r="T535" s="32" t="s">
        <v>10451</v>
      </c>
      <c r="U535" s="32" t="s">
        <v>10798</v>
      </c>
    </row>
    <row r="536" spans="1:21" x14ac:dyDescent="0.25">
      <c r="A536" s="35" t="s">
        <v>2322</v>
      </c>
      <c r="B536" s="34" t="s">
        <v>2323</v>
      </c>
      <c r="C536" s="35" t="s">
        <v>8</v>
      </c>
      <c r="D536" s="35" t="s">
        <v>1010</v>
      </c>
      <c r="E536" s="35" t="s">
        <v>2295</v>
      </c>
      <c r="F536" s="36">
        <v>5</v>
      </c>
      <c r="G536" s="35" t="s">
        <v>132</v>
      </c>
      <c r="H536" s="35" t="s">
        <v>100</v>
      </c>
      <c r="I536" s="35" t="s">
        <v>133</v>
      </c>
      <c r="J536" s="35"/>
      <c r="K536" s="35"/>
      <c r="L536" s="35"/>
      <c r="M536" s="35">
        <v>83</v>
      </c>
      <c r="N536" s="35">
        <v>88</v>
      </c>
      <c r="O536" s="35"/>
      <c r="P536" s="35" t="s">
        <v>4248</v>
      </c>
      <c r="Q536" s="32" t="s">
        <v>9804</v>
      </c>
      <c r="R536" s="32" t="s">
        <v>10440</v>
      </c>
      <c r="S536" s="32" t="s">
        <v>10450</v>
      </c>
      <c r="T536" s="32" t="s">
        <v>10451</v>
      </c>
      <c r="U536" s="32" t="s">
        <v>10799</v>
      </c>
    </row>
    <row r="537" spans="1:21" x14ac:dyDescent="0.25">
      <c r="A537" s="35" t="s">
        <v>2319</v>
      </c>
      <c r="B537" s="34" t="s">
        <v>2320</v>
      </c>
      <c r="C537" s="35" t="s">
        <v>2321</v>
      </c>
      <c r="D537" s="35" t="s">
        <v>2318</v>
      </c>
      <c r="E537" s="35" t="s">
        <v>2295</v>
      </c>
      <c r="F537" s="36">
        <v>5</v>
      </c>
      <c r="G537" s="35" t="s">
        <v>132</v>
      </c>
      <c r="H537" s="35" t="s">
        <v>100</v>
      </c>
      <c r="I537" s="35" t="s">
        <v>133</v>
      </c>
      <c r="J537" s="35"/>
      <c r="K537" s="35"/>
      <c r="L537" s="35"/>
      <c r="M537" s="35">
        <v>83</v>
      </c>
      <c r="N537" s="35">
        <v>88</v>
      </c>
      <c r="O537" s="35"/>
      <c r="P537" s="35" t="s">
        <v>4248</v>
      </c>
      <c r="Q537" s="32" t="s">
        <v>9804</v>
      </c>
      <c r="R537" s="32" t="s">
        <v>10440</v>
      </c>
      <c r="S537" s="32" t="s">
        <v>10450</v>
      </c>
      <c r="T537" s="32" t="s">
        <v>10451</v>
      </c>
      <c r="U537" s="32" t="s">
        <v>10800</v>
      </c>
    </row>
    <row r="538" spans="1:21" x14ac:dyDescent="0.25">
      <c r="A538" s="35" t="s">
        <v>2315</v>
      </c>
      <c r="B538" s="34" t="s">
        <v>2316</v>
      </c>
      <c r="C538" s="35" t="s">
        <v>2317</v>
      </c>
      <c r="D538" s="35" t="s">
        <v>2318</v>
      </c>
      <c r="E538" s="35" t="s">
        <v>2295</v>
      </c>
      <c r="F538" s="36">
        <v>5</v>
      </c>
      <c r="G538" s="35" t="s">
        <v>132</v>
      </c>
      <c r="H538" s="35" t="s">
        <v>100</v>
      </c>
      <c r="I538" s="35" t="s">
        <v>133</v>
      </c>
      <c r="J538" s="35"/>
      <c r="K538" s="35"/>
      <c r="L538" s="35"/>
      <c r="M538" s="35">
        <v>83</v>
      </c>
      <c r="N538" s="35">
        <v>88</v>
      </c>
      <c r="O538" s="35"/>
      <c r="P538" s="35" t="s">
        <v>4248</v>
      </c>
      <c r="Q538" s="32" t="s">
        <v>9804</v>
      </c>
      <c r="R538" s="32" t="s">
        <v>10440</v>
      </c>
      <c r="S538" s="32" t="s">
        <v>10450</v>
      </c>
      <c r="T538" s="32" t="s">
        <v>10451</v>
      </c>
      <c r="U538" s="32" t="s">
        <v>10801</v>
      </c>
    </row>
    <row r="539" spans="1:21" x14ac:dyDescent="0.25">
      <c r="A539" s="35" t="s">
        <v>2312</v>
      </c>
      <c r="B539" s="34" t="s">
        <v>2313</v>
      </c>
      <c r="C539" s="35" t="s">
        <v>2314</v>
      </c>
      <c r="D539" s="35" t="s">
        <v>320</v>
      </c>
      <c r="E539" s="35" t="s">
        <v>2295</v>
      </c>
      <c r="F539" s="36">
        <v>5</v>
      </c>
      <c r="G539" s="35" t="s">
        <v>132</v>
      </c>
      <c r="H539" s="35" t="s">
        <v>100</v>
      </c>
      <c r="I539" s="35" t="s">
        <v>133</v>
      </c>
      <c r="J539" s="35"/>
      <c r="K539" s="35"/>
      <c r="L539" s="35"/>
      <c r="M539" s="35">
        <v>83</v>
      </c>
      <c r="N539" s="35">
        <v>88</v>
      </c>
      <c r="O539" s="35"/>
      <c r="P539" s="35" t="s">
        <v>4248</v>
      </c>
      <c r="Q539" s="32" t="s">
        <v>9804</v>
      </c>
      <c r="R539" s="32" t="s">
        <v>10440</v>
      </c>
      <c r="S539" s="32" t="s">
        <v>10450</v>
      </c>
      <c r="T539" s="32" t="s">
        <v>10451</v>
      </c>
      <c r="U539" s="32" t="s">
        <v>10802</v>
      </c>
    </row>
    <row r="540" spans="1:21" x14ac:dyDescent="0.25">
      <c r="A540" s="35" t="s">
        <v>2309</v>
      </c>
      <c r="B540" s="34" t="s">
        <v>2310</v>
      </c>
      <c r="C540" s="35" t="s">
        <v>2311</v>
      </c>
      <c r="D540" s="35" t="s">
        <v>320</v>
      </c>
      <c r="E540" s="35" t="s">
        <v>2295</v>
      </c>
      <c r="F540" s="36">
        <v>5</v>
      </c>
      <c r="G540" s="35" t="s">
        <v>132</v>
      </c>
      <c r="H540" s="35" t="s">
        <v>100</v>
      </c>
      <c r="I540" s="35" t="s">
        <v>133</v>
      </c>
      <c r="J540" s="35"/>
      <c r="K540" s="35"/>
      <c r="L540" s="35"/>
      <c r="M540" s="35">
        <v>83</v>
      </c>
      <c r="N540" s="35">
        <v>88</v>
      </c>
      <c r="O540" s="35"/>
      <c r="P540" s="35" t="s">
        <v>4248</v>
      </c>
      <c r="Q540" s="32" t="s">
        <v>9804</v>
      </c>
      <c r="R540" s="32" t="s">
        <v>10440</v>
      </c>
      <c r="S540" s="32" t="s">
        <v>10450</v>
      </c>
      <c r="T540" s="32" t="s">
        <v>10451</v>
      </c>
      <c r="U540" s="32" t="s">
        <v>10803</v>
      </c>
    </row>
    <row r="541" spans="1:21" x14ac:dyDescent="0.25">
      <c r="A541" s="35" t="s">
        <v>2305</v>
      </c>
      <c r="B541" s="34" t="s">
        <v>2306</v>
      </c>
      <c r="C541" s="35" t="s">
        <v>2307</v>
      </c>
      <c r="D541" s="35" t="s">
        <v>2308</v>
      </c>
      <c r="E541" s="35" t="s">
        <v>2295</v>
      </c>
      <c r="F541" s="36">
        <v>5</v>
      </c>
      <c r="G541" s="35" t="s">
        <v>132</v>
      </c>
      <c r="H541" s="35" t="s">
        <v>100</v>
      </c>
      <c r="I541" s="35" t="s">
        <v>133</v>
      </c>
      <c r="J541" s="35"/>
      <c r="K541" s="35"/>
      <c r="L541" s="35"/>
      <c r="M541" s="35">
        <v>83</v>
      </c>
      <c r="N541" s="35">
        <v>88</v>
      </c>
      <c r="O541" s="35"/>
      <c r="P541" s="35" t="s">
        <v>4248</v>
      </c>
      <c r="Q541" s="32" t="s">
        <v>9804</v>
      </c>
      <c r="R541" s="32" t="s">
        <v>10440</v>
      </c>
      <c r="S541" s="32" t="s">
        <v>10450</v>
      </c>
      <c r="T541" s="32" t="s">
        <v>10451</v>
      </c>
      <c r="U541" s="32" t="s">
        <v>10804</v>
      </c>
    </row>
    <row r="542" spans="1:21" x14ac:dyDescent="0.25">
      <c r="A542" s="35" t="s">
        <v>2302</v>
      </c>
      <c r="B542" s="34" t="s">
        <v>2303</v>
      </c>
      <c r="C542" s="35" t="s">
        <v>2304</v>
      </c>
      <c r="D542" s="35" t="s">
        <v>257</v>
      </c>
      <c r="E542" s="35" t="s">
        <v>2295</v>
      </c>
      <c r="F542" s="36">
        <v>5</v>
      </c>
      <c r="G542" s="35" t="s">
        <v>132</v>
      </c>
      <c r="H542" s="35" t="s">
        <v>100</v>
      </c>
      <c r="I542" s="35" t="s">
        <v>133</v>
      </c>
      <c r="J542" s="35"/>
      <c r="K542" s="35"/>
      <c r="L542" s="35"/>
      <c r="M542" s="35">
        <v>83</v>
      </c>
      <c r="N542" s="35">
        <v>88</v>
      </c>
      <c r="O542" s="35"/>
      <c r="P542" s="35" t="s">
        <v>4248</v>
      </c>
      <c r="Q542" s="32" t="s">
        <v>9804</v>
      </c>
      <c r="R542" s="32" t="s">
        <v>10440</v>
      </c>
      <c r="S542" s="32" t="s">
        <v>10450</v>
      </c>
      <c r="T542" s="32" t="s">
        <v>10451</v>
      </c>
      <c r="U542" s="32" t="s">
        <v>10805</v>
      </c>
    </row>
    <row r="543" spans="1:21" x14ac:dyDescent="0.25">
      <c r="A543" s="35" t="s">
        <v>2299</v>
      </c>
      <c r="B543" s="34" t="s">
        <v>2300</v>
      </c>
      <c r="C543" s="35" t="s">
        <v>2301</v>
      </c>
      <c r="D543" s="35" t="s">
        <v>257</v>
      </c>
      <c r="E543" s="35" t="s">
        <v>2295</v>
      </c>
      <c r="F543" s="36">
        <v>5</v>
      </c>
      <c r="G543" s="35" t="s">
        <v>132</v>
      </c>
      <c r="H543" s="35" t="s">
        <v>100</v>
      </c>
      <c r="I543" s="35" t="s">
        <v>133</v>
      </c>
      <c r="J543" s="35"/>
      <c r="K543" s="35"/>
      <c r="L543" s="35"/>
      <c r="M543" s="35">
        <v>83</v>
      </c>
      <c r="N543" s="35">
        <v>88</v>
      </c>
      <c r="O543" s="35"/>
      <c r="P543" s="35" t="s">
        <v>4248</v>
      </c>
      <c r="Q543" s="32" t="s">
        <v>9804</v>
      </c>
      <c r="R543" s="32" t="s">
        <v>10440</v>
      </c>
      <c r="S543" s="32" t="s">
        <v>10450</v>
      </c>
      <c r="T543" s="32" t="s">
        <v>10451</v>
      </c>
      <c r="U543" s="32" t="s">
        <v>10806</v>
      </c>
    </row>
    <row r="544" spans="1:21" x14ac:dyDescent="0.25">
      <c r="A544" s="35" t="s">
        <v>2296</v>
      </c>
      <c r="B544" s="34" t="s">
        <v>2297</v>
      </c>
      <c r="C544" s="35" t="s">
        <v>2298</v>
      </c>
      <c r="D544" s="35" t="s">
        <v>2294</v>
      </c>
      <c r="E544" s="35" t="s">
        <v>2295</v>
      </c>
      <c r="F544" s="36">
        <v>5</v>
      </c>
      <c r="G544" s="35" t="s">
        <v>132</v>
      </c>
      <c r="H544" s="35" t="s">
        <v>100</v>
      </c>
      <c r="I544" s="35" t="s">
        <v>133</v>
      </c>
      <c r="J544" s="35"/>
      <c r="K544" s="35"/>
      <c r="L544" s="35"/>
      <c r="M544" s="35">
        <v>83</v>
      </c>
      <c r="N544" s="35">
        <v>88</v>
      </c>
      <c r="O544" s="35"/>
      <c r="P544" s="35" t="s">
        <v>4248</v>
      </c>
      <c r="Q544" s="32" t="s">
        <v>9804</v>
      </c>
      <c r="R544" s="32" t="s">
        <v>10440</v>
      </c>
      <c r="S544" s="32" t="s">
        <v>10450</v>
      </c>
      <c r="T544" s="32" t="s">
        <v>10451</v>
      </c>
      <c r="U544" s="32" t="s">
        <v>10807</v>
      </c>
    </row>
    <row r="545" spans="1:21" x14ac:dyDescent="0.25">
      <c r="A545" s="35" t="s">
        <v>2291</v>
      </c>
      <c r="B545" s="34" t="s">
        <v>2292</v>
      </c>
      <c r="C545" s="35" t="s">
        <v>2293</v>
      </c>
      <c r="D545" s="35" t="s">
        <v>2294</v>
      </c>
      <c r="E545" s="35" t="s">
        <v>2295</v>
      </c>
      <c r="F545" s="36">
        <v>5</v>
      </c>
      <c r="G545" s="35" t="s">
        <v>132</v>
      </c>
      <c r="H545" s="35" t="s">
        <v>100</v>
      </c>
      <c r="I545" s="35" t="s">
        <v>133</v>
      </c>
      <c r="J545" s="35"/>
      <c r="K545" s="35"/>
      <c r="L545" s="35"/>
      <c r="M545" s="35">
        <v>83</v>
      </c>
      <c r="N545" s="35">
        <v>88</v>
      </c>
      <c r="O545" s="35"/>
      <c r="P545" s="35" t="s">
        <v>4248</v>
      </c>
      <c r="Q545" s="32" t="s">
        <v>9804</v>
      </c>
      <c r="R545" s="32" t="s">
        <v>10440</v>
      </c>
      <c r="S545" s="32" t="s">
        <v>10450</v>
      </c>
      <c r="T545" s="32" t="s">
        <v>10451</v>
      </c>
      <c r="U545" s="32" t="s">
        <v>10808</v>
      </c>
    </row>
    <row r="546" spans="1:21" x14ac:dyDescent="0.25">
      <c r="A546" s="35" t="s">
        <v>6762</v>
      </c>
      <c r="B546" s="34" t="s">
        <v>6763</v>
      </c>
      <c r="C546" s="35" t="s">
        <v>6764</v>
      </c>
      <c r="D546" s="35"/>
      <c r="E546" s="35"/>
      <c r="F546" s="36"/>
      <c r="G546" s="35"/>
      <c r="H546" s="35"/>
      <c r="I546" s="35"/>
      <c r="J546" s="35"/>
      <c r="K546" s="35"/>
      <c r="L546" s="35"/>
      <c r="M546" s="35"/>
      <c r="N546" s="35"/>
      <c r="O546" s="35"/>
      <c r="P546" s="35" t="s">
        <v>4248</v>
      </c>
      <c r="Q546" s="32" t="s">
        <v>9819</v>
      </c>
      <c r="R546" s="32" t="s">
        <v>10809</v>
      </c>
      <c r="S546" s="32" t="s">
        <v>10810</v>
      </c>
      <c r="T546" s="32" t="s">
        <v>10811</v>
      </c>
      <c r="U546" s="32" t="s">
        <v>10365</v>
      </c>
    </row>
    <row r="547" spans="1:21" x14ac:dyDescent="0.25">
      <c r="A547" s="35" t="s">
        <v>7088</v>
      </c>
      <c r="B547" s="34" t="s">
        <v>7089</v>
      </c>
      <c r="C547" s="35" t="s">
        <v>7090</v>
      </c>
      <c r="D547" s="35"/>
      <c r="E547" s="35"/>
      <c r="F547" s="36"/>
      <c r="G547" s="35"/>
      <c r="H547" s="35"/>
      <c r="I547" s="35"/>
      <c r="J547" s="35"/>
      <c r="K547" s="35"/>
      <c r="L547" s="35"/>
      <c r="M547" s="35"/>
      <c r="N547" s="35"/>
      <c r="O547" s="35"/>
      <c r="P547" s="35" t="s">
        <v>4248</v>
      </c>
      <c r="Q547" s="32" t="s">
        <v>9819</v>
      </c>
      <c r="R547" s="32" t="s">
        <v>10809</v>
      </c>
      <c r="S547" s="32" t="s">
        <v>10810</v>
      </c>
      <c r="T547" s="32" t="s">
        <v>10811</v>
      </c>
      <c r="U547" s="32" t="s">
        <v>10812</v>
      </c>
    </row>
    <row r="548" spans="1:21" x14ac:dyDescent="0.25">
      <c r="A548" s="35" t="s">
        <v>7094</v>
      </c>
      <c r="B548" s="34" t="s">
        <v>7095</v>
      </c>
      <c r="C548" s="35" t="s">
        <v>7096</v>
      </c>
      <c r="D548" s="35"/>
      <c r="E548" s="35"/>
      <c r="F548" s="36"/>
      <c r="G548" s="35"/>
      <c r="H548" s="35"/>
      <c r="I548" s="35"/>
      <c r="J548" s="35"/>
      <c r="K548" s="35"/>
      <c r="L548" s="35"/>
      <c r="M548" s="35"/>
      <c r="N548" s="35"/>
      <c r="O548" s="35"/>
      <c r="P548" s="35" t="s">
        <v>4248</v>
      </c>
      <c r="Q548" s="32" t="s">
        <v>9819</v>
      </c>
      <c r="R548" s="32" t="s">
        <v>10809</v>
      </c>
      <c r="S548" s="32" t="s">
        <v>10810</v>
      </c>
      <c r="T548" s="32" t="s">
        <v>10811</v>
      </c>
      <c r="U548" s="32" t="s">
        <v>10813</v>
      </c>
    </row>
    <row r="549" spans="1:21" x14ac:dyDescent="0.25">
      <c r="A549" s="35" t="s">
        <v>7052</v>
      </c>
      <c r="B549" s="34" t="s">
        <v>7053</v>
      </c>
      <c r="C549" s="35" t="s">
        <v>7054</v>
      </c>
      <c r="D549" s="35"/>
      <c r="E549" s="35"/>
      <c r="F549" s="36"/>
      <c r="G549" s="35"/>
      <c r="H549" s="35"/>
      <c r="I549" s="35"/>
      <c r="J549" s="35"/>
      <c r="K549" s="35"/>
      <c r="L549" s="35"/>
      <c r="M549" s="35"/>
      <c r="N549" s="35"/>
      <c r="O549" s="35"/>
      <c r="P549" s="35" t="s">
        <v>4248</v>
      </c>
      <c r="Q549" s="32" t="s">
        <v>9819</v>
      </c>
      <c r="R549" s="32" t="s">
        <v>10809</v>
      </c>
      <c r="S549" s="32" t="s">
        <v>10810</v>
      </c>
      <c r="T549" s="32" t="s">
        <v>10811</v>
      </c>
      <c r="U549" s="32" t="s">
        <v>10814</v>
      </c>
    </row>
    <row r="550" spans="1:21" x14ac:dyDescent="0.25">
      <c r="A550" s="35" t="s">
        <v>7070</v>
      </c>
      <c r="B550" s="34" t="s">
        <v>7071</v>
      </c>
      <c r="C550" s="35" t="s">
        <v>7072</v>
      </c>
      <c r="D550" s="35"/>
      <c r="E550" s="35"/>
      <c r="F550" s="36"/>
      <c r="G550" s="35"/>
      <c r="H550" s="35"/>
      <c r="I550" s="35"/>
      <c r="J550" s="35"/>
      <c r="K550" s="35"/>
      <c r="L550" s="35"/>
      <c r="M550" s="35"/>
      <c r="N550" s="35"/>
      <c r="O550" s="35"/>
      <c r="P550" s="35" t="s">
        <v>4248</v>
      </c>
      <c r="Q550" s="32" t="s">
        <v>9819</v>
      </c>
      <c r="R550" s="32" t="s">
        <v>10809</v>
      </c>
      <c r="S550" s="32" t="s">
        <v>10810</v>
      </c>
      <c r="T550" s="32" t="s">
        <v>10811</v>
      </c>
      <c r="U550" s="32" t="s">
        <v>10815</v>
      </c>
    </row>
    <row r="551" spans="1:21" x14ac:dyDescent="0.25">
      <c r="A551" s="35" t="s">
        <v>6810</v>
      </c>
      <c r="B551" s="34" t="s">
        <v>6811</v>
      </c>
      <c r="C551" s="35" t="s">
        <v>6812</v>
      </c>
      <c r="D551" s="35"/>
      <c r="E551" s="35"/>
      <c r="F551" s="36"/>
      <c r="G551" s="35"/>
      <c r="H551" s="35"/>
      <c r="I551" s="35"/>
      <c r="J551" s="35"/>
      <c r="K551" s="35"/>
      <c r="L551" s="35"/>
      <c r="M551" s="35"/>
      <c r="N551" s="35"/>
      <c r="O551" s="35"/>
      <c r="P551" s="35" t="s">
        <v>4248</v>
      </c>
      <c r="Q551" s="32" t="s">
        <v>9820</v>
      </c>
      <c r="R551" s="32" t="s">
        <v>10816</v>
      </c>
      <c r="S551" s="32" t="s">
        <v>10810</v>
      </c>
      <c r="T551" s="32" t="s">
        <v>10811</v>
      </c>
      <c r="U551" s="32" t="s">
        <v>10365</v>
      </c>
    </row>
    <row r="552" spans="1:21" x14ac:dyDescent="0.25">
      <c r="A552" s="35" t="s">
        <v>9478</v>
      </c>
      <c r="B552" s="34" t="s">
        <v>9479</v>
      </c>
      <c r="C552" s="35" t="s">
        <v>9480</v>
      </c>
      <c r="D552" s="35"/>
      <c r="E552" s="35"/>
      <c r="F552" s="36"/>
      <c r="G552" s="35"/>
      <c r="H552" s="35"/>
      <c r="I552" s="35"/>
      <c r="J552" s="35"/>
      <c r="K552" s="35"/>
      <c r="L552" s="35"/>
      <c r="M552" s="35"/>
      <c r="N552" s="35"/>
      <c r="O552" s="35"/>
      <c r="P552" s="35" t="s">
        <v>4248</v>
      </c>
      <c r="Q552" s="32" t="s">
        <v>9820</v>
      </c>
      <c r="R552" s="32" t="s">
        <v>10816</v>
      </c>
      <c r="S552" s="32" t="s">
        <v>10810</v>
      </c>
      <c r="T552" s="32" t="s">
        <v>10811</v>
      </c>
      <c r="U552" s="32" t="s">
        <v>10812</v>
      </c>
    </row>
    <row r="553" spans="1:21" x14ac:dyDescent="0.25">
      <c r="A553" s="35" t="s">
        <v>7097</v>
      </c>
      <c r="B553" s="34" t="s">
        <v>7098</v>
      </c>
      <c r="C553" s="35" t="s">
        <v>7099</v>
      </c>
      <c r="D553" s="35"/>
      <c r="E553" s="35"/>
      <c r="F553" s="36"/>
      <c r="G553" s="35"/>
      <c r="H553" s="35"/>
      <c r="I553" s="35"/>
      <c r="J553" s="35"/>
      <c r="K553" s="35"/>
      <c r="L553" s="35"/>
      <c r="M553" s="35"/>
      <c r="N553" s="35"/>
      <c r="O553" s="35"/>
      <c r="P553" s="35" t="s">
        <v>4248</v>
      </c>
      <c r="Q553" s="32" t="s">
        <v>9820</v>
      </c>
      <c r="R553" s="32" t="s">
        <v>10816</v>
      </c>
      <c r="S553" s="32" t="s">
        <v>10810</v>
      </c>
      <c r="T553" s="32" t="s">
        <v>10811</v>
      </c>
      <c r="U553" s="32" t="s">
        <v>10813</v>
      </c>
    </row>
    <row r="554" spans="1:21" x14ac:dyDescent="0.25">
      <c r="A554" s="35" t="s">
        <v>7055</v>
      </c>
      <c r="B554" s="34" t="s">
        <v>7056</v>
      </c>
      <c r="C554" s="35" t="s">
        <v>7057</v>
      </c>
      <c r="D554" s="35"/>
      <c r="E554" s="35"/>
      <c r="F554" s="36"/>
      <c r="G554" s="35"/>
      <c r="H554" s="35"/>
      <c r="I554" s="35"/>
      <c r="J554" s="35"/>
      <c r="K554" s="35"/>
      <c r="L554" s="35"/>
      <c r="M554" s="35"/>
      <c r="N554" s="35"/>
      <c r="O554" s="35"/>
      <c r="P554" s="35" t="s">
        <v>4248</v>
      </c>
      <c r="Q554" s="32" t="s">
        <v>9820</v>
      </c>
      <c r="R554" s="32" t="s">
        <v>10816</v>
      </c>
      <c r="S554" s="32" t="s">
        <v>10810</v>
      </c>
      <c r="T554" s="32" t="s">
        <v>10811</v>
      </c>
      <c r="U554" s="32" t="s">
        <v>10814</v>
      </c>
    </row>
    <row r="555" spans="1:21" x14ac:dyDescent="0.25">
      <c r="A555" s="35" t="s">
        <v>7073</v>
      </c>
      <c r="B555" s="34" t="s">
        <v>7074</v>
      </c>
      <c r="C555" s="35" t="s">
        <v>7075</v>
      </c>
      <c r="D555" s="35"/>
      <c r="E555" s="35"/>
      <c r="F555" s="36"/>
      <c r="G555" s="35"/>
      <c r="H555" s="35"/>
      <c r="I555" s="35"/>
      <c r="J555" s="35"/>
      <c r="K555" s="35"/>
      <c r="L555" s="35"/>
      <c r="M555" s="35"/>
      <c r="N555" s="35"/>
      <c r="O555" s="35"/>
      <c r="P555" s="35" t="s">
        <v>4248</v>
      </c>
      <c r="Q555" s="32" t="s">
        <v>9820</v>
      </c>
      <c r="R555" s="32" t="s">
        <v>10816</v>
      </c>
      <c r="S555" s="32" t="s">
        <v>10810</v>
      </c>
      <c r="T555" s="32" t="s">
        <v>10811</v>
      </c>
      <c r="U555" s="32" t="s">
        <v>10815</v>
      </c>
    </row>
    <row r="556" spans="1:21" x14ac:dyDescent="0.25">
      <c r="A556" s="35" t="s">
        <v>6807</v>
      </c>
      <c r="B556" s="34" t="s">
        <v>6808</v>
      </c>
      <c r="C556" s="35" t="s">
        <v>6809</v>
      </c>
      <c r="D556" s="35"/>
      <c r="E556" s="35"/>
      <c r="F556" s="36"/>
      <c r="G556" s="35"/>
      <c r="H556" s="35"/>
      <c r="I556" s="35"/>
      <c r="J556" s="35"/>
      <c r="K556" s="35"/>
      <c r="L556" s="35"/>
      <c r="M556" s="35"/>
      <c r="N556" s="35"/>
      <c r="O556" s="35"/>
      <c r="P556" s="35" t="s">
        <v>4248</v>
      </c>
      <c r="Q556" s="32" t="s">
        <v>9821</v>
      </c>
      <c r="R556" s="32" t="s">
        <v>10817</v>
      </c>
      <c r="S556" s="32" t="s">
        <v>10810</v>
      </c>
      <c r="T556" s="32" t="s">
        <v>10811</v>
      </c>
      <c r="U556" s="32" t="s">
        <v>10365</v>
      </c>
    </row>
    <row r="557" spans="1:21" x14ac:dyDescent="0.25">
      <c r="A557" s="35" t="s">
        <v>7091</v>
      </c>
      <c r="B557" s="34" t="s">
        <v>7092</v>
      </c>
      <c r="C557" s="35" t="s">
        <v>7093</v>
      </c>
      <c r="D557" s="35"/>
      <c r="E557" s="35"/>
      <c r="F557" s="36"/>
      <c r="G557" s="35"/>
      <c r="H557" s="35"/>
      <c r="I557" s="35"/>
      <c r="J557" s="35"/>
      <c r="K557" s="35"/>
      <c r="L557" s="35"/>
      <c r="M557" s="35"/>
      <c r="N557" s="35"/>
      <c r="O557" s="35"/>
      <c r="P557" s="35" t="s">
        <v>4248</v>
      </c>
      <c r="Q557" s="32" t="s">
        <v>9821</v>
      </c>
      <c r="R557" s="32" t="s">
        <v>10817</v>
      </c>
      <c r="S557" s="32" t="s">
        <v>10810</v>
      </c>
      <c r="T557" s="32" t="s">
        <v>10811</v>
      </c>
      <c r="U557" s="32" t="s">
        <v>10812</v>
      </c>
    </row>
    <row r="558" spans="1:21" x14ac:dyDescent="0.25">
      <c r="A558" s="35" t="s">
        <v>7100</v>
      </c>
      <c r="B558" s="34" t="s">
        <v>7101</v>
      </c>
      <c r="C558" s="35" t="s">
        <v>7102</v>
      </c>
      <c r="D558" s="35"/>
      <c r="E558" s="35"/>
      <c r="F558" s="36"/>
      <c r="G558" s="35"/>
      <c r="H558" s="35"/>
      <c r="I558" s="35"/>
      <c r="J558" s="35"/>
      <c r="K558" s="35"/>
      <c r="L558" s="35"/>
      <c r="M558" s="35"/>
      <c r="N558" s="35"/>
      <c r="O558" s="35"/>
      <c r="P558" s="35" t="s">
        <v>4248</v>
      </c>
      <c r="Q558" s="32" t="s">
        <v>9821</v>
      </c>
      <c r="R558" s="32" t="s">
        <v>10817</v>
      </c>
      <c r="S558" s="32" t="s">
        <v>10810</v>
      </c>
      <c r="T558" s="32" t="s">
        <v>10811</v>
      </c>
      <c r="U558" s="32" t="s">
        <v>10813</v>
      </c>
    </row>
    <row r="559" spans="1:21" x14ac:dyDescent="0.25">
      <c r="A559" s="35" t="s">
        <v>7058</v>
      </c>
      <c r="B559" s="34" t="s">
        <v>7059</v>
      </c>
      <c r="C559" s="35" t="s">
        <v>7060</v>
      </c>
      <c r="D559" s="35"/>
      <c r="E559" s="35"/>
      <c r="F559" s="36"/>
      <c r="G559" s="35"/>
      <c r="H559" s="35"/>
      <c r="I559" s="35"/>
      <c r="J559" s="35"/>
      <c r="K559" s="35"/>
      <c r="L559" s="35"/>
      <c r="M559" s="35"/>
      <c r="N559" s="35"/>
      <c r="O559" s="35"/>
      <c r="P559" s="35" t="s">
        <v>4248</v>
      </c>
      <c r="Q559" s="32" t="s">
        <v>9821</v>
      </c>
      <c r="R559" s="32" t="s">
        <v>10817</v>
      </c>
      <c r="S559" s="32" t="s">
        <v>10810</v>
      </c>
      <c r="T559" s="32" t="s">
        <v>10811</v>
      </c>
      <c r="U559" s="32" t="s">
        <v>10814</v>
      </c>
    </row>
    <row r="560" spans="1:21" x14ac:dyDescent="0.25">
      <c r="A560" s="35" t="s">
        <v>7076</v>
      </c>
      <c r="B560" s="34" t="s">
        <v>7077</v>
      </c>
      <c r="C560" s="35" t="s">
        <v>7078</v>
      </c>
      <c r="D560" s="35"/>
      <c r="E560" s="35"/>
      <c r="F560" s="36"/>
      <c r="G560" s="35"/>
      <c r="H560" s="35"/>
      <c r="I560" s="35"/>
      <c r="J560" s="35"/>
      <c r="K560" s="35"/>
      <c r="L560" s="35"/>
      <c r="M560" s="35"/>
      <c r="N560" s="35"/>
      <c r="O560" s="35"/>
      <c r="P560" s="35" t="s">
        <v>4248</v>
      </c>
      <c r="Q560" s="32" t="s">
        <v>9821</v>
      </c>
      <c r="R560" s="32" t="s">
        <v>10817</v>
      </c>
      <c r="S560" s="32" t="s">
        <v>10810</v>
      </c>
      <c r="T560" s="32" t="s">
        <v>10811</v>
      </c>
      <c r="U560" s="32" t="s">
        <v>10815</v>
      </c>
    </row>
    <row r="561" spans="1:21" x14ac:dyDescent="0.25">
      <c r="A561" s="35" t="s">
        <v>7121</v>
      </c>
      <c r="B561" s="34" t="s">
        <v>7122</v>
      </c>
      <c r="C561" s="35" t="s">
        <v>7123</v>
      </c>
      <c r="D561" s="35"/>
      <c r="E561" s="35"/>
      <c r="F561" s="36"/>
      <c r="G561" s="35"/>
      <c r="H561" s="35"/>
      <c r="I561" s="35"/>
      <c r="J561" s="35"/>
      <c r="K561" s="35"/>
      <c r="L561" s="35"/>
      <c r="M561" s="35"/>
      <c r="N561" s="35"/>
      <c r="O561" s="35"/>
      <c r="P561" s="35" t="s">
        <v>4248</v>
      </c>
      <c r="Q561" s="32" t="s">
        <v>9819</v>
      </c>
      <c r="R561" s="32" t="s">
        <v>10818</v>
      </c>
      <c r="S561" s="32" t="s">
        <v>10089</v>
      </c>
      <c r="T561" s="32" t="s">
        <v>10819</v>
      </c>
      <c r="U561" s="32" t="s">
        <v>10820</v>
      </c>
    </row>
    <row r="562" spans="1:21" x14ac:dyDescent="0.25">
      <c r="A562" s="35" t="s">
        <v>7151</v>
      </c>
      <c r="B562" s="34" t="s">
        <v>7152</v>
      </c>
      <c r="C562" s="35" t="s">
        <v>7153</v>
      </c>
      <c r="D562" s="35"/>
      <c r="E562" s="35"/>
      <c r="F562" s="36"/>
      <c r="G562" s="35"/>
      <c r="H562" s="35"/>
      <c r="I562" s="35"/>
      <c r="J562" s="35"/>
      <c r="K562" s="35"/>
      <c r="L562" s="35"/>
      <c r="M562" s="35"/>
      <c r="N562" s="35"/>
      <c r="O562" s="35"/>
      <c r="P562" s="35" t="s">
        <v>4248</v>
      </c>
      <c r="Q562" s="32" t="s">
        <v>9819</v>
      </c>
      <c r="R562" s="32" t="s">
        <v>10818</v>
      </c>
      <c r="S562" s="32" t="s">
        <v>10089</v>
      </c>
      <c r="T562" s="32" t="s">
        <v>10819</v>
      </c>
      <c r="U562" s="32" t="s">
        <v>10821</v>
      </c>
    </row>
    <row r="563" spans="1:21" x14ac:dyDescent="0.25">
      <c r="A563" s="35" t="s">
        <v>7133</v>
      </c>
      <c r="B563" s="34" t="s">
        <v>7134</v>
      </c>
      <c r="C563" s="35" t="s">
        <v>7135</v>
      </c>
      <c r="D563" s="35"/>
      <c r="E563" s="35"/>
      <c r="F563" s="36"/>
      <c r="G563" s="35"/>
      <c r="H563" s="35"/>
      <c r="I563" s="35"/>
      <c r="J563" s="35"/>
      <c r="K563" s="35"/>
      <c r="L563" s="35"/>
      <c r="M563" s="35"/>
      <c r="N563" s="35"/>
      <c r="O563" s="35"/>
      <c r="P563" s="35" t="s">
        <v>4248</v>
      </c>
      <c r="Q563" s="32" t="s">
        <v>9819</v>
      </c>
      <c r="R563" s="32" t="s">
        <v>10818</v>
      </c>
      <c r="S563" s="32" t="s">
        <v>10089</v>
      </c>
      <c r="T563" s="32" t="s">
        <v>10819</v>
      </c>
      <c r="U563" s="32" t="s">
        <v>10822</v>
      </c>
    </row>
    <row r="564" spans="1:21" x14ac:dyDescent="0.25">
      <c r="A564" s="35" t="s">
        <v>8267</v>
      </c>
      <c r="B564" s="34" t="s">
        <v>8268</v>
      </c>
      <c r="C564" s="35" t="s">
        <v>8269</v>
      </c>
      <c r="D564" s="35"/>
      <c r="E564" s="35"/>
      <c r="F564" s="36"/>
      <c r="G564" s="35"/>
      <c r="H564" s="35"/>
      <c r="I564" s="35"/>
      <c r="J564" s="35"/>
      <c r="K564" s="35"/>
      <c r="L564" s="35"/>
      <c r="M564" s="35"/>
      <c r="N564" s="35"/>
      <c r="O564" s="35"/>
      <c r="P564" s="35" t="s">
        <v>4248</v>
      </c>
      <c r="Q564" s="32" t="s">
        <v>9819</v>
      </c>
      <c r="R564" s="32" t="s">
        <v>10823</v>
      </c>
      <c r="S564" s="32" t="s">
        <v>10824</v>
      </c>
      <c r="T564" s="32" t="s">
        <v>10825</v>
      </c>
      <c r="U564" s="32" t="s">
        <v>10826</v>
      </c>
    </row>
    <row r="565" spans="1:21" x14ac:dyDescent="0.25">
      <c r="A565" s="35" t="s">
        <v>7187</v>
      </c>
      <c r="B565" s="34" t="s">
        <v>7188</v>
      </c>
      <c r="C565" s="35" t="s">
        <v>7189</v>
      </c>
      <c r="D565" s="35"/>
      <c r="E565" s="35"/>
      <c r="F565" s="36"/>
      <c r="G565" s="35"/>
      <c r="H565" s="35"/>
      <c r="I565" s="35"/>
      <c r="J565" s="35"/>
      <c r="K565" s="35"/>
      <c r="L565" s="35"/>
      <c r="M565" s="35"/>
      <c r="N565" s="35"/>
      <c r="O565" s="35"/>
      <c r="P565" s="35" t="s">
        <v>4248</v>
      </c>
      <c r="Q565" s="32" t="s">
        <v>9819</v>
      </c>
      <c r="R565" s="32" t="s">
        <v>10818</v>
      </c>
      <c r="S565" s="32" t="s">
        <v>10089</v>
      </c>
      <c r="T565" s="32" t="s">
        <v>10819</v>
      </c>
      <c r="U565" s="32" t="s">
        <v>10827</v>
      </c>
    </row>
    <row r="566" spans="1:21" x14ac:dyDescent="0.25">
      <c r="A566" s="35" t="s">
        <v>6804</v>
      </c>
      <c r="B566" s="34" t="s">
        <v>6805</v>
      </c>
      <c r="C566" s="35" t="s">
        <v>6806</v>
      </c>
      <c r="D566" s="35"/>
      <c r="E566" s="35"/>
      <c r="F566" s="36"/>
      <c r="G566" s="35"/>
      <c r="H566" s="35"/>
      <c r="I566" s="35"/>
      <c r="J566" s="35"/>
      <c r="K566" s="35"/>
      <c r="L566" s="35"/>
      <c r="M566" s="35"/>
      <c r="N566" s="35"/>
      <c r="O566" s="35"/>
      <c r="P566" s="35" t="s">
        <v>4248</v>
      </c>
      <c r="Q566" s="32" t="s">
        <v>9819</v>
      </c>
      <c r="R566" s="32" t="s">
        <v>10823</v>
      </c>
      <c r="S566" s="32" t="s">
        <v>10824</v>
      </c>
      <c r="T566" s="32" t="s">
        <v>10355</v>
      </c>
    </row>
    <row r="567" spans="1:21" x14ac:dyDescent="0.25">
      <c r="A567" s="35" t="s">
        <v>8294</v>
      </c>
      <c r="B567" s="34" t="s">
        <v>8295</v>
      </c>
      <c r="C567" s="35" t="s">
        <v>8296</v>
      </c>
      <c r="D567" s="35"/>
      <c r="E567" s="35"/>
      <c r="F567" s="36"/>
      <c r="G567" s="35"/>
      <c r="H567" s="35"/>
      <c r="I567" s="35"/>
      <c r="J567" s="35"/>
      <c r="K567" s="35"/>
      <c r="L567" s="35"/>
      <c r="M567" s="35"/>
      <c r="N567" s="35"/>
      <c r="O567" s="35"/>
      <c r="P567" s="35" t="s">
        <v>4248</v>
      </c>
      <c r="Q567" s="32" t="s">
        <v>9819</v>
      </c>
      <c r="R567" s="32" t="s">
        <v>10823</v>
      </c>
      <c r="S567" s="32" t="s">
        <v>10824</v>
      </c>
      <c r="T567" s="32" t="s">
        <v>10825</v>
      </c>
      <c r="U567" s="32" t="s">
        <v>10828</v>
      </c>
    </row>
    <row r="568" spans="1:21" x14ac:dyDescent="0.25">
      <c r="A568" s="35" t="s">
        <v>8285</v>
      </c>
      <c r="B568" s="34" t="s">
        <v>8286</v>
      </c>
      <c r="C568" s="35" t="s">
        <v>8287</v>
      </c>
      <c r="D568" s="35"/>
      <c r="E568" s="35"/>
      <c r="F568" s="36"/>
      <c r="G568" s="35"/>
      <c r="H568" s="35"/>
      <c r="I568" s="35"/>
      <c r="J568" s="35"/>
      <c r="K568" s="35"/>
      <c r="L568" s="35"/>
      <c r="M568" s="35"/>
      <c r="N568" s="35"/>
      <c r="O568" s="35"/>
      <c r="P568" s="35" t="s">
        <v>4248</v>
      </c>
      <c r="Q568" s="32" t="s">
        <v>9819</v>
      </c>
      <c r="R568" s="32" t="s">
        <v>10823</v>
      </c>
      <c r="S568" s="32" t="s">
        <v>10824</v>
      </c>
      <c r="T568" s="32" t="s">
        <v>10825</v>
      </c>
      <c r="U568" s="32" t="s">
        <v>10829</v>
      </c>
    </row>
    <row r="569" spans="1:21" x14ac:dyDescent="0.25">
      <c r="A569" s="35" t="s">
        <v>8321</v>
      </c>
      <c r="B569" s="34" t="s">
        <v>8286</v>
      </c>
      <c r="C569" s="35" t="s">
        <v>8322</v>
      </c>
      <c r="D569" s="35"/>
      <c r="E569" s="35"/>
      <c r="F569" s="36"/>
      <c r="G569" s="35"/>
      <c r="H569" s="35"/>
      <c r="I569" s="35"/>
      <c r="J569" s="35"/>
      <c r="K569" s="35"/>
      <c r="L569" s="35"/>
      <c r="M569" s="35"/>
      <c r="N569" s="35"/>
      <c r="O569" s="35"/>
      <c r="P569" s="35" t="s">
        <v>4248</v>
      </c>
      <c r="Q569" s="32" t="s">
        <v>9819</v>
      </c>
      <c r="R569" s="32" t="s">
        <v>10823</v>
      </c>
      <c r="S569" s="32" t="s">
        <v>10824</v>
      </c>
      <c r="T569" s="32" t="s">
        <v>10825</v>
      </c>
      <c r="U569" s="32" t="s">
        <v>10830</v>
      </c>
    </row>
    <row r="570" spans="1:21" x14ac:dyDescent="0.25">
      <c r="A570" s="35" t="s">
        <v>8276</v>
      </c>
      <c r="B570" s="34" t="s">
        <v>8277</v>
      </c>
      <c r="C570" s="35" t="s">
        <v>8278</v>
      </c>
      <c r="D570" s="35"/>
      <c r="E570" s="35"/>
      <c r="F570" s="36"/>
      <c r="G570" s="35"/>
      <c r="H570" s="35"/>
      <c r="I570" s="35"/>
      <c r="J570" s="35"/>
      <c r="K570" s="35"/>
      <c r="L570" s="35"/>
      <c r="M570" s="35"/>
      <c r="N570" s="35"/>
      <c r="O570" s="35"/>
      <c r="P570" s="35" t="s">
        <v>4248</v>
      </c>
      <c r="Q570" s="32" t="s">
        <v>9819</v>
      </c>
      <c r="R570" s="32" t="s">
        <v>10823</v>
      </c>
      <c r="S570" s="32" t="s">
        <v>10824</v>
      </c>
      <c r="T570" s="32" t="s">
        <v>10825</v>
      </c>
      <c r="U570" s="32" t="s">
        <v>10831</v>
      </c>
    </row>
    <row r="571" spans="1:21" x14ac:dyDescent="0.25">
      <c r="A571" s="35" t="s">
        <v>7169</v>
      </c>
      <c r="B571" s="34" t="s">
        <v>7170</v>
      </c>
      <c r="C571" s="35" t="s">
        <v>7171</v>
      </c>
      <c r="D571" s="35"/>
      <c r="E571" s="35"/>
      <c r="F571" s="36"/>
      <c r="G571" s="35"/>
      <c r="H571" s="35"/>
      <c r="I571" s="35"/>
      <c r="J571" s="35"/>
      <c r="K571" s="35"/>
      <c r="L571" s="35"/>
      <c r="M571" s="35"/>
      <c r="N571" s="35"/>
      <c r="O571" s="35"/>
      <c r="P571" s="35" t="s">
        <v>4248</v>
      </c>
      <c r="Q571" s="32" t="s">
        <v>9819</v>
      </c>
      <c r="R571" s="32" t="s">
        <v>10818</v>
      </c>
      <c r="S571" s="32" t="s">
        <v>10089</v>
      </c>
      <c r="T571" s="32" t="s">
        <v>10819</v>
      </c>
      <c r="U571" s="32" t="s">
        <v>10832</v>
      </c>
    </row>
    <row r="572" spans="1:21" x14ac:dyDescent="0.25">
      <c r="A572" s="35" t="s">
        <v>6771</v>
      </c>
      <c r="B572" s="34" t="s">
        <v>6772</v>
      </c>
      <c r="C572" s="35" t="s">
        <v>6773</v>
      </c>
      <c r="D572" s="35"/>
      <c r="E572" s="35"/>
      <c r="F572" s="36"/>
      <c r="G572" s="35"/>
      <c r="H572" s="35"/>
      <c r="I572" s="35"/>
      <c r="J572" s="35"/>
      <c r="K572" s="35"/>
      <c r="L572" s="35"/>
      <c r="M572" s="35"/>
      <c r="N572" s="35"/>
      <c r="O572" s="35"/>
      <c r="P572" s="35" t="s">
        <v>4248</v>
      </c>
      <c r="Q572" s="32" t="s">
        <v>9819</v>
      </c>
      <c r="R572" s="32" t="s">
        <v>10833</v>
      </c>
      <c r="S572" s="32" t="s">
        <v>10834</v>
      </c>
      <c r="T572" s="32" t="s">
        <v>10399</v>
      </c>
      <c r="U572" s="32" t="s">
        <v>10394</v>
      </c>
    </row>
    <row r="573" spans="1:21" x14ac:dyDescent="0.25">
      <c r="A573" s="35" t="s">
        <v>8210</v>
      </c>
      <c r="B573" s="34" t="s">
        <v>8211</v>
      </c>
      <c r="C573" s="35" t="s">
        <v>8212</v>
      </c>
      <c r="D573" s="35"/>
      <c r="E573" s="35"/>
      <c r="F573" s="36"/>
      <c r="G573" s="35"/>
      <c r="H573" s="35"/>
      <c r="I573" s="35"/>
      <c r="J573" s="35"/>
      <c r="K573" s="35"/>
      <c r="L573" s="35"/>
      <c r="M573" s="35"/>
      <c r="N573" s="35"/>
      <c r="O573" s="35"/>
      <c r="P573" s="35" t="s">
        <v>4248</v>
      </c>
      <c r="Q573" s="32" t="s">
        <v>9819</v>
      </c>
      <c r="R573" s="32" t="s">
        <v>10823</v>
      </c>
      <c r="S573" s="32" t="s">
        <v>10824</v>
      </c>
      <c r="T573" s="32" t="s">
        <v>10825</v>
      </c>
      <c r="U573" s="32" t="s">
        <v>10835</v>
      </c>
    </row>
    <row r="574" spans="1:21" x14ac:dyDescent="0.25">
      <c r="A574" s="35" t="s">
        <v>8312</v>
      </c>
      <c r="B574" s="34" t="s">
        <v>8313</v>
      </c>
      <c r="C574" s="35" t="s">
        <v>8314</v>
      </c>
      <c r="D574" s="35"/>
      <c r="E574" s="35"/>
      <c r="F574" s="36"/>
      <c r="G574" s="35"/>
      <c r="H574" s="35"/>
      <c r="I574" s="35"/>
      <c r="J574" s="35"/>
      <c r="K574" s="35"/>
      <c r="L574" s="35"/>
      <c r="M574" s="35"/>
      <c r="N574" s="35"/>
      <c r="O574" s="35"/>
      <c r="P574" s="35" t="s">
        <v>4248</v>
      </c>
      <c r="Q574" s="32" t="s">
        <v>9819</v>
      </c>
      <c r="R574" s="32" t="s">
        <v>10823</v>
      </c>
      <c r="S574" s="32" t="s">
        <v>10824</v>
      </c>
      <c r="T574" s="32" t="s">
        <v>10825</v>
      </c>
      <c r="U574" s="32" t="s">
        <v>10836</v>
      </c>
    </row>
    <row r="575" spans="1:21" x14ac:dyDescent="0.25">
      <c r="A575" s="35" t="s">
        <v>8303</v>
      </c>
      <c r="B575" s="34" t="s">
        <v>8304</v>
      </c>
      <c r="C575" s="35" t="s">
        <v>8305</v>
      </c>
      <c r="D575" s="35"/>
      <c r="E575" s="35"/>
      <c r="F575" s="36"/>
      <c r="G575" s="35"/>
      <c r="H575" s="35"/>
      <c r="I575" s="35"/>
      <c r="J575" s="35"/>
      <c r="K575" s="35"/>
      <c r="L575" s="35"/>
      <c r="M575" s="35"/>
      <c r="N575" s="35"/>
      <c r="O575" s="35"/>
      <c r="P575" s="35" t="s">
        <v>4248</v>
      </c>
      <c r="Q575" s="32" t="s">
        <v>9819</v>
      </c>
      <c r="R575" s="32" t="s">
        <v>10823</v>
      </c>
      <c r="S575" s="32" t="s">
        <v>10824</v>
      </c>
      <c r="T575" s="32" t="s">
        <v>10825</v>
      </c>
      <c r="U575" s="32" t="s">
        <v>10837</v>
      </c>
    </row>
    <row r="576" spans="1:21" x14ac:dyDescent="0.25">
      <c r="A576" s="35" t="s">
        <v>9332</v>
      </c>
      <c r="B576" s="34" t="s">
        <v>9333</v>
      </c>
      <c r="C576" s="35" t="s">
        <v>9334</v>
      </c>
      <c r="D576" s="35"/>
      <c r="E576" s="35"/>
      <c r="F576" s="36"/>
      <c r="G576" s="35"/>
      <c r="H576" s="35"/>
      <c r="I576" s="35"/>
      <c r="J576" s="35"/>
      <c r="K576" s="35"/>
      <c r="L576" s="35"/>
      <c r="M576" s="35"/>
      <c r="N576" s="35"/>
      <c r="O576" s="35"/>
      <c r="P576" s="35" t="s">
        <v>4248</v>
      </c>
      <c r="Q576" s="32" t="s">
        <v>9819</v>
      </c>
      <c r="R576" s="32" t="s">
        <v>10823</v>
      </c>
      <c r="S576" s="32" t="s">
        <v>10824</v>
      </c>
      <c r="T576" s="32" t="s">
        <v>10825</v>
      </c>
      <c r="U576" s="32" t="s">
        <v>10838</v>
      </c>
    </row>
    <row r="577" spans="1:21" x14ac:dyDescent="0.25">
      <c r="A577" s="35" t="s">
        <v>8201</v>
      </c>
      <c r="B577" s="34" t="s">
        <v>8202</v>
      </c>
      <c r="C577" s="35" t="s">
        <v>8203</v>
      </c>
      <c r="D577" s="35"/>
      <c r="E577" s="35"/>
      <c r="F577" s="36"/>
      <c r="G577" s="35"/>
      <c r="H577" s="35"/>
      <c r="I577" s="35"/>
      <c r="J577" s="35"/>
      <c r="K577" s="35"/>
      <c r="L577" s="35"/>
      <c r="M577" s="35"/>
      <c r="N577" s="35"/>
      <c r="O577" s="35"/>
      <c r="P577" s="35" t="s">
        <v>4248</v>
      </c>
      <c r="Q577" s="32" t="s">
        <v>9819</v>
      </c>
      <c r="R577" s="32" t="s">
        <v>10823</v>
      </c>
      <c r="S577" s="32" t="s">
        <v>10824</v>
      </c>
      <c r="T577" s="32" t="s">
        <v>10825</v>
      </c>
      <c r="U577" s="32" t="s">
        <v>10839</v>
      </c>
    </row>
    <row r="578" spans="1:21" x14ac:dyDescent="0.25">
      <c r="A578" s="35" t="s">
        <v>8240</v>
      </c>
      <c r="B578" s="34" t="s">
        <v>8241</v>
      </c>
      <c r="C578" s="35" t="s">
        <v>8242</v>
      </c>
      <c r="D578" s="35"/>
      <c r="E578" s="35"/>
      <c r="F578" s="36"/>
      <c r="G578" s="35"/>
      <c r="H578" s="35"/>
      <c r="I578" s="35"/>
      <c r="J578" s="35"/>
      <c r="K578" s="35"/>
      <c r="L578" s="35"/>
      <c r="M578" s="35"/>
      <c r="N578" s="35"/>
      <c r="O578" s="35"/>
      <c r="P578" s="35" t="s">
        <v>4248</v>
      </c>
      <c r="Q578" s="32" t="s">
        <v>9819</v>
      </c>
      <c r="R578" s="32" t="s">
        <v>10823</v>
      </c>
      <c r="S578" s="32" t="s">
        <v>10824</v>
      </c>
      <c r="T578" s="32" t="s">
        <v>10825</v>
      </c>
      <c r="U578" s="32" t="s">
        <v>10840</v>
      </c>
    </row>
    <row r="579" spans="1:21" x14ac:dyDescent="0.25">
      <c r="A579" s="35" t="s">
        <v>8249</v>
      </c>
      <c r="B579" s="34" t="s">
        <v>8250</v>
      </c>
      <c r="C579" s="35" t="s">
        <v>8251</v>
      </c>
      <c r="D579" s="35"/>
      <c r="E579" s="35"/>
      <c r="F579" s="36"/>
      <c r="G579" s="35"/>
      <c r="H579" s="35"/>
      <c r="I579" s="35"/>
      <c r="J579" s="35"/>
      <c r="K579" s="35"/>
      <c r="L579" s="35"/>
      <c r="M579" s="35"/>
      <c r="N579" s="35"/>
      <c r="O579" s="35"/>
      <c r="P579" s="35" t="s">
        <v>4248</v>
      </c>
      <c r="Q579" s="32" t="s">
        <v>9819</v>
      </c>
      <c r="R579" s="32" t="s">
        <v>10823</v>
      </c>
      <c r="S579" s="32" t="s">
        <v>10824</v>
      </c>
      <c r="T579" s="32" t="s">
        <v>10825</v>
      </c>
      <c r="U579" s="32" t="s">
        <v>10841</v>
      </c>
    </row>
    <row r="580" spans="1:21" x14ac:dyDescent="0.25">
      <c r="A580" s="35" t="s">
        <v>8258</v>
      </c>
      <c r="B580" s="34" t="s">
        <v>8259</v>
      </c>
      <c r="C580" s="35" t="s">
        <v>8260</v>
      </c>
      <c r="D580" s="35"/>
      <c r="E580" s="35"/>
      <c r="F580" s="36"/>
      <c r="G580" s="35"/>
      <c r="H580" s="35"/>
      <c r="I580" s="35"/>
      <c r="J580" s="35"/>
      <c r="K580" s="35"/>
      <c r="L580" s="35"/>
      <c r="M580" s="35"/>
      <c r="N580" s="35"/>
      <c r="O580" s="35"/>
      <c r="P580" s="35" t="s">
        <v>4248</v>
      </c>
      <c r="Q580" s="32" t="s">
        <v>9819</v>
      </c>
      <c r="R580" s="32" t="s">
        <v>10823</v>
      </c>
      <c r="S580" s="32" t="s">
        <v>10824</v>
      </c>
      <c r="T580" s="32" t="s">
        <v>10825</v>
      </c>
      <c r="U580" s="32" t="s">
        <v>10842</v>
      </c>
    </row>
    <row r="581" spans="1:21" x14ac:dyDescent="0.25">
      <c r="A581" s="35" t="s">
        <v>7220</v>
      </c>
      <c r="B581" s="34" t="s">
        <v>7221</v>
      </c>
      <c r="C581" s="35" t="s">
        <v>7222</v>
      </c>
      <c r="D581" s="35"/>
      <c r="E581" s="35"/>
      <c r="F581" s="36"/>
      <c r="G581" s="35"/>
      <c r="H581" s="35"/>
      <c r="I581" s="35"/>
      <c r="J581" s="35"/>
      <c r="K581" s="35"/>
      <c r="L581" s="35"/>
      <c r="M581" s="35"/>
      <c r="N581" s="35"/>
      <c r="O581" s="35"/>
      <c r="P581" s="35" t="s">
        <v>4248</v>
      </c>
      <c r="Q581" s="32" t="s">
        <v>9819</v>
      </c>
      <c r="R581" s="32" t="s">
        <v>10818</v>
      </c>
      <c r="S581" s="32" t="s">
        <v>10089</v>
      </c>
      <c r="T581" s="32" t="s">
        <v>10819</v>
      </c>
      <c r="U581" s="32" t="s">
        <v>10843</v>
      </c>
    </row>
    <row r="582" spans="1:21" x14ac:dyDescent="0.25">
      <c r="A582" s="35" t="s">
        <v>6777</v>
      </c>
      <c r="B582" s="34" t="s">
        <v>6778</v>
      </c>
      <c r="C582" s="35" t="s">
        <v>6779</v>
      </c>
      <c r="D582" s="35"/>
      <c r="E582" s="35"/>
      <c r="F582" s="36"/>
      <c r="G582" s="35"/>
      <c r="H582" s="35"/>
      <c r="I582" s="35"/>
      <c r="J582" s="35"/>
      <c r="K582" s="35"/>
      <c r="L582" s="35"/>
      <c r="M582" s="35"/>
      <c r="N582" s="35"/>
      <c r="O582" s="35"/>
      <c r="P582" s="35" t="s">
        <v>4248</v>
      </c>
      <c r="Q582" s="32" t="s">
        <v>9819</v>
      </c>
      <c r="R582" s="32" t="s">
        <v>10818</v>
      </c>
      <c r="S582" s="32" t="s">
        <v>10089</v>
      </c>
    </row>
    <row r="583" spans="1:21" x14ac:dyDescent="0.25">
      <c r="A583" s="35" t="s">
        <v>7241</v>
      </c>
      <c r="B583" s="34" t="s">
        <v>7242</v>
      </c>
      <c r="C583" s="35" t="s">
        <v>7243</v>
      </c>
      <c r="D583" s="35"/>
      <c r="E583" s="35"/>
      <c r="F583" s="36"/>
      <c r="G583" s="35"/>
      <c r="H583" s="35"/>
      <c r="I583" s="35"/>
      <c r="J583" s="35"/>
      <c r="K583" s="35"/>
      <c r="L583" s="35"/>
      <c r="M583" s="35"/>
      <c r="N583" s="35"/>
      <c r="O583" s="35"/>
      <c r="P583" s="35" t="s">
        <v>4248</v>
      </c>
      <c r="Q583" s="32" t="s">
        <v>9819</v>
      </c>
      <c r="R583" s="32" t="s">
        <v>10818</v>
      </c>
      <c r="S583" s="32" t="s">
        <v>10089</v>
      </c>
      <c r="T583" s="32" t="s">
        <v>10819</v>
      </c>
      <c r="U583" s="32" t="s">
        <v>10844</v>
      </c>
    </row>
    <row r="584" spans="1:21" x14ac:dyDescent="0.25">
      <c r="A584" s="35" t="s">
        <v>7124</v>
      </c>
      <c r="B584" s="34" t="s">
        <v>7125</v>
      </c>
      <c r="C584" s="35" t="s">
        <v>7126</v>
      </c>
      <c r="D584" s="35"/>
      <c r="E584" s="35"/>
      <c r="F584" s="36"/>
      <c r="G584" s="35"/>
      <c r="H584" s="35"/>
      <c r="I584" s="35"/>
      <c r="J584" s="35"/>
      <c r="K584" s="35"/>
      <c r="L584" s="35"/>
      <c r="M584" s="35"/>
      <c r="N584" s="35"/>
      <c r="O584" s="35"/>
      <c r="P584" s="35" t="s">
        <v>4248</v>
      </c>
      <c r="Q584" s="32" t="s">
        <v>9820</v>
      </c>
      <c r="R584" s="32" t="s">
        <v>10845</v>
      </c>
      <c r="S584" s="32" t="s">
        <v>10089</v>
      </c>
      <c r="T584" s="32" t="s">
        <v>10819</v>
      </c>
      <c r="U584" s="32" t="s">
        <v>10820</v>
      </c>
    </row>
    <row r="585" spans="1:21" x14ac:dyDescent="0.25">
      <c r="A585" s="35" t="s">
        <v>7154</v>
      </c>
      <c r="B585" s="34" t="s">
        <v>7155</v>
      </c>
      <c r="C585" s="35" t="s">
        <v>7156</v>
      </c>
      <c r="D585" s="35"/>
      <c r="E585" s="35"/>
      <c r="F585" s="36"/>
      <c r="G585" s="35"/>
      <c r="H585" s="35"/>
      <c r="I585" s="35"/>
      <c r="J585" s="35"/>
      <c r="K585" s="35"/>
      <c r="L585" s="35"/>
      <c r="M585" s="35"/>
      <c r="N585" s="35"/>
      <c r="O585" s="35"/>
      <c r="P585" s="35" t="s">
        <v>4248</v>
      </c>
      <c r="Q585" s="32" t="s">
        <v>9820</v>
      </c>
      <c r="R585" s="32" t="s">
        <v>10845</v>
      </c>
      <c r="S585" s="32" t="s">
        <v>10089</v>
      </c>
      <c r="T585" s="32" t="s">
        <v>10819</v>
      </c>
      <c r="U585" s="32" t="s">
        <v>10821</v>
      </c>
    </row>
    <row r="586" spans="1:21" x14ac:dyDescent="0.25">
      <c r="A586" s="35" t="s">
        <v>7136</v>
      </c>
      <c r="B586" s="34" t="s">
        <v>7137</v>
      </c>
      <c r="C586" s="35" t="s">
        <v>7138</v>
      </c>
      <c r="D586" s="35"/>
      <c r="E586" s="35"/>
      <c r="F586" s="36"/>
      <c r="G586" s="35"/>
      <c r="H586" s="35"/>
      <c r="I586" s="35"/>
      <c r="J586" s="35"/>
      <c r="K586" s="35"/>
      <c r="L586" s="35"/>
      <c r="M586" s="35"/>
      <c r="N586" s="35"/>
      <c r="O586" s="35"/>
      <c r="P586" s="35" t="s">
        <v>4248</v>
      </c>
      <c r="Q586" s="32" t="s">
        <v>9820</v>
      </c>
      <c r="R586" s="32" t="s">
        <v>10845</v>
      </c>
      <c r="S586" s="32" t="s">
        <v>10089</v>
      </c>
      <c r="T586" s="32" t="s">
        <v>10819</v>
      </c>
      <c r="U586" s="32" t="s">
        <v>10822</v>
      </c>
    </row>
    <row r="587" spans="1:21" x14ac:dyDescent="0.25">
      <c r="A587" s="35" t="s">
        <v>8273</v>
      </c>
      <c r="B587" s="34" t="s">
        <v>8274</v>
      </c>
      <c r="C587" s="35" t="s">
        <v>8275</v>
      </c>
      <c r="D587" s="35"/>
      <c r="E587" s="35"/>
      <c r="F587" s="36"/>
      <c r="G587" s="35"/>
      <c r="H587" s="35"/>
      <c r="I587" s="35"/>
      <c r="J587" s="35"/>
      <c r="K587" s="35"/>
      <c r="L587" s="35"/>
      <c r="M587" s="35"/>
      <c r="N587" s="35"/>
      <c r="O587" s="35"/>
      <c r="P587" s="35" t="s">
        <v>4248</v>
      </c>
      <c r="Q587" s="32" t="s">
        <v>9820</v>
      </c>
      <c r="R587" s="32" t="s">
        <v>10846</v>
      </c>
      <c r="S587" s="32" t="s">
        <v>10652</v>
      </c>
      <c r="T587" s="32" t="s">
        <v>10847</v>
      </c>
      <c r="U587" s="32" t="s">
        <v>10848</v>
      </c>
    </row>
    <row r="588" spans="1:21" x14ac:dyDescent="0.25">
      <c r="A588" s="35" t="s">
        <v>7190</v>
      </c>
      <c r="B588" s="34" t="s">
        <v>7191</v>
      </c>
      <c r="C588" s="35" t="s">
        <v>7192</v>
      </c>
      <c r="D588" s="35"/>
      <c r="E588" s="35"/>
      <c r="F588" s="36"/>
      <c r="G588" s="35"/>
      <c r="H588" s="35"/>
      <c r="I588" s="35"/>
      <c r="J588" s="35"/>
      <c r="K588" s="35"/>
      <c r="L588" s="35"/>
      <c r="M588" s="35"/>
      <c r="N588" s="35"/>
      <c r="O588" s="35"/>
      <c r="P588" s="35" t="s">
        <v>4248</v>
      </c>
      <c r="Q588" s="32" t="s">
        <v>9820</v>
      </c>
      <c r="R588" s="32" t="s">
        <v>10845</v>
      </c>
      <c r="S588" s="32" t="s">
        <v>10089</v>
      </c>
      <c r="T588" s="32" t="s">
        <v>10819</v>
      </c>
      <c r="U588" s="32" t="s">
        <v>10827</v>
      </c>
    </row>
    <row r="589" spans="1:21" x14ac:dyDescent="0.25">
      <c r="A589" s="35" t="s">
        <v>6801</v>
      </c>
      <c r="B589" s="34" t="s">
        <v>6802</v>
      </c>
      <c r="C589" s="35" t="s">
        <v>6803</v>
      </c>
      <c r="D589" s="35"/>
      <c r="E589" s="35"/>
      <c r="F589" s="36"/>
      <c r="G589" s="35"/>
      <c r="H589" s="35"/>
      <c r="I589" s="35"/>
      <c r="J589" s="35"/>
      <c r="K589" s="35"/>
      <c r="L589" s="35"/>
      <c r="M589" s="35"/>
      <c r="N589" s="35"/>
      <c r="O589" s="35"/>
      <c r="P589" s="35" t="s">
        <v>4248</v>
      </c>
      <c r="Q589" s="32" t="s">
        <v>9820</v>
      </c>
      <c r="R589" s="32" t="s">
        <v>10846</v>
      </c>
      <c r="S589" s="32" t="s">
        <v>10652</v>
      </c>
      <c r="T589" s="32" t="s">
        <v>10394</v>
      </c>
    </row>
    <row r="590" spans="1:21" x14ac:dyDescent="0.25">
      <c r="A590" s="35" t="s">
        <v>8300</v>
      </c>
      <c r="B590" s="34" t="s">
        <v>8301</v>
      </c>
      <c r="C590" s="35" t="s">
        <v>8302</v>
      </c>
      <c r="D590" s="35"/>
      <c r="E590" s="35"/>
      <c r="F590" s="36"/>
      <c r="G590" s="35"/>
      <c r="H590" s="35"/>
      <c r="I590" s="35"/>
      <c r="J590" s="35"/>
      <c r="K590" s="35"/>
      <c r="L590" s="35"/>
      <c r="M590" s="35"/>
      <c r="N590" s="35"/>
      <c r="O590" s="35"/>
      <c r="P590" s="35" t="s">
        <v>4248</v>
      </c>
      <c r="Q590" s="32" t="s">
        <v>9820</v>
      </c>
      <c r="R590" s="32" t="s">
        <v>10846</v>
      </c>
      <c r="S590" s="32" t="s">
        <v>10652</v>
      </c>
      <c r="T590" s="32" t="s">
        <v>10847</v>
      </c>
      <c r="U590" s="32" t="s">
        <v>10849</v>
      </c>
    </row>
    <row r="591" spans="1:21" x14ac:dyDescent="0.25">
      <c r="A591" s="35" t="s">
        <v>8291</v>
      </c>
      <c r="B591" s="34" t="s">
        <v>8292</v>
      </c>
      <c r="C591" s="35" t="s">
        <v>8293</v>
      </c>
      <c r="D591" s="35"/>
      <c r="E591" s="35"/>
      <c r="F591" s="36"/>
      <c r="G591" s="35"/>
      <c r="H591" s="35"/>
      <c r="I591" s="35"/>
      <c r="J591" s="35"/>
      <c r="K591" s="35"/>
      <c r="L591" s="35"/>
      <c r="M591" s="35"/>
      <c r="N591" s="35"/>
      <c r="O591" s="35"/>
      <c r="P591" s="35" t="s">
        <v>4248</v>
      </c>
      <c r="Q591" s="32" t="s">
        <v>9820</v>
      </c>
      <c r="R591" s="32" t="s">
        <v>10846</v>
      </c>
      <c r="S591" s="32" t="s">
        <v>10652</v>
      </c>
      <c r="T591" s="32" t="s">
        <v>10847</v>
      </c>
      <c r="U591" s="32" t="s">
        <v>10850</v>
      </c>
    </row>
    <row r="592" spans="1:21" x14ac:dyDescent="0.25">
      <c r="A592" s="35" t="s">
        <v>9330</v>
      </c>
      <c r="B592" s="34" t="s">
        <v>8292</v>
      </c>
      <c r="C592" s="35" t="s">
        <v>9331</v>
      </c>
      <c r="D592" s="35"/>
      <c r="E592" s="35"/>
      <c r="F592" s="36"/>
      <c r="G592" s="35"/>
      <c r="H592" s="35"/>
      <c r="I592" s="35"/>
      <c r="J592" s="35"/>
      <c r="K592" s="35"/>
      <c r="L592" s="35"/>
      <c r="M592" s="35"/>
      <c r="N592" s="35"/>
      <c r="O592" s="35"/>
      <c r="P592" s="35" t="s">
        <v>4248</v>
      </c>
      <c r="Q592" s="32" t="s">
        <v>9820</v>
      </c>
      <c r="R592" s="32" t="s">
        <v>10846</v>
      </c>
      <c r="S592" s="32" t="s">
        <v>10652</v>
      </c>
      <c r="T592" s="32" t="s">
        <v>10847</v>
      </c>
      <c r="U592" s="32" t="s">
        <v>10851</v>
      </c>
    </row>
    <row r="593" spans="1:21" x14ac:dyDescent="0.25">
      <c r="A593" s="35" t="s">
        <v>8282</v>
      </c>
      <c r="B593" s="34" t="s">
        <v>8283</v>
      </c>
      <c r="C593" s="35" t="s">
        <v>8284</v>
      </c>
      <c r="D593" s="35"/>
      <c r="E593" s="35"/>
      <c r="F593" s="36"/>
      <c r="G593" s="35"/>
      <c r="H593" s="35"/>
      <c r="I593" s="35"/>
      <c r="J593" s="35"/>
      <c r="K593" s="35"/>
      <c r="L593" s="35"/>
      <c r="M593" s="35"/>
      <c r="N593" s="35"/>
      <c r="O593" s="35"/>
      <c r="P593" s="35" t="s">
        <v>4248</v>
      </c>
      <c r="Q593" s="32" t="s">
        <v>9820</v>
      </c>
      <c r="R593" s="32" t="s">
        <v>10846</v>
      </c>
      <c r="S593" s="32" t="s">
        <v>10652</v>
      </c>
      <c r="T593" s="32" t="s">
        <v>10847</v>
      </c>
      <c r="U593" s="32" t="s">
        <v>10852</v>
      </c>
    </row>
    <row r="594" spans="1:21" x14ac:dyDescent="0.25">
      <c r="A594" s="35" t="s">
        <v>7172</v>
      </c>
      <c r="B594" s="34" t="s">
        <v>7173</v>
      </c>
      <c r="C594" s="35" t="s">
        <v>7174</v>
      </c>
      <c r="D594" s="35"/>
      <c r="E594" s="35"/>
      <c r="F594" s="36"/>
      <c r="G594" s="35"/>
      <c r="H594" s="35"/>
      <c r="I594" s="35"/>
      <c r="J594" s="35"/>
      <c r="K594" s="35"/>
      <c r="L594" s="35"/>
      <c r="M594" s="35"/>
      <c r="N594" s="35"/>
      <c r="O594" s="35"/>
      <c r="P594" s="35" t="s">
        <v>4248</v>
      </c>
      <c r="Q594" s="32" t="s">
        <v>9820</v>
      </c>
      <c r="R594" s="32" t="s">
        <v>10845</v>
      </c>
      <c r="S594" s="32" t="s">
        <v>10089</v>
      </c>
      <c r="T594" s="32" t="s">
        <v>10819</v>
      </c>
      <c r="U594" s="32" t="s">
        <v>10832</v>
      </c>
    </row>
    <row r="595" spans="1:21" x14ac:dyDescent="0.25">
      <c r="A595" s="35" t="s">
        <v>6768</v>
      </c>
      <c r="B595" s="34" t="s">
        <v>6769</v>
      </c>
      <c r="C595" s="35" t="s">
        <v>6770</v>
      </c>
      <c r="D595" s="35"/>
      <c r="E595" s="35"/>
      <c r="F595" s="36"/>
      <c r="G595" s="35"/>
      <c r="H595" s="35"/>
      <c r="I595" s="35"/>
      <c r="J595" s="35"/>
      <c r="K595" s="35"/>
      <c r="L595" s="35"/>
      <c r="M595" s="35"/>
      <c r="N595" s="35"/>
      <c r="O595" s="35"/>
      <c r="P595" s="35" t="s">
        <v>4248</v>
      </c>
      <c r="Q595" s="32" t="s">
        <v>9820</v>
      </c>
      <c r="R595" s="32" t="s">
        <v>10853</v>
      </c>
      <c r="S595" s="32" t="s">
        <v>10834</v>
      </c>
      <c r="T595" s="32" t="s">
        <v>10399</v>
      </c>
      <c r="U595" s="32" t="s">
        <v>10394</v>
      </c>
    </row>
    <row r="596" spans="1:21" x14ac:dyDescent="0.25">
      <c r="A596" s="35" t="s">
        <v>8216</v>
      </c>
      <c r="B596" s="34" t="s">
        <v>8217</v>
      </c>
      <c r="C596" s="35" t="s">
        <v>8218</v>
      </c>
      <c r="D596" s="35"/>
      <c r="E596" s="35"/>
      <c r="F596" s="36"/>
      <c r="G596" s="35"/>
      <c r="H596" s="35"/>
      <c r="I596" s="35"/>
      <c r="J596" s="35"/>
      <c r="K596" s="35"/>
      <c r="L596" s="35"/>
      <c r="M596" s="35"/>
      <c r="N596" s="35"/>
      <c r="O596" s="35"/>
      <c r="P596" s="35" t="s">
        <v>4248</v>
      </c>
      <c r="Q596" s="32" t="s">
        <v>9820</v>
      </c>
      <c r="R596" s="32" t="s">
        <v>10846</v>
      </c>
      <c r="S596" s="32" t="s">
        <v>10652</v>
      </c>
      <c r="T596" s="32" t="s">
        <v>10847</v>
      </c>
      <c r="U596" s="32" t="s">
        <v>10854</v>
      </c>
    </row>
    <row r="597" spans="1:21" x14ac:dyDescent="0.25">
      <c r="A597" s="35" t="s">
        <v>8318</v>
      </c>
      <c r="B597" s="34" t="s">
        <v>8319</v>
      </c>
      <c r="C597" s="35" t="s">
        <v>8320</v>
      </c>
      <c r="D597" s="35"/>
      <c r="E597" s="35"/>
      <c r="F597" s="36"/>
      <c r="G597" s="35"/>
      <c r="H597" s="35"/>
      <c r="I597" s="35"/>
      <c r="J597" s="35"/>
      <c r="K597" s="35"/>
      <c r="L597" s="35"/>
      <c r="M597" s="35"/>
      <c r="N597" s="35"/>
      <c r="O597" s="35"/>
      <c r="P597" s="35" t="s">
        <v>4248</v>
      </c>
      <c r="Q597" s="32" t="s">
        <v>9820</v>
      </c>
      <c r="R597" s="32" t="s">
        <v>10846</v>
      </c>
      <c r="S597" s="32" t="s">
        <v>10652</v>
      </c>
      <c r="T597" s="32" t="s">
        <v>10847</v>
      </c>
      <c r="U597" s="32" t="s">
        <v>10855</v>
      </c>
    </row>
    <row r="598" spans="1:21" x14ac:dyDescent="0.25">
      <c r="A598" s="35" t="s">
        <v>8309</v>
      </c>
      <c r="B598" s="34" t="s">
        <v>8310</v>
      </c>
      <c r="C598" s="35" t="s">
        <v>8311</v>
      </c>
      <c r="D598" s="35"/>
      <c r="E598" s="35"/>
      <c r="F598" s="36"/>
      <c r="G598" s="35"/>
      <c r="H598" s="35"/>
      <c r="I598" s="35"/>
      <c r="J598" s="35"/>
      <c r="K598" s="35"/>
      <c r="L598" s="35"/>
      <c r="M598" s="35"/>
      <c r="N598" s="35"/>
      <c r="O598" s="35"/>
      <c r="P598" s="35" t="s">
        <v>4248</v>
      </c>
      <c r="Q598" s="32" t="s">
        <v>9820</v>
      </c>
      <c r="R598" s="32" t="s">
        <v>10846</v>
      </c>
      <c r="S598" s="32" t="s">
        <v>10652</v>
      </c>
      <c r="T598" s="32" t="s">
        <v>10847</v>
      </c>
      <c r="U598" s="32" t="s">
        <v>10856</v>
      </c>
    </row>
    <row r="599" spans="1:21" x14ac:dyDescent="0.25">
      <c r="A599" s="35" t="s">
        <v>8198</v>
      </c>
      <c r="B599" s="34" t="s">
        <v>8199</v>
      </c>
      <c r="C599" s="35" t="s">
        <v>8200</v>
      </c>
      <c r="D599" s="35"/>
      <c r="E599" s="35"/>
      <c r="F599" s="36"/>
      <c r="G599" s="35"/>
      <c r="H599" s="35"/>
      <c r="I599" s="35"/>
      <c r="J599" s="35"/>
      <c r="K599" s="35"/>
      <c r="L599" s="35"/>
      <c r="M599" s="35"/>
      <c r="N599" s="35"/>
      <c r="O599" s="35"/>
      <c r="P599" s="35" t="s">
        <v>4248</v>
      </c>
      <c r="Q599" s="32" t="s">
        <v>9820</v>
      </c>
      <c r="R599" s="32" t="s">
        <v>10846</v>
      </c>
      <c r="S599" s="32" t="s">
        <v>10652</v>
      </c>
      <c r="T599" s="32" t="s">
        <v>10847</v>
      </c>
      <c r="U599" s="32" t="s">
        <v>10857</v>
      </c>
    </row>
    <row r="600" spans="1:21" x14ac:dyDescent="0.25">
      <c r="A600" s="35" t="s">
        <v>8207</v>
      </c>
      <c r="B600" s="34" t="s">
        <v>8208</v>
      </c>
      <c r="C600" s="35" t="s">
        <v>8209</v>
      </c>
      <c r="D600" s="35"/>
      <c r="E600" s="35"/>
      <c r="F600" s="36"/>
      <c r="G600" s="35"/>
      <c r="H600" s="35"/>
      <c r="I600" s="35"/>
      <c r="J600" s="35"/>
      <c r="K600" s="35"/>
      <c r="L600" s="35"/>
      <c r="M600" s="35"/>
      <c r="N600" s="35"/>
      <c r="O600" s="35"/>
      <c r="P600" s="35" t="s">
        <v>4248</v>
      </c>
      <c r="Q600" s="32" t="s">
        <v>9820</v>
      </c>
      <c r="R600" s="32" t="s">
        <v>10846</v>
      </c>
      <c r="S600" s="32" t="s">
        <v>10652</v>
      </c>
      <c r="T600" s="32" t="s">
        <v>10847</v>
      </c>
      <c r="U600" s="32" t="s">
        <v>10858</v>
      </c>
    </row>
    <row r="601" spans="1:21" x14ac:dyDescent="0.25">
      <c r="A601" s="35" t="s">
        <v>8246</v>
      </c>
      <c r="B601" s="34" t="s">
        <v>8247</v>
      </c>
      <c r="C601" s="35" t="s">
        <v>8248</v>
      </c>
      <c r="D601" s="35"/>
      <c r="E601" s="35"/>
      <c r="F601" s="36"/>
      <c r="G601" s="35"/>
      <c r="H601" s="35"/>
      <c r="I601" s="35"/>
      <c r="J601" s="35"/>
      <c r="K601" s="35"/>
      <c r="L601" s="35"/>
      <c r="M601" s="35"/>
      <c r="N601" s="35"/>
      <c r="O601" s="35"/>
      <c r="P601" s="35" t="s">
        <v>4248</v>
      </c>
      <c r="Q601" s="32" t="s">
        <v>9820</v>
      </c>
      <c r="R601" s="32" t="s">
        <v>10846</v>
      </c>
      <c r="S601" s="32" t="s">
        <v>10652</v>
      </c>
      <c r="T601" s="32" t="s">
        <v>10847</v>
      </c>
      <c r="U601" s="32" t="s">
        <v>10859</v>
      </c>
    </row>
    <row r="602" spans="1:21" x14ac:dyDescent="0.25">
      <c r="A602" s="35" t="s">
        <v>8255</v>
      </c>
      <c r="B602" s="34" t="s">
        <v>8256</v>
      </c>
      <c r="C602" s="35" t="s">
        <v>8257</v>
      </c>
      <c r="D602" s="35"/>
      <c r="E602" s="35"/>
      <c r="F602" s="36"/>
      <c r="G602" s="35"/>
      <c r="H602" s="35"/>
      <c r="I602" s="35"/>
      <c r="J602" s="35"/>
      <c r="K602" s="35"/>
      <c r="L602" s="35"/>
      <c r="M602" s="35"/>
      <c r="N602" s="35"/>
      <c r="O602" s="35"/>
      <c r="P602" s="35" t="s">
        <v>4248</v>
      </c>
      <c r="Q602" s="32" t="s">
        <v>9820</v>
      </c>
      <c r="R602" s="32" t="s">
        <v>10846</v>
      </c>
      <c r="S602" s="32" t="s">
        <v>10652</v>
      </c>
      <c r="T602" s="32" t="s">
        <v>10847</v>
      </c>
      <c r="U602" s="32" t="s">
        <v>10860</v>
      </c>
    </row>
    <row r="603" spans="1:21" x14ac:dyDescent="0.25">
      <c r="A603" s="35" t="s">
        <v>8264</v>
      </c>
      <c r="B603" s="34" t="s">
        <v>8265</v>
      </c>
      <c r="C603" s="35" t="s">
        <v>8266</v>
      </c>
      <c r="D603" s="35"/>
      <c r="E603" s="35"/>
      <c r="F603" s="36"/>
      <c r="G603" s="35"/>
      <c r="H603" s="35"/>
      <c r="I603" s="35"/>
      <c r="J603" s="35"/>
      <c r="K603" s="35"/>
      <c r="L603" s="35"/>
      <c r="M603" s="35"/>
      <c r="N603" s="35"/>
      <c r="O603" s="35"/>
      <c r="P603" s="35" t="s">
        <v>4248</v>
      </c>
      <c r="Q603" s="32" t="s">
        <v>9820</v>
      </c>
      <c r="R603" s="32" t="s">
        <v>10846</v>
      </c>
      <c r="S603" s="32" t="s">
        <v>10652</v>
      </c>
      <c r="T603" s="32" t="s">
        <v>10847</v>
      </c>
      <c r="U603" s="32" t="s">
        <v>10861</v>
      </c>
    </row>
    <row r="604" spans="1:21" x14ac:dyDescent="0.25">
      <c r="A604" s="35" t="s">
        <v>7223</v>
      </c>
      <c r="B604" s="34" t="s">
        <v>7224</v>
      </c>
      <c r="C604" s="35" t="s">
        <v>7225</v>
      </c>
      <c r="D604" s="35"/>
      <c r="E604" s="35"/>
      <c r="F604" s="36"/>
      <c r="G604" s="35"/>
      <c r="H604" s="35"/>
      <c r="I604" s="35"/>
      <c r="J604" s="35"/>
      <c r="K604" s="35"/>
      <c r="L604" s="35"/>
      <c r="M604" s="35"/>
      <c r="N604" s="35"/>
      <c r="O604" s="35"/>
      <c r="P604" s="35" t="s">
        <v>4248</v>
      </c>
      <c r="Q604" s="32" t="s">
        <v>9820</v>
      </c>
      <c r="R604" s="32" t="s">
        <v>10845</v>
      </c>
      <c r="S604" s="32" t="s">
        <v>10089</v>
      </c>
      <c r="T604" s="32" t="s">
        <v>10819</v>
      </c>
      <c r="U604" s="32" t="s">
        <v>10843</v>
      </c>
    </row>
    <row r="605" spans="1:21" x14ac:dyDescent="0.25">
      <c r="A605" s="35" t="s">
        <v>6774</v>
      </c>
      <c r="B605" s="34" t="s">
        <v>6775</v>
      </c>
      <c r="C605" s="35" t="s">
        <v>6776</v>
      </c>
      <c r="D605" s="35"/>
      <c r="E605" s="35"/>
      <c r="F605" s="36"/>
      <c r="G605" s="35"/>
      <c r="H605" s="35"/>
      <c r="I605" s="35"/>
      <c r="J605" s="35"/>
      <c r="K605" s="35"/>
      <c r="L605" s="35"/>
      <c r="M605" s="35"/>
      <c r="N605" s="35"/>
      <c r="O605" s="35"/>
      <c r="P605" s="35" t="s">
        <v>4248</v>
      </c>
      <c r="Q605" s="32" t="s">
        <v>9820</v>
      </c>
      <c r="R605" s="32" t="s">
        <v>10845</v>
      </c>
      <c r="S605" s="32" t="s">
        <v>10089</v>
      </c>
    </row>
    <row r="606" spans="1:21" x14ac:dyDescent="0.25">
      <c r="A606" s="35" t="s">
        <v>7244</v>
      </c>
      <c r="B606" s="34" t="s">
        <v>7245</v>
      </c>
      <c r="C606" s="35" t="s">
        <v>7246</v>
      </c>
      <c r="D606" s="35"/>
      <c r="E606" s="35"/>
      <c r="F606" s="36"/>
      <c r="G606" s="35"/>
      <c r="H606" s="35"/>
      <c r="I606" s="35"/>
      <c r="J606" s="35"/>
      <c r="K606" s="35"/>
      <c r="L606" s="35"/>
      <c r="M606" s="35"/>
      <c r="N606" s="35"/>
      <c r="O606" s="35"/>
      <c r="P606" s="35" t="s">
        <v>4248</v>
      </c>
      <c r="Q606" s="32" t="s">
        <v>9820</v>
      </c>
      <c r="R606" s="32" t="s">
        <v>10845</v>
      </c>
      <c r="S606" s="32" t="s">
        <v>10089</v>
      </c>
      <c r="T606" s="32" t="s">
        <v>10819</v>
      </c>
      <c r="U606" s="32" t="s">
        <v>10844</v>
      </c>
    </row>
    <row r="607" spans="1:21" x14ac:dyDescent="0.25">
      <c r="A607" s="35" t="s">
        <v>7103</v>
      </c>
      <c r="B607" s="34" t="s">
        <v>7104</v>
      </c>
      <c r="C607" s="35" t="s">
        <v>7105</v>
      </c>
      <c r="D607" s="35"/>
      <c r="E607" s="35"/>
      <c r="F607" s="36"/>
      <c r="G607" s="35"/>
      <c r="H607" s="35"/>
      <c r="I607" s="35"/>
      <c r="J607" s="35"/>
      <c r="K607" s="35"/>
      <c r="L607" s="35"/>
      <c r="M607" s="35"/>
      <c r="N607" s="35"/>
      <c r="O607" s="35"/>
      <c r="P607" s="35" t="s">
        <v>4248</v>
      </c>
      <c r="Q607" s="32" t="s">
        <v>9821</v>
      </c>
      <c r="R607" s="32" t="s">
        <v>10862</v>
      </c>
      <c r="S607" s="32" t="s">
        <v>10089</v>
      </c>
      <c r="T607" s="32" t="s">
        <v>10819</v>
      </c>
      <c r="U607" s="32" t="s">
        <v>10820</v>
      </c>
    </row>
    <row r="608" spans="1:21" x14ac:dyDescent="0.25">
      <c r="A608" s="35" t="s">
        <v>7157</v>
      </c>
      <c r="B608" s="34" t="s">
        <v>7158</v>
      </c>
      <c r="C608" s="35" t="s">
        <v>7159</v>
      </c>
      <c r="D608" s="35"/>
      <c r="E608" s="35"/>
      <c r="F608" s="36"/>
      <c r="G608" s="35"/>
      <c r="H608" s="35"/>
      <c r="I608" s="35"/>
      <c r="J608" s="35"/>
      <c r="K608" s="35"/>
      <c r="L608" s="35"/>
      <c r="M608" s="35"/>
      <c r="N608" s="35"/>
      <c r="O608" s="35"/>
      <c r="P608" s="35" t="s">
        <v>4248</v>
      </c>
      <c r="Q608" s="32" t="s">
        <v>9821</v>
      </c>
      <c r="R608" s="32" t="s">
        <v>10862</v>
      </c>
      <c r="S608" s="32" t="s">
        <v>10089</v>
      </c>
      <c r="T608" s="32" t="s">
        <v>10819</v>
      </c>
      <c r="U608" s="32" t="s">
        <v>10821</v>
      </c>
    </row>
    <row r="609" spans="1:21" x14ac:dyDescent="0.25">
      <c r="A609" s="35" t="s">
        <v>7139</v>
      </c>
      <c r="B609" s="34" t="s">
        <v>7140</v>
      </c>
      <c r="C609" s="35" t="s">
        <v>7141</v>
      </c>
      <c r="D609" s="35"/>
      <c r="E609" s="35"/>
      <c r="F609" s="36"/>
      <c r="G609" s="35"/>
      <c r="H609" s="35"/>
      <c r="I609" s="35"/>
      <c r="J609" s="35"/>
      <c r="K609" s="35"/>
      <c r="L609" s="35"/>
      <c r="M609" s="35"/>
      <c r="N609" s="35"/>
      <c r="O609" s="35"/>
      <c r="P609" s="35" t="s">
        <v>4248</v>
      </c>
      <c r="Q609" s="32" t="s">
        <v>9821</v>
      </c>
      <c r="R609" s="32" t="s">
        <v>10862</v>
      </c>
      <c r="S609" s="32" t="s">
        <v>10089</v>
      </c>
      <c r="T609" s="32" t="s">
        <v>10819</v>
      </c>
      <c r="U609" s="32" t="s">
        <v>10822</v>
      </c>
    </row>
    <row r="610" spans="1:21" x14ac:dyDescent="0.25">
      <c r="A610" s="35" t="s">
        <v>8270</v>
      </c>
      <c r="B610" s="34" t="s">
        <v>8271</v>
      </c>
      <c r="C610" s="35" t="s">
        <v>8272</v>
      </c>
      <c r="D610" s="35"/>
      <c r="E610" s="35"/>
      <c r="F610" s="36"/>
      <c r="G610" s="35"/>
      <c r="H610" s="35"/>
      <c r="I610" s="35"/>
      <c r="J610" s="35"/>
      <c r="K610" s="35"/>
      <c r="L610" s="35"/>
      <c r="M610" s="35"/>
      <c r="N610" s="35"/>
      <c r="O610" s="35"/>
      <c r="P610" s="35" t="s">
        <v>4248</v>
      </c>
      <c r="Q610" s="32" t="s">
        <v>9821</v>
      </c>
      <c r="R610" s="32" t="s">
        <v>10863</v>
      </c>
      <c r="S610" s="32" t="s">
        <v>10652</v>
      </c>
      <c r="T610" s="32" t="s">
        <v>10847</v>
      </c>
      <c r="U610" s="32" t="s">
        <v>10864</v>
      </c>
    </row>
    <row r="611" spans="1:21" x14ac:dyDescent="0.25">
      <c r="A611" s="35" t="s">
        <v>7193</v>
      </c>
      <c r="B611" s="34" t="s">
        <v>7194</v>
      </c>
      <c r="C611" s="35" t="s">
        <v>7195</v>
      </c>
      <c r="D611" s="35"/>
      <c r="E611" s="35"/>
      <c r="F611" s="36"/>
      <c r="G611" s="35"/>
      <c r="H611" s="35"/>
      <c r="I611" s="35"/>
      <c r="J611" s="35"/>
      <c r="K611" s="35"/>
      <c r="L611" s="35"/>
      <c r="M611" s="35"/>
      <c r="N611" s="35"/>
      <c r="O611" s="35"/>
      <c r="P611" s="35" t="s">
        <v>4248</v>
      </c>
      <c r="Q611" s="32" t="s">
        <v>9821</v>
      </c>
      <c r="R611" s="32" t="s">
        <v>10862</v>
      </c>
      <c r="S611" s="32" t="s">
        <v>10089</v>
      </c>
      <c r="T611" s="32" t="s">
        <v>10819</v>
      </c>
      <c r="U611" s="32" t="s">
        <v>10827</v>
      </c>
    </row>
    <row r="612" spans="1:21" x14ac:dyDescent="0.25">
      <c r="A612" s="35" t="s">
        <v>6798</v>
      </c>
      <c r="B612" s="34" t="s">
        <v>6799</v>
      </c>
      <c r="C612" s="35" t="s">
        <v>6800</v>
      </c>
      <c r="D612" s="35"/>
      <c r="E612" s="35"/>
      <c r="F612" s="36"/>
      <c r="G612" s="35"/>
      <c r="H612" s="35"/>
      <c r="I612" s="35"/>
      <c r="J612" s="35"/>
      <c r="K612" s="35"/>
      <c r="L612" s="35"/>
      <c r="M612" s="35"/>
      <c r="N612" s="35"/>
      <c r="O612" s="35"/>
      <c r="P612" s="35" t="s">
        <v>4248</v>
      </c>
      <c r="Q612" s="32" t="s">
        <v>9821</v>
      </c>
      <c r="R612" s="32" t="s">
        <v>10863</v>
      </c>
      <c r="S612" s="32" t="s">
        <v>10652</v>
      </c>
      <c r="T612" s="32" t="s">
        <v>10394</v>
      </c>
    </row>
    <row r="613" spans="1:21" x14ac:dyDescent="0.25">
      <c r="A613" s="35" t="s">
        <v>8297</v>
      </c>
      <c r="B613" s="34" t="s">
        <v>8298</v>
      </c>
      <c r="C613" s="35" t="s">
        <v>8299</v>
      </c>
      <c r="D613" s="35"/>
      <c r="E613" s="35"/>
      <c r="F613" s="36"/>
      <c r="G613" s="35"/>
      <c r="H613" s="35"/>
      <c r="I613" s="35"/>
      <c r="J613" s="35"/>
      <c r="K613" s="35"/>
      <c r="L613" s="35"/>
      <c r="M613" s="35"/>
      <c r="N613" s="35"/>
      <c r="O613" s="35"/>
      <c r="P613" s="35" t="s">
        <v>4248</v>
      </c>
      <c r="Q613" s="32" t="s">
        <v>9821</v>
      </c>
      <c r="R613" s="32" t="s">
        <v>10863</v>
      </c>
      <c r="S613" s="32" t="s">
        <v>10652</v>
      </c>
      <c r="T613" s="32" t="s">
        <v>10847</v>
      </c>
      <c r="U613" s="32" t="s">
        <v>10865</v>
      </c>
    </row>
    <row r="614" spans="1:21" x14ac:dyDescent="0.25">
      <c r="A614" s="35" t="s">
        <v>8288</v>
      </c>
      <c r="B614" s="34" t="s">
        <v>8289</v>
      </c>
      <c r="C614" s="35" t="s">
        <v>8290</v>
      </c>
      <c r="D614" s="35"/>
      <c r="E614" s="35"/>
      <c r="F614" s="36"/>
      <c r="G614" s="35"/>
      <c r="H614" s="35"/>
      <c r="I614" s="35"/>
      <c r="J614" s="35"/>
      <c r="K614" s="35"/>
      <c r="L614" s="35"/>
      <c r="M614" s="35"/>
      <c r="N614" s="35"/>
      <c r="O614" s="35"/>
      <c r="P614" s="35" t="s">
        <v>4248</v>
      </c>
      <c r="Q614" s="32" t="s">
        <v>9821</v>
      </c>
      <c r="R614" s="32" t="s">
        <v>10863</v>
      </c>
      <c r="S614" s="32" t="s">
        <v>10652</v>
      </c>
      <c r="T614" s="32" t="s">
        <v>10847</v>
      </c>
      <c r="U614" s="32" t="s">
        <v>10866</v>
      </c>
    </row>
    <row r="615" spans="1:21" x14ac:dyDescent="0.25">
      <c r="A615" s="35" t="s">
        <v>9328</v>
      </c>
      <c r="B615" s="34" t="s">
        <v>8289</v>
      </c>
      <c r="C615" s="35" t="s">
        <v>9329</v>
      </c>
      <c r="D615" s="35"/>
      <c r="E615" s="35"/>
      <c r="F615" s="36"/>
      <c r="G615" s="35"/>
      <c r="H615" s="35"/>
      <c r="I615" s="35"/>
      <c r="J615" s="35"/>
      <c r="K615" s="35"/>
      <c r="L615" s="35"/>
      <c r="M615" s="35"/>
      <c r="N615" s="35"/>
      <c r="O615" s="35"/>
      <c r="P615" s="35" t="s">
        <v>4248</v>
      </c>
      <c r="Q615" s="32" t="s">
        <v>9821</v>
      </c>
      <c r="R615" s="32" t="s">
        <v>10863</v>
      </c>
      <c r="S615" s="32" t="s">
        <v>10652</v>
      </c>
      <c r="T615" s="32" t="s">
        <v>10847</v>
      </c>
      <c r="U615" s="32" t="s">
        <v>10867</v>
      </c>
    </row>
    <row r="616" spans="1:21" x14ac:dyDescent="0.25">
      <c r="A616" s="35" t="s">
        <v>8279</v>
      </c>
      <c r="B616" s="34" t="s">
        <v>8280</v>
      </c>
      <c r="C616" s="35" t="s">
        <v>8281</v>
      </c>
      <c r="D616" s="35"/>
      <c r="E616" s="35"/>
      <c r="F616" s="36"/>
      <c r="G616" s="35"/>
      <c r="H616" s="35"/>
      <c r="I616" s="35"/>
      <c r="J616" s="35"/>
      <c r="K616" s="35"/>
      <c r="L616" s="35"/>
      <c r="M616" s="35"/>
      <c r="N616" s="35"/>
      <c r="O616" s="35"/>
      <c r="P616" s="35" t="s">
        <v>4248</v>
      </c>
      <c r="Q616" s="32" t="s">
        <v>9821</v>
      </c>
      <c r="R616" s="32" t="s">
        <v>10863</v>
      </c>
      <c r="S616" s="32" t="s">
        <v>10652</v>
      </c>
      <c r="T616" s="32" t="s">
        <v>10847</v>
      </c>
      <c r="U616" s="32" t="s">
        <v>10868</v>
      </c>
    </row>
    <row r="617" spans="1:21" x14ac:dyDescent="0.25">
      <c r="A617" s="35" t="s">
        <v>7175</v>
      </c>
      <c r="B617" s="34" t="s">
        <v>7176</v>
      </c>
      <c r="C617" s="35" t="s">
        <v>7177</v>
      </c>
      <c r="D617" s="35"/>
      <c r="E617" s="35"/>
      <c r="F617" s="36"/>
      <c r="G617" s="35"/>
      <c r="H617" s="35"/>
      <c r="I617" s="35"/>
      <c r="J617" s="35"/>
      <c r="K617" s="35"/>
      <c r="L617" s="35"/>
      <c r="M617" s="35"/>
      <c r="N617" s="35"/>
      <c r="O617" s="35"/>
      <c r="P617" s="35" t="s">
        <v>4248</v>
      </c>
      <c r="Q617" s="32" t="s">
        <v>9821</v>
      </c>
      <c r="R617" s="32" t="s">
        <v>10862</v>
      </c>
      <c r="S617" s="32" t="s">
        <v>10089</v>
      </c>
      <c r="T617" s="32" t="s">
        <v>10819</v>
      </c>
      <c r="U617" s="32" t="s">
        <v>10832</v>
      </c>
    </row>
    <row r="618" spans="1:21" x14ac:dyDescent="0.25">
      <c r="A618" s="35" t="s">
        <v>6765</v>
      </c>
      <c r="B618" s="34" t="s">
        <v>6766</v>
      </c>
      <c r="C618" s="35" t="s">
        <v>6767</v>
      </c>
      <c r="D618" s="35"/>
      <c r="E618" s="35"/>
      <c r="F618" s="36"/>
      <c r="G618" s="35"/>
      <c r="H618" s="35"/>
      <c r="I618" s="35"/>
      <c r="J618" s="35"/>
      <c r="K618" s="35"/>
      <c r="L618" s="35"/>
      <c r="M618" s="35"/>
      <c r="N618" s="35"/>
      <c r="O618" s="35"/>
      <c r="P618" s="35" t="s">
        <v>4248</v>
      </c>
      <c r="Q618" s="32" t="s">
        <v>9821</v>
      </c>
      <c r="R618" s="32" t="s">
        <v>10869</v>
      </c>
      <c r="S618" s="32" t="s">
        <v>10834</v>
      </c>
      <c r="T618" s="32" t="s">
        <v>10399</v>
      </c>
      <c r="U618" s="32" t="s">
        <v>10394</v>
      </c>
    </row>
    <row r="619" spans="1:21" x14ac:dyDescent="0.25">
      <c r="A619" s="35" t="s">
        <v>8213</v>
      </c>
      <c r="B619" s="34" t="s">
        <v>8214</v>
      </c>
      <c r="C619" s="35" t="s">
        <v>8215</v>
      </c>
      <c r="D619" s="35"/>
      <c r="E619" s="35"/>
      <c r="F619" s="36"/>
      <c r="G619" s="35"/>
      <c r="H619" s="35"/>
      <c r="I619" s="35"/>
      <c r="J619" s="35"/>
      <c r="K619" s="35"/>
      <c r="L619" s="35"/>
      <c r="M619" s="35"/>
      <c r="N619" s="35"/>
      <c r="O619" s="35"/>
      <c r="P619" s="35" t="s">
        <v>4248</v>
      </c>
      <c r="Q619" s="32" t="s">
        <v>9821</v>
      </c>
      <c r="R619" s="32" t="s">
        <v>10863</v>
      </c>
      <c r="S619" s="32" t="s">
        <v>10652</v>
      </c>
      <c r="T619" s="32" t="s">
        <v>10847</v>
      </c>
      <c r="U619" s="32" t="s">
        <v>10870</v>
      </c>
    </row>
    <row r="620" spans="1:21" x14ac:dyDescent="0.25">
      <c r="A620" s="35" t="s">
        <v>8315</v>
      </c>
      <c r="B620" s="34" t="s">
        <v>8316</v>
      </c>
      <c r="C620" s="35" t="s">
        <v>8317</v>
      </c>
      <c r="D620" s="35"/>
      <c r="E620" s="35"/>
      <c r="F620" s="36"/>
      <c r="G620" s="35"/>
      <c r="H620" s="35"/>
      <c r="I620" s="35"/>
      <c r="J620" s="35"/>
      <c r="K620" s="35"/>
      <c r="L620" s="35"/>
      <c r="M620" s="35"/>
      <c r="N620" s="35"/>
      <c r="O620" s="35"/>
      <c r="P620" s="35" t="s">
        <v>4248</v>
      </c>
      <c r="Q620" s="32" t="s">
        <v>9821</v>
      </c>
      <c r="R620" s="32" t="s">
        <v>10863</v>
      </c>
      <c r="S620" s="32" t="s">
        <v>10652</v>
      </c>
      <c r="T620" s="32" t="s">
        <v>10847</v>
      </c>
      <c r="U620" s="32" t="s">
        <v>10871</v>
      </c>
    </row>
    <row r="621" spans="1:21" x14ac:dyDescent="0.25">
      <c r="A621" s="35" t="s">
        <v>8306</v>
      </c>
      <c r="B621" s="34" t="s">
        <v>8307</v>
      </c>
      <c r="C621" s="35" t="s">
        <v>8308</v>
      </c>
      <c r="D621" s="35"/>
      <c r="E621" s="35"/>
      <c r="F621" s="36"/>
      <c r="G621" s="35"/>
      <c r="H621" s="35"/>
      <c r="I621" s="35"/>
      <c r="J621" s="35"/>
      <c r="K621" s="35"/>
      <c r="L621" s="35"/>
      <c r="M621" s="35"/>
      <c r="N621" s="35"/>
      <c r="O621" s="35"/>
      <c r="P621" s="35" t="s">
        <v>4248</v>
      </c>
      <c r="Q621" s="32" t="s">
        <v>9821</v>
      </c>
      <c r="R621" s="32" t="s">
        <v>10863</v>
      </c>
      <c r="S621" s="32" t="s">
        <v>10652</v>
      </c>
      <c r="T621" s="32" t="s">
        <v>10847</v>
      </c>
      <c r="U621" s="32" t="s">
        <v>10872</v>
      </c>
    </row>
    <row r="622" spans="1:21" x14ac:dyDescent="0.25">
      <c r="A622" s="35" t="s">
        <v>9335</v>
      </c>
      <c r="B622" s="34" t="s">
        <v>9336</v>
      </c>
      <c r="C622" s="35" t="s">
        <v>9337</v>
      </c>
      <c r="D622" s="35"/>
      <c r="E622" s="35"/>
      <c r="F622" s="36"/>
      <c r="G622" s="35"/>
      <c r="H622" s="35"/>
      <c r="I622" s="35"/>
      <c r="J622" s="35"/>
      <c r="K622" s="35"/>
      <c r="L622" s="35"/>
      <c r="M622" s="35"/>
      <c r="N622" s="35"/>
      <c r="O622" s="35"/>
      <c r="P622" s="35" t="s">
        <v>4248</v>
      </c>
      <c r="Q622" s="32" t="s">
        <v>9821</v>
      </c>
      <c r="R622" s="32" t="s">
        <v>10863</v>
      </c>
      <c r="S622" s="32" t="s">
        <v>10652</v>
      </c>
      <c r="T622" s="32" t="s">
        <v>10847</v>
      </c>
      <c r="U622" s="32" t="s">
        <v>10873</v>
      </c>
    </row>
    <row r="623" spans="1:21" x14ac:dyDescent="0.25">
      <c r="A623" s="35" t="s">
        <v>8204</v>
      </c>
      <c r="B623" s="34" t="s">
        <v>8205</v>
      </c>
      <c r="C623" s="35" t="s">
        <v>8206</v>
      </c>
      <c r="D623" s="35"/>
      <c r="E623" s="35"/>
      <c r="F623" s="36"/>
      <c r="G623" s="35"/>
      <c r="H623" s="35"/>
      <c r="I623" s="35"/>
      <c r="J623" s="35"/>
      <c r="K623" s="35"/>
      <c r="L623" s="35"/>
      <c r="M623" s="35"/>
      <c r="N623" s="35"/>
      <c r="O623" s="35"/>
      <c r="P623" s="35" t="s">
        <v>4248</v>
      </c>
      <c r="Q623" s="32" t="s">
        <v>9821</v>
      </c>
      <c r="R623" s="32" t="s">
        <v>10863</v>
      </c>
      <c r="S623" s="32" t="s">
        <v>10652</v>
      </c>
      <c r="T623" s="32" t="s">
        <v>10847</v>
      </c>
      <c r="U623" s="32" t="s">
        <v>10874</v>
      </c>
    </row>
    <row r="624" spans="1:21" x14ac:dyDescent="0.25">
      <c r="A624" s="35" t="s">
        <v>8243</v>
      </c>
      <c r="B624" s="34" t="s">
        <v>8244</v>
      </c>
      <c r="C624" s="35" t="s">
        <v>8245</v>
      </c>
      <c r="D624" s="35"/>
      <c r="E624" s="35"/>
      <c r="F624" s="36"/>
      <c r="G624" s="35"/>
      <c r="H624" s="35"/>
      <c r="I624" s="35"/>
      <c r="J624" s="35"/>
      <c r="K624" s="35"/>
      <c r="L624" s="35"/>
      <c r="M624" s="35"/>
      <c r="N624" s="35"/>
      <c r="O624" s="35"/>
      <c r="P624" s="35" t="s">
        <v>4248</v>
      </c>
      <c r="Q624" s="32" t="s">
        <v>9821</v>
      </c>
      <c r="R624" s="32" t="s">
        <v>10863</v>
      </c>
      <c r="S624" s="32" t="s">
        <v>10652</v>
      </c>
      <c r="T624" s="32" t="s">
        <v>10847</v>
      </c>
      <c r="U624" s="32" t="s">
        <v>10875</v>
      </c>
    </row>
    <row r="625" spans="1:21" x14ac:dyDescent="0.25">
      <c r="A625" s="35" t="s">
        <v>8252</v>
      </c>
      <c r="B625" s="34" t="s">
        <v>8253</v>
      </c>
      <c r="C625" s="35" t="s">
        <v>8254</v>
      </c>
      <c r="D625" s="35"/>
      <c r="E625" s="35"/>
      <c r="F625" s="36"/>
      <c r="G625" s="35"/>
      <c r="H625" s="35"/>
      <c r="I625" s="35"/>
      <c r="J625" s="35"/>
      <c r="K625" s="35"/>
      <c r="L625" s="35"/>
      <c r="M625" s="35"/>
      <c r="N625" s="35"/>
      <c r="O625" s="35"/>
      <c r="P625" s="35" t="s">
        <v>4248</v>
      </c>
      <c r="Q625" s="32" t="s">
        <v>9821</v>
      </c>
      <c r="R625" s="32" t="s">
        <v>10863</v>
      </c>
      <c r="S625" s="32" t="s">
        <v>10652</v>
      </c>
      <c r="T625" s="32" t="s">
        <v>10847</v>
      </c>
      <c r="U625" s="32" t="s">
        <v>10876</v>
      </c>
    </row>
    <row r="626" spans="1:21" x14ac:dyDescent="0.25">
      <c r="A626" s="35" t="s">
        <v>8261</v>
      </c>
      <c r="B626" s="34" t="s">
        <v>8262</v>
      </c>
      <c r="C626" s="35" t="s">
        <v>8263</v>
      </c>
      <c r="D626" s="35"/>
      <c r="E626" s="35"/>
      <c r="F626" s="36"/>
      <c r="G626" s="35"/>
      <c r="H626" s="35"/>
      <c r="I626" s="35"/>
      <c r="J626" s="35"/>
      <c r="K626" s="35"/>
      <c r="L626" s="35"/>
      <c r="M626" s="35"/>
      <c r="N626" s="35"/>
      <c r="O626" s="35"/>
      <c r="P626" s="35" t="s">
        <v>4248</v>
      </c>
      <c r="Q626" s="32" t="s">
        <v>9821</v>
      </c>
      <c r="R626" s="32" t="s">
        <v>10863</v>
      </c>
      <c r="S626" s="32" t="s">
        <v>10652</v>
      </c>
      <c r="T626" s="32" t="s">
        <v>10847</v>
      </c>
      <c r="U626" s="32" t="s">
        <v>10877</v>
      </c>
    </row>
    <row r="627" spans="1:21" x14ac:dyDescent="0.25">
      <c r="A627" s="35" t="s">
        <v>7226</v>
      </c>
      <c r="B627" s="34" t="s">
        <v>7227</v>
      </c>
      <c r="C627" s="35" t="s">
        <v>7228</v>
      </c>
      <c r="D627" s="35"/>
      <c r="E627" s="35"/>
      <c r="F627" s="36"/>
      <c r="G627" s="35"/>
      <c r="H627" s="35"/>
      <c r="I627" s="35"/>
      <c r="J627" s="35"/>
      <c r="K627" s="35"/>
      <c r="L627" s="35"/>
      <c r="M627" s="35"/>
      <c r="N627" s="35"/>
      <c r="O627" s="35"/>
      <c r="P627" s="35" t="s">
        <v>4248</v>
      </c>
      <c r="Q627" s="32" t="s">
        <v>9821</v>
      </c>
      <c r="R627" s="32" t="s">
        <v>10862</v>
      </c>
      <c r="S627" s="32" t="s">
        <v>10089</v>
      </c>
      <c r="T627" s="32" t="s">
        <v>10819</v>
      </c>
      <c r="U627" s="32" t="s">
        <v>10843</v>
      </c>
    </row>
    <row r="628" spans="1:21" x14ac:dyDescent="0.25">
      <c r="A628" s="35" t="s">
        <v>6488</v>
      </c>
      <c r="B628" s="34" t="s">
        <v>6489</v>
      </c>
      <c r="C628" s="35" t="s">
        <v>6490</v>
      </c>
      <c r="D628" s="35"/>
      <c r="E628" s="35"/>
      <c r="F628" s="36"/>
      <c r="G628" s="35"/>
      <c r="H628" s="35"/>
      <c r="I628" s="35"/>
      <c r="J628" s="35"/>
      <c r="K628" s="35"/>
      <c r="L628" s="35"/>
      <c r="M628" s="35"/>
      <c r="N628" s="35"/>
      <c r="O628" s="35"/>
      <c r="P628" s="35" t="s">
        <v>4248</v>
      </c>
      <c r="Q628" s="32" t="s">
        <v>9821</v>
      </c>
      <c r="R628" s="32" t="s">
        <v>10862</v>
      </c>
      <c r="S628" s="32" t="s">
        <v>10089</v>
      </c>
    </row>
    <row r="629" spans="1:21" x14ac:dyDescent="0.25">
      <c r="A629" s="35" t="s">
        <v>7247</v>
      </c>
      <c r="B629" s="34" t="s">
        <v>7248</v>
      </c>
      <c r="C629" s="35" t="s">
        <v>7249</v>
      </c>
      <c r="D629" s="35"/>
      <c r="E629" s="35"/>
      <c r="F629" s="36"/>
      <c r="G629" s="35"/>
      <c r="H629" s="35"/>
      <c r="I629" s="35"/>
      <c r="J629" s="35"/>
      <c r="K629" s="35"/>
      <c r="L629" s="35"/>
      <c r="M629" s="35"/>
      <c r="N629" s="35"/>
      <c r="O629" s="35"/>
      <c r="P629" s="35" t="s">
        <v>4248</v>
      </c>
      <c r="Q629" s="32" t="s">
        <v>9821</v>
      </c>
      <c r="R629" s="32" t="s">
        <v>10862</v>
      </c>
      <c r="S629" s="32" t="s">
        <v>10089</v>
      </c>
      <c r="T629" s="32" t="s">
        <v>10819</v>
      </c>
      <c r="U629" s="32" t="s">
        <v>10844</v>
      </c>
    </row>
    <row r="630" spans="1:21" x14ac:dyDescent="0.25">
      <c r="A630" s="35" t="s">
        <v>7858</v>
      </c>
      <c r="B630" s="34" t="s">
        <v>7859</v>
      </c>
      <c r="C630" s="35" t="s">
        <v>7860</v>
      </c>
      <c r="D630" s="35"/>
      <c r="E630" s="35"/>
      <c r="F630" s="36"/>
      <c r="G630" s="35"/>
      <c r="H630" s="35"/>
      <c r="I630" s="35"/>
      <c r="J630" s="35"/>
      <c r="K630" s="35"/>
      <c r="L630" s="35"/>
      <c r="M630" s="35"/>
      <c r="N630" s="35"/>
      <c r="O630" s="35"/>
      <c r="P630" s="35" t="s">
        <v>4248</v>
      </c>
      <c r="R630" s="32">
        <v>100001031532</v>
      </c>
      <c r="S630" s="32" t="s">
        <v>10878</v>
      </c>
    </row>
    <row r="631" spans="1:21" x14ac:dyDescent="0.25">
      <c r="A631" s="35" t="s">
        <v>7524</v>
      </c>
      <c r="B631" s="34" t="s">
        <v>7525</v>
      </c>
      <c r="C631" s="35" t="s">
        <v>7526</v>
      </c>
      <c r="D631" s="35"/>
      <c r="E631" s="35"/>
      <c r="F631" s="36"/>
      <c r="G631" s="35"/>
      <c r="H631" s="35"/>
      <c r="I631" s="35"/>
      <c r="J631" s="35"/>
      <c r="K631" s="35"/>
      <c r="L631" s="35"/>
      <c r="M631" s="35"/>
      <c r="N631" s="35"/>
      <c r="O631" s="35"/>
      <c r="P631" s="35" t="s">
        <v>4248</v>
      </c>
      <c r="R631" s="32">
        <v>100001031536</v>
      </c>
      <c r="S631" s="32" t="s">
        <v>10879</v>
      </c>
    </row>
    <row r="632" spans="1:21" x14ac:dyDescent="0.25">
      <c r="A632" s="35" t="s">
        <v>7530</v>
      </c>
      <c r="B632" s="34" t="s">
        <v>7531</v>
      </c>
      <c r="C632" s="35" t="s">
        <v>7532</v>
      </c>
      <c r="D632" s="35"/>
      <c r="E632" s="35"/>
      <c r="F632" s="36"/>
      <c r="G632" s="35"/>
      <c r="H632" s="35"/>
      <c r="I632" s="35"/>
      <c r="J632" s="35"/>
      <c r="K632" s="35"/>
      <c r="L632" s="35"/>
      <c r="M632" s="35"/>
      <c r="N632" s="35"/>
      <c r="O632" s="35"/>
      <c r="P632" s="35" t="s">
        <v>4248</v>
      </c>
      <c r="R632" s="32">
        <v>100001031534</v>
      </c>
      <c r="S632" s="32" t="s">
        <v>10880</v>
      </c>
    </row>
    <row r="633" spans="1:21" x14ac:dyDescent="0.25">
      <c r="A633" s="35" t="s">
        <v>2288</v>
      </c>
      <c r="B633" s="34" t="s">
        <v>2289</v>
      </c>
      <c r="C633" s="35" t="s">
        <v>2290</v>
      </c>
      <c r="D633" s="35" t="s">
        <v>117</v>
      </c>
      <c r="E633" s="35" t="s">
        <v>862</v>
      </c>
      <c r="F633" s="36">
        <v>8</v>
      </c>
      <c r="G633" s="35" t="s">
        <v>132</v>
      </c>
      <c r="H633" s="35" t="s">
        <v>153</v>
      </c>
      <c r="I633" s="35" t="s">
        <v>133</v>
      </c>
      <c r="J633" s="35"/>
      <c r="K633" s="35"/>
      <c r="L633" s="35"/>
      <c r="M633" s="35"/>
      <c r="N633" s="35"/>
      <c r="O633" s="35"/>
      <c r="P633" s="35" t="s">
        <v>4248</v>
      </c>
      <c r="Q633" s="32" t="s">
        <v>10106</v>
      </c>
      <c r="R633" s="32" t="s">
        <v>10379</v>
      </c>
      <c r="S633" s="32" t="s">
        <v>10881</v>
      </c>
      <c r="T633" s="32" t="s">
        <v>10882</v>
      </c>
      <c r="U633" s="32" t="s">
        <v>10883</v>
      </c>
    </row>
    <row r="634" spans="1:21" x14ac:dyDescent="0.25">
      <c r="A634" s="35" t="s">
        <v>2285</v>
      </c>
      <c r="B634" s="34" t="s">
        <v>2286</v>
      </c>
      <c r="C634" s="35" t="s">
        <v>2287</v>
      </c>
      <c r="D634" s="35" t="s">
        <v>198</v>
      </c>
      <c r="E634" s="35" t="s">
        <v>862</v>
      </c>
      <c r="F634" s="36">
        <v>8</v>
      </c>
      <c r="G634" s="35" t="s">
        <v>132</v>
      </c>
      <c r="H634" s="35" t="s">
        <v>153</v>
      </c>
      <c r="I634" s="35" t="s">
        <v>133</v>
      </c>
      <c r="J634" s="35"/>
      <c r="K634" s="35"/>
      <c r="L634" s="35"/>
      <c r="M634" s="35"/>
      <c r="N634" s="35"/>
      <c r="O634" s="35"/>
      <c r="P634" s="35" t="s">
        <v>4248</v>
      </c>
      <c r="Q634" s="32" t="s">
        <v>10106</v>
      </c>
      <c r="R634" s="32" t="s">
        <v>10379</v>
      </c>
      <c r="S634" s="32" t="s">
        <v>10884</v>
      </c>
      <c r="T634" s="32" t="s">
        <v>10885</v>
      </c>
      <c r="U634" s="32" t="s">
        <v>10886</v>
      </c>
    </row>
    <row r="635" spans="1:21" x14ac:dyDescent="0.25">
      <c r="A635" s="35" t="s">
        <v>2283</v>
      </c>
      <c r="B635" s="34" t="s">
        <v>2284</v>
      </c>
      <c r="C635" s="35" t="s">
        <v>190</v>
      </c>
      <c r="D635" s="35" t="s">
        <v>2715</v>
      </c>
      <c r="E635" s="35" t="s">
        <v>862</v>
      </c>
      <c r="F635" s="36">
        <v>8</v>
      </c>
      <c r="G635" s="35" t="s">
        <v>132</v>
      </c>
      <c r="H635" s="35" t="s">
        <v>153</v>
      </c>
      <c r="I635" s="35" t="s">
        <v>133</v>
      </c>
      <c r="J635" s="35"/>
      <c r="K635" s="35"/>
      <c r="L635" s="35"/>
      <c r="M635" s="35"/>
      <c r="N635" s="35"/>
      <c r="O635" s="35"/>
      <c r="P635" s="35" t="s">
        <v>4248</v>
      </c>
      <c r="Q635" s="32" t="s">
        <v>10106</v>
      </c>
      <c r="R635" s="32" t="s">
        <v>10063</v>
      </c>
      <c r="S635" s="32" t="s">
        <v>10887</v>
      </c>
      <c r="T635" s="32" t="s">
        <v>10399</v>
      </c>
      <c r="U635" s="32" t="s">
        <v>10888</v>
      </c>
    </row>
    <row r="636" spans="1:21" x14ac:dyDescent="0.25">
      <c r="A636" s="35" t="s">
        <v>2280</v>
      </c>
      <c r="B636" s="34" t="s">
        <v>2281</v>
      </c>
      <c r="C636" s="35" t="s">
        <v>2282</v>
      </c>
      <c r="D636" s="35" t="s">
        <v>117</v>
      </c>
      <c r="E636" s="35" t="s">
        <v>862</v>
      </c>
      <c r="F636" s="36">
        <v>8</v>
      </c>
      <c r="G636" s="35" t="s">
        <v>132</v>
      </c>
      <c r="H636" s="35" t="s">
        <v>153</v>
      </c>
      <c r="I636" s="35" t="s">
        <v>133</v>
      </c>
      <c r="J636" s="35"/>
      <c r="K636" s="35"/>
      <c r="L636" s="35"/>
      <c r="M636" s="35"/>
      <c r="N636" s="35"/>
      <c r="O636" s="35"/>
      <c r="P636" s="35" t="s">
        <v>4248</v>
      </c>
      <c r="Q636" s="32" t="s">
        <v>10107</v>
      </c>
      <c r="R636" s="32" t="s">
        <v>10381</v>
      </c>
      <c r="S636" s="32" t="s">
        <v>10881</v>
      </c>
      <c r="T636" s="32" t="s">
        <v>10882</v>
      </c>
      <c r="U636" s="32" t="s">
        <v>10883</v>
      </c>
    </row>
    <row r="637" spans="1:21" x14ac:dyDescent="0.25">
      <c r="A637" s="35" t="s">
        <v>2277</v>
      </c>
      <c r="B637" s="34" t="s">
        <v>2278</v>
      </c>
      <c r="C637" s="35" t="s">
        <v>2279</v>
      </c>
      <c r="D637" s="35" t="s">
        <v>198</v>
      </c>
      <c r="E637" s="35" t="s">
        <v>862</v>
      </c>
      <c r="F637" s="36">
        <v>8</v>
      </c>
      <c r="G637" s="35" t="s">
        <v>132</v>
      </c>
      <c r="H637" s="35" t="s">
        <v>153</v>
      </c>
      <c r="I637" s="35" t="s">
        <v>133</v>
      </c>
      <c r="J637" s="35"/>
      <c r="K637" s="35"/>
      <c r="L637" s="35"/>
      <c r="M637" s="35"/>
      <c r="N637" s="35"/>
      <c r="O637" s="35"/>
      <c r="P637" s="35" t="s">
        <v>4248</v>
      </c>
      <c r="Q637" s="32" t="s">
        <v>10107</v>
      </c>
      <c r="R637" s="32" t="s">
        <v>10381</v>
      </c>
      <c r="S637" s="32" t="s">
        <v>10884</v>
      </c>
      <c r="T637" s="32" t="s">
        <v>10885</v>
      </c>
      <c r="U637" s="32" t="s">
        <v>10886</v>
      </c>
    </row>
    <row r="638" spans="1:21" x14ac:dyDescent="0.25">
      <c r="A638" s="35" t="s">
        <v>2274</v>
      </c>
      <c r="B638" s="34" t="s">
        <v>2275</v>
      </c>
      <c r="C638" s="35" t="s">
        <v>2276</v>
      </c>
      <c r="D638" s="35" t="s">
        <v>2715</v>
      </c>
      <c r="E638" s="35" t="s">
        <v>862</v>
      </c>
      <c r="F638" s="36">
        <v>8</v>
      </c>
      <c r="G638" s="35" t="s">
        <v>132</v>
      </c>
      <c r="H638" s="35" t="s">
        <v>153</v>
      </c>
      <c r="I638" s="35" t="s">
        <v>133</v>
      </c>
      <c r="J638" s="35"/>
      <c r="K638" s="35"/>
      <c r="L638" s="35"/>
      <c r="M638" s="35"/>
      <c r="N638" s="35"/>
      <c r="O638" s="35"/>
      <c r="P638" s="35" t="s">
        <v>4248</v>
      </c>
      <c r="Q638" s="32" t="s">
        <v>10107</v>
      </c>
      <c r="R638" s="32" t="s">
        <v>10381</v>
      </c>
      <c r="S638" s="32" t="s">
        <v>10380</v>
      </c>
      <c r="T638" s="32" t="s">
        <v>10889</v>
      </c>
      <c r="U638" s="32" t="s">
        <v>10890</v>
      </c>
    </row>
    <row r="639" spans="1:21" x14ac:dyDescent="0.25">
      <c r="A639" s="35" t="s">
        <v>4492</v>
      </c>
      <c r="B639" s="34" t="s">
        <v>4493</v>
      </c>
      <c r="C639" s="35" t="s">
        <v>4494</v>
      </c>
      <c r="D639" s="35"/>
      <c r="E639" s="35"/>
      <c r="F639" s="36"/>
      <c r="G639" s="35"/>
      <c r="H639" s="35"/>
      <c r="I639" s="35"/>
      <c r="J639" s="35"/>
      <c r="K639" s="35"/>
      <c r="L639" s="35"/>
      <c r="M639" s="35"/>
      <c r="N639" s="35"/>
      <c r="O639" s="35"/>
      <c r="P639" s="35" t="s">
        <v>4362</v>
      </c>
      <c r="Q639" s="32" t="s">
        <v>4494</v>
      </c>
      <c r="R639" s="32" t="s">
        <v>4494</v>
      </c>
    </row>
    <row r="640" spans="1:21" x14ac:dyDescent="0.25">
      <c r="A640" s="35" t="s">
        <v>9380</v>
      </c>
      <c r="B640" s="34" t="s">
        <v>9381</v>
      </c>
      <c r="C640" s="35" t="s">
        <v>9382</v>
      </c>
      <c r="D640" s="35"/>
      <c r="E640" s="35"/>
      <c r="F640" s="36"/>
      <c r="G640" s="35"/>
      <c r="H640" s="35"/>
      <c r="I640" s="35"/>
      <c r="J640" s="35"/>
      <c r="K640" s="35"/>
      <c r="L640" s="35"/>
      <c r="M640" s="35"/>
      <c r="N640" s="35"/>
      <c r="O640" s="35"/>
      <c r="P640" s="35" t="s">
        <v>4362</v>
      </c>
      <c r="Q640" s="32" t="s">
        <v>9382</v>
      </c>
      <c r="R640" s="32" t="s">
        <v>9382</v>
      </c>
    </row>
    <row r="641" spans="1:21" x14ac:dyDescent="0.25">
      <c r="A641" s="35" t="s">
        <v>9392</v>
      </c>
      <c r="B641" s="34" t="s">
        <v>9393</v>
      </c>
      <c r="C641" s="35" t="s">
        <v>9394</v>
      </c>
      <c r="D641" s="35"/>
      <c r="E641" s="35"/>
      <c r="F641" s="36"/>
      <c r="G641" s="35"/>
      <c r="H641" s="35"/>
      <c r="I641" s="35"/>
      <c r="J641" s="35"/>
      <c r="K641" s="35"/>
      <c r="L641" s="35"/>
      <c r="M641" s="35"/>
      <c r="N641" s="35"/>
      <c r="O641" s="35"/>
      <c r="P641" s="35" t="s">
        <v>4362</v>
      </c>
      <c r="Q641" s="32" t="s">
        <v>9967</v>
      </c>
      <c r="R641" s="32" t="s">
        <v>10891</v>
      </c>
      <c r="S641" s="32" t="s">
        <v>10365</v>
      </c>
    </row>
    <row r="642" spans="1:21" x14ac:dyDescent="0.25">
      <c r="A642" s="35" t="s">
        <v>7668</v>
      </c>
      <c r="B642" s="34" t="s">
        <v>7669</v>
      </c>
      <c r="C642" s="35" t="s">
        <v>7670</v>
      </c>
      <c r="D642" s="35"/>
      <c r="E642" s="35"/>
      <c r="F642" s="36"/>
      <c r="G642" s="35"/>
      <c r="H642" s="35"/>
      <c r="I642" s="35"/>
      <c r="J642" s="35"/>
      <c r="K642" s="35"/>
      <c r="L642" s="35"/>
      <c r="M642" s="35"/>
      <c r="N642" s="35"/>
      <c r="O642" s="35"/>
      <c r="P642" s="35" t="s">
        <v>4248</v>
      </c>
      <c r="R642" s="32">
        <v>100000733172</v>
      </c>
      <c r="S642" s="32" t="s">
        <v>10878</v>
      </c>
    </row>
    <row r="643" spans="1:21" x14ac:dyDescent="0.25">
      <c r="A643" s="35" t="s">
        <v>2270</v>
      </c>
      <c r="B643" s="34" t="s">
        <v>2271</v>
      </c>
      <c r="C643" s="35" t="s">
        <v>2272</v>
      </c>
      <c r="D643" s="35" t="s">
        <v>2273</v>
      </c>
      <c r="E643" s="35" t="s">
        <v>1534</v>
      </c>
      <c r="F643" s="36" t="s">
        <v>131</v>
      </c>
      <c r="G643" s="35" t="s">
        <v>132</v>
      </c>
      <c r="H643" s="35" t="s">
        <v>100</v>
      </c>
      <c r="I643" s="35" t="s">
        <v>101</v>
      </c>
      <c r="J643" s="35" t="s">
        <v>235</v>
      </c>
      <c r="K643" s="35">
        <v>2</v>
      </c>
      <c r="L643" s="35" t="s">
        <v>103</v>
      </c>
      <c r="M643" s="35"/>
      <c r="N643" s="35"/>
      <c r="O643" s="35"/>
      <c r="P643" s="35" t="s">
        <v>4248</v>
      </c>
      <c r="Q643" s="32" t="s">
        <v>9822</v>
      </c>
      <c r="R643" s="32" t="s">
        <v>10892</v>
      </c>
      <c r="S643" s="32" t="s">
        <v>10893</v>
      </c>
    </row>
    <row r="644" spans="1:21" x14ac:dyDescent="0.25">
      <c r="A644" s="35" t="s">
        <v>2265</v>
      </c>
      <c r="B644" s="34" t="s">
        <v>2266</v>
      </c>
      <c r="C644" s="35" t="s">
        <v>2267</v>
      </c>
      <c r="D644" s="35" t="s">
        <v>2268</v>
      </c>
      <c r="E644" s="35" t="s">
        <v>366</v>
      </c>
      <c r="F644" s="36">
        <v>17</v>
      </c>
      <c r="G644" s="35" t="s">
        <v>132</v>
      </c>
      <c r="H644" s="35" t="s">
        <v>100</v>
      </c>
      <c r="I644" s="35" t="s">
        <v>101</v>
      </c>
      <c r="J644" s="35" t="s">
        <v>102</v>
      </c>
      <c r="K644" s="35">
        <v>5</v>
      </c>
      <c r="L644" s="35" t="s">
        <v>2269</v>
      </c>
      <c r="M644" s="35"/>
      <c r="N644" s="35"/>
      <c r="O644" s="35"/>
      <c r="P644" s="35" t="s">
        <v>4248</v>
      </c>
      <c r="Q644" s="32" t="s">
        <v>10136</v>
      </c>
      <c r="R644" s="32" t="s">
        <v>10136</v>
      </c>
      <c r="S644" s="32" t="e" cm="1">
        <f t="array" ref="S644">-LightBl</f>
        <v>#NAME?</v>
      </c>
      <c r="T644" s="32" t="s">
        <v>10894</v>
      </c>
      <c r="U644" s="32" t="s">
        <v>10895</v>
      </c>
    </row>
    <row r="645" spans="1:21" x14ac:dyDescent="0.25">
      <c r="A645" s="33" t="s">
        <v>2789</v>
      </c>
      <c r="B645" s="34" t="s">
        <v>3215</v>
      </c>
      <c r="C645" s="35" t="s">
        <v>3011</v>
      </c>
      <c r="D645" s="35" t="s">
        <v>3404</v>
      </c>
      <c r="E645" s="35" t="s">
        <v>1118</v>
      </c>
      <c r="F645" s="36"/>
      <c r="G645" s="35"/>
      <c r="H645" s="35"/>
      <c r="I645" s="35"/>
      <c r="J645" s="35"/>
      <c r="K645" s="35"/>
      <c r="L645" s="35"/>
      <c r="M645" s="35"/>
      <c r="N645" s="35"/>
      <c r="O645" s="35"/>
      <c r="P645" s="35" t="s">
        <v>4248</v>
      </c>
      <c r="Q645" s="32" t="s">
        <v>9823</v>
      </c>
      <c r="R645" s="32" t="s">
        <v>10896</v>
      </c>
      <c r="S645" s="32" t="s">
        <v>10403</v>
      </c>
    </row>
    <row r="646" spans="1:21" x14ac:dyDescent="0.25">
      <c r="A646" s="33" t="s">
        <v>2747</v>
      </c>
      <c r="B646" s="34" t="s">
        <v>3173</v>
      </c>
      <c r="C646" s="35" t="s">
        <v>2969</v>
      </c>
      <c r="D646" s="35" t="s">
        <v>3403</v>
      </c>
      <c r="E646" s="35" t="s">
        <v>1118</v>
      </c>
      <c r="F646" s="36"/>
      <c r="G646" s="35"/>
      <c r="H646" s="35"/>
      <c r="I646" s="35"/>
      <c r="J646" s="35"/>
      <c r="K646" s="35"/>
      <c r="L646" s="35"/>
      <c r="M646" s="35"/>
      <c r="N646" s="35"/>
      <c r="O646" s="35"/>
      <c r="P646" s="35" t="s">
        <v>4248</v>
      </c>
      <c r="Q646" s="32" t="s">
        <v>9823</v>
      </c>
      <c r="R646" s="32" t="s">
        <v>10897</v>
      </c>
      <c r="S646" s="32" t="s">
        <v>10898</v>
      </c>
    </row>
    <row r="647" spans="1:21" x14ac:dyDescent="0.25">
      <c r="A647" s="35" t="s">
        <v>4554</v>
      </c>
      <c r="B647" s="34" t="s">
        <v>4555</v>
      </c>
      <c r="C647" s="35" t="s">
        <v>4556</v>
      </c>
      <c r="D647" s="35"/>
      <c r="E647" s="35"/>
      <c r="F647" s="36"/>
      <c r="G647" s="35"/>
      <c r="H647" s="35"/>
      <c r="I647" s="35"/>
      <c r="J647" s="35"/>
      <c r="K647" s="35"/>
      <c r="L647" s="35"/>
      <c r="M647" s="35"/>
      <c r="N647" s="35"/>
      <c r="O647" s="35"/>
      <c r="P647" s="35" t="s">
        <v>4248</v>
      </c>
      <c r="Q647" s="32" t="s">
        <v>9823</v>
      </c>
      <c r="R647" s="32" t="s">
        <v>10899</v>
      </c>
      <c r="S647" s="32" t="s">
        <v>10900</v>
      </c>
    </row>
    <row r="648" spans="1:21" x14ac:dyDescent="0.25">
      <c r="A648" s="33" t="s">
        <v>2805</v>
      </c>
      <c r="B648" s="34" t="s">
        <v>3231</v>
      </c>
      <c r="C648" s="35" t="s">
        <v>3027</v>
      </c>
      <c r="D648" s="35" t="s">
        <v>3410</v>
      </c>
      <c r="E648" s="35" t="s">
        <v>1118</v>
      </c>
      <c r="F648" s="36"/>
      <c r="G648" s="35"/>
      <c r="H648" s="35"/>
      <c r="I648" s="35"/>
      <c r="J648" s="35"/>
      <c r="K648" s="35"/>
      <c r="L648" s="35"/>
      <c r="M648" s="35"/>
      <c r="N648" s="35"/>
      <c r="O648" s="35"/>
      <c r="P648" s="35" t="s">
        <v>4248</v>
      </c>
      <c r="Q648" s="32" t="s">
        <v>9823</v>
      </c>
      <c r="R648" s="32" t="s">
        <v>10901</v>
      </c>
      <c r="S648" s="32" t="s">
        <v>10089</v>
      </c>
    </row>
    <row r="649" spans="1:21" x14ac:dyDescent="0.25">
      <c r="A649" s="33" t="s">
        <v>2811</v>
      </c>
      <c r="B649" s="34" t="s">
        <v>3237</v>
      </c>
      <c r="C649" s="35" t="s">
        <v>3033</v>
      </c>
      <c r="D649" s="35" t="s">
        <v>3404</v>
      </c>
      <c r="E649" s="35" t="s">
        <v>1118</v>
      </c>
      <c r="F649" s="36"/>
      <c r="G649" s="35"/>
      <c r="H649" s="35"/>
      <c r="I649" s="35"/>
      <c r="J649" s="35"/>
      <c r="K649" s="35"/>
      <c r="L649" s="35"/>
      <c r="M649" s="35"/>
      <c r="N649" s="35"/>
      <c r="O649" s="35"/>
      <c r="P649" s="35" t="s">
        <v>4248</v>
      </c>
      <c r="Q649" s="32" t="s">
        <v>9824</v>
      </c>
      <c r="R649" s="32" t="s">
        <v>10902</v>
      </c>
      <c r="S649" s="32" t="s">
        <v>10403</v>
      </c>
    </row>
    <row r="650" spans="1:21" x14ac:dyDescent="0.25">
      <c r="A650" s="33" t="s">
        <v>2782</v>
      </c>
      <c r="B650" s="34" t="s">
        <v>3208</v>
      </c>
      <c r="C650" s="35" t="s">
        <v>3004</v>
      </c>
      <c r="D650" s="35" t="s">
        <v>3403</v>
      </c>
      <c r="E650" s="35" t="s">
        <v>1118</v>
      </c>
      <c r="F650" s="36"/>
      <c r="G650" s="35"/>
      <c r="H650" s="35"/>
      <c r="I650" s="35"/>
      <c r="J650" s="35"/>
      <c r="K650" s="35"/>
      <c r="L650" s="35"/>
      <c r="M650" s="35"/>
      <c r="N650" s="35"/>
      <c r="O650" s="35"/>
      <c r="P650" s="35" t="s">
        <v>4248</v>
      </c>
      <c r="Q650" s="32" t="s">
        <v>9824</v>
      </c>
      <c r="R650" s="32" t="s">
        <v>10903</v>
      </c>
      <c r="S650" s="32" t="s">
        <v>10898</v>
      </c>
    </row>
    <row r="651" spans="1:21" x14ac:dyDescent="0.25">
      <c r="A651" s="35" t="s">
        <v>4551</v>
      </c>
      <c r="B651" s="34" t="s">
        <v>4552</v>
      </c>
      <c r="C651" s="35" t="s">
        <v>4553</v>
      </c>
      <c r="D651" s="35"/>
      <c r="E651" s="35"/>
      <c r="F651" s="36"/>
      <c r="G651" s="35"/>
      <c r="H651" s="35"/>
      <c r="I651" s="35"/>
      <c r="J651" s="35"/>
      <c r="K651" s="35"/>
      <c r="L651" s="35"/>
      <c r="M651" s="35"/>
      <c r="N651" s="35"/>
      <c r="O651" s="35"/>
      <c r="P651" s="35" t="s">
        <v>4248</v>
      </c>
      <c r="Q651" s="32" t="s">
        <v>9824</v>
      </c>
      <c r="R651" s="32" t="s">
        <v>10904</v>
      </c>
      <c r="S651" s="32" t="s">
        <v>10900</v>
      </c>
    </row>
    <row r="652" spans="1:21" x14ac:dyDescent="0.25">
      <c r="A652" s="33" t="s">
        <v>2783</v>
      </c>
      <c r="B652" s="34" t="s">
        <v>3209</v>
      </c>
      <c r="C652" s="35" t="s">
        <v>3005</v>
      </c>
      <c r="D652" s="35" t="s">
        <v>3410</v>
      </c>
      <c r="E652" s="35" t="s">
        <v>1118</v>
      </c>
      <c r="F652" s="36"/>
      <c r="G652" s="35"/>
      <c r="H652" s="35"/>
      <c r="I652" s="35"/>
      <c r="J652" s="35"/>
      <c r="K652" s="35"/>
      <c r="L652" s="35"/>
      <c r="M652" s="35"/>
      <c r="N652" s="35"/>
      <c r="O652" s="35"/>
      <c r="P652" s="35" t="s">
        <v>4248</v>
      </c>
      <c r="Q652" s="32" t="s">
        <v>9824</v>
      </c>
      <c r="R652" s="32" t="s">
        <v>10905</v>
      </c>
      <c r="S652" s="32" t="s">
        <v>10089</v>
      </c>
    </row>
    <row r="653" spans="1:21" x14ac:dyDescent="0.25">
      <c r="A653" s="33" t="s">
        <v>2758</v>
      </c>
      <c r="B653" s="34" t="s">
        <v>3184</v>
      </c>
      <c r="C653" s="35" t="s">
        <v>2980</v>
      </c>
      <c r="D653" s="35" t="s">
        <v>3404</v>
      </c>
      <c r="E653" s="35" t="s">
        <v>1118</v>
      </c>
      <c r="F653" s="36"/>
      <c r="G653" s="35"/>
      <c r="H653" s="35"/>
      <c r="I653" s="35"/>
      <c r="J653" s="35"/>
      <c r="K653" s="35"/>
      <c r="L653" s="35"/>
      <c r="M653" s="35"/>
      <c r="N653" s="35"/>
      <c r="O653" s="35"/>
      <c r="P653" s="35" t="s">
        <v>4248</v>
      </c>
      <c r="Q653" s="32" t="s">
        <v>9825</v>
      </c>
      <c r="R653" s="32" t="s">
        <v>10906</v>
      </c>
      <c r="S653" s="32" t="s">
        <v>10403</v>
      </c>
    </row>
    <row r="654" spans="1:21" x14ac:dyDescent="0.25">
      <c r="A654" s="33" t="s">
        <v>2772</v>
      </c>
      <c r="B654" s="34" t="s">
        <v>3198</v>
      </c>
      <c r="C654" s="35" t="s">
        <v>2994</v>
      </c>
      <c r="D654" s="35" t="s">
        <v>3403</v>
      </c>
      <c r="E654" s="35" t="s">
        <v>1118</v>
      </c>
      <c r="F654" s="36"/>
      <c r="G654" s="35"/>
      <c r="H654" s="35"/>
      <c r="I654" s="35"/>
      <c r="J654" s="35"/>
      <c r="K654" s="35"/>
      <c r="L654" s="35"/>
      <c r="M654" s="35"/>
      <c r="N654" s="35"/>
      <c r="O654" s="35"/>
      <c r="P654" s="35" t="s">
        <v>4248</v>
      </c>
      <c r="Q654" s="32" t="s">
        <v>9825</v>
      </c>
      <c r="R654" s="32" t="s">
        <v>10907</v>
      </c>
      <c r="S654" s="32" t="s">
        <v>10898</v>
      </c>
    </row>
    <row r="655" spans="1:21" x14ac:dyDescent="0.25">
      <c r="A655" s="35" t="s">
        <v>4563</v>
      </c>
      <c r="B655" s="34" t="s">
        <v>4564</v>
      </c>
      <c r="C655" s="35" t="s">
        <v>4565</v>
      </c>
      <c r="D655" s="35"/>
      <c r="E655" s="35"/>
      <c r="F655" s="36"/>
      <c r="G655" s="35"/>
      <c r="H655" s="35"/>
      <c r="I655" s="35"/>
      <c r="J655" s="35"/>
      <c r="K655" s="35"/>
      <c r="L655" s="35"/>
      <c r="M655" s="35"/>
      <c r="N655" s="35"/>
      <c r="O655" s="35"/>
      <c r="P655" s="35" t="s">
        <v>4248</v>
      </c>
      <c r="Q655" s="32" t="s">
        <v>9825</v>
      </c>
      <c r="R655" s="32" t="s">
        <v>10908</v>
      </c>
      <c r="S655" s="32" t="s">
        <v>10900</v>
      </c>
    </row>
    <row r="656" spans="1:21" x14ac:dyDescent="0.25">
      <c r="A656" s="33" t="s">
        <v>2848</v>
      </c>
      <c r="B656" s="34" t="s">
        <v>3274</v>
      </c>
      <c r="C656" s="35" t="s">
        <v>3070</v>
      </c>
      <c r="D656" s="35" t="s">
        <v>3410</v>
      </c>
      <c r="E656" s="35" t="s">
        <v>1118</v>
      </c>
      <c r="F656" s="36"/>
      <c r="G656" s="35"/>
      <c r="H656" s="35"/>
      <c r="I656" s="35"/>
      <c r="J656" s="35"/>
      <c r="K656" s="35"/>
      <c r="L656" s="35"/>
      <c r="M656" s="35"/>
      <c r="N656" s="35"/>
      <c r="O656" s="35"/>
      <c r="P656" s="35" t="s">
        <v>4248</v>
      </c>
      <c r="Q656" s="32" t="s">
        <v>9825</v>
      </c>
      <c r="R656" s="32" t="s">
        <v>10909</v>
      </c>
      <c r="S656" s="32" t="s">
        <v>10089</v>
      </c>
    </row>
    <row r="657" spans="1:21" x14ac:dyDescent="0.25">
      <c r="A657" s="35" t="s">
        <v>4557</v>
      </c>
      <c r="B657" s="34" t="s">
        <v>4558</v>
      </c>
      <c r="C657" s="35" t="s">
        <v>4559</v>
      </c>
      <c r="D657" s="35"/>
      <c r="E657" s="35"/>
      <c r="F657" s="36"/>
      <c r="G657" s="35"/>
      <c r="H657" s="35"/>
      <c r="I657" s="35"/>
      <c r="J657" s="35"/>
      <c r="K657" s="35"/>
      <c r="L657" s="35"/>
      <c r="M657" s="35"/>
      <c r="N657" s="35"/>
      <c r="O657" s="35"/>
      <c r="P657" s="35" t="s">
        <v>3713</v>
      </c>
      <c r="Q657" s="32" t="s">
        <v>10114</v>
      </c>
      <c r="R657" s="32" t="s">
        <v>10910</v>
      </c>
      <c r="S657" s="32" t="s">
        <v>10911</v>
      </c>
      <c r="T657" s="32" t="s">
        <v>10090</v>
      </c>
    </row>
    <row r="658" spans="1:21" x14ac:dyDescent="0.25">
      <c r="A658" s="35" t="s">
        <v>4560</v>
      </c>
      <c r="B658" s="34" t="s">
        <v>4561</v>
      </c>
      <c r="C658" s="35" t="s">
        <v>4562</v>
      </c>
      <c r="D658" s="35"/>
      <c r="E658" s="35"/>
      <c r="F658" s="36"/>
      <c r="G658" s="35"/>
      <c r="H658" s="35"/>
      <c r="I658" s="35"/>
      <c r="J658" s="35"/>
      <c r="K658" s="35"/>
      <c r="L658" s="35"/>
      <c r="M658" s="35"/>
      <c r="N658" s="35"/>
      <c r="O658" s="35"/>
      <c r="P658" s="35" t="s">
        <v>3713</v>
      </c>
      <c r="Q658" s="32" t="s">
        <v>10115</v>
      </c>
      <c r="R658" s="32" t="s">
        <v>10912</v>
      </c>
      <c r="S658" s="32" t="s">
        <v>10911</v>
      </c>
      <c r="T658" s="32" t="s">
        <v>10090</v>
      </c>
    </row>
    <row r="659" spans="1:21" x14ac:dyDescent="0.25">
      <c r="A659" s="35" t="s">
        <v>9553</v>
      </c>
      <c r="B659" s="34" t="s">
        <v>9554</v>
      </c>
      <c r="C659" s="35" t="s">
        <v>9555</v>
      </c>
      <c r="D659" s="35"/>
      <c r="E659" s="35"/>
      <c r="F659" s="36"/>
      <c r="G659" s="35"/>
      <c r="H659" s="35"/>
      <c r="I659" s="35"/>
      <c r="J659" s="35"/>
      <c r="K659" s="35"/>
      <c r="L659" s="35"/>
      <c r="M659" s="35"/>
      <c r="N659" s="35"/>
      <c r="O659" s="35"/>
      <c r="P659" s="35" t="s">
        <v>4248</v>
      </c>
      <c r="R659" s="32" t="s">
        <v>10913</v>
      </c>
      <c r="S659" s="32" t="e" cm="1">
        <f t="array" ref="S659">-LHS-Azo</f>
        <v>#NAME?</v>
      </c>
      <c r="T659" s="32" t="s">
        <v>10914</v>
      </c>
      <c r="U659" s="32" t="s">
        <v>10915</v>
      </c>
    </row>
    <row r="660" spans="1:21" x14ac:dyDescent="0.25">
      <c r="A660" s="35" t="s">
        <v>9550</v>
      </c>
      <c r="B660" s="34" t="s">
        <v>9551</v>
      </c>
      <c r="C660" s="35" t="s">
        <v>9552</v>
      </c>
      <c r="D660" s="35"/>
      <c r="E660" s="35"/>
      <c r="F660" s="36"/>
      <c r="G660" s="35"/>
      <c r="H660" s="35"/>
      <c r="I660" s="35"/>
      <c r="J660" s="35"/>
      <c r="K660" s="35"/>
      <c r="L660" s="35"/>
      <c r="M660" s="35"/>
      <c r="N660" s="35"/>
      <c r="O660" s="35"/>
      <c r="P660" s="35" t="s">
        <v>4248</v>
      </c>
      <c r="R660" s="32" t="s">
        <v>10913</v>
      </c>
      <c r="S660" s="32" t="e" cm="1">
        <f t="array" ref="S660">-RHS-Azo</f>
        <v>#NAME?</v>
      </c>
      <c r="T660" s="32" t="s">
        <v>10914</v>
      </c>
      <c r="U660" s="32" t="s">
        <v>10915</v>
      </c>
    </row>
    <row r="661" spans="1:21" x14ac:dyDescent="0.25">
      <c r="A661" s="35" t="s">
        <v>6500</v>
      </c>
      <c r="B661" s="34" t="s">
        <v>6501</v>
      </c>
      <c r="C661" s="35" t="s">
        <v>6502</v>
      </c>
      <c r="D661" s="35"/>
      <c r="E661" s="35"/>
      <c r="F661" s="36"/>
      <c r="G661" s="35"/>
      <c r="H661" s="35"/>
      <c r="I661" s="35"/>
      <c r="J661" s="35"/>
      <c r="K661" s="35"/>
      <c r="L661" s="35"/>
      <c r="M661" s="35"/>
      <c r="N661" s="35"/>
      <c r="O661" s="35"/>
      <c r="P661" s="35" t="s">
        <v>4248</v>
      </c>
      <c r="Q661" s="32" t="s">
        <v>10116</v>
      </c>
      <c r="R661" s="32" t="s">
        <v>10916</v>
      </c>
      <c r="S661" s="32" t="s">
        <v>10468</v>
      </c>
      <c r="T661" s="32" t="s">
        <v>10372</v>
      </c>
      <c r="U661" s="32" t="s">
        <v>10373</v>
      </c>
    </row>
    <row r="662" spans="1:21" x14ac:dyDescent="0.25">
      <c r="A662" s="35" t="s">
        <v>8073</v>
      </c>
      <c r="B662" s="34" t="s">
        <v>8074</v>
      </c>
      <c r="C662" s="35" t="s">
        <v>8075</v>
      </c>
      <c r="D662" s="35"/>
      <c r="E662" s="35"/>
      <c r="F662" s="36"/>
      <c r="G662" s="35"/>
      <c r="H662" s="35"/>
      <c r="I662" s="35"/>
      <c r="J662" s="35"/>
      <c r="K662" s="35"/>
      <c r="L662" s="35"/>
      <c r="M662" s="35"/>
      <c r="N662" s="35"/>
      <c r="O662" s="35"/>
      <c r="P662" s="35" t="s">
        <v>4248</v>
      </c>
      <c r="Q662" s="32" t="s">
        <v>10035</v>
      </c>
      <c r="R662" s="32" t="s">
        <v>10917</v>
      </c>
      <c r="S662" s="32" t="s">
        <v>10918</v>
      </c>
    </row>
    <row r="663" spans="1:21" x14ac:dyDescent="0.25">
      <c r="A663" s="35" t="s">
        <v>2262</v>
      </c>
      <c r="B663" s="34" t="s">
        <v>2263</v>
      </c>
      <c r="C663" s="37" t="s">
        <v>12</v>
      </c>
      <c r="D663" s="35" t="s">
        <v>2264</v>
      </c>
      <c r="E663" s="35" t="s">
        <v>862</v>
      </c>
      <c r="F663" s="36">
        <v>4</v>
      </c>
      <c r="G663" s="35" t="s">
        <v>132</v>
      </c>
      <c r="H663" s="35" t="s">
        <v>153</v>
      </c>
      <c r="I663" s="35" t="s">
        <v>133</v>
      </c>
      <c r="J663" s="35"/>
      <c r="K663" s="35"/>
      <c r="L663" s="35"/>
      <c r="M663" s="40" t="s">
        <v>0</v>
      </c>
      <c r="N663" s="35">
        <v>84</v>
      </c>
      <c r="O663" s="35"/>
      <c r="P663" s="35" t="s">
        <v>4248</v>
      </c>
      <c r="Q663" s="32" t="s">
        <v>10117</v>
      </c>
      <c r="R663" s="32" t="s">
        <v>10919</v>
      </c>
      <c r="S663" s="32" t="s">
        <v>10920</v>
      </c>
      <c r="T663" s="32" t="s">
        <v>10921</v>
      </c>
      <c r="U663" s="32" t="s">
        <v>10922</v>
      </c>
    </row>
    <row r="664" spans="1:21" x14ac:dyDescent="0.25">
      <c r="A664" s="35" t="s">
        <v>2260</v>
      </c>
      <c r="B664" s="34" t="s">
        <v>2261</v>
      </c>
      <c r="C664" s="37" t="s">
        <v>13</v>
      </c>
      <c r="D664" s="35" t="s">
        <v>394</v>
      </c>
      <c r="E664" s="35" t="s">
        <v>862</v>
      </c>
      <c r="F664" s="36">
        <v>4</v>
      </c>
      <c r="G664" s="35" t="s">
        <v>132</v>
      </c>
      <c r="H664" s="35" t="s">
        <v>153</v>
      </c>
      <c r="I664" s="35" t="s">
        <v>133</v>
      </c>
      <c r="J664" s="35"/>
      <c r="K664" s="35"/>
      <c r="L664" s="35"/>
      <c r="M664" s="40" t="s">
        <v>0</v>
      </c>
      <c r="N664" s="35">
        <v>84</v>
      </c>
      <c r="O664" s="35"/>
      <c r="P664" s="35" t="s">
        <v>4248</v>
      </c>
      <c r="Q664" s="32" t="s">
        <v>10117</v>
      </c>
      <c r="R664" s="32" t="s">
        <v>10919</v>
      </c>
      <c r="S664" s="32" t="s">
        <v>10920</v>
      </c>
      <c r="T664" s="32" t="s">
        <v>10921</v>
      </c>
      <c r="U664" s="32" t="s">
        <v>10923</v>
      </c>
    </row>
    <row r="665" spans="1:21" x14ac:dyDescent="0.25">
      <c r="A665" s="35" t="s">
        <v>2257</v>
      </c>
      <c r="B665" s="34" t="s">
        <v>2258</v>
      </c>
      <c r="C665" s="37" t="s">
        <v>2259</v>
      </c>
      <c r="D665" s="35" t="s">
        <v>257</v>
      </c>
      <c r="E665" s="35" t="s">
        <v>862</v>
      </c>
      <c r="F665" s="36">
        <v>4</v>
      </c>
      <c r="G665" s="35" t="s">
        <v>132</v>
      </c>
      <c r="H665" s="35" t="s">
        <v>153</v>
      </c>
      <c r="I665" s="35" t="s">
        <v>133</v>
      </c>
      <c r="J665" s="35"/>
      <c r="K665" s="35"/>
      <c r="L665" s="35"/>
      <c r="M665" s="40" t="s">
        <v>0</v>
      </c>
      <c r="N665" s="35">
        <v>84</v>
      </c>
      <c r="O665" s="35"/>
      <c r="P665" s="35" t="s">
        <v>4248</v>
      </c>
      <c r="Q665" s="32" t="s">
        <v>10117</v>
      </c>
      <c r="R665" s="32" t="s">
        <v>10919</v>
      </c>
      <c r="S665" s="32" t="s">
        <v>10920</v>
      </c>
      <c r="T665" s="32" t="s">
        <v>10921</v>
      </c>
      <c r="U665" s="32" t="s">
        <v>10924</v>
      </c>
    </row>
    <row r="666" spans="1:21" x14ac:dyDescent="0.25">
      <c r="A666" s="35" t="s">
        <v>4751</v>
      </c>
      <c r="B666" s="32" t="s">
        <v>4752</v>
      </c>
      <c r="C666" s="35" t="s">
        <v>4753</v>
      </c>
      <c r="D666" s="35"/>
      <c r="E666" s="35"/>
      <c r="F666" s="36"/>
      <c r="G666" s="35"/>
      <c r="H666" s="35"/>
      <c r="I666" s="35"/>
      <c r="J666" s="35"/>
      <c r="K666" s="35"/>
      <c r="L666" s="35"/>
      <c r="M666" s="35"/>
      <c r="N666" s="35"/>
      <c r="O666" s="35"/>
      <c r="P666" s="35" t="s">
        <v>4248</v>
      </c>
      <c r="Q666" s="32" t="s">
        <v>9826</v>
      </c>
      <c r="R666" s="32" t="s">
        <v>10250</v>
      </c>
      <c r="S666" s="32" t="s">
        <v>10251</v>
      </c>
      <c r="T666" s="32">
        <v>12</v>
      </c>
    </row>
    <row r="667" spans="1:21" x14ac:dyDescent="0.25">
      <c r="A667" s="35" t="s">
        <v>2254</v>
      </c>
      <c r="B667" s="34" t="s">
        <v>2255</v>
      </c>
      <c r="C667" s="35" t="s">
        <v>2256</v>
      </c>
      <c r="D667" s="35" t="s">
        <v>110</v>
      </c>
      <c r="E667" s="35" t="s">
        <v>1118</v>
      </c>
      <c r="F667" s="36">
        <v>4</v>
      </c>
      <c r="G667" s="35" t="s">
        <v>311</v>
      </c>
      <c r="H667" s="35" t="s">
        <v>100</v>
      </c>
      <c r="I667" s="35" t="s">
        <v>133</v>
      </c>
      <c r="J667" s="35"/>
      <c r="K667" s="35"/>
      <c r="L667" s="35"/>
      <c r="M667" s="35"/>
      <c r="N667" s="35"/>
      <c r="O667" s="35"/>
      <c r="P667" s="35" t="s">
        <v>3713</v>
      </c>
      <c r="Q667" s="32" t="s">
        <v>9826</v>
      </c>
      <c r="R667" s="32" t="s">
        <v>10925</v>
      </c>
      <c r="S667" s="32" t="e" cm="1">
        <f t="array" ref="S667">-RedVelv</f>
        <v>#NAME?</v>
      </c>
      <c r="T667" s="32" t="s">
        <v>10889</v>
      </c>
      <c r="U667" s="32" t="s">
        <v>10926</v>
      </c>
    </row>
    <row r="668" spans="1:21" x14ac:dyDescent="0.25">
      <c r="A668" s="35" t="s">
        <v>2251</v>
      </c>
      <c r="B668" s="34" t="s">
        <v>2252</v>
      </c>
      <c r="C668" s="35" t="s">
        <v>2253</v>
      </c>
      <c r="D668" s="35" t="s">
        <v>3414</v>
      </c>
      <c r="E668" s="35" t="s">
        <v>1118</v>
      </c>
      <c r="F668" s="36">
        <v>4</v>
      </c>
      <c r="G668" s="35" t="s">
        <v>311</v>
      </c>
      <c r="H668" s="35" t="s">
        <v>100</v>
      </c>
      <c r="I668" s="35" t="s">
        <v>133</v>
      </c>
      <c r="J668" s="35"/>
      <c r="K668" s="35"/>
      <c r="L668" s="35"/>
      <c r="M668" s="35"/>
      <c r="N668" s="35"/>
      <c r="O668" s="35"/>
      <c r="P668" s="35" t="s">
        <v>3713</v>
      </c>
      <c r="Q668" s="32" t="s">
        <v>9826</v>
      </c>
      <c r="R668" s="32" t="s">
        <v>10925</v>
      </c>
      <c r="S668" s="32" t="s">
        <v>10927</v>
      </c>
      <c r="T668" s="32" t="s">
        <v>10372</v>
      </c>
      <c r="U668" s="32" t="s">
        <v>10928</v>
      </c>
    </row>
    <row r="669" spans="1:21" x14ac:dyDescent="0.25">
      <c r="A669" s="35" t="s">
        <v>2248</v>
      </c>
      <c r="B669" s="34" t="s">
        <v>2249</v>
      </c>
      <c r="C669" s="35" t="s">
        <v>2250</v>
      </c>
      <c r="D669" s="35" t="s">
        <v>117</v>
      </c>
      <c r="E669" s="35" t="s">
        <v>1118</v>
      </c>
      <c r="F669" s="36">
        <v>4</v>
      </c>
      <c r="G669" s="35" t="s">
        <v>311</v>
      </c>
      <c r="H669" s="35" t="s">
        <v>100</v>
      </c>
      <c r="I669" s="35" t="s">
        <v>133</v>
      </c>
      <c r="J669" s="35"/>
      <c r="K669" s="35"/>
      <c r="L669" s="35"/>
      <c r="M669" s="35"/>
      <c r="N669" s="35"/>
      <c r="O669" s="35"/>
      <c r="P669" s="35" t="s">
        <v>3713</v>
      </c>
      <c r="Q669" s="32" t="s">
        <v>9826</v>
      </c>
      <c r="R669" s="32" t="s">
        <v>10925</v>
      </c>
      <c r="S669" s="32" t="e" cm="1">
        <f t="array" ref="S669">-Brown V</f>
        <v>#NAME?</v>
      </c>
      <c r="T669" s="32" t="s">
        <v>10354</v>
      </c>
      <c r="U669" s="32" t="s">
        <v>10355</v>
      </c>
    </row>
    <row r="670" spans="1:21" x14ac:dyDescent="0.25">
      <c r="A670" s="35" t="s">
        <v>2245</v>
      </c>
      <c r="B670" s="34" t="s">
        <v>2246</v>
      </c>
      <c r="C670" s="35" t="s">
        <v>2247</v>
      </c>
      <c r="D670" s="35" t="s">
        <v>3404</v>
      </c>
      <c r="E670" s="35" t="s">
        <v>1118</v>
      </c>
      <c r="F670" s="36">
        <v>4</v>
      </c>
      <c r="G670" s="35" t="s">
        <v>311</v>
      </c>
      <c r="H670" s="35" t="s">
        <v>100</v>
      </c>
      <c r="I670" s="35" t="s">
        <v>133</v>
      </c>
      <c r="J670" s="35"/>
      <c r="K670" s="35"/>
      <c r="L670" s="35"/>
      <c r="M670" s="35"/>
      <c r="N670" s="35"/>
      <c r="O670" s="35"/>
      <c r="P670" s="35" t="s">
        <v>3713</v>
      </c>
      <c r="Q670" s="32" t="s">
        <v>9826</v>
      </c>
      <c r="R670" s="32" t="s">
        <v>10925</v>
      </c>
      <c r="S670" s="32" t="e" cm="1">
        <f t="array" ref="S670">-Grey Ve</f>
        <v>#NAME?</v>
      </c>
      <c r="T670" s="32" t="s">
        <v>10399</v>
      </c>
      <c r="U670" s="32" t="s">
        <v>10929</v>
      </c>
    </row>
    <row r="671" spans="1:21" x14ac:dyDescent="0.25">
      <c r="A671" s="35" t="s">
        <v>2242</v>
      </c>
      <c r="B671" s="34" t="s">
        <v>2243</v>
      </c>
      <c r="C671" s="35" t="s">
        <v>2244</v>
      </c>
      <c r="D671" s="35" t="s">
        <v>3403</v>
      </c>
      <c r="E671" s="35" t="s">
        <v>1118</v>
      </c>
      <c r="F671" s="36">
        <v>4</v>
      </c>
      <c r="G671" s="35" t="s">
        <v>311</v>
      </c>
      <c r="H671" s="35" t="s">
        <v>100</v>
      </c>
      <c r="I671" s="35" t="s">
        <v>133</v>
      </c>
      <c r="J671" s="35"/>
      <c r="K671" s="35"/>
      <c r="L671" s="35"/>
      <c r="M671" s="35"/>
      <c r="N671" s="35"/>
      <c r="O671" s="35"/>
      <c r="P671" s="35" t="s">
        <v>3713</v>
      </c>
      <c r="Q671" s="32" t="s">
        <v>9826</v>
      </c>
      <c r="R671" s="32" t="s">
        <v>10930</v>
      </c>
      <c r="S671" s="32" t="e" cm="1">
        <f t="array" ref="S671">-BlueVel</f>
        <v>#NAME?</v>
      </c>
      <c r="T671" s="32" t="s">
        <v>10373</v>
      </c>
      <c r="U671" s="32" t="e" cm="1">
        <f t="array" ref="U671">-Iconic56</f>
        <v>#NAME?</v>
      </c>
    </row>
    <row r="672" spans="1:21" x14ac:dyDescent="0.25">
      <c r="A672" s="35" t="s">
        <v>2239</v>
      </c>
      <c r="B672" s="34" t="s">
        <v>2240</v>
      </c>
      <c r="C672" s="35" t="s">
        <v>2241</v>
      </c>
      <c r="D672" s="35" t="s">
        <v>2715</v>
      </c>
      <c r="E672" s="35" t="s">
        <v>1118</v>
      </c>
      <c r="F672" s="36">
        <v>4</v>
      </c>
      <c r="G672" s="35" t="s">
        <v>311</v>
      </c>
      <c r="H672" s="35" t="s">
        <v>100</v>
      </c>
      <c r="I672" s="35" t="s">
        <v>133</v>
      </c>
      <c r="J672" s="35"/>
      <c r="K672" s="35"/>
      <c r="L672" s="35"/>
      <c r="M672" s="35"/>
      <c r="N672" s="35"/>
      <c r="O672" s="35"/>
      <c r="P672" s="35" t="s">
        <v>3713</v>
      </c>
      <c r="Q672" s="32" t="s">
        <v>9826</v>
      </c>
      <c r="R672" s="32" t="s">
        <v>10925</v>
      </c>
      <c r="S672" s="32" t="e" cm="1">
        <f t="array" ref="S672">-TealVel</f>
        <v>#NAME?</v>
      </c>
      <c r="T672" s="32" t="s">
        <v>10373</v>
      </c>
      <c r="U672" s="32" t="e" cm="1">
        <f t="array" ref="U672">-Orchid337</f>
        <v>#NAME?</v>
      </c>
    </row>
    <row r="673" spans="1:21" x14ac:dyDescent="0.25">
      <c r="A673" s="35" t="s">
        <v>4742</v>
      </c>
      <c r="B673" s="34" t="s">
        <v>4743</v>
      </c>
      <c r="C673" s="35" t="s">
        <v>4744</v>
      </c>
      <c r="D673" s="35"/>
      <c r="E673" s="35"/>
      <c r="F673" s="36"/>
      <c r="G673" s="35"/>
      <c r="H673" s="35"/>
      <c r="I673" s="35"/>
      <c r="J673" s="35"/>
      <c r="K673" s="35"/>
      <c r="L673" s="35"/>
      <c r="M673" s="35"/>
      <c r="N673" s="35"/>
      <c r="O673" s="35"/>
      <c r="P673" s="35" t="s">
        <v>4248</v>
      </c>
      <c r="Q673" s="32" t="s">
        <v>9827</v>
      </c>
      <c r="R673" s="32" t="s">
        <v>10250</v>
      </c>
      <c r="S673" s="32" t="s">
        <v>10251</v>
      </c>
      <c r="T673" s="32">
        <v>11</v>
      </c>
    </row>
    <row r="674" spans="1:21" x14ac:dyDescent="0.25">
      <c r="A674" s="35" t="s">
        <v>2236</v>
      </c>
      <c r="B674" s="34" t="s">
        <v>2237</v>
      </c>
      <c r="C674" s="35" t="s">
        <v>2238</v>
      </c>
      <c r="D674" s="35" t="s">
        <v>110</v>
      </c>
      <c r="E674" s="35" t="s">
        <v>1118</v>
      </c>
      <c r="F674" s="36">
        <v>4</v>
      </c>
      <c r="G674" s="35" t="s">
        <v>311</v>
      </c>
      <c r="H674" s="35" t="s">
        <v>100</v>
      </c>
      <c r="I674" s="35" t="s">
        <v>133</v>
      </c>
      <c r="J674" s="35"/>
      <c r="K674" s="35"/>
      <c r="L674" s="35"/>
      <c r="M674" s="35"/>
      <c r="N674" s="35"/>
      <c r="O674" s="35"/>
      <c r="P674" s="35" t="s">
        <v>3713</v>
      </c>
      <c r="Q674" s="32" t="s">
        <v>9827</v>
      </c>
      <c r="R674" s="32" t="s">
        <v>10931</v>
      </c>
      <c r="S674" s="32" t="e" cm="1">
        <f t="array" ref="S674">-RedVelv</f>
        <v>#NAME?</v>
      </c>
      <c r="T674" s="32" t="s">
        <v>10889</v>
      </c>
      <c r="U674" s="32" t="s">
        <v>10926</v>
      </c>
    </row>
    <row r="675" spans="1:21" x14ac:dyDescent="0.25">
      <c r="A675" s="35" t="s">
        <v>2233</v>
      </c>
      <c r="B675" s="34" t="s">
        <v>2234</v>
      </c>
      <c r="C675" s="35" t="s">
        <v>2235</v>
      </c>
      <c r="D675" s="35" t="s">
        <v>3414</v>
      </c>
      <c r="E675" s="35" t="s">
        <v>1118</v>
      </c>
      <c r="F675" s="36">
        <v>4</v>
      </c>
      <c r="G675" s="35" t="s">
        <v>311</v>
      </c>
      <c r="H675" s="35" t="s">
        <v>100</v>
      </c>
      <c r="I675" s="35" t="s">
        <v>133</v>
      </c>
      <c r="J675" s="35"/>
      <c r="K675" s="35"/>
      <c r="L675" s="35"/>
      <c r="M675" s="35"/>
      <c r="N675" s="35"/>
      <c r="O675" s="35"/>
      <c r="P675" s="35" t="s">
        <v>3713</v>
      </c>
      <c r="Q675" s="32" t="s">
        <v>9827</v>
      </c>
      <c r="R675" s="32" t="s">
        <v>10931</v>
      </c>
      <c r="S675" s="32" t="e" cm="1">
        <f t="array" ref="S675">-BlushVe</f>
        <v>#NAME?</v>
      </c>
      <c r="T675" s="32" t="s">
        <v>10399</v>
      </c>
      <c r="U675" s="32" t="s">
        <v>10932</v>
      </c>
    </row>
    <row r="676" spans="1:21" x14ac:dyDescent="0.25">
      <c r="A676" s="35" t="s">
        <v>2230</v>
      </c>
      <c r="B676" s="34" t="s">
        <v>2231</v>
      </c>
      <c r="C676" s="35" t="s">
        <v>2232</v>
      </c>
      <c r="D676" s="35" t="s">
        <v>117</v>
      </c>
      <c r="E676" s="35" t="s">
        <v>1118</v>
      </c>
      <c r="F676" s="36">
        <v>4</v>
      </c>
      <c r="G676" s="35" t="s">
        <v>311</v>
      </c>
      <c r="H676" s="35" t="s">
        <v>100</v>
      </c>
      <c r="I676" s="35" t="s">
        <v>133</v>
      </c>
      <c r="J676" s="35"/>
      <c r="K676" s="35"/>
      <c r="L676" s="35"/>
      <c r="M676" s="35"/>
      <c r="N676" s="35"/>
      <c r="O676" s="35"/>
      <c r="P676" s="35" t="s">
        <v>3713</v>
      </c>
      <c r="Q676" s="32" t="s">
        <v>9827</v>
      </c>
      <c r="R676" s="32" t="s">
        <v>10931</v>
      </c>
      <c r="S676" s="32" t="e" cm="1">
        <f t="array" ref="S676">-Brown V</f>
        <v>#NAME?</v>
      </c>
      <c r="T676" s="32" t="s">
        <v>10354</v>
      </c>
      <c r="U676" s="32" t="s">
        <v>10355</v>
      </c>
    </row>
    <row r="677" spans="1:21" x14ac:dyDescent="0.25">
      <c r="A677" s="35" t="s">
        <v>2227</v>
      </c>
      <c r="B677" s="34" t="s">
        <v>2228</v>
      </c>
      <c r="C677" s="35" t="s">
        <v>2229</v>
      </c>
      <c r="D677" s="35" t="s">
        <v>3404</v>
      </c>
      <c r="E677" s="35" t="s">
        <v>1118</v>
      </c>
      <c r="F677" s="36">
        <v>4</v>
      </c>
      <c r="G677" s="35" t="s">
        <v>311</v>
      </c>
      <c r="H677" s="35" t="s">
        <v>100</v>
      </c>
      <c r="I677" s="35" t="s">
        <v>133</v>
      </c>
      <c r="J677" s="35"/>
      <c r="K677" s="35"/>
      <c r="L677" s="35"/>
      <c r="M677" s="35"/>
      <c r="N677" s="35"/>
      <c r="O677" s="35"/>
      <c r="P677" s="35" t="s">
        <v>3713</v>
      </c>
      <c r="Q677" s="32" t="s">
        <v>9827</v>
      </c>
      <c r="R677" s="32" t="s">
        <v>10931</v>
      </c>
      <c r="S677" s="32" t="e" cm="1">
        <f t="array" ref="S677">-Grey Ve</f>
        <v>#NAME?</v>
      </c>
      <c r="T677" s="32" t="s">
        <v>10399</v>
      </c>
      <c r="U677" s="32" t="s">
        <v>10929</v>
      </c>
    </row>
    <row r="678" spans="1:21" x14ac:dyDescent="0.25">
      <c r="A678" s="35" t="s">
        <v>2225</v>
      </c>
      <c r="B678" s="34" t="s">
        <v>2226</v>
      </c>
      <c r="C678" s="35" t="s">
        <v>66</v>
      </c>
      <c r="D678" s="35" t="s">
        <v>3403</v>
      </c>
      <c r="E678" s="35" t="s">
        <v>1118</v>
      </c>
      <c r="F678" s="36">
        <v>4</v>
      </c>
      <c r="G678" s="35" t="s">
        <v>311</v>
      </c>
      <c r="H678" s="35" t="s">
        <v>100</v>
      </c>
      <c r="I678" s="35" t="s">
        <v>133</v>
      </c>
      <c r="J678" s="35"/>
      <c r="K678" s="35"/>
      <c r="L678" s="35"/>
      <c r="M678" s="35">
        <v>58</v>
      </c>
      <c r="N678" s="35">
        <v>58</v>
      </c>
      <c r="O678" s="35"/>
      <c r="P678" s="35" t="s">
        <v>3713</v>
      </c>
      <c r="Q678" s="32" t="s">
        <v>9827</v>
      </c>
      <c r="R678" s="32" t="s">
        <v>10933</v>
      </c>
      <c r="S678" s="32" t="e" cm="1">
        <f t="array" ref="S678">-BlueVel</f>
        <v>#NAME?</v>
      </c>
      <c r="T678" s="32" t="s">
        <v>10373</v>
      </c>
      <c r="U678" s="32" t="e" cm="1">
        <f t="array" ref="U678">-Iconic56</f>
        <v>#NAME?</v>
      </c>
    </row>
    <row r="679" spans="1:21" x14ac:dyDescent="0.25">
      <c r="A679" s="35" t="s">
        <v>2222</v>
      </c>
      <c r="B679" s="34" t="s">
        <v>2223</v>
      </c>
      <c r="C679" s="35" t="s">
        <v>2224</v>
      </c>
      <c r="D679" s="35" t="s">
        <v>2715</v>
      </c>
      <c r="E679" s="35" t="s">
        <v>1118</v>
      </c>
      <c r="F679" s="36">
        <v>4</v>
      </c>
      <c r="G679" s="35" t="s">
        <v>311</v>
      </c>
      <c r="H679" s="35" t="s">
        <v>100</v>
      </c>
      <c r="I679" s="35" t="s">
        <v>133</v>
      </c>
      <c r="J679" s="35"/>
      <c r="K679" s="35"/>
      <c r="L679" s="35"/>
      <c r="M679" s="35"/>
      <c r="N679" s="35"/>
      <c r="O679" s="35"/>
      <c r="P679" s="35" t="s">
        <v>3713</v>
      </c>
      <c r="Q679" s="32" t="s">
        <v>9827</v>
      </c>
      <c r="R679" s="32" t="s">
        <v>10931</v>
      </c>
      <c r="S679" s="32" t="e" cm="1">
        <f t="array" ref="S679">-TealVel</f>
        <v>#NAME?</v>
      </c>
      <c r="T679" s="32" t="s">
        <v>10373</v>
      </c>
      <c r="U679" s="32" t="e" cm="1">
        <f t="array" ref="U679">-Orchid337</f>
        <v>#NAME?</v>
      </c>
    </row>
    <row r="680" spans="1:21" x14ac:dyDescent="0.25">
      <c r="A680" s="35" t="s">
        <v>4745</v>
      </c>
      <c r="B680" s="34" t="s">
        <v>4746</v>
      </c>
      <c r="C680" s="35" t="s">
        <v>4747</v>
      </c>
      <c r="D680" s="35"/>
      <c r="E680" s="35"/>
      <c r="F680" s="36"/>
      <c r="G680" s="35"/>
      <c r="H680" s="35"/>
      <c r="I680" s="35"/>
      <c r="J680" s="35"/>
      <c r="K680" s="35"/>
      <c r="L680" s="35"/>
      <c r="M680" s="35"/>
      <c r="N680" s="35"/>
      <c r="O680" s="35"/>
      <c r="P680" s="35" t="s">
        <v>4248</v>
      </c>
      <c r="Q680" s="32" t="s">
        <v>9828</v>
      </c>
      <c r="R680" s="32" t="s">
        <v>10250</v>
      </c>
      <c r="S680" s="32" t="s">
        <v>10251</v>
      </c>
      <c r="T680" s="32">
        <v>10</v>
      </c>
    </row>
    <row r="681" spans="1:21" x14ac:dyDescent="0.25">
      <c r="A681" s="35" t="s">
        <v>2219</v>
      </c>
      <c r="B681" s="34" t="s">
        <v>2220</v>
      </c>
      <c r="C681" s="35" t="s">
        <v>2221</v>
      </c>
      <c r="D681" s="35" t="s">
        <v>110</v>
      </c>
      <c r="E681" s="35" t="s">
        <v>1118</v>
      </c>
      <c r="F681" s="36">
        <v>4</v>
      </c>
      <c r="G681" s="35" t="s">
        <v>311</v>
      </c>
      <c r="H681" s="35" t="s">
        <v>100</v>
      </c>
      <c r="I681" s="35" t="s">
        <v>133</v>
      </c>
      <c r="J681" s="35"/>
      <c r="K681" s="35"/>
      <c r="L681" s="35"/>
      <c r="M681" s="35"/>
      <c r="N681" s="35"/>
      <c r="O681" s="35"/>
      <c r="P681" s="35" t="s">
        <v>3713</v>
      </c>
      <c r="Q681" s="32" t="s">
        <v>9828</v>
      </c>
      <c r="R681" s="32" t="s">
        <v>10934</v>
      </c>
      <c r="S681" s="32" t="e" cm="1">
        <f t="array" ref="S681">-RedVelv</f>
        <v>#NAME?</v>
      </c>
      <c r="T681" s="32" t="s">
        <v>10889</v>
      </c>
      <c r="U681" s="32" t="s">
        <v>10926</v>
      </c>
    </row>
    <row r="682" spans="1:21" x14ac:dyDescent="0.25">
      <c r="A682" s="35" t="s">
        <v>2217</v>
      </c>
      <c r="B682" s="34" t="s">
        <v>2218</v>
      </c>
      <c r="C682" s="35" t="s">
        <v>74</v>
      </c>
      <c r="D682" s="35" t="s">
        <v>3414</v>
      </c>
      <c r="E682" s="35" t="s">
        <v>1118</v>
      </c>
      <c r="F682" s="36">
        <v>4</v>
      </c>
      <c r="G682" s="35" t="s">
        <v>311</v>
      </c>
      <c r="H682" s="35" t="s">
        <v>100</v>
      </c>
      <c r="I682" s="35" t="s">
        <v>133</v>
      </c>
      <c r="J682" s="35"/>
      <c r="K682" s="35"/>
      <c r="L682" s="35"/>
      <c r="M682" s="35"/>
      <c r="N682" s="35">
        <v>85</v>
      </c>
      <c r="O682" s="35"/>
      <c r="P682" s="35" t="s">
        <v>3713</v>
      </c>
      <c r="Q682" s="32" t="s">
        <v>9828</v>
      </c>
      <c r="R682" s="32" t="s">
        <v>10934</v>
      </c>
      <c r="S682" s="32" t="e" cm="1">
        <f t="array" ref="S682">-BlushVe</f>
        <v>#NAME?</v>
      </c>
      <c r="T682" s="32" t="s">
        <v>10399</v>
      </c>
      <c r="U682" s="32" t="s">
        <v>10932</v>
      </c>
    </row>
    <row r="683" spans="1:21" x14ac:dyDescent="0.25">
      <c r="A683" s="35" t="s">
        <v>2214</v>
      </c>
      <c r="B683" s="34" t="s">
        <v>2215</v>
      </c>
      <c r="C683" s="35" t="s">
        <v>2216</v>
      </c>
      <c r="D683" s="35" t="s">
        <v>3444</v>
      </c>
      <c r="E683" s="35" t="s">
        <v>1118</v>
      </c>
      <c r="F683" s="36">
        <v>4</v>
      </c>
      <c r="G683" s="35" t="s">
        <v>311</v>
      </c>
      <c r="H683" s="35" t="s">
        <v>100</v>
      </c>
      <c r="I683" s="35" t="s">
        <v>133</v>
      </c>
      <c r="J683" s="35"/>
      <c r="K683" s="35"/>
      <c r="L683" s="35"/>
      <c r="M683" s="35"/>
      <c r="N683" s="35"/>
      <c r="O683" s="35"/>
      <c r="P683" s="35" t="s">
        <v>3713</v>
      </c>
      <c r="Q683" s="32" t="s">
        <v>9828</v>
      </c>
      <c r="R683" s="32" t="s">
        <v>10934</v>
      </c>
      <c r="S683" s="32" t="e" cm="1">
        <f t="array" ref="S683">-Brown V</f>
        <v>#NAME?</v>
      </c>
      <c r="T683" s="32" t="s">
        <v>10354</v>
      </c>
      <c r="U683" s="32" t="s">
        <v>10355</v>
      </c>
    </row>
    <row r="684" spans="1:21" x14ac:dyDescent="0.25">
      <c r="A684" s="35" t="s">
        <v>2211</v>
      </c>
      <c r="B684" s="34" t="s">
        <v>2212</v>
      </c>
      <c r="C684" s="35" t="s">
        <v>2213</v>
      </c>
      <c r="D684" s="35" t="s">
        <v>3404</v>
      </c>
      <c r="E684" s="35" t="s">
        <v>1118</v>
      </c>
      <c r="F684" s="36">
        <v>4</v>
      </c>
      <c r="G684" s="35" t="s">
        <v>311</v>
      </c>
      <c r="H684" s="35" t="s">
        <v>100</v>
      </c>
      <c r="I684" s="35" t="s">
        <v>133</v>
      </c>
      <c r="J684" s="35"/>
      <c r="K684" s="35"/>
      <c r="L684" s="35"/>
      <c r="M684" s="35"/>
      <c r="N684" s="35"/>
      <c r="O684" s="35"/>
      <c r="P684" s="35" t="s">
        <v>3713</v>
      </c>
      <c r="Q684" s="32" t="s">
        <v>9828</v>
      </c>
      <c r="R684" s="32" t="s">
        <v>10934</v>
      </c>
      <c r="S684" s="32" t="e" cm="1">
        <f t="array" ref="S684">-Grey Ve</f>
        <v>#NAME?</v>
      </c>
      <c r="T684" s="32" t="s">
        <v>10399</v>
      </c>
      <c r="U684" s="32" t="s">
        <v>10929</v>
      </c>
    </row>
    <row r="685" spans="1:21" x14ac:dyDescent="0.25">
      <c r="A685" s="35" t="s">
        <v>2209</v>
      </c>
      <c r="B685" s="34" t="s">
        <v>2210</v>
      </c>
      <c r="C685" s="35" t="s">
        <v>67</v>
      </c>
      <c r="D685" s="35" t="s">
        <v>3403</v>
      </c>
      <c r="E685" s="35" t="s">
        <v>1118</v>
      </c>
      <c r="F685" s="36">
        <v>4</v>
      </c>
      <c r="G685" s="35" t="s">
        <v>311</v>
      </c>
      <c r="H685" s="35" t="s">
        <v>100</v>
      </c>
      <c r="I685" s="35" t="s">
        <v>133</v>
      </c>
      <c r="J685" s="35"/>
      <c r="K685" s="35"/>
      <c r="L685" s="35"/>
      <c r="M685" s="35">
        <v>84</v>
      </c>
      <c r="N685" s="35">
        <v>85</v>
      </c>
      <c r="O685" s="35"/>
      <c r="P685" s="35" t="s">
        <v>3713</v>
      </c>
      <c r="Q685" s="32" t="s">
        <v>9828</v>
      </c>
      <c r="R685" s="32" t="s">
        <v>10935</v>
      </c>
      <c r="S685" s="32" t="s">
        <v>10936</v>
      </c>
      <c r="T685" s="32" t="s">
        <v>10889</v>
      </c>
      <c r="U685" s="32" t="s">
        <v>10937</v>
      </c>
    </row>
    <row r="686" spans="1:21" x14ac:dyDescent="0.25">
      <c r="A686" s="35" t="s">
        <v>2206</v>
      </c>
      <c r="B686" s="34" t="s">
        <v>2207</v>
      </c>
      <c r="C686" s="35" t="s">
        <v>2208</v>
      </c>
      <c r="D686" s="35" t="s">
        <v>2715</v>
      </c>
      <c r="E686" s="35" t="s">
        <v>1118</v>
      </c>
      <c r="F686" s="36">
        <v>4</v>
      </c>
      <c r="G686" s="35" t="s">
        <v>311</v>
      </c>
      <c r="H686" s="35" t="s">
        <v>100</v>
      </c>
      <c r="I686" s="35" t="s">
        <v>133</v>
      </c>
      <c r="J686" s="35"/>
      <c r="K686" s="35"/>
      <c r="L686" s="35"/>
      <c r="M686" s="35"/>
      <c r="N686" s="35"/>
      <c r="O686" s="35"/>
      <c r="P686" s="35" t="s">
        <v>3713</v>
      </c>
      <c r="Q686" s="32" t="s">
        <v>9828</v>
      </c>
      <c r="R686" s="32" t="s">
        <v>10934</v>
      </c>
      <c r="S686" s="32" t="e" cm="1">
        <f t="array" ref="S686">-TealVel</f>
        <v>#NAME?</v>
      </c>
      <c r="T686" s="32" t="s">
        <v>10373</v>
      </c>
      <c r="U686" s="32" t="e" cm="1">
        <f t="array" ref="U686">-Orchid337</f>
        <v>#NAME?</v>
      </c>
    </row>
    <row r="687" spans="1:21" x14ac:dyDescent="0.25">
      <c r="A687" s="35" t="s">
        <v>6476</v>
      </c>
      <c r="B687" s="34" t="s">
        <v>6477</v>
      </c>
      <c r="C687" s="35" t="s">
        <v>6478</v>
      </c>
      <c r="D687" s="35"/>
      <c r="E687" s="35"/>
      <c r="F687" s="36"/>
      <c r="G687" s="35"/>
      <c r="H687" s="35"/>
      <c r="I687" s="35"/>
      <c r="J687" s="35"/>
      <c r="K687" s="35"/>
      <c r="L687" s="35"/>
      <c r="M687" s="35"/>
      <c r="N687" s="35"/>
      <c r="O687" s="35"/>
      <c r="P687" s="35" t="s">
        <v>3713</v>
      </c>
      <c r="Q687" s="32" t="s">
        <v>9826</v>
      </c>
      <c r="R687" s="32" t="s">
        <v>10938</v>
      </c>
      <c r="S687" s="32" t="s">
        <v>10939</v>
      </c>
      <c r="T687" s="32" t="s">
        <v>10940</v>
      </c>
      <c r="U687" s="32" t="s">
        <v>10941</v>
      </c>
    </row>
    <row r="688" spans="1:21" x14ac:dyDescent="0.25">
      <c r="A688" s="35" t="s">
        <v>6816</v>
      </c>
      <c r="B688" s="34" t="s">
        <v>6817</v>
      </c>
      <c r="C688" s="35" t="s">
        <v>6818</v>
      </c>
      <c r="D688" s="35"/>
      <c r="E688" s="35"/>
      <c r="F688" s="36"/>
      <c r="G688" s="35"/>
      <c r="H688" s="35"/>
      <c r="I688" s="35"/>
      <c r="J688" s="35"/>
      <c r="K688" s="35"/>
      <c r="L688" s="35"/>
      <c r="M688" s="35"/>
      <c r="N688" s="35"/>
      <c r="O688" s="35"/>
      <c r="P688" s="35" t="s">
        <v>3713</v>
      </c>
      <c r="Q688" s="32" t="s">
        <v>9826</v>
      </c>
      <c r="R688" s="32" t="s">
        <v>10938</v>
      </c>
      <c r="S688" s="32" t="s">
        <v>10321</v>
      </c>
      <c r="T688" s="32" t="s">
        <v>10324</v>
      </c>
      <c r="U688" s="32" t="s">
        <v>10325</v>
      </c>
    </row>
    <row r="689" spans="1:21" x14ac:dyDescent="0.25">
      <c r="A689" s="35" t="s">
        <v>7061</v>
      </c>
      <c r="B689" s="34" t="s">
        <v>7062</v>
      </c>
      <c r="C689" s="35" t="s">
        <v>7063</v>
      </c>
      <c r="D689" s="35"/>
      <c r="E689" s="35"/>
      <c r="F689" s="36"/>
      <c r="G689" s="35"/>
      <c r="H689" s="35"/>
      <c r="I689" s="35"/>
      <c r="J689" s="35"/>
      <c r="K689" s="35"/>
      <c r="L689" s="35"/>
      <c r="M689" s="35"/>
      <c r="N689" s="35"/>
      <c r="O689" s="35"/>
      <c r="P689" s="35" t="s">
        <v>3713</v>
      </c>
      <c r="Q689" s="32" t="s">
        <v>9826</v>
      </c>
      <c r="R689" s="32" t="s">
        <v>10938</v>
      </c>
      <c r="S689" s="32" t="s">
        <v>10939</v>
      </c>
      <c r="T689" s="32" t="s">
        <v>10940</v>
      </c>
      <c r="U689" s="32" t="s">
        <v>10942</v>
      </c>
    </row>
    <row r="690" spans="1:21" x14ac:dyDescent="0.25">
      <c r="A690" s="35" t="s">
        <v>9651</v>
      </c>
      <c r="B690" s="34" t="s">
        <v>9652</v>
      </c>
      <c r="C690" s="35" t="s">
        <v>9653</v>
      </c>
      <c r="D690" s="35"/>
      <c r="E690" s="35"/>
      <c r="F690" s="36"/>
      <c r="G690" s="35"/>
      <c r="H690" s="35"/>
      <c r="I690" s="35"/>
      <c r="J690" s="35"/>
      <c r="K690" s="35"/>
      <c r="L690" s="35"/>
      <c r="M690" s="35"/>
      <c r="N690" s="35"/>
      <c r="O690" s="35"/>
      <c r="P690" s="35" t="s">
        <v>3713</v>
      </c>
      <c r="Q690" s="32" t="s">
        <v>9826</v>
      </c>
      <c r="R690" s="32" t="s">
        <v>10938</v>
      </c>
      <c r="S690" s="32" t="s">
        <v>10943</v>
      </c>
      <c r="T690" s="32" t="s">
        <v>10944</v>
      </c>
      <c r="U690" s="32" t="s">
        <v>10945</v>
      </c>
    </row>
    <row r="691" spans="1:21" x14ac:dyDescent="0.25">
      <c r="A691" s="35" t="s">
        <v>6825</v>
      </c>
      <c r="B691" s="34" t="s">
        <v>6826</v>
      </c>
      <c r="C691" s="35" t="s">
        <v>6827</v>
      </c>
      <c r="D691" s="35"/>
      <c r="E691" s="35"/>
      <c r="F691" s="36"/>
      <c r="G691" s="35"/>
      <c r="H691" s="35"/>
      <c r="I691" s="35"/>
      <c r="J691" s="35"/>
      <c r="K691" s="35"/>
      <c r="L691" s="35"/>
      <c r="M691" s="35"/>
      <c r="N691" s="35"/>
      <c r="O691" s="35"/>
      <c r="P691" s="35" t="s">
        <v>3713</v>
      </c>
      <c r="Q691" s="32" t="s">
        <v>9826</v>
      </c>
      <c r="R691" s="32" t="s">
        <v>10938</v>
      </c>
      <c r="S691" s="32" t="s">
        <v>10939</v>
      </c>
      <c r="T691" s="32" t="s">
        <v>10946</v>
      </c>
      <c r="U691" s="32" t="s">
        <v>10394</v>
      </c>
    </row>
    <row r="692" spans="1:21" x14ac:dyDescent="0.25">
      <c r="A692" s="35" t="s">
        <v>5346</v>
      </c>
      <c r="B692" s="34" t="s">
        <v>5347</v>
      </c>
      <c r="C692" s="35" t="s">
        <v>5348</v>
      </c>
      <c r="D692" s="35"/>
      <c r="E692" s="35"/>
      <c r="F692" s="36"/>
      <c r="G692" s="35"/>
      <c r="H692" s="35"/>
      <c r="I692" s="35"/>
      <c r="J692" s="35"/>
      <c r="K692" s="35"/>
      <c r="L692" s="35"/>
      <c r="M692" s="35"/>
      <c r="N692" s="35"/>
      <c r="O692" s="35"/>
      <c r="P692" s="35" t="s">
        <v>3713</v>
      </c>
      <c r="Q692" s="32" t="s">
        <v>9826</v>
      </c>
      <c r="R692" s="32" t="s">
        <v>10938</v>
      </c>
      <c r="S692" s="32" t="s">
        <v>10947</v>
      </c>
      <c r="T692" s="32" t="s">
        <v>10948</v>
      </c>
      <c r="U692" s="32" t="s">
        <v>10949</v>
      </c>
    </row>
    <row r="693" spans="1:21" x14ac:dyDescent="0.25">
      <c r="A693" s="35" t="s">
        <v>6834</v>
      </c>
      <c r="B693" s="34" t="s">
        <v>6835</v>
      </c>
      <c r="C693" s="35" t="s">
        <v>6836</v>
      </c>
      <c r="D693" s="35"/>
      <c r="E693" s="35"/>
      <c r="F693" s="36"/>
      <c r="G693" s="35"/>
      <c r="H693" s="35"/>
      <c r="I693" s="35"/>
      <c r="J693" s="35"/>
      <c r="K693" s="35"/>
      <c r="L693" s="35"/>
      <c r="M693" s="35"/>
      <c r="N693" s="35"/>
      <c r="O693" s="35"/>
      <c r="P693" s="35" t="s">
        <v>3713</v>
      </c>
      <c r="Q693" s="32" t="s">
        <v>9826</v>
      </c>
      <c r="R693" s="32" t="s">
        <v>10938</v>
      </c>
      <c r="S693" s="32" t="s">
        <v>10939</v>
      </c>
      <c r="T693" s="32" t="s">
        <v>10940</v>
      </c>
      <c r="U693" s="32" t="s">
        <v>10950</v>
      </c>
    </row>
    <row r="694" spans="1:21" x14ac:dyDescent="0.25">
      <c r="A694" s="35" t="s">
        <v>7079</v>
      </c>
      <c r="B694" s="34" t="s">
        <v>7080</v>
      </c>
      <c r="C694" s="35" t="s">
        <v>7081</v>
      </c>
      <c r="D694" s="35"/>
      <c r="E694" s="35"/>
      <c r="F694" s="36"/>
      <c r="G694" s="35"/>
      <c r="H694" s="35"/>
      <c r="I694" s="35"/>
      <c r="J694" s="35"/>
      <c r="K694" s="35"/>
      <c r="L694" s="35"/>
      <c r="M694" s="35"/>
      <c r="N694" s="35"/>
      <c r="O694" s="35"/>
      <c r="P694" s="35" t="s">
        <v>3713</v>
      </c>
      <c r="Q694" s="32" t="s">
        <v>9826</v>
      </c>
      <c r="R694" s="32" t="s">
        <v>10938</v>
      </c>
      <c r="S694" s="32" t="s">
        <v>10939</v>
      </c>
      <c r="T694" s="32" t="s">
        <v>10940</v>
      </c>
      <c r="U694" s="32" t="s">
        <v>10951</v>
      </c>
    </row>
    <row r="695" spans="1:21" x14ac:dyDescent="0.25">
      <c r="A695" s="35" t="s">
        <v>6470</v>
      </c>
      <c r="B695" s="34" t="s">
        <v>6471</v>
      </c>
      <c r="C695" s="35" t="s">
        <v>6472</v>
      </c>
      <c r="D695" s="35"/>
      <c r="E695" s="35"/>
      <c r="F695" s="36"/>
      <c r="G695" s="35"/>
      <c r="H695" s="35"/>
      <c r="I695" s="35"/>
      <c r="J695" s="35"/>
      <c r="K695" s="35"/>
      <c r="L695" s="35"/>
      <c r="M695" s="35"/>
      <c r="N695" s="35"/>
      <c r="O695" s="35"/>
      <c r="P695" s="35" t="s">
        <v>3713</v>
      </c>
      <c r="Q695" s="32" t="s">
        <v>9827</v>
      </c>
      <c r="R695" s="32" t="s">
        <v>10952</v>
      </c>
      <c r="S695" s="32" t="s">
        <v>10939</v>
      </c>
      <c r="T695" s="32" t="s">
        <v>10940</v>
      </c>
      <c r="U695" s="32" t="s">
        <v>10941</v>
      </c>
    </row>
    <row r="696" spans="1:21" x14ac:dyDescent="0.25">
      <c r="A696" s="35" t="s">
        <v>6813</v>
      </c>
      <c r="B696" s="34" t="s">
        <v>6814</v>
      </c>
      <c r="C696" s="35" t="s">
        <v>6815</v>
      </c>
      <c r="D696" s="35"/>
      <c r="E696" s="35"/>
      <c r="F696" s="36"/>
      <c r="G696" s="35"/>
      <c r="H696" s="35"/>
      <c r="I696" s="35"/>
      <c r="J696" s="35"/>
      <c r="K696" s="35"/>
      <c r="L696" s="35"/>
      <c r="M696" s="35"/>
      <c r="N696" s="35"/>
      <c r="O696" s="35"/>
      <c r="P696" s="35" t="s">
        <v>3713</v>
      </c>
      <c r="Q696" s="32" t="s">
        <v>9827</v>
      </c>
      <c r="R696" s="32" t="s">
        <v>10952</v>
      </c>
      <c r="S696" s="32" t="s">
        <v>10321</v>
      </c>
      <c r="T696" s="32" t="s">
        <v>10324</v>
      </c>
      <c r="U696" s="32" t="s">
        <v>10325</v>
      </c>
    </row>
    <row r="697" spans="1:21" x14ac:dyDescent="0.25">
      <c r="A697" s="35" t="s">
        <v>7064</v>
      </c>
      <c r="B697" s="34" t="s">
        <v>7065</v>
      </c>
      <c r="C697" s="35" t="s">
        <v>7066</v>
      </c>
      <c r="D697" s="35"/>
      <c r="E697" s="35"/>
      <c r="F697" s="36"/>
      <c r="G697" s="35"/>
      <c r="H697" s="35"/>
      <c r="I697" s="35"/>
      <c r="J697" s="35"/>
      <c r="K697" s="35"/>
      <c r="L697" s="35"/>
      <c r="M697" s="35"/>
      <c r="N697" s="35"/>
      <c r="O697" s="35"/>
      <c r="P697" s="35" t="s">
        <v>3713</v>
      </c>
      <c r="Q697" s="32" t="s">
        <v>9827</v>
      </c>
      <c r="R697" s="32" t="s">
        <v>10952</v>
      </c>
      <c r="S697" s="32" t="s">
        <v>10939</v>
      </c>
      <c r="T697" s="32" t="s">
        <v>10940</v>
      </c>
      <c r="U697" s="32" t="s">
        <v>10942</v>
      </c>
    </row>
    <row r="698" spans="1:21" x14ac:dyDescent="0.25">
      <c r="A698" s="35" t="s">
        <v>9648</v>
      </c>
      <c r="B698" s="34" t="s">
        <v>9649</v>
      </c>
      <c r="C698" s="35" t="s">
        <v>9650</v>
      </c>
      <c r="D698" s="35"/>
      <c r="E698" s="35"/>
      <c r="F698" s="36"/>
      <c r="G698" s="35"/>
      <c r="H698" s="35"/>
      <c r="I698" s="35"/>
      <c r="J698" s="35"/>
      <c r="K698" s="35"/>
      <c r="L698" s="35"/>
      <c r="M698" s="35"/>
      <c r="N698" s="35"/>
      <c r="O698" s="35"/>
      <c r="P698" s="35" t="s">
        <v>3713</v>
      </c>
      <c r="Q698" s="32" t="s">
        <v>9827</v>
      </c>
      <c r="R698" s="32" t="s">
        <v>10952</v>
      </c>
      <c r="S698" s="32" t="s">
        <v>10943</v>
      </c>
      <c r="T698" s="32" t="s">
        <v>10944</v>
      </c>
      <c r="U698" s="32" t="s">
        <v>10945</v>
      </c>
    </row>
    <row r="699" spans="1:21" x14ac:dyDescent="0.25">
      <c r="A699" s="35" t="s">
        <v>6822</v>
      </c>
      <c r="B699" s="34" t="s">
        <v>6823</v>
      </c>
      <c r="C699" s="35" t="s">
        <v>6824</v>
      </c>
      <c r="D699" s="35"/>
      <c r="E699" s="35"/>
      <c r="F699" s="36"/>
      <c r="G699" s="35"/>
      <c r="H699" s="35"/>
      <c r="I699" s="35"/>
      <c r="J699" s="35"/>
      <c r="K699" s="35"/>
      <c r="L699" s="35"/>
      <c r="M699" s="35"/>
      <c r="N699" s="35"/>
      <c r="O699" s="35"/>
      <c r="P699" s="35" t="s">
        <v>3713</v>
      </c>
      <c r="Q699" s="32" t="s">
        <v>9827</v>
      </c>
      <c r="R699" s="32" t="s">
        <v>10952</v>
      </c>
      <c r="S699" s="32" t="s">
        <v>10939</v>
      </c>
      <c r="T699" s="32" t="s">
        <v>10946</v>
      </c>
      <c r="U699" s="32" t="s">
        <v>10394</v>
      </c>
    </row>
    <row r="700" spans="1:21" x14ac:dyDescent="0.25">
      <c r="A700" s="35" t="s">
        <v>5343</v>
      </c>
      <c r="B700" s="34" t="s">
        <v>5344</v>
      </c>
      <c r="C700" s="35" t="s">
        <v>5345</v>
      </c>
      <c r="D700" s="35"/>
      <c r="E700" s="35"/>
      <c r="F700" s="36"/>
      <c r="G700" s="35"/>
      <c r="H700" s="35"/>
      <c r="I700" s="35"/>
      <c r="J700" s="35"/>
      <c r="K700" s="35"/>
      <c r="L700" s="35"/>
      <c r="M700" s="35"/>
      <c r="N700" s="35"/>
      <c r="O700" s="35"/>
      <c r="P700" s="35" t="s">
        <v>3713</v>
      </c>
      <c r="Q700" s="32" t="s">
        <v>9827</v>
      </c>
      <c r="R700" s="32" t="s">
        <v>10952</v>
      </c>
      <c r="S700" s="32" t="s">
        <v>10947</v>
      </c>
      <c r="T700" s="32" t="s">
        <v>10948</v>
      </c>
      <c r="U700" s="32" t="s">
        <v>10949</v>
      </c>
    </row>
    <row r="701" spans="1:21" x14ac:dyDescent="0.25">
      <c r="A701" s="35" t="s">
        <v>6831</v>
      </c>
      <c r="B701" s="34" t="s">
        <v>6832</v>
      </c>
      <c r="C701" s="35" t="s">
        <v>6833</v>
      </c>
      <c r="D701" s="35"/>
      <c r="E701" s="35"/>
      <c r="F701" s="36"/>
      <c r="G701" s="35"/>
      <c r="H701" s="35"/>
      <c r="I701" s="35"/>
      <c r="J701" s="35"/>
      <c r="K701" s="35"/>
      <c r="L701" s="35"/>
      <c r="M701" s="35"/>
      <c r="N701" s="35"/>
      <c r="O701" s="35"/>
      <c r="P701" s="35" t="s">
        <v>3713</v>
      </c>
      <c r="Q701" s="32" t="s">
        <v>9827</v>
      </c>
      <c r="R701" s="32" t="s">
        <v>10952</v>
      </c>
      <c r="S701" s="32" t="s">
        <v>10939</v>
      </c>
      <c r="T701" s="32" t="s">
        <v>10940</v>
      </c>
      <c r="U701" s="32" t="s">
        <v>10950</v>
      </c>
    </row>
    <row r="702" spans="1:21" x14ac:dyDescent="0.25">
      <c r="A702" s="35" t="s">
        <v>7082</v>
      </c>
      <c r="B702" s="34" t="s">
        <v>7083</v>
      </c>
      <c r="C702" s="35" t="s">
        <v>7084</v>
      </c>
      <c r="D702" s="35"/>
      <c r="E702" s="35"/>
      <c r="F702" s="36"/>
      <c r="G702" s="35"/>
      <c r="H702" s="35"/>
      <c r="I702" s="35"/>
      <c r="J702" s="35"/>
      <c r="K702" s="35"/>
      <c r="L702" s="35"/>
      <c r="M702" s="35"/>
      <c r="N702" s="35"/>
      <c r="O702" s="35"/>
      <c r="P702" s="35" t="s">
        <v>3713</v>
      </c>
      <c r="Q702" s="32" t="s">
        <v>9827</v>
      </c>
      <c r="R702" s="32" t="s">
        <v>10952</v>
      </c>
      <c r="S702" s="32" t="s">
        <v>10939</v>
      </c>
      <c r="T702" s="32" t="s">
        <v>10940</v>
      </c>
      <c r="U702" s="32" t="s">
        <v>10951</v>
      </c>
    </row>
    <row r="703" spans="1:21" x14ac:dyDescent="0.25">
      <c r="A703" s="35" t="s">
        <v>6608</v>
      </c>
      <c r="B703" s="34" t="s">
        <v>6609</v>
      </c>
      <c r="C703" s="35" t="s">
        <v>6610</v>
      </c>
      <c r="D703" s="35"/>
      <c r="E703" s="35"/>
      <c r="F703" s="36"/>
      <c r="G703" s="35"/>
      <c r="H703" s="35"/>
      <c r="I703" s="35"/>
      <c r="J703" s="35"/>
      <c r="K703" s="35"/>
      <c r="L703" s="35"/>
      <c r="M703" s="35"/>
      <c r="N703" s="35"/>
      <c r="O703" s="35"/>
      <c r="P703" s="35" t="s">
        <v>3713</v>
      </c>
      <c r="Q703" s="32" t="s">
        <v>9828</v>
      </c>
      <c r="R703" s="32" t="s">
        <v>10935</v>
      </c>
      <c r="S703" s="32" t="s">
        <v>10939</v>
      </c>
      <c r="T703" s="32" t="s">
        <v>10940</v>
      </c>
      <c r="U703" s="32" t="s">
        <v>10941</v>
      </c>
    </row>
    <row r="704" spans="1:21" x14ac:dyDescent="0.25">
      <c r="A704" s="35" t="s">
        <v>6854</v>
      </c>
      <c r="B704" s="34" t="s">
        <v>6855</v>
      </c>
      <c r="C704" s="35" t="s">
        <v>6856</v>
      </c>
      <c r="D704" s="35"/>
      <c r="E704" s="35"/>
      <c r="F704" s="36"/>
      <c r="G704" s="35"/>
      <c r="H704" s="35"/>
      <c r="I704" s="35"/>
      <c r="J704" s="35"/>
      <c r="K704" s="35"/>
      <c r="L704" s="35"/>
      <c r="M704" s="35"/>
      <c r="N704" s="35"/>
      <c r="O704" s="35"/>
      <c r="P704" s="35" t="s">
        <v>3713</v>
      </c>
      <c r="Q704" s="32" t="s">
        <v>9828</v>
      </c>
      <c r="R704" s="32" t="s">
        <v>10935</v>
      </c>
      <c r="S704" s="32" t="s">
        <v>10321</v>
      </c>
      <c r="T704" s="32" t="s">
        <v>10324</v>
      </c>
      <c r="U704" s="32" t="s">
        <v>10325</v>
      </c>
    </row>
    <row r="705" spans="1:21" x14ac:dyDescent="0.25">
      <c r="A705" s="35" t="s">
        <v>7067</v>
      </c>
      <c r="B705" s="34" t="s">
        <v>7068</v>
      </c>
      <c r="C705" s="35" t="s">
        <v>7069</v>
      </c>
      <c r="D705" s="35"/>
      <c r="E705" s="35"/>
      <c r="F705" s="36"/>
      <c r="G705" s="35"/>
      <c r="H705" s="35"/>
      <c r="I705" s="35"/>
      <c r="J705" s="35"/>
      <c r="K705" s="35"/>
      <c r="L705" s="35"/>
      <c r="M705" s="35"/>
      <c r="N705" s="35"/>
      <c r="O705" s="35"/>
      <c r="P705" s="35" t="s">
        <v>3713</v>
      </c>
      <c r="Q705" s="32" t="s">
        <v>9828</v>
      </c>
      <c r="R705" s="32" t="s">
        <v>10935</v>
      </c>
      <c r="S705" s="32" t="s">
        <v>10939</v>
      </c>
      <c r="T705" s="32" t="s">
        <v>10940</v>
      </c>
      <c r="U705" s="32" t="s">
        <v>10942</v>
      </c>
    </row>
    <row r="706" spans="1:21" x14ac:dyDescent="0.25">
      <c r="A706" s="35" t="s">
        <v>9645</v>
      </c>
      <c r="B706" s="34" t="s">
        <v>9646</v>
      </c>
      <c r="C706" s="35" t="s">
        <v>9647</v>
      </c>
      <c r="D706" s="35"/>
      <c r="E706" s="35"/>
      <c r="F706" s="36"/>
      <c r="G706" s="35"/>
      <c r="H706" s="35"/>
      <c r="I706" s="35"/>
      <c r="J706" s="35"/>
      <c r="K706" s="35"/>
      <c r="L706" s="35"/>
      <c r="M706" s="35"/>
      <c r="N706" s="35"/>
      <c r="O706" s="35"/>
      <c r="P706" s="35" t="s">
        <v>3713</v>
      </c>
      <c r="Q706" s="32" t="s">
        <v>9828</v>
      </c>
      <c r="R706" s="32" t="s">
        <v>10935</v>
      </c>
      <c r="S706" s="32" t="s">
        <v>10943</v>
      </c>
      <c r="T706" s="32" t="s">
        <v>10944</v>
      </c>
      <c r="U706" s="32" t="s">
        <v>10945</v>
      </c>
    </row>
    <row r="707" spans="1:21" x14ac:dyDescent="0.25">
      <c r="A707" s="35" t="s">
        <v>6819</v>
      </c>
      <c r="B707" s="34" t="s">
        <v>6820</v>
      </c>
      <c r="C707" s="35" t="s">
        <v>6821</v>
      </c>
      <c r="D707" s="35"/>
      <c r="E707" s="35"/>
      <c r="F707" s="36"/>
      <c r="G707" s="35"/>
      <c r="H707" s="35"/>
      <c r="I707" s="35"/>
      <c r="J707" s="35"/>
      <c r="K707" s="35"/>
      <c r="L707" s="35"/>
      <c r="M707" s="35"/>
      <c r="N707" s="35"/>
      <c r="O707" s="35"/>
      <c r="P707" s="35" t="s">
        <v>3713</v>
      </c>
      <c r="Q707" s="32" t="s">
        <v>9828</v>
      </c>
      <c r="R707" s="32" t="s">
        <v>10935</v>
      </c>
      <c r="S707" s="32" t="s">
        <v>10939</v>
      </c>
      <c r="T707" s="32" t="s">
        <v>10946</v>
      </c>
      <c r="U707" s="32" t="s">
        <v>10394</v>
      </c>
    </row>
    <row r="708" spans="1:21" x14ac:dyDescent="0.25">
      <c r="A708" s="35" t="s">
        <v>5340</v>
      </c>
      <c r="B708" s="34" t="s">
        <v>5341</v>
      </c>
      <c r="C708" s="35" t="s">
        <v>5342</v>
      </c>
      <c r="D708" s="35"/>
      <c r="E708" s="35"/>
      <c r="F708" s="36"/>
      <c r="G708" s="35"/>
      <c r="H708" s="35"/>
      <c r="I708" s="35"/>
      <c r="J708" s="35"/>
      <c r="K708" s="35"/>
      <c r="L708" s="35"/>
      <c r="M708" s="35"/>
      <c r="N708" s="35"/>
      <c r="O708" s="35"/>
      <c r="P708" s="35" t="s">
        <v>3713</v>
      </c>
      <c r="Q708" s="32" t="s">
        <v>9828</v>
      </c>
      <c r="R708" s="32" t="s">
        <v>10935</v>
      </c>
      <c r="S708" s="32" t="s">
        <v>10947</v>
      </c>
      <c r="T708" s="32" t="s">
        <v>10948</v>
      </c>
      <c r="U708" s="32" t="s">
        <v>10949</v>
      </c>
    </row>
    <row r="709" spans="1:21" x14ac:dyDescent="0.25">
      <c r="A709" s="35" t="s">
        <v>6828</v>
      </c>
      <c r="B709" s="34" t="s">
        <v>6829</v>
      </c>
      <c r="C709" s="35" t="s">
        <v>6830</v>
      </c>
      <c r="D709" s="35"/>
      <c r="E709" s="35"/>
      <c r="F709" s="36"/>
      <c r="G709" s="35"/>
      <c r="H709" s="35"/>
      <c r="I709" s="35"/>
      <c r="J709" s="35"/>
      <c r="K709" s="35"/>
      <c r="L709" s="35"/>
      <c r="M709" s="35"/>
      <c r="N709" s="35"/>
      <c r="O709" s="35"/>
      <c r="P709" s="35" t="s">
        <v>3713</v>
      </c>
      <c r="Q709" s="32" t="s">
        <v>9828</v>
      </c>
      <c r="R709" s="32" t="s">
        <v>10935</v>
      </c>
      <c r="S709" s="32" t="s">
        <v>10939</v>
      </c>
      <c r="T709" s="32" t="s">
        <v>10940</v>
      </c>
      <c r="U709" s="32" t="s">
        <v>10950</v>
      </c>
    </row>
    <row r="710" spans="1:21" x14ac:dyDescent="0.25">
      <c r="A710" s="35" t="s">
        <v>7085</v>
      </c>
      <c r="B710" s="34" t="s">
        <v>7086</v>
      </c>
      <c r="C710" s="35" t="s">
        <v>7087</v>
      </c>
      <c r="D710" s="35"/>
      <c r="E710" s="35"/>
      <c r="F710" s="36"/>
      <c r="G710" s="35"/>
      <c r="H710" s="35"/>
      <c r="I710" s="35"/>
      <c r="J710" s="35"/>
      <c r="K710" s="35"/>
      <c r="L710" s="35"/>
      <c r="M710" s="35"/>
      <c r="N710" s="35"/>
      <c r="O710" s="35"/>
      <c r="P710" s="35" t="s">
        <v>3713</v>
      </c>
      <c r="Q710" s="32" t="s">
        <v>9828</v>
      </c>
      <c r="R710" s="32" t="s">
        <v>10935</v>
      </c>
      <c r="S710" s="32" t="s">
        <v>10939</v>
      </c>
      <c r="T710" s="32" t="s">
        <v>10940</v>
      </c>
      <c r="U710" s="32" t="s">
        <v>10951</v>
      </c>
    </row>
    <row r="711" spans="1:21" x14ac:dyDescent="0.25">
      <c r="A711" s="35" t="s">
        <v>6849</v>
      </c>
      <c r="B711" s="34" t="s">
        <v>6850</v>
      </c>
      <c r="C711" s="35" t="s">
        <v>6851</v>
      </c>
      <c r="D711" s="35"/>
      <c r="E711" s="35"/>
      <c r="F711" s="36"/>
      <c r="G711" s="35"/>
      <c r="H711" s="35"/>
      <c r="I711" s="35"/>
      <c r="J711" s="35"/>
      <c r="K711" s="35"/>
      <c r="L711" s="35"/>
      <c r="M711" s="35"/>
      <c r="N711" s="35"/>
      <c r="O711" s="35"/>
      <c r="P711" s="35" t="s">
        <v>3713</v>
      </c>
      <c r="Q711" s="32" t="s">
        <v>9826</v>
      </c>
      <c r="R711" s="32" t="s">
        <v>10938</v>
      </c>
      <c r="S711" s="32" t="s">
        <v>10953</v>
      </c>
      <c r="T711" s="32" t="s">
        <v>10372</v>
      </c>
      <c r="U711" s="32" t="s">
        <v>10373</v>
      </c>
    </row>
    <row r="712" spans="1:21" x14ac:dyDescent="0.25">
      <c r="A712" s="35" t="s">
        <v>6473</v>
      </c>
      <c r="B712" s="34" t="s">
        <v>6474</v>
      </c>
      <c r="C712" s="35" t="s">
        <v>6475</v>
      </c>
      <c r="D712" s="35"/>
      <c r="E712" s="35"/>
      <c r="F712" s="36"/>
      <c r="G712" s="35"/>
      <c r="H712" s="35"/>
      <c r="I712" s="35"/>
      <c r="J712" s="35"/>
      <c r="K712" s="35"/>
      <c r="L712" s="35"/>
      <c r="M712" s="35"/>
      <c r="N712" s="35"/>
      <c r="O712" s="35"/>
      <c r="P712" s="35" t="s">
        <v>3713</v>
      </c>
      <c r="Q712" s="32" t="s">
        <v>9826</v>
      </c>
      <c r="R712" s="32" t="s">
        <v>10954</v>
      </c>
      <c r="S712" s="32" t="s">
        <v>10955</v>
      </c>
      <c r="T712" s="32" t="s">
        <v>10956</v>
      </c>
      <c r="U712" s="32" t="s">
        <v>10957</v>
      </c>
    </row>
    <row r="713" spans="1:21" x14ac:dyDescent="0.25">
      <c r="A713" s="35" t="s">
        <v>7364</v>
      </c>
      <c r="B713" s="34" t="s">
        <v>7365</v>
      </c>
      <c r="C713" s="35" t="s">
        <v>7366</v>
      </c>
      <c r="D713" s="35"/>
      <c r="E713" s="35"/>
      <c r="F713" s="36"/>
      <c r="G713" s="35"/>
      <c r="H713" s="35"/>
      <c r="I713" s="35"/>
      <c r="J713" s="35"/>
      <c r="K713" s="35"/>
      <c r="L713" s="35"/>
      <c r="M713" s="35"/>
      <c r="N713" s="35"/>
      <c r="O713" s="35"/>
      <c r="P713" s="35" t="s">
        <v>3713</v>
      </c>
      <c r="Q713" s="32" t="s">
        <v>9826</v>
      </c>
      <c r="R713" s="32" t="s">
        <v>10938</v>
      </c>
      <c r="S713" s="32" t="s">
        <v>10958</v>
      </c>
      <c r="T713" s="32" t="s">
        <v>10959</v>
      </c>
      <c r="U713" s="32" t="s">
        <v>10960</v>
      </c>
    </row>
    <row r="714" spans="1:21" x14ac:dyDescent="0.25">
      <c r="A714" s="35" t="s">
        <v>7374</v>
      </c>
      <c r="B714" s="34" t="s">
        <v>7375</v>
      </c>
      <c r="C714" s="35" t="s">
        <v>7376</v>
      </c>
      <c r="D714" s="35"/>
      <c r="E714" s="35"/>
      <c r="F714" s="36"/>
      <c r="G714" s="35"/>
      <c r="H714" s="35"/>
      <c r="I714" s="35"/>
      <c r="J714" s="35"/>
      <c r="K714" s="35"/>
      <c r="L714" s="35"/>
      <c r="M714" s="35"/>
      <c r="N714" s="35"/>
      <c r="O714" s="35"/>
      <c r="P714" s="35" t="s">
        <v>3713</v>
      </c>
      <c r="Q714" s="32" t="s">
        <v>9826</v>
      </c>
      <c r="R714" s="32" t="s">
        <v>10938</v>
      </c>
      <c r="S714" s="32" t="s">
        <v>10958</v>
      </c>
      <c r="T714" s="32" t="s">
        <v>10959</v>
      </c>
      <c r="U714" s="32" t="s">
        <v>10961</v>
      </c>
    </row>
    <row r="715" spans="1:21" x14ac:dyDescent="0.25">
      <c r="A715" s="35" t="s">
        <v>7370</v>
      </c>
      <c r="B715" s="34" t="s">
        <v>3851</v>
      </c>
      <c r="C715" s="35" t="s">
        <v>7371</v>
      </c>
      <c r="D715" s="35"/>
      <c r="E715" s="35"/>
      <c r="F715" s="36"/>
      <c r="G715" s="35"/>
      <c r="H715" s="35"/>
      <c r="I715" s="35"/>
      <c r="J715" s="35"/>
      <c r="K715" s="35"/>
      <c r="L715" s="35"/>
      <c r="M715" s="35"/>
      <c r="N715" s="35"/>
      <c r="O715" s="35"/>
      <c r="P715" s="35" t="s">
        <v>3713</v>
      </c>
      <c r="Q715" s="32" t="s">
        <v>9826</v>
      </c>
      <c r="R715" s="32" t="s">
        <v>10938</v>
      </c>
      <c r="S715" s="32" t="s">
        <v>10958</v>
      </c>
      <c r="T715" s="32" t="s">
        <v>10959</v>
      </c>
      <c r="U715" s="32" t="s">
        <v>10962</v>
      </c>
    </row>
    <row r="716" spans="1:21" x14ac:dyDescent="0.25">
      <c r="A716" s="35" t="s">
        <v>3850</v>
      </c>
      <c r="B716" s="34" t="s">
        <v>3851</v>
      </c>
      <c r="C716" s="35" t="s">
        <v>3852</v>
      </c>
      <c r="D716" s="35"/>
      <c r="E716" s="35"/>
      <c r="F716" s="36"/>
      <c r="G716" s="35"/>
      <c r="H716" s="35"/>
      <c r="I716" s="35"/>
      <c r="J716" s="35"/>
      <c r="K716" s="35"/>
      <c r="L716" s="35"/>
      <c r="M716" s="35"/>
      <c r="N716" s="35"/>
      <c r="O716" s="35"/>
      <c r="P716" s="35" t="s">
        <v>3713</v>
      </c>
      <c r="Q716" s="32" t="s">
        <v>9826</v>
      </c>
      <c r="R716" s="32" t="s">
        <v>10938</v>
      </c>
      <c r="S716" s="32" t="s">
        <v>10958</v>
      </c>
      <c r="T716" s="32" t="s">
        <v>10959</v>
      </c>
      <c r="U716" s="32" t="s">
        <v>10963</v>
      </c>
    </row>
    <row r="717" spans="1:21" x14ac:dyDescent="0.25">
      <c r="A717" s="35" t="s">
        <v>6840</v>
      </c>
      <c r="B717" s="34" t="s">
        <v>6841</v>
      </c>
      <c r="C717" s="35" t="s">
        <v>6842</v>
      </c>
      <c r="D717" s="35"/>
      <c r="E717" s="35"/>
      <c r="F717" s="36"/>
      <c r="G717" s="35"/>
      <c r="H717" s="35"/>
      <c r="I717" s="35"/>
      <c r="J717" s="35"/>
      <c r="K717" s="35"/>
      <c r="L717" s="35"/>
      <c r="M717" s="35"/>
      <c r="N717" s="35"/>
      <c r="O717" s="35"/>
      <c r="P717" s="35" t="s">
        <v>3713</v>
      </c>
      <c r="Q717" s="32" t="s">
        <v>9826</v>
      </c>
      <c r="R717" s="32" t="s">
        <v>10938</v>
      </c>
      <c r="S717" s="32" t="s">
        <v>10958</v>
      </c>
      <c r="T717" s="32" t="s">
        <v>10959</v>
      </c>
      <c r="U717" s="32" t="s">
        <v>10064</v>
      </c>
    </row>
    <row r="718" spans="1:21" x14ac:dyDescent="0.25">
      <c r="A718" s="35" t="s">
        <v>5826</v>
      </c>
      <c r="B718" s="34" t="s">
        <v>5827</v>
      </c>
      <c r="C718" s="35" t="s">
        <v>5828</v>
      </c>
      <c r="D718" s="35"/>
      <c r="E718" s="35"/>
      <c r="F718" s="36"/>
      <c r="G718" s="35"/>
      <c r="H718" s="35"/>
      <c r="I718" s="35"/>
      <c r="J718" s="35"/>
      <c r="K718" s="35"/>
      <c r="L718" s="35"/>
      <c r="M718" s="35"/>
      <c r="N718" s="35"/>
      <c r="O718" s="35"/>
      <c r="P718" s="35" t="s">
        <v>3713</v>
      </c>
      <c r="Q718" s="32" t="s">
        <v>9826</v>
      </c>
      <c r="R718" s="32" t="s">
        <v>10954</v>
      </c>
      <c r="S718" s="32" t="s">
        <v>10955</v>
      </c>
      <c r="T718" s="32" t="s">
        <v>10956</v>
      </c>
      <c r="U718" s="32" t="s">
        <v>10964</v>
      </c>
    </row>
    <row r="719" spans="1:21" x14ac:dyDescent="0.25">
      <c r="A719" s="35" t="s">
        <v>3865</v>
      </c>
      <c r="B719" s="34" t="s">
        <v>3866</v>
      </c>
      <c r="C719" s="35" t="s">
        <v>3867</v>
      </c>
      <c r="D719" s="35"/>
      <c r="E719" s="35"/>
      <c r="F719" s="36"/>
      <c r="G719" s="35"/>
      <c r="H719" s="35"/>
      <c r="I719" s="35"/>
      <c r="J719" s="35"/>
      <c r="K719" s="35"/>
      <c r="L719" s="35"/>
      <c r="M719" s="35"/>
      <c r="N719" s="35"/>
      <c r="O719" s="35"/>
      <c r="P719" s="35" t="s">
        <v>3713</v>
      </c>
      <c r="Q719" s="32" t="s">
        <v>9826</v>
      </c>
      <c r="R719" s="32" t="s">
        <v>10938</v>
      </c>
      <c r="S719" s="32" t="s">
        <v>10958</v>
      </c>
      <c r="T719" s="32" t="s">
        <v>10959</v>
      </c>
      <c r="U719" s="32" t="s">
        <v>10965</v>
      </c>
    </row>
    <row r="720" spans="1:21" x14ac:dyDescent="0.25">
      <c r="A720" s="35" t="s">
        <v>3841</v>
      </c>
      <c r="B720" s="34" t="s">
        <v>3842</v>
      </c>
      <c r="C720" s="35" t="s">
        <v>3843</v>
      </c>
      <c r="D720" s="35"/>
      <c r="E720" s="35"/>
      <c r="F720" s="36"/>
      <c r="G720" s="35"/>
      <c r="H720" s="35"/>
      <c r="I720" s="35"/>
      <c r="J720" s="35"/>
      <c r="K720" s="35"/>
      <c r="L720" s="35"/>
      <c r="M720" s="35"/>
      <c r="N720" s="35"/>
      <c r="O720" s="35"/>
      <c r="P720" s="35" t="s">
        <v>3713</v>
      </c>
      <c r="Q720" s="32" t="s">
        <v>9826</v>
      </c>
      <c r="R720" s="32" t="s">
        <v>10938</v>
      </c>
      <c r="S720" s="32" t="s">
        <v>10958</v>
      </c>
      <c r="T720" s="32" t="s">
        <v>10959</v>
      </c>
      <c r="U720" s="32" t="s">
        <v>10966</v>
      </c>
    </row>
    <row r="721" spans="1:21" x14ac:dyDescent="0.25">
      <c r="A721" s="35" t="s">
        <v>6852</v>
      </c>
      <c r="B721" s="34" t="s">
        <v>3842</v>
      </c>
      <c r="C721" s="35" t="s">
        <v>6853</v>
      </c>
      <c r="D721" s="35"/>
      <c r="E721" s="35"/>
      <c r="F721" s="36"/>
      <c r="G721" s="35"/>
      <c r="H721" s="35"/>
      <c r="I721" s="35"/>
      <c r="J721" s="35"/>
      <c r="K721" s="35"/>
      <c r="L721" s="35"/>
      <c r="M721" s="35"/>
      <c r="N721" s="35"/>
      <c r="O721" s="35"/>
      <c r="P721" s="35" t="s">
        <v>3713</v>
      </c>
      <c r="Q721" s="32" t="s">
        <v>9826</v>
      </c>
      <c r="R721" s="32" t="s">
        <v>10938</v>
      </c>
      <c r="S721" s="32" t="s">
        <v>10367</v>
      </c>
      <c r="T721" s="32" t="s">
        <v>10368</v>
      </c>
      <c r="U721" s="32" t="s">
        <v>10064</v>
      </c>
    </row>
    <row r="722" spans="1:21" x14ac:dyDescent="0.25">
      <c r="A722" s="35" t="s">
        <v>7383</v>
      </c>
      <c r="B722" s="34" t="s">
        <v>7384</v>
      </c>
      <c r="C722" s="35" t="s">
        <v>7385</v>
      </c>
      <c r="D722" s="35"/>
      <c r="E722" s="35"/>
      <c r="F722" s="36"/>
      <c r="G722" s="35"/>
      <c r="H722" s="35"/>
      <c r="I722" s="35"/>
      <c r="J722" s="35"/>
      <c r="K722" s="35"/>
      <c r="L722" s="35"/>
      <c r="M722" s="35"/>
      <c r="N722" s="35"/>
      <c r="O722" s="35"/>
      <c r="P722" s="35" t="s">
        <v>3713</v>
      </c>
      <c r="Q722" s="32" t="s">
        <v>9826</v>
      </c>
      <c r="R722" s="32" t="s">
        <v>10938</v>
      </c>
      <c r="S722" s="32" t="s">
        <v>10958</v>
      </c>
      <c r="T722" s="32" t="s">
        <v>10959</v>
      </c>
      <c r="U722" s="32" t="s">
        <v>10967</v>
      </c>
    </row>
    <row r="723" spans="1:21" x14ac:dyDescent="0.25">
      <c r="A723" s="35" t="s">
        <v>3856</v>
      </c>
      <c r="B723" s="34" t="s">
        <v>3857</v>
      </c>
      <c r="C723" s="35" t="s">
        <v>3858</v>
      </c>
      <c r="D723" s="35"/>
      <c r="E723" s="35"/>
      <c r="F723" s="36"/>
      <c r="G723" s="35"/>
      <c r="H723" s="35"/>
      <c r="I723" s="35"/>
      <c r="J723" s="35"/>
      <c r="K723" s="35"/>
      <c r="L723" s="35"/>
      <c r="M723" s="35"/>
      <c r="N723" s="35"/>
      <c r="O723" s="35"/>
      <c r="P723" s="35" t="s">
        <v>3713</v>
      </c>
      <c r="Q723" s="32" t="s">
        <v>9826</v>
      </c>
      <c r="R723" s="32" t="s">
        <v>10938</v>
      </c>
      <c r="S723" s="32" t="s">
        <v>10958</v>
      </c>
      <c r="T723" s="32" t="s">
        <v>10959</v>
      </c>
      <c r="U723" s="32" t="s">
        <v>10968</v>
      </c>
    </row>
    <row r="724" spans="1:21" x14ac:dyDescent="0.25">
      <c r="A724" s="35" t="s">
        <v>8219</v>
      </c>
      <c r="B724" s="34" t="s">
        <v>8220</v>
      </c>
      <c r="C724" s="35" t="s">
        <v>8221</v>
      </c>
      <c r="D724" s="35"/>
      <c r="E724" s="35"/>
      <c r="F724" s="36"/>
      <c r="G724" s="35"/>
      <c r="H724" s="35"/>
      <c r="I724" s="35"/>
      <c r="J724" s="35"/>
      <c r="K724" s="35"/>
      <c r="L724" s="35"/>
      <c r="M724" s="35"/>
      <c r="N724" s="35"/>
      <c r="O724" s="35"/>
      <c r="P724" s="35" t="s">
        <v>3713</v>
      </c>
      <c r="Q724" s="32" t="s">
        <v>9826</v>
      </c>
      <c r="R724" s="32" t="s">
        <v>10938</v>
      </c>
      <c r="S724" s="32" t="s">
        <v>10958</v>
      </c>
      <c r="T724" s="32" t="s">
        <v>10959</v>
      </c>
      <c r="U724" s="32" t="s">
        <v>10969</v>
      </c>
    </row>
    <row r="725" spans="1:21" x14ac:dyDescent="0.25">
      <c r="A725" s="35" t="s">
        <v>7355</v>
      </c>
      <c r="B725" s="34" t="s">
        <v>7356</v>
      </c>
      <c r="C725" s="35" t="s">
        <v>7357</v>
      </c>
      <c r="D725" s="35"/>
      <c r="E725" s="35"/>
      <c r="F725" s="36"/>
      <c r="G725" s="35"/>
      <c r="H725" s="35"/>
      <c r="I725" s="35"/>
      <c r="J725" s="35"/>
      <c r="K725" s="35"/>
      <c r="L725" s="35"/>
      <c r="M725" s="35"/>
      <c r="N725" s="35"/>
      <c r="O725" s="35"/>
      <c r="P725" s="35" t="s">
        <v>3713</v>
      </c>
      <c r="Q725" s="32" t="s">
        <v>9826</v>
      </c>
      <c r="R725" s="32" t="s">
        <v>10938</v>
      </c>
      <c r="S725" s="32" t="s">
        <v>10958</v>
      </c>
      <c r="T725" s="32" t="s">
        <v>10959</v>
      </c>
      <c r="U725" s="32" t="s">
        <v>10970</v>
      </c>
    </row>
    <row r="726" spans="1:21" x14ac:dyDescent="0.25">
      <c r="A726" s="35" t="s">
        <v>7205</v>
      </c>
      <c r="B726" s="34" t="s">
        <v>7206</v>
      </c>
      <c r="C726" s="35" t="s">
        <v>7207</v>
      </c>
      <c r="D726" s="35"/>
      <c r="E726" s="35"/>
      <c r="F726" s="36"/>
      <c r="G726" s="35"/>
      <c r="H726" s="35"/>
      <c r="I726" s="35"/>
      <c r="J726" s="35"/>
      <c r="K726" s="35"/>
      <c r="L726" s="35"/>
      <c r="M726" s="35"/>
      <c r="N726" s="35"/>
      <c r="O726" s="35"/>
      <c r="P726" s="35" t="s">
        <v>3713</v>
      </c>
      <c r="Q726" s="32" t="s">
        <v>9826</v>
      </c>
      <c r="R726" s="32" t="s">
        <v>10954</v>
      </c>
      <c r="S726" s="32" t="s">
        <v>10955</v>
      </c>
      <c r="T726" s="32" t="s">
        <v>10956</v>
      </c>
      <c r="U726" s="32" t="s">
        <v>10971</v>
      </c>
    </row>
    <row r="727" spans="1:21" x14ac:dyDescent="0.25">
      <c r="A727" s="35" t="s">
        <v>7250</v>
      </c>
      <c r="B727" s="34" t="s">
        <v>7251</v>
      </c>
      <c r="C727" s="35" t="s">
        <v>7252</v>
      </c>
      <c r="D727" s="35"/>
      <c r="E727" s="35"/>
      <c r="F727" s="36"/>
      <c r="G727" s="35"/>
      <c r="H727" s="35"/>
      <c r="I727" s="35"/>
      <c r="J727" s="35"/>
      <c r="K727" s="35"/>
      <c r="L727" s="35"/>
      <c r="M727" s="35"/>
      <c r="N727" s="35"/>
      <c r="O727" s="35"/>
      <c r="P727" s="35" t="s">
        <v>3713</v>
      </c>
      <c r="Q727" s="32" t="s">
        <v>9826</v>
      </c>
      <c r="R727" s="32" t="s">
        <v>10954</v>
      </c>
      <c r="S727" s="32" t="s">
        <v>10955</v>
      </c>
      <c r="T727" s="32" t="s">
        <v>10956</v>
      </c>
      <c r="U727" s="32" t="s">
        <v>10972</v>
      </c>
    </row>
    <row r="728" spans="1:21" x14ac:dyDescent="0.25">
      <c r="A728" s="35" t="s">
        <v>6846</v>
      </c>
      <c r="B728" s="34" t="s">
        <v>6847</v>
      </c>
      <c r="C728" s="35" t="s">
        <v>6848</v>
      </c>
      <c r="D728" s="35"/>
      <c r="E728" s="35"/>
      <c r="F728" s="36"/>
      <c r="G728" s="35"/>
      <c r="H728" s="35"/>
      <c r="I728" s="35"/>
      <c r="J728" s="35"/>
      <c r="K728" s="35"/>
      <c r="L728" s="35"/>
      <c r="M728" s="35"/>
      <c r="N728" s="35"/>
      <c r="O728" s="35"/>
      <c r="P728" s="35" t="s">
        <v>3713</v>
      </c>
      <c r="Q728" s="32" t="s">
        <v>9827</v>
      </c>
      <c r="R728" s="32" t="s">
        <v>10952</v>
      </c>
      <c r="S728" s="32" t="s">
        <v>10953</v>
      </c>
      <c r="T728" s="32" t="s">
        <v>10372</v>
      </c>
      <c r="U728" s="32" t="s">
        <v>10373</v>
      </c>
    </row>
    <row r="729" spans="1:21" x14ac:dyDescent="0.25">
      <c r="A729" s="35" t="s">
        <v>7106</v>
      </c>
      <c r="B729" s="34" t="s">
        <v>7107</v>
      </c>
      <c r="C729" s="35" t="s">
        <v>7108</v>
      </c>
      <c r="D729" s="35"/>
      <c r="E729" s="35"/>
      <c r="F729" s="36"/>
      <c r="G729" s="35"/>
      <c r="H729" s="35"/>
      <c r="I729" s="35"/>
      <c r="J729" s="35"/>
      <c r="K729" s="35"/>
      <c r="L729" s="35"/>
      <c r="M729" s="35"/>
      <c r="N729" s="35"/>
      <c r="O729" s="35"/>
      <c r="P729" s="35" t="s">
        <v>3713</v>
      </c>
      <c r="Q729" s="32" t="s">
        <v>9827</v>
      </c>
      <c r="R729" s="32" t="s">
        <v>10954</v>
      </c>
      <c r="S729" s="32" t="s">
        <v>10973</v>
      </c>
      <c r="T729" s="32" t="s">
        <v>10956</v>
      </c>
      <c r="U729" s="32" t="s">
        <v>10957</v>
      </c>
    </row>
    <row r="730" spans="1:21" x14ac:dyDescent="0.25">
      <c r="A730" s="35" t="s">
        <v>6467</v>
      </c>
      <c r="B730" s="34" t="s">
        <v>6468</v>
      </c>
      <c r="C730" s="35" t="s">
        <v>6469</v>
      </c>
      <c r="D730" s="35"/>
      <c r="E730" s="35"/>
      <c r="F730" s="36"/>
      <c r="G730" s="35"/>
      <c r="H730" s="35"/>
      <c r="I730" s="35"/>
      <c r="J730" s="35"/>
      <c r="K730" s="35"/>
      <c r="L730" s="35"/>
      <c r="M730" s="35"/>
      <c r="N730" s="35"/>
      <c r="O730" s="35"/>
      <c r="P730" s="35" t="s">
        <v>3713</v>
      </c>
      <c r="Q730" s="32" t="s">
        <v>9827</v>
      </c>
      <c r="R730" s="32" t="s">
        <v>10931</v>
      </c>
      <c r="S730" s="32" t="e" cm="1">
        <f t="array" ref="S730">-TealVel</f>
        <v>#NAME?</v>
      </c>
      <c r="T730" s="32" t="s">
        <v>10373</v>
      </c>
      <c r="U730" s="32" t="e" cm="1">
        <f t="array" ref="U730">-VISHATColorAddition665</f>
        <v>#NAME?</v>
      </c>
    </row>
    <row r="731" spans="1:21" x14ac:dyDescent="0.25">
      <c r="A731" s="35" t="s">
        <v>7380</v>
      </c>
      <c r="B731" s="34" t="s">
        <v>7381</v>
      </c>
      <c r="C731" s="35" t="s">
        <v>7382</v>
      </c>
      <c r="D731" s="35"/>
      <c r="E731" s="35"/>
      <c r="F731" s="36"/>
      <c r="G731" s="35"/>
      <c r="H731" s="35"/>
      <c r="I731" s="35"/>
      <c r="J731" s="35"/>
      <c r="K731" s="35"/>
      <c r="L731" s="35"/>
      <c r="M731" s="35"/>
      <c r="N731" s="35"/>
      <c r="O731" s="35"/>
      <c r="P731" s="35" t="s">
        <v>3713</v>
      </c>
      <c r="Q731" s="32" t="s">
        <v>9827</v>
      </c>
      <c r="R731" s="32" t="s">
        <v>10931</v>
      </c>
      <c r="S731" s="32" t="e" cm="1">
        <f t="array" ref="S731">-TealVel</f>
        <v>#NAME?</v>
      </c>
      <c r="T731" s="32" t="s">
        <v>10373</v>
      </c>
      <c r="U731" s="32" t="e" cm="1">
        <f t="array" ref="U731">-VISHATColorAddition674</f>
        <v>#NAME?</v>
      </c>
    </row>
    <row r="732" spans="1:21" x14ac:dyDescent="0.25">
      <c r="A732" s="35" t="s">
        <v>7372</v>
      </c>
      <c r="B732" s="34" t="s">
        <v>3854</v>
      </c>
      <c r="C732" s="35" t="s">
        <v>7373</v>
      </c>
      <c r="D732" s="35"/>
      <c r="E732" s="35"/>
      <c r="F732" s="36"/>
      <c r="G732" s="35"/>
      <c r="H732" s="35"/>
      <c r="I732" s="35"/>
      <c r="J732" s="35"/>
      <c r="K732" s="35"/>
      <c r="L732" s="35"/>
      <c r="M732" s="35"/>
      <c r="N732" s="35"/>
      <c r="O732" s="35"/>
      <c r="P732" s="35" t="s">
        <v>3713</v>
      </c>
      <c r="Q732" s="32" t="s">
        <v>9827</v>
      </c>
      <c r="R732" s="32" t="s">
        <v>10931</v>
      </c>
      <c r="S732" s="32" t="e" cm="1">
        <f t="array" ref="S732">-TealVel</f>
        <v>#NAME?</v>
      </c>
      <c r="T732" s="32" t="s">
        <v>10373</v>
      </c>
      <c r="U732" s="32" t="e" cm="1">
        <f t="array" ref="U732">-VISHATColorAddition671</f>
        <v>#NAME?</v>
      </c>
    </row>
    <row r="733" spans="1:21" x14ac:dyDescent="0.25">
      <c r="A733" s="35" t="s">
        <v>3853</v>
      </c>
      <c r="B733" s="34" t="s">
        <v>3854</v>
      </c>
      <c r="C733" s="35" t="s">
        <v>3855</v>
      </c>
      <c r="D733" s="35"/>
      <c r="E733" s="35"/>
      <c r="F733" s="36"/>
      <c r="G733" s="35"/>
      <c r="H733" s="35"/>
      <c r="I733" s="35"/>
      <c r="J733" s="35"/>
      <c r="K733" s="35"/>
      <c r="L733" s="35"/>
      <c r="M733" s="35"/>
      <c r="N733" s="35"/>
      <c r="O733" s="35"/>
      <c r="P733" s="35" t="s">
        <v>3713</v>
      </c>
      <c r="Q733" s="32" t="s">
        <v>9827</v>
      </c>
      <c r="R733" s="32" t="s">
        <v>10931</v>
      </c>
      <c r="S733" s="32" t="e" cm="1">
        <f t="array" ref="S733">-TealVel</f>
        <v>#NAME?</v>
      </c>
      <c r="T733" s="32" t="s">
        <v>10373</v>
      </c>
      <c r="U733" s="32" t="e" cm="1">
        <f t="array" ref="U733">-VISHATColorAddition683</f>
        <v>#NAME?</v>
      </c>
    </row>
    <row r="734" spans="1:21" x14ac:dyDescent="0.25">
      <c r="A734" s="35" t="s">
        <v>6837</v>
      </c>
      <c r="B734" s="34" t="s">
        <v>6838</v>
      </c>
      <c r="C734" s="35" t="s">
        <v>6839</v>
      </c>
      <c r="D734" s="35"/>
      <c r="E734" s="35"/>
      <c r="F734" s="36"/>
      <c r="G734" s="35"/>
      <c r="H734" s="35"/>
      <c r="I734" s="35"/>
      <c r="J734" s="35"/>
      <c r="K734" s="35"/>
      <c r="L734" s="35"/>
      <c r="M734" s="35"/>
      <c r="N734" s="35"/>
      <c r="O734" s="35"/>
      <c r="P734" s="35" t="s">
        <v>3713</v>
      </c>
      <c r="Q734" s="32" t="s">
        <v>9827</v>
      </c>
      <c r="R734" s="32" t="s">
        <v>10952</v>
      </c>
      <c r="S734" s="32" t="s">
        <v>10958</v>
      </c>
      <c r="T734" s="32" t="s">
        <v>10959</v>
      </c>
      <c r="U734" s="32" t="s">
        <v>10064</v>
      </c>
    </row>
    <row r="735" spans="1:21" x14ac:dyDescent="0.25">
      <c r="A735" s="35" t="s">
        <v>5829</v>
      </c>
      <c r="B735" s="34" t="s">
        <v>5830</v>
      </c>
      <c r="C735" s="35" t="s">
        <v>5831</v>
      </c>
      <c r="D735" s="35"/>
      <c r="E735" s="35"/>
      <c r="F735" s="36"/>
      <c r="G735" s="35"/>
      <c r="H735" s="35"/>
      <c r="I735" s="35"/>
      <c r="J735" s="35"/>
      <c r="K735" s="35"/>
      <c r="L735" s="35"/>
      <c r="M735" s="35"/>
      <c r="N735" s="35"/>
      <c r="O735" s="35"/>
      <c r="P735" s="35" t="s">
        <v>3713</v>
      </c>
      <c r="Q735" s="32" t="s">
        <v>9827</v>
      </c>
      <c r="R735" s="32" t="s">
        <v>10954</v>
      </c>
      <c r="S735" s="32" t="s">
        <v>10973</v>
      </c>
      <c r="T735" s="32" t="s">
        <v>10956</v>
      </c>
      <c r="U735" s="32" t="s">
        <v>10964</v>
      </c>
    </row>
    <row r="736" spans="1:21" x14ac:dyDescent="0.25">
      <c r="A736" s="35" t="s">
        <v>3871</v>
      </c>
      <c r="B736" s="34" t="s">
        <v>3872</v>
      </c>
      <c r="C736" s="35" t="s">
        <v>3873</v>
      </c>
      <c r="D736" s="35"/>
      <c r="E736" s="35"/>
      <c r="F736" s="36"/>
      <c r="G736" s="35"/>
      <c r="H736" s="35"/>
      <c r="I736" s="35"/>
      <c r="J736" s="35"/>
      <c r="K736" s="35"/>
      <c r="L736" s="35"/>
      <c r="M736" s="35"/>
      <c r="N736" s="35"/>
      <c r="O736" s="35"/>
      <c r="P736" s="35" t="s">
        <v>3713</v>
      </c>
      <c r="Q736" s="32" t="s">
        <v>9827</v>
      </c>
      <c r="R736" s="32" t="s">
        <v>10931</v>
      </c>
      <c r="S736" s="32" t="e" cm="1">
        <f t="array" ref="S736">-TealVel</f>
        <v>#NAME?</v>
      </c>
      <c r="T736" s="32" t="s">
        <v>10373</v>
      </c>
      <c r="U736" s="32" t="e" cm="1">
        <f t="array" ref="U736">-VISHATColorAddition689</f>
        <v>#NAME?</v>
      </c>
    </row>
    <row r="737" spans="1:21" x14ac:dyDescent="0.25">
      <c r="A737" s="35" t="s">
        <v>3847</v>
      </c>
      <c r="B737" s="34" t="s">
        <v>3848</v>
      </c>
      <c r="C737" s="35" t="s">
        <v>3849</v>
      </c>
      <c r="D737" s="35"/>
      <c r="E737" s="35"/>
      <c r="F737" s="36"/>
      <c r="G737" s="35"/>
      <c r="H737" s="35"/>
      <c r="I737" s="35"/>
      <c r="J737" s="35"/>
      <c r="K737" s="35"/>
      <c r="L737" s="35"/>
      <c r="M737" s="35"/>
      <c r="N737" s="35"/>
      <c r="O737" s="35"/>
      <c r="P737" s="35" t="s">
        <v>3713</v>
      </c>
      <c r="Q737" s="32" t="s">
        <v>9827</v>
      </c>
      <c r="R737" s="32" t="s">
        <v>10931</v>
      </c>
      <c r="S737" s="32" t="e" cm="1">
        <f t="array" ref="S737">-TealVel</f>
        <v>#NAME?</v>
      </c>
      <c r="T737" s="32" t="s">
        <v>10373</v>
      </c>
      <c r="U737" s="32" t="e" cm="1">
        <f t="array" ref="U737">-VISHATColorAddition680</f>
        <v>#NAME?</v>
      </c>
    </row>
    <row r="738" spans="1:21" x14ac:dyDescent="0.25">
      <c r="A738" s="35" t="s">
        <v>6465</v>
      </c>
      <c r="B738" s="34" t="s">
        <v>3848</v>
      </c>
      <c r="C738" s="35" t="s">
        <v>6466</v>
      </c>
      <c r="D738" s="35"/>
      <c r="E738" s="35"/>
      <c r="F738" s="36"/>
      <c r="G738" s="35"/>
      <c r="H738" s="35"/>
      <c r="I738" s="35"/>
      <c r="J738" s="35"/>
      <c r="K738" s="35"/>
      <c r="L738" s="35"/>
      <c r="M738" s="35"/>
      <c r="N738" s="35"/>
      <c r="O738" s="35"/>
      <c r="P738" s="35" t="s">
        <v>3713</v>
      </c>
      <c r="Q738" s="32" t="s">
        <v>9827</v>
      </c>
      <c r="R738" s="32" t="s">
        <v>10952</v>
      </c>
      <c r="S738" s="32" t="s">
        <v>10367</v>
      </c>
      <c r="T738" s="32" t="s">
        <v>10368</v>
      </c>
      <c r="U738" s="32" t="s">
        <v>10064</v>
      </c>
    </row>
    <row r="739" spans="1:21" x14ac:dyDescent="0.25">
      <c r="A739" s="35" t="s">
        <v>3838</v>
      </c>
      <c r="B739" s="34" t="s">
        <v>3839</v>
      </c>
      <c r="C739" s="35" t="s">
        <v>3840</v>
      </c>
      <c r="D739" s="35"/>
      <c r="E739" s="35"/>
      <c r="F739" s="36"/>
      <c r="G739" s="35"/>
      <c r="H739" s="35"/>
      <c r="I739" s="35"/>
      <c r="J739" s="35"/>
      <c r="K739" s="35"/>
      <c r="L739" s="35"/>
      <c r="M739" s="35"/>
      <c r="N739" s="35"/>
      <c r="O739" s="35"/>
      <c r="P739" s="35" t="s">
        <v>3713</v>
      </c>
      <c r="Q739" s="32" t="s">
        <v>9827</v>
      </c>
      <c r="R739" s="32" t="s">
        <v>10931</v>
      </c>
      <c r="S739" s="32" t="e" cm="1">
        <f t="array" ref="S739">-TealVel</f>
        <v>#NAME?</v>
      </c>
      <c r="T739" s="32" t="s">
        <v>10373</v>
      </c>
      <c r="U739" s="32" t="e" cm="1">
        <f t="array" ref="U739">-VISHATColorAddition677</f>
        <v>#NAME?</v>
      </c>
    </row>
    <row r="740" spans="1:21" x14ac:dyDescent="0.25">
      <c r="A740" s="35" t="s">
        <v>3862</v>
      </c>
      <c r="B740" s="34" t="s">
        <v>3863</v>
      </c>
      <c r="C740" s="35" t="s">
        <v>3864</v>
      </c>
      <c r="D740" s="35"/>
      <c r="E740" s="35"/>
      <c r="F740" s="36"/>
      <c r="G740" s="35"/>
      <c r="H740" s="35"/>
      <c r="I740" s="35"/>
      <c r="J740" s="35"/>
      <c r="K740" s="35"/>
      <c r="L740" s="35"/>
      <c r="M740" s="35"/>
      <c r="N740" s="35"/>
      <c r="O740" s="35"/>
      <c r="P740" s="35" t="s">
        <v>3713</v>
      </c>
      <c r="Q740" s="32" t="s">
        <v>9827</v>
      </c>
      <c r="R740" s="32" t="s">
        <v>10931</v>
      </c>
      <c r="S740" s="32" t="e" cm="1">
        <f t="array" ref="S740">-TealVel</f>
        <v>#NAME?</v>
      </c>
      <c r="T740" s="32" t="s">
        <v>10373</v>
      </c>
      <c r="U740" s="32" t="e" cm="1">
        <f t="array" ref="U740">-VISHATColorAddition686</f>
        <v>#NAME?</v>
      </c>
    </row>
    <row r="741" spans="1:21" x14ac:dyDescent="0.25">
      <c r="A741" s="35" t="s">
        <v>8225</v>
      </c>
      <c r="B741" s="34" t="s">
        <v>8226</v>
      </c>
      <c r="C741" s="35" t="s">
        <v>8227</v>
      </c>
      <c r="D741" s="35"/>
      <c r="E741" s="35"/>
      <c r="F741" s="36"/>
      <c r="G741" s="35"/>
      <c r="H741" s="35"/>
      <c r="I741" s="35"/>
      <c r="J741" s="35"/>
      <c r="K741" s="35"/>
      <c r="L741" s="35"/>
      <c r="M741" s="35"/>
      <c r="N741" s="35"/>
      <c r="O741" s="35"/>
      <c r="P741" s="35" t="s">
        <v>3713</v>
      </c>
      <c r="Q741" s="32" t="s">
        <v>9827</v>
      </c>
      <c r="R741" s="32" t="s">
        <v>10931</v>
      </c>
      <c r="S741" s="32" t="e" cm="1">
        <f t="array" ref="S741">-TealVel</f>
        <v>#NAME?</v>
      </c>
      <c r="T741" s="32" t="s">
        <v>10373</v>
      </c>
      <c r="U741" s="32" t="e" cm="1">
        <f t="array" ref="U741">-VISHATColorAddition659</f>
        <v>#NAME?</v>
      </c>
    </row>
    <row r="742" spans="1:21" x14ac:dyDescent="0.25">
      <c r="A742" s="35" t="s">
        <v>7361</v>
      </c>
      <c r="B742" s="34" t="s">
        <v>7362</v>
      </c>
      <c r="C742" s="35" t="s">
        <v>7363</v>
      </c>
      <c r="D742" s="35"/>
      <c r="E742" s="35"/>
      <c r="F742" s="36"/>
      <c r="G742" s="35"/>
      <c r="H742" s="35"/>
      <c r="I742" s="35"/>
      <c r="J742" s="35"/>
      <c r="K742" s="35"/>
      <c r="L742" s="35"/>
      <c r="M742" s="35"/>
      <c r="N742" s="35"/>
      <c r="O742" s="35"/>
      <c r="P742" s="35" t="s">
        <v>3713</v>
      </c>
      <c r="Q742" s="32" t="s">
        <v>9827</v>
      </c>
      <c r="R742" s="32" t="s">
        <v>10931</v>
      </c>
      <c r="S742" s="32" t="e" cm="1">
        <f t="array" ref="S742">-TealVel</f>
        <v>#NAME?</v>
      </c>
      <c r="T742" s="32" t="s">
        <v>10373</v>
      </c>
      <c r="U742" s="32" t="e" cm="1">
        <f t="array" ref="U742">-VISHATColorAddition662</f>
        <v>#NAME?</v>
      </c>
    </row>
    <row r="743" spans="1:21" x14ac:dyDescent="0.25">
      <c r="A743" s="35" t="s">
        <v>7208</v>
      </c>
      <c r="B743" s="34" t="s">
        <v>7209</v>
      </c>
      <c r="C743" s="35" t="s">
        <v>7210</v>
      </c>
      <c r="D743" s="35"/>
      <c r="E743" s="35"/>
      <c r="F743" s="36"/>
      <c r="G743" s="35"/>
      <c r="H743" s="35"/>
      <c r="I743" s="35"/>
      <c r="J743" s="35"/>
      <c r="K743" s="35"/>
      <c r="L743" s="35"/>
      <c r="M743" s="35"/>
      <c r="N743" s="35"/>
      <c r="O743" s="35"/>
      <c r="P743" s="35" t="s">
        <v>3713</v>
      </c>
      <c r="Q743" s="32" t="s">
        <v>9827</v>
      </c>
      <c r="R743" s="32" t="s">
        <v>10954</v>
      </c>
      <c r="S743" s="32" t="s">
        <v>10973</v>
      </c>
      <c r="T743" s="32" t="s">
        <v>10956</v>
      </c>
      <c r="U743" s="32" t="s">
        <v>10971</v>
      </c>
    </row>
    <row r="744" spans="1:21" x14ac:dyDescent="0.25">
      <c r="A744" s="35" t="s">
        <v>7253</v>
      </c>
      <c r="B744" s="34" t="s">
        <v>7254</v>
      </c>
      <c r="C744" s="35" t="s">
        <v>7255</v>
      </c>
      <c r="D744" s="35"/>
      <c r="E744" s="35"/>
      <c r="F744" s="36"/>
      <c r="G744" s="35"/>
      <c r="H744" s="35"/>
      <c r="I744" s="35"/>
      <c r="J744" s="35"/>
      <c r="K744" s="35"/>
      <c r="L744" s="35"/>
      <c r="M744" s="35"/>
      <c r="N744" s="35"/>
      <c r="O744" s="35"/>
      <c r="P744" s="35" t="s">
        <v>3713</v>
      </c>
      <c r="Q744" s="32" t="s">
        <v>9827</v>
      </c>
      <c r="R744" s="32" t="s">
        <v>10954</v>
      </c>
      <c r="S744" s="32" t="s">
        <v>10973</v>
      </c>
      <c r="T744" s="32" t="s">
        <v>10956</v>
      </c>
      <c r="U744" s="32" t="s">
        <v>10972</v>
      </c>
    </row>
    <row r="745" spans="1:21" x14ac:dyDescent="0.25">
      <c r="A745" s="35" t="s">
        <v>6843</v>
      </c>
      <c r="B745" s="34" t="s">
        <v>6844</v>
      </c>
      <c r="C745" s="35" t="s">
        <v>6845</v>
      </c>
      <c r="D745" s="35"/>
      <c r="E745" s="35"/>
      <c r="F745" s="36"/>
      <c r="G745" s="35"/>
      <c r="H745" s="35"/>
      <c r="I745" s="35"/>
      <c r="J745" s="35"/>
      <c r="K745" s="35"/>
      <c r="L745" s="35"/>
      <c r="M745" s="35"/>
      <c r="N745" s="35"/>
      <c r="O745" s="35"/>
      <c r="P745" s="35" t="s">
        <v>3713</v>
      </c>
      <c r="Q745" s="32" t="s">
        <v>9828</v>
      </c>
      <c r="R745" s="32" t="s">
        <v>10935</v>
      </c>
      <c r="S745" s="32" t="s">
        <v>10953</v>
      </c>
      <c r="T745" s="32" t="s">
        <v>10372</v>
      </c>
      <c r="U745" s="32" t="s">
        <v>10373</v>
      </c>
    </row>
    <row r="746" spans="1:21" x14ac:dyDescent="0.25">
      <c r="A746" s="35" t="s">
        <v>7109</v>
      </c>
      <c r="B746" s="34" t="s">
        <v>7110</v>
      </c>
      <c r="C746" s="35" t="s">
        <v>7111</v>
      </c>
      <c r="D746" s="35"/>
      <c r="E746" s="35"/>
      <c r="F746" s="36"/>
      <c r="G746" s="35"/>
      <c r="H746" s="35"/>
      <c r="I746" s="35"/>
      <c r="J746" s="35"/>
      <c r="K746" s="35"/>
      <c r="L746" s="35"/>
      <c r="M746" s="35"/>
      <c r="N746" s="35"/>
      <c r="O746" s="35"/>
      <c r="P746" s="35" t="s">
        <v>3713</v>
      </c>
      <c r="Q746" s="32" t="s">
        <v>9828</v>
      </c>
      <c r="R746" s="32" t="s">
        <v>10934</v>
      </c>
      <c r="S746" s="32" t="e" cm="1">
        <f t="array" ref="S746">-TealVel</f>
        <v>#NAME?</v>
      </c>
      <c r="T746" s="32" t="s">
        <v>10373</v>
      </c>
      <c r="U746" s="32" t="e" cm="1">
        <f t="array" ref="U746">-VISHAT- Colour-Addition - Beige Velvet (Iconic12)-12092023</f>
        <v>#NAME?</v>
      </c>
    </row>
    <row r="747" spans="1:21" x14ac:dyDescent="0.25">
      <c r="A747" s="35" t="s">
        <v>7367</v>
      </c>
      <c r="B747" s="34" t="s">
        <v>7368</v>
      </c>
      <c r="C747" s="35" t="s">
        <v>7369</v>
      </c>
      <c r="D747" s="35"/>
      <c r="E747" s="35"/>
      <c r="F747" s="36"/>
      <c r="G747" s="35"/>
      <c r="H747" s="35"/>
      <c r="I747" s="35"/>
      <c r="J747" s="35"/>
      <c r="K747" s="35"/>
      <c r="L747" s="35"/>
      <c r="M747" s="35"/>
      <c r="N747" s="35"/>
      <c r="O747" s="35"/>
      <c r="P747" s="35" t="s">
        <v>3713</v>
      </c>
      <c r="Q747" s="32" t="s">
        <v>9828</v>
      </c>
      <c r="R747" s="32" t="s">
        <v>10934</v>
      </c>
      <c r="S747" s="32" t="e" cm="1">
        <f t="array" ref="S747">-TealVel</f>
        <v>#NAME?</v>
      </c>
      <c r="T747" s="32" t="s">
        <v>10373</v>
      </c>
      <c r="U747" s="32" t="e" cm="1">
        <f t="array" ref="U747">-VISHATColorAddition664</f>
        <v>#NAME?</v>
      </c>
    </row>
    <row r="748" spans="1:21" x14ac:dyDescent="0.25">
      <c r="A748" s="35" t="s">
        <v>7377</v>
      </c>
      <c r="B748" s="34" t="s">
        <v>7378</v>
      </c>
      <c r="C748" s="35" t="s">
        <v>7379</v>
      </c>
      <c r="D748" s="35"/>
      <c r="E748" s="35"/>
      <c r="F748" s="36"/>
      <c r="G748" s="35"/>
      <c r="H748" s="35"/>
      <c r="I748" s="35"/>
      <c r="J748" s="35"/>
      <c r="K748" s="35"/>
      <c r="L748" s="35"/>
      <c r="M748" s="35"/>
      <c r="N748" s="35"/>
      <c r="O748" s="35"/>
      <c r="P748" s="35" t="s">
        <v>3713</v>
      </c>
      <c r="Q748" s="32" t="s">
        <v>9828</v>
      </c>
      <c r="R748" s="32" t="s">
        <v>10934</v>
      </c>
      <c r="S748" s="32" t="e" cm="1">
        <f t="array" ref="S748">-TealVel</f>
        <v>#NAME?</v>
      </c>
      <c r="T748" s="32" t="s">
        <v>10373</v>
      </c>
      <c r="U748" s="32" t="e" cm="1">
        <f t="array" ref="U748">-VISHATColorAddition673</f>
        <v>#NAME?</v>
      </c>
    </row>
    <row r="749" spans="1:21" x14ac:dyDescent="0.25">
      <c r="A749" s="35" t="s">
        <v>6383</v>
      </c>
      <c r="B749" s="34" t="s">
        <v>6384</v>
      </c>
      <c r="C749" s="35" t="s">
        <v>6385</v>
      </c>
      <c r="D749" s="35"/>
      <c r="E749" s="35"/>
      <c r="F749" s="36"/>
      <c r="G749" s="35"/>
      <c r="H749" s="35"/>
      <c r="I749" s="35"/>
      <c r="J749" s="35"/>
      <c r="K749" s="35"/>
      <c r="L749" s="35"/>
      <c r="M749" s="35"/>
      <c r="N749" s="35"/>
      <c r="O749" s="35"/>
      <c r="P749" s="35" t="s">
        <v>3713</v>
      </c>
      <c r="Q749" s="32" t="s">
        <v>9828</v>
      </c>
      <c r="R749" s="32" t="s">
        <v>10934</v>
      </c>
      <c r="S749" s="32" t="e" cm="1">
        <f t="array" ref="S749">-TealVel</f>
        <v>#NAME?</v>
      </c>
      <c r="T749" s="32" t="s">
        <v>10373</v>
      </c>
      <c r="U749" s="32" t="e" cm="1">
        <f t="array" ref="U749">-VISHATColorAddition670</f>
        <v>#NAME?</v>
      </c>
    </row>
    <row r="750" spans="1:21" x14ac:dyDescent="0.25">
      <c r="A750" s="35" t="s">
        <v>5335</v>
      </c>
      <c r="B750" s="34" t="s">
        <v>5336</v>
      </c>
      <c r="C750" s="35" t="s">
        <v>5337</v>
      </c>
      <c r="D750" s="35"/>
      <c r="E750" s="35"/>
      <c r="F750" s="36"/>
      <c r="G750" s="35"/>
      <c r="H750" s="35"/>
      <c r="I750" s="35"/>
      <c r="J750" s="35"/>
      <c r="K750" s="35"/>
      <c r="L750" s="35"/>
      <c r="M750" s="35"/>
      <c r="N750" s="35"/>
      <c r="O750" s="35"/>
      <c r="P750" s="35" t="s">
        <v>3713</v>
      </c>
      <c r="Q750" s="32" t="s">
        <v>9828</v>
      </c>
      <c r="R750" s="32" t="s">
        <v>10935</v>
      </c>
      <c r="S750" s="32" t="s">
        <v>10958</v>
      </c>
      <c r="T750" s="32" t="s">
        <v>10959</v>
      </c>
      <c r="U750" s="32" t="s">
        <v>10064</v>
      </c>
    </row>
    <row r="751" spans="1:21" x14ac:dyDescent="0.25">
      <c r="A751" s="35" t="s">
        <v>5832</v>
      </c>
      <c r="B751" s="34" t="s">
        <v>5833</v>
      </c>
      <c r="C751" s="35" t="s">
        <v>5834</v>
      </c>
      <c r="D751" s="35"/>
      <c r="E751" s="35"/>
      <c r="F751" s="36"/>
      <c r="G751" s="35"/>
      <c r="H751" s="35"/>
      <c r="I751" s="35"/>
      <c r="J751" s="35"/>
      <c r="K751" s="35"/>
      <c r="L751" s="35"/>
      <c r="M751" s="35"/>
      <c r="N751" s="35"/>
      <c r="O751" s="35"/>
      <c r="P751" s="35" t="s">
        <v>3713</v>
      </c>
      <c r="Q751" s="32" t="s">
        <v>9828</v>
      </c>
      <c r="R751" s="32" t="s">
        <v>10934</v>
      </c>
      <c r="S751" s="32" t="e" cm="1">
        <f t="array" ref="S751">-TealVel</f>
        <v>#NAME?</v>
      </c>
      <c r="T751" s="32" t="s">
        <v>10373</v>
      </c>
      <c r="U751" s="32" t="e" cm="1">
        <f t="array" ref="U751">-VISHAT- Colour-Addition - Mint Green Velvet-12092023</f>
        <v>#NAME?</v>
      </c>
    </row>
    <row r="752" spans="1:21" x14ac:dyDescent="0.25">
      <c r="A752" s="35" t="s">
        <v>3868</v>
      </c>
      <c r="B752" s="34" t="s">
        <v>3869</v>
      </c>
      <c r="C752" s="35" t="s">
        <v>3870</v>
      </c>
      <c r="D752" s="35"/>
      <c r="E752" s="35"/>
      <c r="F752" s="36"/>
      <c r="G752" s="35"/>
      <c r="H752" s="35"/>
      <c r="I752" s="35"/>
      <c r="J752" s="35"/>
      <c r="K752" s="35"/>
      <c r="L752" s="35"/>
      <c r="M752" s="35"/>
      <c r="N752" s="35"/>
      <c r="O752" s="35"/>
      <c r="P752" s="35" t="s">
        <v>3713</v>
      </c>
      <c r="Q752" s="32" t="s">
        <v>9828</v>
      </c>
      <c r="R752" s="32" t="s">
        <v>10934</v>
      </c>
      <c r="S752" s="32" t="e" cm="1">
        <f t="array" ref="S752">-TealVel</f>
        <v>#NAME?</v>
      </c>
      <c r="T752" s="32" t="s">
        <v>10373</v>
      </c>
      <c r="U752" s="32" t="e" cm="1">
        <f t="array" ref="U752">-VISHATColorAddition688</f>
        <v>#NAME?</v>
      </c>
    </row>
    <row r="753" spans="1:21" x14ac:dyDescent="0.25">
      <c r="A753" s="35" t="s">
        <v>3844</v>
      </c>
      <c r="B753" s="34" t="s">
        <v>3845</v>
      </c>
      <c r="C753" s="35" t="s">
        <v>3846</v>
      </c>
      <c r="D753" s="35"/>
      <c r="E753" s="35"/>
      <c r="F753" s="36"/>
      <c r="G753" s="35"/>
      <c r="H753" s="35"/>
      <c r="I753" s="35"/>
      <c r="J753" s="35"/>
      <c r="K753" s="35"/>
      <c r="L753" s="35"/>
      <c r="M753" s="35"/>
      <c r="N753" s="35"/>
      <c r="O753" s="35"/>
      <c r="P753" s="35" t="s">
        <v>3713</v>
      </c>
      <c r="Q753" s="32" t="s">
        <v>9828</v>
      </c>
      <c r="R753" s="32" t="s">
        <v>10934</v>
      </c>
      <c r="S753" s="32" t="e" cm="1">
        <f t="array" ref="S753">-TealVel</f>
        <v>#NAME?</v>
      </c>
      <c r="T753" s="32" t="s">
        <v>10373</v>
      </c>
      <c r="U753" s="32" t="e" cm="1">
        <f t="array" ref="U753">-VISHATColorAddition679</f>
        <v>#NAME?</v>
      </c>
    </row>
    <row r="754" spans="1:21" x14ac:dyDescent="0.25">
      <c r="A754" s="35" t="s">
        <v>5338</v>
      </c>
      <c r="B754" s="34" t="s">
        <v>3845</v>
      </c>
      <c r="C754" s="35" t="s">
        <v>5339</v>
      </c>
      <c r="D754" s="35"/>
      <c r="E754" s="35"/>
      <c r="F754" s="36"/>
      <c r="G754" s="35"/>
      <c r="H754" s="35"/>
      <c r="I754" s="35"/>
      <c r="J754" s="35"/>
      <c r="K754" s="35"/>
      <c r="L754" s="35"/>
      <c r="M754" s="35"/>
      <c r="N754" s="35"/>
      <c r="O754" s="35"/>
      <c r="P754" s="35" t="s">
        <v>3713</v>
      </c>
      <c r="Q754" s="32" t="s">
        <v>9828</v>
      </c>
      <c r="R754" s="32" t="s">
        <v>10935</v>
      </c>
      <c r="S754" s="32" t="s">
        <v>10367</v>
      </c>
      <c r="T754" s="32" t="s">
        <v>10368</v>
      </c>
      <c r="U754" s="32" t="s">
        <v>10064</v>
      </c>
    </row>
    <row r="755" spans="1:21" x14ac:dyDescent="0.25">
      <c r="A755" s="33" t="s">
        <v>3561</v>
      </c>
      <c r="B755" s="34" t="s">
        <v>3562</v>
      </c>
      <c r="C755" s="35" t="s">
        <v>3563</v>
      </c>
      <c r="D755" s="35" t="s">
        <v>3564</v>
      </c>
      <c r="E755" s="35"/>
      <c r="F755" s="36"/>
      <c r="G755" s="35"/>
      <c r="H755" s="35"/>
      <c r="I755" s="35"/>
      <c r="J755" s="35"/>
      <c r="K755" s="35"/>
      <c r="L755" s="35"/>
      <c r="M755" s="35"/>
      <c r="N755" s="35"/>
      <c r="O755" s="35"/>
      <c r="P755" s="35" t="s">
        <v>3713</v>
      </c>
      <c r="Q755" s="32" t="s">
        <v>9828</v>
      </c>
      <c r="R755" s="32" t="s">
        <v>10934</v>
      </c>
      <c r="S755" s="32" t="s">
        <v>138</v>
      </c>
    </row>
    <row r="756" spans="1:21" x14ac:dyDescent="0.25">
      <c r="A756" s="35" t="s">
        <v>3859</v>
      </c>
      <c r="B756" s="34" t="s">
        <v>3860</v>
      </c>
      <c r="C756" s="35" t="s">
        <v>3861</v>
      </c>
      <c r="D756" s="35"/>
      <c r="E756" s="35"/>
      <c r="F756" s="36"/>
      <c r="G756" s="35"/>
      <c r="H756" s="35"/>
      <c r="I756" s="35"/>
      <c r="J756" s="35"/>
      <c r="K756" s="35"/>
      <c r="L756" s="35"/>
      <c r="M756" s="35"/>
      <c r="N756" s="35"/>
      <c r="O756" s="35"/>
      <c r="P756" s="35" t="s">
        <v>3713</v>
      </c>
      <c r="Q756" s="32" t="s">
        <v>9828</v>
      </c>
      <c r="R756" s="32" t="s">
        <v>10934</v>
      </c>
      <c r="S756" s="32" t="e" cm="1">
        <f t="array" ref="S756">-TealVel</f>
        <v>#NAME?</v>
      </c>
      <c r="T756" s="32" t="s">
        <v>10373</v>
      </c>
      <c r="U756" s="32" t="e" cm="1">
        <f t="array" ref="U756">-VISHATColorAddition685</f>
        <v>#NAME?</v>
      </c>
    </row>
    <row r="757" spans="1:21" x14ac:dyDescent="0.25">
      <c r="A757" s="35" t="s">
        <v>8222</v>
      </c>
      <c r="B757" s="34" t="s">
        <v>8223</v>
      </c>
      <c r="C757" s="35" t="s">
        <v>8224</v>
      </c>
      <c r="D757" s="35"/>
      <c r="E757" s="35"/>
      <c r="F757" s="36"/>
      <c r="G757" s="35"/>
      <c r="H757" s="35"/>
      <c r="I757" s="35"/>
      <c r="J757" s="35"/>
      <c r="K757" s="35"/>
      <c r="L757" s="35"/>
      <c r="M757" s="35"/>
      <c r="N757" s="35"/>
      <c r="O757" s="35"/>
      <c r="P757" s="35" t="s">
        <v>3713</v>
      </c>
      <c r="Q757" s="32" t="s">
        <v>9828</v>
      </c>
      <c r="R757" s="32" t="s">
        <v>10934</v>
      </c>
      <c r="S757" s="32" t="e" cm="1">
        <f t="array" ref="S757">-TealVel</f>
        <v>#NAME?</v>
      </c>
      <c r="T757" s="32" t="s">
        <v>10373</v>
      </c>
      <c r="U757" s="32" t="e" cm="1">
        <f t="array" ref="U757">-VISHATColorAddition658</f>
        <v>#NAME?</v>
      </c>
    </row>
    <row r="758" spans="1:21" x14ac:dyDescent="0.25">
      <c r="A758" s="35" t="s">
        <v>7358</v>
      </c>
      <c r="B758" s="34" t="s">
        <v>7359</v>
      </c>
      <c r="C758" s="35" t="s">
        <v>7360</v>
      </c>
      <c r="D758" s="35"/>
      <c r="E758" s="35"/>
      <c r="F758" s="36"/>
      <c r="G758" s="35"/>
      <c r="H758" s="35"/>
      <c r="I758" s="35"/>
      <c r="J758" s="35"/>
      <c r="K758" s="35"/>
      <c r="L758" s="35"/>
      <c r="M758" s="35"/>
      <c r="N758" s="35"/>
      <c r="O758" s="35"/>
      <c r="P758" s="35" t="s">
        <v>3713</v>
      </c>
      <c r="Q758" s="32" t="s">
        <v>9828</v>
      </c>
      <c r="R758" s="32" t="s">
        <v>10934</v>
      </c>
      <c r="S758" s="32" t="e" cm="1">
        <f t="array" ref="S758">-TealVel</f>
        <v>#NAME?</v>
      </c>
      <c r="T758" s="32" t="s">
        <v>10373</v>
      </c>
      <c r="U758" s="32" t="e" cm="1">
        <f t="array" ref="U758">-VISHATColorAddition661</f>
        <v>#NAME?</v>
      </c>
    </row>
    <row r="759" spans="1:21" x14ac:dyDescent="0.25">
      <c r="A759" s="35" t="s">
        <v>5976</v>
      </c>
      <c r="B759" s="34" t="s">
        <v>5977</v>
      </c>
      <c r="C759" s="35" t="s">
        <v>5978</v>
      </c>
      <c r="D759" s="35"/>
      <c r="E759" s="35"/>
      <c r="F759" s="36"/>
      <c r="G759" s="35"/>
      <c r="H759" s="35"/>
      <c r="I759" s="35"/>
      <c r="J759" s="35"/>
      <c r="K759" s="35"/>
      <c r="L759" s="35"/>
      <c r="M759" s="35"/>
      <c r="N759" s="35"/>
      <c r="O759" s="35"/>
      <c r="P759" s="35" t="s">
        <v>3713</v>
      </c>
      <c r="Q759" s="32" t="s">
        <v>9828</v>
      </c>
      <c r="R759" s="32" t="s">
        <v>10934</v>
      </c>
      <c r="S759" s="32" t="e" cm="1">
        <f t="array" ref="S759">-TealVel</f>
        <v>#NAME?</v>
      </c>
      <c r="T759" s="32" t="s">
        <v>10373</v>
      </c>
      <c r="U759" s="32" t="e" cm="1">
        <f t="array" ref="U759">-VISHAT- Colour-Addition - Wine Velvet-12092023</f>
        <v>#NAME?</v>
      </c>
    </row>
    <row r="760" spans="1:21" x14ac:dyDescent="0.25">
      <c r="A760" s="35" t="s">
        <v>7229</v>
      </c>
      <c r="B760" s="34" t="s">
        <v>7230</v>
      </c>
      <c r="C760" s="35" t="s">
        <v>7231</v>
      </c>
      <c r="D760" s="35"/>
      <c r="E760" s="35"/>
      <c r="F760" s="36"/>
      <c r="G760" s="35"/>
      <c r="H760" s="35"/>
      <c r="I760" s="35"/>
      <c r="J760" s="35"/>
      <c r="K760" s="35"/>
      <c r="L760" s="35"/>
      <c r="M760" s="35"/>
      <c r="N760" s="35"/>
      <c r="O760" s="35"/>
      <c r="P760" s="35" t="s">
        <v>3713</v>
      </c>
      <c r="Q760" s="32" t="s">
        <v>9828</v>
      </c>
      <c r="R760" s="32" t="s">
        <v>10934</v>
      </c>
      <c r="S760" s="32" t="e" cm="1">
        <f t="array" ref="S760">-TealVel</f>
        <v>#NAME?</v>
      </c>
      <c r="T760" s="32" t="s">
        <v>10373</v>
      </c>
      <c r="U760" s="32" t="e" cm="1">
        <f t="array" ref="U760">-VISHAT- Colour-Addition - Yellow Velvet-12092023</f>
        <v>#NAME?</v>
      </c>
    </row>
    <row r="761" spans="1:21" x14ac:dyDescent="0.25">
      <c r="A761" s="33" t="s">
        <v>2904</v>
      </c>
      <c r="B761" s="34" t="s">
        <v>3330</v>
      </c>
      <c r="C761" s="35" t="s">
        <v>3108</v>
      </c>
      <c r="D761" s="35" t="s">
        <v>3404</v>
      </c>
      <c r="E761" s="35" t="s">
        <v>1118</v>
      </c>
      <c r="F761" s="36"/>
      <c r="G761" s="35"/>
      <c r="H761" s="35"/>
      <c r="I761" s="35"/>
      <c r="J761" s="35"/>
      <c r="K761" s="35"/>
      <c r="L761" s="35"/>
      <c r="M761" s="35"/>
      <c r="N761" s="35"/>
      <c r="O761" s="35"/>
      <c r="P761" s="35" t="s">
        <v>3713</v>
      </c>
      <c r="Q761" s="32" t="s">
        <v>9829</v>
      </c>
      <c r="R761" s="32" t="s">
        <v>10974</v>
      </c>
      <c r="S761" s="32" t="s">
        <v>10403</v>
      </c>
    </row>
    <row r="762" spans="1:21" x14ac:dyDescent="0.25">
      <c r="A762" s="35" t="s">
        <v>4578</v>
      </c>
      <c r="B762" s="34" t="s">
        <v>4579</v>
      </c>
      <c r="C762" s="35" t="s">
        <v>4580</v>
      </c>
      <c r="D762" s="35"/>
      <c r="E762" s="35"/>
      <c r="F762" s="36"/>
      <c r="G762" s="35"/>
      <c r="H762" s="35"/>
      <c r="I762" s="35"/>
      <c r="J762" s="35"/>
      <c r="K762" s="35"/>
      <c r="L762" s="35"/>
      <c r="M762" s="35"/>
      <c r="N762" s="35"/>
      <c r="O762" s="35"/>
      <c r="P762" s="35" t="s">
        <v>3713</v>
      </c>
      <c r="R762" s="32" t="s">
        <v>10975</v>
      </c>
      <c r="S762" s="32" t="s">
        <v>10976</v>
      </c>
      <c r="T762" s="32" t="s">
        <v>10977</v>
      </c>
      <c r="U762" s="32" t="s">
        <v>10064</v>
      </c>
    </row>
    <row r="763" spans="1:21" x14ac:dyDescent="0.25">
      <c r="A763" s="35" t="s">
        <v>7437</v>
      </c>
      <c r="B763" s="34" t="s">
        <v>7438</v>
      </c>
      <c r="C763" s="35" t="s">
        <v>7439</v>
      </c>
      <c r="D763" s="35"/>
      <c r="E763" s="35"/>
      <c r="F763" s="36"/>
      <c r="G763" s="35"/>
      <c r="H763" s="35"/>
      <c r="I763" s="35"/>
      <c r="J763" s="35"/>
      <c r="K763" s="35"/>
      <c r="L763" s="35"/>
      <c r="M763" s="35"/>
      <c r="N763" s="35"/>
      <c r="O763" s="35"/>
      <c r="P763" s="35" t="s">
        <v>4248</v>
      </c>
      <c r="R763" s="32" t="s">
        <v>10978</v>
      </c>
      <c r="S763" s="32" t="s">
        <v>10979</v>
      </c>
      <c r="T763" s="32" t="s">
        <v>10980</v>
      </c>
      <c r="U763" s="32" t="s">
        <v>10981</v>
      </c>
    </row>
    <row r="764" spans="1:21" x14ac:dyDescent="0.25">
      <c r="A764" s="35" t="s">
        <v>7440</v>
      </c>
      <c r="B764" s="34" t="s">
        <v>7441</v>
      </c>
      <c r="C764" s="35" t="s">
        <v>7442</v>
      </c>
      <c r="D764" s="35"/>
      <c r="E764" s="35"/>
      <c r="F764" s="36"/>
      <c r="G764" s="35"/>
      <c r="H764" s="35"/>
      <c r="I764" s="35"/>
      <c r="J764" s="35"/>
      <c r="K764" s="35"/>
      <c r="L764" s="35"/>
      <c r="M764" s="35"/>
      <c r="N764" s="35"/>
      <c r="O764" s="35"/>
      <c r="P764" s="35" t="s">
        <v>4248</v>
      </c>
      <c r="R764" s="32" t="s">
        <v>10066</v>
      </c>
      <c r="S764" s="32" t="s">
        <v>10982</v>
      </c>
      <c r="T764" s="32" t="s">
        <v>10983</v>
      </c>
      <c r="U764" s="32" t="s">
        <v>10984</v>
      </c>
    </row>
    <row r="765" spans="1:21" x14ac:dyDescent="0.25">
      <c r="A765" s="35" t="s">
        <v>7867</v>
      </c>
      <c r="B765" s="34" t="s">
        <v>7868</v>
      </c>
      <c r="C765" s="35" t="s">
        <v>7869</v>
      </c>
      <c r="D765" s="35"/>
      <c r="E765" s="35"/>
      <c r="F765" s="36"/>
      <c r="G765" s="35"/>
      <c r="H765" s="35"/>
      <c r="I765" s="35"/>
      <c r="J765" s="35"/>
      <c r="K765" s="35"/>
      <c r="L765" s="35"/>
      <c r="M765" s="35"/>
      <c r="N765" s="35"/>
      <c r="O765" s="35"/>
      <c r="P765" s="35" t="s">
        <v>4248</v>
      </c>
      <c r="R765" s="32">
        <v>100000489302</v>
      </c>
      <c r="S765" s="32" t="s">
        <v>10878</v>
      </c>
    </row>
    <row r="766" spans="1:21" x14ac:dyDescent="0.25">
      <c r="A766" s="35" t="s">
        <v>7722</v>
      </c>
      <c r="B766" s="34" t="s">
        <v>7723</v>
      </c>
      <c r="C766" s="35" t="s">
        <v>7724</v>
      </c>
      <c r="D766" s="35"/>
      <c r="E766" s="35"/>
      <c r="F766" s="36"/>
      <c r="G766" s="35"/>
      <c r="H766" s="35"/>
      <c r="I766" s="35"/>
      <c r="J766" s="35"/>
      <c r="K766" s="35"/>
      <c r="L766" s="35"/>
      <c r="M766" s="35"/>
      <c r="N766" s="35"/>
      <c r="O766" s="35"/>
      <c r="P766" s="35" t="s">
        <v>4248</v>
      </c>
      <c r="R766" s="32">
        <v>100000489302</v>
      </c>
      <c r="S766" s="32" t="s">
        <v>10985</v>
      </c>
    </row>
    <row r="767" spans="1:21" x14ac:dyDescent="0.25">
      <c r="A767" s="35" t="s">
        <v>2203</v>
      </c>
      <c r="B767" s="34" t="s">
        <v>2204</v>
      </c>
      <c r="C767" s="35" t="s">
        <v>2205</v>
      </c>
      <c r="D767" s="35" t="s">
        <v>320</v>
      </c>
      <c r="E767" s="35" t="s">
        <v>143</v>
      </c>
      <c r="F767" s="36">
        <v>4</v>
      </c>
      <c r="G767" s="35" t="s">
        <v>132</v>
      </c>
      <c r="H767" s="35" t="s">
        <v>100</v>
      </c>
      <c r="I767" s="35" t="s">
        <v>101</v>
      </c>
      <c r="J767" s="35" t="s">
        <v>102</v>
      </c>
      <c r="K767" s="35">
        <v>1</v>
      </c>
      <c r="L767" s="35" t="s">
        <v>2199</v>
      </c>
      <c r="M767" s="35"/>
      <c r="N767" s="35"/>
      <c r="O767" s="35"/>
      <c r="P767" s="35" t="s">
        <v>4248</v>
      </c>
      <c r="Q767" s="32" t="s">
        <v>10036</v>
      </c>
      <c r="R767" s="32" t="s">
        <v>10986</v>
      </c>
      <c r="S767" s="32" t="s">
        <v>10987</v>
      </c>
      <c r="T767" s="32" t="s">
        <v>10099</v>
      </c>
      <c r="U767" s="32" t="s">
        <v>10988</v>
      </c>
    </row>
    <row r="768" spans="1:21" x14ac:dyDescent="0.25">
      <c r="A768" s="35" t="s">
        <v>2200</v>
      </c>
      <c r="B768" s="34" t="s">
        <v>2201</v>
      </c>
      <c r="C768" s="35" t="s">
        <v>2202</v>
      </c>
      <c r="D768" s="35" t="s">
        <v>123</v>
      </c>
      <c r="E768" s="35" t="s">
        <v>143</v>
      </c>
      <c r="F768" s="36">
        <v>4</v>
      </c>
      <c r="G768" s="35" t="s">
        <v>132</v>
      </c>
      <c r="H768" s="35" t="s">
        <v>100</v>
      </c>
      <c r="I768" s="35" t="s">
        <v>101</v>
      </c>
      <c r="J768" s="35" t="s">
        <v>102</v>
      </c>
      <c r="K768" s="35">
        <v>1</v>
      </c>
      <c r="L768" s="35" t="s">
        <v>2199</v>
      </c>
      <c r="M768" s="35"/>
      <c r="N768" s="35"/>
      <c r="O768" s="35"/>
      <c r="P768" s="35" t="s">
        <v>4248</v>
      </c>
      <c r="Q768" s="32" t="s">
        <v>10036</v>
      </c>
      <c r="R768" s="32" t="s">
        <v>10989</v>
      </c>
      <c r="S768" s="32" t="s">
        <v>10990</v>
      </c>
      <c r="T768" s="32" t="s">
        <v>10236</v>
      </c>
      <c r="U768" s="32" t="s">
        <v>10991</v>
      </c>
    </row>
    <row r="769" spans="1:21" x14ac:dyDescent="0.25">
      <c r="A769" s="35" t="s">
        <v>2196</v>
      </c>
      <c r="B769" s="34" t="s">
        <v>2197</v>
      </c>
      <c r="C769" s="35" t="s">
        <v>2198</v>
      </c>
      <c r="D769" s="35" t="s">
        <v>96</v>
      </c>
      <c r="E769" s="35" t="s">
        <v>143</v>
      </c>
      <c r="F769" s="36">
        <v>4</v>
      </c>
      <c r="G769" s="35" t="s">
        <v>132</v>
      </c>
      <c r="H769" s="35" t="s">
        <v>100</v>
      </c>
      <c r="I769" s="35" t="s">
        <v>101</v>
      </c>
      <c r="J769" s="35" t="s">
        <v>102</v>
      </c>
      <c r="K769" s="35">
        <v>1</v>
      </c>
      <c r="L769" s="35" t="s">
        <v>2199</v>
      </c>
      <c r="M769" s="35"/>
      <c r="N769" s="35"/>
      <c r="O769" s="35"/>
      <c r="P769" s="35" t="s">
        <v>4248</v>
      </c>
      <c r="Q769" s="32" t="s">
        <v>10036</v>
      </c>
      <c r="R769" s="32" t="s">
        <v>10992</v>
      </c>
      <c r="S769" s="32" t="s">
        <v>10232</v>
      </c>
      <c r="T769" s="32" t="s">
        <v>10233</v>
      </c>
      <c r="U769" s="32" t="s">
        <v>10993</v>
      </c>
    </row>
    <row r="770" spans="1:21" x14ac:dyDescent="0.25">
      <c r="A770" s="35" t="s">
        <v>4757</v>
      </c>
      <c r="B770" s="34" t="s">
        <v>4758</v>
      </c>
      <c r="C770" s="35" t="s">
        <v>4759</v>
      </c>
      <c r="D770" s="35"/>
      <c r="E770" s="35"/>
      <c r="F770" s="36"/>
      <c r="G770" s="35"/>
      <c r="H770" s="35"/>
      <c r="I770" s="35"/>
      <c r="J770" s="35"/>
      <c r="K770" s="35"/>
      <c r="L770" s="35"/>
      <c r="M770" s="35"/>
      <c r="N770" s="35"/>
      <c r="O770" s="35"/>
      <c r="P770" s="35" t="s">
        <v>4248</v>
      </c>
      <c r="Q770" s="32" t="s">
        <v>10040</v>
      </c>
      <c r="R770" s="32" t="s">
        <v>10250</v>
      </c>
      <c r="S770" s="32" t="s">
        <v>10251</v>
      </c>
      <c r="T770" s="32">
        <v>14</v>
      </c>
    </row>
    <row r="771" spans="1:21" x14ac:dyDescent="0.25">
      <c r="A771" s="35" t="s">
        <v>4748</v>
      </c>
      <c r="B771" s="34" t="s">
        <v>4749</v>
      </c>
      <c r="C771" s="35" t="s">
        <v>4750</v>
      </c>
      <c r="D771" s="35"/>
      <c r="E771" s="35"/>
      <c r="F771" s="36"/>
      <c r="G771" s="35"/>
      <c r="H771" s="35"/>
      <c r="I771" s="35"/>
      <c r="J771" s="35"/>
      <c r="K771" s="35"/>
      <c r="L771" s="35"/>
      <c r="M771" s="35"/>
      <c r="N771" s="35"/>
      <c r="O771" s="35"/>
      <c r="P771" s="35" t="s">
        <v>4248</v>
      </c>
      <c r="Q771" s="32" t="s">
        <v>10040</v>
      </c>
      <c r="R771" s="32" t="s">
        <v>10250</v>
      </c>
      <c r="S771" s="32" t="s">
        <v>10251</v>
      </c>
      <c r="T771" s="32">
        <v>13</v>
      </c>
    </row>
    <row r="772" spans="1:21" x14ac:dyDescent="0.25">
      <c r="A772" s="35" t="s">
        <v>7413</v>
      </c>
      <c r="B772" s="34" t="s">
        <v>7414</v>
      </c>
      <c r="C772" s="35" t="s">
        <v>7415</v>
      </c>
      <c r="D772" s="35"/>
      <c r="E772" s="35"/>
      <c r="F772" s="36"/>
      <c r="G772" s="35"/>
      <c r="H772" s="35"/>
      <c r="I772" s="35"/>
      <c r="J772" s="35"/>
      <c r="K772" s="35"/>
      <c r="L772" s="35"/>
      <c r="M772" s="35"/>
      <c r="N772" s="35"/>
      <c r="O772" s="35"/>
      <c r="P772" s="35" t="s">
        <v>4248</v>
      </c>
      <c r="Q772" s="32" t="s">
        <v>10040</v>
      </c>
      <c r="R772" s="32" t="s">
        <v>10994</v>
      </c>
      <c r="S772" s="32" t="s">
        <v>10068</v>
      </c>
    </row>
    <row r="773" spans="1:21" x14ac:dyDescent="0.25">
      <c r="A773" s="35" t="s">
        <v>4614</v>
      </c>
      <c r="B773" s="34" t="s">
        <v>4615</v>
      </c>
      <c r="C773" s="35" t="s">
        <v>4616</v>
      </c>
      <c r="D773" s="35"/>
      <c r="E773" s="35"/>
      <c r="F773" s="36"/>
      <c r="G773" s="35"/>
      <c r="H773" s="35"/>
      <c r="I773" s="35"/>
      <c r="J773" s="35"/>
      <c r="K773" s="35"/>
      <c r="L773" s="35"/>
      <c r="M773" s="35"/>
      <c r="N773" s="35"/>
      <c r="O773" s="35"/>
      <c r="P773" s="35" t="s">
        <v>3713</v>
      </c>
      <c r="Q773" s="32" t="s">
        <v>9830</v>
      </c>
      <c r="R773" s="32" t="s">
        <v>10995</v>
      </c>
      <c r="S773" s="32" t="s">
        <v>10266</v>
      </c>
    </row>
    <row r="774" spans="1:21" x14ac:dyDescent="0.25">
      <c r="A774" s="35" t="s">
        <v>4317</v>
      </c>
      <c r="B774" s="34" t="s">
        <v>4318</v>
      </c>
      <c r="C774" s="35" t="s">
        <v>4319</v>
      </c>
      <c r="D774" s="35"/>
      <c r="E774" s="35"/>
      <c r="F774" s="36"/>
      <c r="G774" s="35"/>
      <c r="H774" s="35"/>
      <c r="I774" s="35"/>
      <c r="J774" s="35"/>
      <c r="K774" s="35"/>
      <c r="L774" s="35"/>
      <c r="M774" s="35"/>
      <c r="N774" s="35"/>
      <c r="O774" s="35"/>
      <c r="P774" s="35" t="s">
        <v>3713</v>
      </c>
      <c r="Q774" s="32" t="s">
        <v>9830</v>
      </c>
      <c r="R774" s="32" t="s">
        <v>3432</v>
      </c>
      <c r="S774" s="32" t="s">
        <v>10996</v>
      </c>
    </row>
    <row r="775" spans="1:21" x14ac:dyDescent="0.25">
      <c r="A775" s="35" t="s">
        <v>8843</v>
      </c>
      <c r="B775" s="34" t="s">
        <v>8844</v>
      </c>
      <c r="C775" s="35" t="s">
        <v>8845</v>
      </c>
      <c r="D775" s="35"/>
      <c r="E775" s="35"/>
      <c r="F775" s="36"/>
      <c r="G775" s="35"/>
      <c r="H775" s="35"/>
      <c r="I775" s="35"/>
      <c r="J775" s="35"/>
      <c r="K775" s="35"/>
      <c r="L775" s="35"/>
      <c r="M775" s="35"/>
      <c r="N775" s="35"/>
      <c r="O775" s="35"/>
      <c r="P775" s="35" t="s">
        <v>4248</v>
      </c>
      <c r="Q775" s="32" t="s">
        <v>9830</v>
      </c>
      <c r="R775" s="32" t="s">
        <v>10997</v>
      </c>
      <c r="S775" s="32" t="s">
        <v>10998</v>
      </c>
      <c r="T775" s="32" t="s">
        <v>10999</v>
      </c>
      <c r="U775" s="32" t="s">
        <v>11000</v>
      </c>
    </row>
    <row r="776" spans="1:21" x14ac:dyDescent="0.25">
      <c r="A776" s="33" t="s">
        <v>2894</v>
      </c>
      <c r="B776" s="34" t="s">
        <v>3320</v>
      </c>
      <c r="C776" s="35" t="s">
        <v>3432</v>
      </c>
      <c r="D776" s="35" t="s">
        <v>3439</v>
      </c>
      <c r="E776" s="35"/>
      <c r="F776" s="36"/>
      <c r="G776" s="35"/>
      <c r="H776" s="35"/>
      <c r="I776" s="35"/>
      <c r="J776" s="35"/>
      <c r="K776" s="35"/>
      <c r="L776" s="35"/>
      <c r="M776" s="35"/>
      <c r="N776" s="35"/>
      <c r="O776" s="35"/>
      <c r="P776" s="35" t="s">
        <v>3713</v>
      </c>
      <c r="Q776" s="32" t="s">
        <v>9830</v>
      </c>
      <c r="R776" s="32" t="s">
        <v>3432</v>
      </c>
    </row>
    <row r="777" spans="1:21" x14ac:dyDescent="0.25">
      <c r="A777" s="33" t="s">
        <v>3637</v>
      </c>
      <c r="B777" s="34" t="s">
        <v>3638</v>
      </c>
      <c r="C777" s="35" t="s">
        <v>3639</v>
      </c>
      <c r="D777" s="35" t="s">
        <v>3640</v>
      </c>
      <c r="E777" s="35"/>
      <c r="F777" s="36"/>
      <c r="G777" s="35"/>
      <c r="H777" s="35"/>
      <c r="I777" s="35"/>
      <c r="J777" s="35"/>
      <c r="K777" s="35"/>
      <c r="L777" s="35"/>
      <c r="M777" s="35"/>
      <c r="N777" s="35"/>
      <c r="O777" s="35"/>
      <c r="P777" s="35" t="s">
        <v>3713</v>
      </c>
      <c r="Q777" s="32" t="s">
        <v>9830</v>
      </c>
      <c r="R777" s="32" t="s">
        <v>3639</v>
      </c>
    </row>
    <row r="778" spans="1:21" x14ac:dyDescent="0.25">
      <c r="A778" s="35" t="s">
        <v>6437</v>
      </c>
      <c r="B778" s="34" t="s">
        <v>6438</v>
      </c>
      <c r="C778" s="35" t="s">
        <v>6439</v>
      </c>
      <c r="D778" s="35"/>
      <c r="E778" s="35"/>
      <c r="F778" s="36"/>
      <c r="G778" s="35"/>
      <c r="H778" s="35"/>
      <c r="I778" s="35"/>
      <c r="J778" s="35"/>
      <c r="K778" s="35"/>
      <c r="L778" s="35"/>
      <c r="M778" s="35"/>
      <c r="N778" s="35"/>
      <c r="O778" s="35"/>
      <c r="P778" s="35" t="s">
        <v>4248</v>
      </c>
      <c r="Q778" s="32" t="s">
        <v>9830</v>
      </c>
      <c r="R778" s="32" t="s">
        <v>10997</v>
      </c>
      <c r="S778" s="32" t="s">
        <v>10998</v>
      </c>
      <c r="T778" s="32" t="s">
        <v>10999</v>
      </c>
      <c r="U778" s="32" t="s">
        <v>11001</v>
      </c>
    </row>
    <row r="779" spans="1:21" x14ac:dyDescent="0.25">
      <c r="A779" s="35" t="s">
        <v>6443</v>
      </c>
      <c r="B779" s="34" t="s">
        <v>6444</v>
      </c>
      <c r="C779" s="35" t="s">
        <v>6445</v>
      </c>
      <c r="D779" s="35"/>
      <c r="E779" s="35"/>
      <c r="F779" s="36"/>
      <c r="G779" s="35"/>
      <c r="H779" s="35"/>
      <c r="I779" s="35"/>
      <c r="J779" s="35"/>
      <c r="K779" s="35"/>
      <c r="L779" s="35"/>
      <c r="M779" s="35"/>
      <c r="N779" s="35"/>
      <c r="O779" s="35"/>
      <c r="P779" s="35" t="s">
        <v>4248</v>
      </c>
      <c r="Q779" s="32" t="s">
        <v>9830</v>
      </c>
      <c r="R779" s="32" t="s">
        <v>10997</v>
      </c>
      <c r="S779" s="32" t="s">
        <v>10998</v>
      </c>
      <c r="T779" s="32" t="s">
        <v>10999</v>
      </c>
      <c r="U779" s="32" t="s">
        <v>11002</v>
      </c>
    </row>
    <row r="780" spans="1:21" x14ac:dyDescent="0.25">
      <c r="A780" s="35" t="s">
        <v>4608</v>
      </c>
      <c r="B780" s="34" t="s">
        <v>4609</v>
      </c>
      <c r="C780" s="35" t="s">
        <v>4610</v>
      </c>
      <c r="D780" s="35"/>
      <c r="E780" s="35"/>
      <c r="F780" s="36"/>
      <c r="G780" s="35"/>
      <c r="H780" s="35"/>
      <c r="I780" s="35"/>
      <c r="J780" s="35"/>
      <c r="K780" s="35"/>
      <c r="L780" s="35"/>
      <c r="M780" s="35"/>
      <c r="N780" s="35"/>
      <c r="O780" s="35"/>
      <c r="P780" s="35" t="s">
        <v>3713</v>
      </c>
      <c r="Q780" s="32" t="s">
        <v>9831</v>
      </c>
      <c r="R780" s="32" t="s">
        <v>3433</v>
      </c>
      <c r="S780" s="32" t="s">
        <v>10996</v>
      </c>
    </row>
    <row r="781" spans="1:21" s="45" customFormat="1" x14ac:dyDescent="0.25">
      <c r="A781" s="35" t="s">
        <v>8840</v>
      </c>
      <c r="B781" s="34" t="s">
        <v>8841</v>
      </c>
      <c r="C781" s="35" t="s">
        <v>8842</v>
      </c>
      <c r="D781" s="35"/>
      <c r="E781" s="35"/>
      <c r="F781" s="36"/>
      <c r="G781" s="35"/>
      <c r="H781" s="35"/>
      <c r="I781" s="35"/>
      <c r="J781" s="35"/>
      <c r="K781" s="35"/>
      <c r="L781" s="35"/>
      <c r="M781" s="35"/>
      <c r="N781" s="35"/>
      <c r="O781" s="35"/>
      <c r="P781" s="35" t="s">
        <v>4248</v>
      </c>
      <c r="Q781" s="32" t="s">
        <v>9831</v>
      </c>
      <c r="R781" s="45" t="s">
        <v>11003</v>
      </c>
      <c r="S781" s="45" t="s">
        <v>10998</v>
      </c>
      <c r="T781" s="45" t="s">
        <v>10999</v>
      </c>
      <c r="U781" s="45" t="s">
        <v>11004</v>
      </c>
    </row>
    <row r="782" spans="1:21" x14ac:dyDescent="0.25">
      <c r="A782" s="33" t="s">
        <v>2895</v>
      </c>
      <c r="B782" s="34" t="s">
        <v>3321</v>
      </c>
      <c r="C782" s="35" t="s">
        <v>3433</v>
      </c>
      <c r="D782" s="35" t="s">
        <v>3439</v>
      </c>
      <c r="E782" s="35"/>
      <c r="F782" s="36"/>
      <c r="G782" s="35"/>
      <c r="H782" s="35"/>
      <c r="I782" s="35"/>
      <c r="J782" s="35"/>
      <c r="K782" s="35"/>
      <c r="L782" s="35"/>
      <c r="M782" s="35"/>
      <c r="N782" s="35"/>
      <c r="O782" s="35"/>
      <c r="P782" s="35" t="s">
        <v>3713</v>
      </c>
      <c r="Q782" s="32" t="s">
        <v>9831</v>
      </c>
      <c r="R782" s="32" t="s">
        <v>3433</v>
      </c>
    </row>
    <row r="783" spans="1:21" x14ac:dyDescent="0.25">
      <c r="A783" s="33" t="s">
        <v>3641</v>
      </c>
      <c r="B783" s="34" t="s">
        <v>3642</v>
      </c>
      <c r="C783" s="35" t="s">
        <v>3643</v>
      </c>
      <c r="D783" s="35" t="s">
        <v>3640</v>
      </c>
      <c r="E783" s="35"/>
      <c r="F783" s="36"/>
      <c r="G783" s="35"/>
      <c r="H783" s="35"/>
      <c r="I783" s="35"/>
      <c r="J783" s="35"/>
      <c r="K783" s="35"/>
      <c r="L783" s="35"/>
      <c r="M783" s="35"/>
      <c r="N783" s="35"/>
      <c r="O783" s="35"/>
      <c r="P783" s="35" t="s">
        <v>3713</v>
      </c>
      <c r="Q783" s="32" t="s">
        <v>9831</v>
      </c>
      <c r="R783" s="32" t="s">
        <v>3643</v>
      </c>
    </row>
    <row r="784" spans="1:21" x14ac:dyDescent="0.25">
      <c r="A784" s="35" t="s">
        <v>6434</v>
      </c>
      <c r="B784" s="34" t="s">
        <v>6435</v>
      </c>
      <c r="C784" s="35" t="s">
        <v>6436</v>
      </c>
      <c r="D784" s="35"/>
      <c r="E784" s="35"/>
      <c r="F784" s="36"/>
      <c r="G784" s="35"/>
      <c r="H784" s="35"/>
      <c r="I784" s="35"/>
      <c r="J784" s="35"/>
      <c r="K784" s="35"/>
      <c r="L784" s="35"/>
      <c r="M784" s="35"/>
      <c r="N784" s="35"/>
      <c r="O784" s="35"/>
      <c r="P784" s="35" t="s">
        <v>4248</v>
      </c>
      <c r="Q784" s="32" t="s">
        <v>9831</v>
      </c>
      <c r="R784" s="32" t="s">
        <v>11003</v>
      </c>
      <c r="S784" s="32" t="s">
        <v>10998</v>
      </c>
      <c r="T784" s="32" t="s">
        <v>10999</v>
      </c>
      <c r="U784" s="32" t="s">
        <v>11005</v>
      </c>
    </row>
    <row r="785" spans="1:21" x14ac:dyDescent="0.25">
      <c r="A785" s="35" t="s">
        <v>6440</v>
      </c>
      <c r="B785" s="34" t="s">
        <v>6441</v>
      </c>
      <c r="C785" s="35" t="s">
        <v>6442</v>
      </c>
      <c r="D785" s="35"/>
      <c r="E785" s="35"/>
      <c r="F785" s="36"/>
      <c r="G785" s="35"/>
      <c r="H785" s="35"/>
      <c r="I785" s="35"/>
      <c r="J785" s="35"/>
      <c r="K785" s="35"/>
      <c r="L785" s="35"/>
      <c r="M785" s="35"/>
      <c r="N785" s="35"/>
      <c r="O785" s="35"/>
      <c r="P785" s="35" t="s">
        <v>4248</v>
      </c>
      <c r="Q785" s="32" t="s">
        <v>9831</v>
      </c>
      <c r="R785" s="32" t="s">
        <v>11003</v>
      </c>
      <c r="S785" s="32" t="s">
        <v>10998</v>
      </c>
      <c r="T785" s="32" t="s">
        <v>10999</v>
      </c>
      <c r="U785" s="32" t="s">
        <v>11006</v>
      </c>
    </row>
    <row r="786" spans="1:21" x14ac:dyDescent="0.25">
      <c r="A786" s="35" t="s">
        <v>9675</v>
      </c>
      <c r="B786" s="34" t="s">
        <v>9676</v>
      </c>
      <c r="C786" s="35" t="s">
        <v>9677</v>
      </c>
      <c r="D786" s="35"/>
      <c r="E786" s="35"/>
      <c r="F786" s="36"/>
      <c r="G786" s="35"/>
      <c r="H786" s="35"/>
      <c r="I786" s="35"/>
      <c r="J786" s="35"/>
      <c r="K786" s="35"/>
      <c r="L786" s="35"/>
      <c r="M786" s="35"/>
      <c r="N786" s="35"/>
      <c r="O786" s="35"/>
      <c r="P786" s="35" t="s">
        <v>4248</v>
      </c>
      <c r="Q786" s="32" t="s">
        <v>9968</v>
      </c>
      <c r="R786" s="32" t="s">
        <v>11007</v>
      </c>
      <c r="S786" s="32" t="s">
        <v>10644</v>
      </c>
      <c r="T786" s="32" t="s">
        <v>10373</v>
      </c>
    </row>
    <row r="787" spans="1:21" x14ac:dyDescent="0.25">
      <c r="A787" s="35" t="s">
        <v>9678</v>
      </c>
      <c r="B787" s="34" t="s">
        <v>9679</v>
      </c>
      <c r="C787" s="35" t="s">
        <v>9680</v>
      </c>
      <c r="D787" s="35"/>
      <c r="E787" s="35"/>
      <c r="F787" s="36"/>
      <c r="G787" s="35"/>
      <c r="H787" s="35"/>
      <c r="I787" s="35"/>
      <c r="J787" s="35"/>
      <c r="K787" s="35"/>
      <c r="L787" s="35"/>
      <c r="M787" s="35"/>
      <c r="N787" s="35"/>
      <c r="O787" s="35"/>
      <c r="P787" s="35" t="s">
        <v>4248</v>
      </c>
      <c r="Q787" s="32" t="s">
        <v>9968</v>
      </c>
      <c r="R787" s="32" t="s">
        <v>11008</v>
      </c>
      <c r="S787" s="32" t="s">
        <v>11009</v>
      </c>
      <c r="T787" s="32" t="s">
        <v>10368</v>
      </c>
      <c r="U787" s="32" t="s">
        <v>10064</v>
      </c>
    </row>
    <row r="788" spans="1:21" x14ac:dyDescent="0.25">
      <c r="A788" s="33" t="s">
        <v>3491</v>
      </c>
      <c r="B788" s="34" t="s">
        <v>3493</v>
      </c>
      <c r="C788" s="35" t="s">
        <v>3492</v>
      </c>
      <c r="D788" s="35" t="s">
        <v>3403</v>
      </c>
      <c r="E788" s="35"/>
      <c r="F788" s="36"/>
      <c r="G788" s="35"/>
      <c r="H788" s="35"/>
      <c r="I788" s="35"/>
      <c r="J788" s="35"/>
      <c r="K788" s="35"/>
      <c r="L788" s="35"/>
      <c r="M788" s="35"/>
      <c r="N788" s="35"/>
      <c r="O788" s="35"/>
      <c r="P788" s="35" t="s">
        <v>4248</v>
      </c>
      <c r="Q788" s="32" t="s">
        <v>9968</v>
      </c>
      <c r="R788" s="32" t="s">
        <v>11010</v>
      </c>
      <c r="S788" s="32" t="s">
        <v>10648</v>
      </c>
      <c r="T788" s="32" t="s">
        <v>10354</v>
      </c>
      <c r="U788" s="32" t="s">
        <v>10355</v>
      </c>
    </row>
    <row r="789" spans="1:21" x14ac:dyDescent="0.25">
      <c r="A789" s="35" t="s">
        <v>7398</v>
      </c>
      <c r="B789" s="34" t="s">
        <v>7399</v>
      </c>
      <c r="C789" s="35" t="s">
        <v>7400</v>
      </c>
      <c r="D789" s="35"/>
      <c r="E789" s="35"/>
      <c r="F789" s="36"/>
      <c r="G789" s="35"/>
      <c r="H789" s="35"/>
      <c r="I789" s="35"/>
      <c r="J789" s="35"/>
      <c r="K789" s="35"/>
      <c r="L789" s="35"/>
      <c r="M789" s="35"/>
      <c r="N789" s="35"/>
      <c r="O789" s="35"/>
      <c r="P789" s="35" t="s">
        <v>4248</v>
      </c>
      <c r="Q789" s="32" t="s">
        <v>9968</v>
      </c>
      <c r="R789" s="32" t="s">
        <v>11011</v>
      </c>
      <c r="S789" s="32" t="s">
        <v>10398</v>
      </c>
      <c r="T789" s="32" t="s">
        <v>10399</v>
      </c>
      <c r="U789" s="32" t="s">
        <v>10394</v>
      </c>
    </row>
    <row r="790" spans="1:21" x14ac:dyDescent="0.25">
      <c r="A790" s="35" t="s">
        <v>2194</v>
      </c>
      <c r="B790" s="42" t="s">
        <v>2195</v>
      </c>
      <c r="C790" s="35" t="s">
        <v>6</v>
      </c>
      <c r="D790" s="35" t="s">
        <v>3414</v>
      </c>
      <c r="E790" s="35" t="s">
        <v>1667</v>
      </c>
      <c r="F790" s="36">
        <v>4</v>
      </c>
      <c r="G790" s="35" t="s">
        <v>311</v>
      </c>
      <c r="H790" s="35" t="s">
        <v>100</v>
      </c>
      <c r="I790" s="35" t="s">
        <v>101</v>
      </c>
      <c r="J790" s="35" t="s">
        <v>102</v>
      </c>
      <c r="K790" s="35">
        <v>1</v>
      </c>
      <c r="L790" s="35" t="s">
        <v>103</v>
      </c>
      <c r="M790" s="35">
        <v>28</v>
      </c>
      <c r="N790" s="35">
        <v>33</v>
      </c>
      <c r="O790" s="35"/>
      <c r="P790" s="35" t="s">
        <v>4248</v>
      </c>
      <c r="Q790" s="32" t="s">
        <v>9968</v>
      </c>
      <c r="R790" s="32" t="s">
        <v>11010</v>
      </c>
      <c r="S790" s="32" t="s">
        <v>11012</v>
      </c>
      <c r="T790" s="32" t="e" cm="1">
        <f t="array" ref="T790">-Go</f>
        <v>#NAME?</v>
      </c>
      <c r="U790" s="32" t="s">
        <v>11013</v>
      </c>
    </row>
    <row r="791" spans="1:21" x14ac:dyDescent="0.25">
      <c r="A791" s="35" t="s">
        <v>4381</v>
      </c>
      <c r="B791" s="34" t="s">
        <v>4382</v>
      </c>
      <c r="C791" s="35" t="s">
        <v>4383</v>
      </c>
      <c r="D791" s="35"/>
      <c r="E791" s="35"/>
      <c r="F791" s="36"/>
      <c r="G791" s="35"/>
      <c r="H791" s="35"/>
      <c r="I791" s="35"/>
      <c r="J791" s="35"/>
      <c r="K791" s="35"/>
      <c r="L791" s="35"/>
      <c r="M791" s="35"/>
      <c r="N791" s="35"/>
      <c r="O791" s="35"/>
      <c r="P791" s="35" t="s">
        <v>4248</v>
      </c>
      <c r="Q791" s="32" t="s">
        <v>3835</v>
      </c>
      <c r="R791" s="32" t="s">
        <v>11014</v>
      </c>
      <c r="S791" s="32" t="s">
        <v>11015</v>
      </c>
      <c r="T791" s="32" t="s">
        <v>11016</v>
      </c>
      <c r="U791" s="32" t="s">
        <v>9796</v>
      </c>
    </row>
    <row r="792" spans="1:21" x14ac:dyDescent="0.25">
      <c r="A792" s="35" t="s">
        <v>7416</v>
      </c>
      <c r="B792" s="34" t="s">
        <v>7417</v>
      </c>
      <c r="C792" s="35" t="s">
        <v>7418</v>
      </c>
      <c r="D792" s="35"/>
      <c r="E792" s="35"/>
      <c r="F792" s="36"/>
      <c r="G792" s="35"/>
      <c r="H792" s="35"/>
      <c r="I792" s="35"/>
      <c r="J792" s="35"/>
      <c r="K792" s="35"/>
      <c r="L792" s="35"/>
      <c r="M792" s="35"/>
      <c r="N792" s="35"/>
      <c r="O792" s="35"/>
      <c r="P792" s="35" t="s">
        <v>4248</v>
      </c>
      <c r="Q792" s="32" t="s">
        <v>3835</v>
      </c>
      <c r="R792" s="32" t="s">
        <v>11017</v>
      </c>
      <c r="S792" s="32" t="s">
        <v>11018</v>
      </c>
      <c r="T792" s="32" t="s">
        <v>11019</v>
      </c>
      <c r="U792" s="32" t="s">
        <v>11020</v>
      </c>
    </row>
    <row r="793" spans="1:21" x14ac:dyDescent="0.25">
      <c r="A793" s="35" t="s">
        <v>5096</v>
      </c>
      <c r="B793" s="34" t="s">
        <v>5097</v>
      </c>
      <c r="C793" s="35" t="s">
        <v>5098</v>
      </c>
      <c r="D793" s="35"/>
      <c r="E793" s="35"/>
      <c r="F793" s="36"/>
      <c r="G793" s="35"/>
      <c r="H793" s="35"/>
      <c r="I793" s="35"/>
      <c r="J793" s="35"/>
      <c r="K793" s="35"/>
      <c r="L793" s="35"/>
      <c r="M793" s="35"/>
      <c r="N793" s="35"/>
      <c r="O793" s="35"/>
      <c r="P793" s="35" t="s">
        <v>4248</v>
      </c>
      <c r="Q793" s="32" t="s">
        <v>3835</v>
      </c>
      <c r="R793" s="32" t="s">
        <v>11017</v>
      </c>
      <c r="S793" s="32" t="s">
        <v>3689</v>
      </c>
    </row>
    <row r="794" spans="1:21" x14ac:dyDescent="0.25">
      <c r="A794" s="35" t="s">
        <v>9699</v>
      </c>
      <c r="B794" s="34" t="s">
        <v>9700</v>
      </c>
      <c r="C794" s="35" t="s">
        <v>9701</v>
      </c>
      <c r="D794" s="35"/>
      <c r="E794" s="35"/>
      <c r="F794" s="36"/>
      <c r="G794" s="35"/>
      <c r="H794" s="35"/>
      <c r="I794" s="35"/>
      <c r="J794" s="35"/>
      <c r="K794" s="35"/>
      <c r="L794" s="35"/>
      <c r="M794" s="35"/>
      <c r="N794" s="35"/>
      <c r="O794" s="35"/>
      <c r="P794" s="35" t="s">
        <v>4248</v>
      </c>
      <c r="Q794" s="32" t="s">
        <v>3835</v>
      </c>
      <c r="R794" s="32" t="s">
        <v>11021</v>
      </c>
      <c r="S794" s="32" t="s">
        <v>9796</v>
      </c>
    </row>
    <row r="795" spans="1:21" x14ac:dyDescent="0.25">
      <c r="A795" s="35" t="s">
        <v>2191</v>
      </c>
      <c r="B795" s="34" t="s">
        <v>2192</v>
      </c>
      <c r="C795" s="35" t="s">
        <v>2193</v>
      </c>
      <c r="D795" s="35" t="s">
        <v>3411</v>
      </c>
      <c r="E795" s="35" t="s">
        <v>1118</v>
      </c>
      <c r="F795" s="36">
        <v>4</v>
      </c>
      <c r="G795" s="35" t="s">
        <v>311</v>
      </c>
      <c r="H795" s="35" t="s">
        <v>100</v>
      </c>
      <c r="I795" s="35" t="s">
        <v>101</v>
      </c>
      <c r="J795" s="35" t="s">
        <v>2187</v>
      </c>
      <c r="K795" s="35">
        <v>1</v>
      </c>
      <c r="L795" s="35" t="s">
        <v>103</v>
      </c>
      <c r="M795" s="35"/>
      <c r="N795" s="35"/>
      <c r="O795" s="35"/>
      <c r="P795" s="35" t="s">
        <v>4248</v>
      </c>
      <c r="Q795" s="32" t="s">
        <v>10038</v>
      </c>
      <c r="R795" s="32" t="s">
        <v>11022</v>
      </c>
      <c r="S795" s="32" t="s">
        <v>11023</v>
      </c>
      <c r="T795" s="32" t="s">
        <v>10399</v>
      </c>
      <c r="U795" s="32" t="s">
        <v>11024</v>
      </c>
    </row>
    <row r="796" spans="1:21" x14ac:dyDescent="0.25">
      <c r="A796" s="35" t="s">
        <v>2188</v>
      </c>
      <c r="B796" s="34" t="s">
        <v>2189</v>
      </c>
      <c r="C796" s="35" t="s">
        <v>2190</v>
      </c>
      <c r="D796" s="35" t="s">
        <v>2715</v>
      </c>
      <c r="E796" s="35" t="s">
        <v>1118</v>
      </c>
      <c r="F796" s="36">
        <v>4</v>
      </c>
      <c r="G796" s="35" t="s">
        <v>311</v>
      </c>
      <c r="H796" s="35" t="s">
        <v>100</v>
      </c>
      <c r="I796" s="35" t="s">
        <v>101</v>
      </c>
      <c r="J796" s="35" t="s">
        <v>2187</v>
      </c>
      <c r="K796" s="35">
        <v>1</v>
      </c>
      <c r="L796" s="35" t="s">
        <v>103</v>
      </c>
      <c r="M796" s="35"/>
      <c r="N796" s="35"/>
      <c r="O796" s="35"/>
      <c r="P796" s="35" t="s">
        <v>4248</v>
      </c>
      <c r="Q796" s="32" t="s">
        <v>10038</v>
      </c>
      <c r="R796" s="32" t="s">
        <v>11025</v>
      </c>
      <c r="S796" s="32" t="s">
        <v>10398</v>
      </c>
      <c r="T796" s="32" t="s">
        <v>10399</v>
      </c>
      <c r="U796" s="32" t="s">
        <v>10557</v>
      </c>
    </row>
    <row r="797" spans="1:21" x14ac:dyDescent="0.25">
      <c r="A797" s="35" t="s">
        <v>2184</v>
      </c>
      <c r="B797" s="34" t="s">
        <v>2185</v>
      </c>
      <c r="C797" s="35" t="s">
        <v>2186</v>
      </c>
      <c r="D797" s="35" t="s">
        <v>3410</v>
      </c>
      <c r="E797" s="35" t="s">
        <v>1118</v>
      </c>
      <c r="F797" s="36">
        <v>4</v>
      </c>
      <c r="G797" s="35" t="s">
        <v>311</v>
      </c>
      <c r="H797" s="35" t="s">
        <v>100</v>
      </c>
      <c r="I797" s="35" t="s">
        <v>101</v>
      </c>
      <c r="J797" s="35" t="s">
        <v>2187</v>
      </c>
      <c r="K797" s="35"/>
      <c r="L797" s="35" t="s">
        <v>103</v>
      </c>
      <c r="M797" s="35"/>
      <c r="N797" s="35"/>
      <c r="O797" s="35"/>
      <c r="P797" s="35" t="s">
        <v>4248</v>
      </c>
      <c r="Q797" s="32" t="s">
        <v>10038</v>
      </c>
      <c r="R797" s="32" t="s">
        <v>11026</v>
      </c>
      <c r="S797" s="32" t="s">
        <v>11027</v>
      </c>
      <c r="T797" s="32">
        <v>21</v>
      </c>
      <c r="U797" s="32" t="s">
        <v>10555</v>
      </c>
    </row>
    <row r="798" spans="1:21" x14ac:dyDescent="0.25">
      <c r="A798" s="33" t="s">
        <v>2861</v>
      </c>
      <c r="B798" s="34" t="s">
        <v>3287</v>
      </c>
      <c r="C798" s="35" t="s">
        <v>3083</v>
      </c>
      <c r="D798" s="35" t="s">
        <v>3402</v>
      </c>
      <c r="E798" s="35" t="s">
        <v>1118</v>
      </c>
      <c r="F798" s="36"/>
      <c r="G798" s="35"/>
      <c r="H798" s="35"/>
      <c r="I798" s="35"/>
      <c r="J798" s="35"/>
      <c r="K798" s="35"/>
      <c r="L798" s="35"/>
      <c r="M798" s="35"/>
      <c r="N798" s="35"/>
      <c r="O798" s="35"/>
      <c r="P798" s="35" t="s">
        <v>4248</v>
      </c>
      <c r="Q798" s="32" t="s">
        <v>10038</v>
      </c>
      <c r="R798" s="32" t="s">
        <v>11028</v>
      </c>
      <c r="S798" s="32" t="s">
        <v>11029</v>
      </c>
      <c r="T798" s="32" t="s">
        <v>11030</v>
      </c>
      <c r="U798" s="32" t="s">
        <v>11031</v>
      </c>
    </row>
    <row r="799" spans="1:21" x14ac:dyDescent="0.25">
      <c r="A799" s="35" t="s">
        <v>7945</v>
      </c>
      <c r="B799" s="34" t="s">
        <v>7946</v>
      </c>
      <c r="C799" s="35" t="s">
        <v>7947</v>
      </c>
      <c r="D799" s="35"/>
      <c r="E799" s="35"/>
      <c r="F799" s="36"/>
      <c r="G799" s="35"/>
      <c r="H799" s="35"/>
      <c r="I799" s="35"/>
      <c r="J799" s="35"/>
      <c r="K799" s="35"/>
      <c r="L799" s="35"/>
      <c r="M799" s="35"/>
      <c r="N799" s="35"/>
      <c r="O799" s="35"/>
      <c r="P799" s="35" t="s">
        <v>4248</v>
      </c>
      <c r="R799" s="32">
        <v>100000782342</v>
      </c>
      <c r="S799" s="32" t="s">
        <v>10880</v>
      </c>
    </row>
    <row r="800" spans="1:21" x14ac:dyDescent="0.25">
      <c r="A800" s="35" t="s">
        <v>7804</v>
      </c>
      <c r="B800" s="34" t="s">
        <v>7805</v>
      </c>
      <c r="C800" s="35" t="s">
        <v>7806</v>
      </c>
      <c r="D800" s="35"/>
      <c r="E800" s="35"/>
      <c r="F800" s="36"/>
      <c r="G800" s="35"/>
      <c r="H800" s="35"/>
      <c r="I800" s="35"/>
      <c r="J800" s="35"/>
      <c r="K800" s="35"/>
      <c r="L800" s="35"/>
      <c r="M800" s="35"/>
      <c r="N800" s="35"/>
      <c r="O800" s="35"/>
      <c r="P800" s="35" t="s">
        <v>4248</v>
      </c>
      <c r="R800" s="32">
        <v>100000782341</v>
      </c>
      <c r="S800" s="32" t="s">
        <v>10878</v>
      </c>
    </row>
    <row r="801" spans="1:21" x14ac:dyDescent="0.25">
      <c r="A801" s="35" t="s">
        <v>7533</v>
      </c>
      <c r="B801" s="34" t="s">
        <v>7534</v>
      </c>
      <c r="C801" s="35" t="s">
        <v>7535</v>
      </c>
      <c r="D801" s="35"/>
      <c r="E801" s="35"/>
      <c r="F801" s="36"/>
      <c r="G801" s="35"/>
      <c r="H801" s="35"/>
      <c r="I801" s="35"/>
      <c r="J801" s="35"/>
      <c r="K801" s="35"/>
      <c r="L801" s="35"/>
      <c r="M801" s="35"/>
      <c r="N801" s="35"/>
      <c r="O801" s="35"/>
      <c r="P801" s="35" t="s">
        <v>4248</v>
      </c>
      <c r="R801" s="32">
        <v>100000782341</v>
      </c>
      <c r="S801" s="32" t="s">
        <v>10985</v>
      </c>
    </row>
    <row r="802" spans="1:21" x14ac:dyDescent="0.25">
      <c r="A802" s="35" t="s">
        <v>5466</v>
      </c>
      <c r="B802" s="34" t="s">
        <v>5467</v>
      </c>
      <c r="C802" s="35" t="s">
        <v>5468</v>
      </c>
      <c r="D802" s="35"/>
      <c r="E802" s="35"/>
      <c r="F802" s="36"/>
      <c r="G802" s="35"/>
      <c r="H802" s="35"/>
      <c r="I802" s="35"/>
      <c r="J802" s="35"/>
      <c r="K802" s="35"/>
      <c r="L802" s="35"/>
      <c r="M802" s="35"/>
      <c r="N802" s="35"/>
      <c r="O802" s="35"/>
      <c r="P802" s="35" t="s">
        <v>4248</v>
      </c>
      <c r="Q802" s="32" t="s">
        <v>9832</v>
      </c>
      <c r="R802" s="32" t="s">
        <v>11032</v>
      </c>
      <c r="S802" s="32" t="s">
        <v>10425</v>
      </c>
      <c r="T802" s="32" t="s">
        <v>10052</v>
      </c>
    </row>
    <row r="803" spans="1:21" x14ac:dyDescent="0.25">
      <c r="A803" s="35" t="s">
        <v>5562</v>
      </c>
      <c r="B803" s="34" t="s">
        <v>5563</v>
      </c>
      <c r="C803" s="35" t="s">
        <v>5564</v>
      </c>
      <c r="D803" s="35"/>
      <c r="E803" s="35"/>
      <c r="F803" s="36"/>
      <c r="G803" s="35"/>
      <c r="H803" s="35"/>
      <c r="I803" s="35"/>
      <c r="J803" s="35"/>
      <c r="K803" s="35"/>
      <c r="L803" s="35"/>
      <c r="M803" s="35"/>
      <c r="N803" s="35"/>
      <c r="O803" s="35"/>
      <c r="P803" s="35" t="s">
        <v>4248</v>
      </c>
      <c r="Q803" s="32" t="s">
        <v>9832</v>
      </c>
      <c r="R803" s="32" t="s">
        <v>11033</v>
      </c>
      <c r="S803" s="32" t="s">
        <v>11034</v>
      </c>
      <c r="T803" s="32" t="s">
        <v>10569</v>
      </c>
      <c r="U803" s="32" t="s">
        <v>11035</v>
      </c>
    </row>
    <row r="804" spans="1:21" x14ac:dyDescent="0.25">
      <c r="A804" s="35" t="s">
        <v>5604</v>
      </c>
      <c r="B804" s="34" t="s">
        <v>5605</v>
      </c>
      <c r="C804" s="35" t="s">
        <v>5606</v>
      </c>
      <c r="D804" s="35"/>
      <c r="E804" s="35"/>
      <c r="F804" s="36"/>
      <c r="G804" s="35"/>
      <c r="H804" s="35"/>
      <c r="I804" s="35"/>
      <c r="J804" s="35"/>
      <c r="K804" s="35"/>
      <c r="L804" s="35"/>
      <c r="M804" s="35"/>
      <c r="N804" s="35"/>
      <c r="O804" s="35"/>
      <c r="P804" s="35" t="s">
        <v>4248</v>
      </c>
      <c r="Q804" s="32" t="s">
        <v>9832</v>
      </c>
      <c r="R804" s="32" t="s">
        <v>11033</v>
      </c>
      <c r="S804" s="32" t="s">
        <v>10428</v>
      </c>
      <c r="T804" s="32" t="s">
        <v>10429</v>
      </c>
      <c r="U804" s="32" t="s">
        <v>10430</v>
      </c>
    </row>
    <row r="805" spans="1:21" x14ac:dyDescent="0.25">
      <c r="A805" s="35" t="s">
        <v>5669</v>
      </c>
      <c r="B805" s="34" t="s">
        <v>5605</v>
      </c>
      <c r="C805" s="35" t="s">
        <v>5670</v>
      </c>
      <c r="D805" s="35"/>
      <c r="E805" s="35"/>
      <c r="F805" s="36"/>
      <c r="G805" s="35"/>
      <c r="H805" s="35"/>
      <c r="I805" s="35"/>
      <c r="J805" s="35"/>
      <c r="K805" s="35"/>
      <c r="L805" s="35"/>
      <c r="M805" s="35"/>
      <c r="N805" s="35"/>
      <c r="O805" s="35"/>
      <c r="P805" s="35" t="s">
        <v>4248</v>
      </c>
      <c r="Q805" s="32" t="s">
        <v>9832</v>
      </c>
      <c r="R805" s="32" t="s">
        <v>11036</v>
      </c>
      <c r="S805" s="32" t="s">
        <v>11037</v>
      </c>
      <c r="T805" s="32" t="s">
        <v>11038</v>
      </c>
      <c r="U805" s="32" t="e" cm="1">
        <f t="array" ref="U805">- Colour-Addition - Azora Sandy Brown-12092023</f>
        <v>#NAME?</v>
      </c>
    </row>
    <row r="806" spans="1:21" x14ac:dyDescent="0.25">
      <c r="A806" s="35" t="s">
        <v>5490</v>
      </c>
      <c r="B806" s="34" t="s">
        <v>5491</v>
      </c>
      <c r="C806" s="35" t="s">
        <v>5492</v>
      </c>
      <c r="D806" s="35"/>
      <c r="E806" s="35"/>
      <c r="F806" s="36"/>
      <c r="G806" s="35"/>
      <c r="H806" s="35"/>
      <c r="I806" s="35"/>
      <c r="J806" s="35"/>
      <c r="K806" s="35"/>
      <c r="L806" s="35"/>
      <c r="M806" s="35"/>
      <c r="N806" s="35"/>
      <c r="O806" s="35"/>
      <c r="P806" s="35" t="s">
        <v>4248</v>
      </c>
      <c r="Q806" s="32" t="s">
        <v>9832</v>
      </c>
      <c r="R806" s="32" t="s">
        <v>11033</v>
      </c>
      <c r="S806" s="32" t="s">
        <v>10437</v>
      </c>
      <c r="T806" s="32" t="s">
        <v>10438</v>
      </c>
      <c r="U806" s="32" t="s">
        <v>10439</v>
      </c>
    </row>
    <row r="807" spans="1:21" x14ac:dyDescent="0.25">
      <c r="A807" s="35" t="s">
        <v>5469</v>
      </c>
      <c r="B807" s="34" t="s">
        <v>5470</v>
      </c>
      <c r="C807" s="35" t="s">
        <v>5471</v>
      </c>
      <c r="D807" s="35"/>
      <c r="E807" s="35"/>
      <c r="F807" s="36"/>
      <c r="G807" s="35"/>
      <c r="H807" s="35"/>
      <c r="I807" s="35"/>
      <c r="J807" s="35"/>
      <c r="K807" s="35"/>
      <c r="L807" s="35"/>
      <c r="M807" s="35"/>
      <c r="N807" s="35"/>
      <c r="O807" s="35"/>
      <c r="P807" s="35" t="s">
        <v>4248</v>
      </c>
      <c r="Q807" s="32" t="s">
        <v>9833</v>
      </c>
      <c r="R807" s="32" t="s">
        <v>11039</v>
      </c>
      <c r="S807" s="32" t="s">
        <v>10425</v>
      </c>
      <c r="T807" s="32" t="s">
        <v>10052</v>
      </c>
    </row>
    <row r="808" spans="1:21" x14ac:dyDescent="0.25">
      <c r="A808" s="35" t="s">
        <v>5565</v>
      </c>
      <c r="B808" s="34" t="s">
        <v>5566</v>
      </c>
      <c r="C808" s="35" t="s">
        <v>5567</v>
      </c>
      <c r="D808" s="35"/>
      <c r="E808" s="35"/>
      <c r="F808" s="36"/>
      <c r="G808" s="35"/>
      <c r="H808" s="35"/>
      <c r="I808" s="35"/>
      <c r="J808" s="35"/>
      <c r="K808" s="35"/>
      <c r="L808" s="35"/>
      <c r="M808" s="35"/>
      <c r="N808" s="35"/>
      <c r="O808" s="35"/>
      <c r="P808" s="35" t="s">
        <v>4248</v>
      </c>
      <c r="Q808" s="32" t="s">
        <v>9833</v>
      </c>
      <c r="R808" s="32" t="s">
        <v>11039</v>
      </c>
      <c r="S808" s="32" t="s">
        <v>11040</v>
      </c>
      <c r="T808" s="32" t="s">
        <v>10566</v>
      </c>
      <c r="U808" s="32" t="s">
        <v>10045</v>
      </c>
    </row>
    <row r="809" spans="1:21" x14ac:dyDescent="0.25">
      <c r="A809" s="35" t="s">
        <v>5607</v>
      </c>
      <c r="B809" s="34" t="s">
        <v>5608</v>
      </c>
      <c r="C809" s="35" t="s">
        <v>5609</v>
      </c>
      <c r="D809" s="35"/>
      <c r="E809" s="35"/>
      <c r="F809" s="36"/>
      <c r="G809" s="35"/>
      <c r="H809" s="35"/>
      <c r="I809" s="35"/>
      <c r="J809" s="35"/>
      <c r="K809" s="35"/>
      <c r="L809" s="35"/>
      <c r="M809" s="35"/>
      <c r="N809" s="35"/>
      <c r="O809" s="35"/>
      <c r="P809" s="35" t="s">
        <v>4248</v>
      </c>
      <c r="Q809" s="32" t="s">
        <v>9833</v>
      </c>
      <c r="R809" s="32" t="s">
        <v>11041</v>
      </c>
      <c r="S809" s="32" t="s">
        <v>10428</v>
      </c>
      <c r="T809" s="32" t="s">
        <v>10429</v>
      </c>
      <c r="U809" s="32" t="s">
        <v>10430</v>
      </c>
    </row>
    <row r="810" spans="1:21" x14ac:dyDescent="0.25">
      <c r="A810" s="35" t="s">
        <v>5493</v>
      </c>
      <c r="B810" s="34" t="s">
        <v>5494</v>
      </c>
      <c r="C810" s="35" t="s">
        <v>5495</v>
      </c>
      <c r="D810" s="35"/>
      <c r="E810" s="35"/>
      <c r="F810" s="36"/>
      <c r="G810" s="35"/>
      <c r="H810" s="35"/>
      <c r="I810" s="35"/>
      <c r="J810" s="35"/>
      <c r="K810" s="35"/>
      <c r="L810" s="35"/>
      <c r="M810" s="35"/>
      <c r="N810" s="35"/>
      <c r="O810" s="35"/>
      <c r="P810" s="35" t="s">
        <v>4248</v>
      </c>
      <c r="Q810" s="32" t="s">
        <v>9833</v>
      </c>
      <c r="R810" s="32" t="s">
        <v>11039</v>
      </c>
      <c r="S810" s="32" t="s">
        <v>11042</v>
      </c>
      <c r="T810" s="32" t="s">
        <v>11043</v>
      </c>
      <c r="U810" s="32" t="s">
        <v>11044</v>
      </c>
    </row>
    <row r="811" spans="1:21" x14ac:dyDescent="0.25">
      <c r="A811" s="35" t="s">
        <v>5436</v>
      </c>
      <c r="B811" s="34" t="s">
        <v>5437</v>
      </c>
      <c r="C811" s="35" t="s">
        <v>5438</v>
      </c>
      <c r="D811" s="35"/>
      <c r="E811" s="35"/>
      <c r="F811" s="36"/>
      <c r="G811" s="35"/>
      <c r="H811" s="35"/>
      <c r="I811" s="35"/>
      <c r="J811" s="35"/>
      <c r="K811" s="35"/>
      <c r="L811" s="35"/>
      <c r="M811" s="35"/>
      <c r="N811" s="35"/>
      <c r="O811" s="35"/>
      <c r="P811" s="35" t="s">
        <v>4248</v>
      </c>
      <c r="Q811" s="32" t="s">
        <v>9834</v>
      </c>
      <c r="R811" s="32" t="s">
        <v>11045</v>
      </c>
      <c r="S811" s="32" t="s">
        <v>10425</v>
      </c>
      <c r="T811" s="32" t="s">
        <v>10052</v>
      </c>
    </row>
    <row r="812" spans="1:21" x14ac:dyDescent="0.25">
      <c r="A812" s="35" t="s">
        <v>5568</v>
      </c>
      <c r="B812" s="34" t="s">
        <v>5569</v>
      </c>
      <c r="C812" s="35" t="s">
        <v>5570</v>
      </c>
      <c r="D812" s="35"/>
      <c r="E812" s="35"/>
      <c r="F812" s="36"/>
      <c r="G812" s="35"/>
      <c r="H812" s="35"/>
      <c r="I812" s="35"/>
      <c r="J812" s="35"/>
      <c r="K812" s="35"/>
      <c r="L812" s="35"/>
      <c r="M812" s="35"/>
      <c r="N812" s="35"/>
      <c r="O812" s="35"/>
      <c r="P812" s="35" t="s">
        <v>4248</v>
      </c>
      <c r="Q812" s="32" t="s">
        <v>9834</v>
      </c>
      <c r="R812" s="32" t="s">
        <v>11045</v>
      </c>
      <c r="S812" s="32" t="s">
        <v>11040</v>
      </c>
      <c r="T812" s="32" t="s">
        <v>10566</v>
      </c>
      <c r="U812" s="32" t="s">
        <v>10045</v>
      </c>
    </row>
    <row r="813" spans="1:21" x14ac:dyDescent="0.25">
      <c r="A813" s="35" t="s">
        <v>5610</v>
      </c>
      <c r="B813" s="34" t="s">
        <v>5611</v>
      </c>
      <c r="C813" s="35" t="s">
        <v>5612</v>
      </c>
      <c r="D813" s="35"/>
      <c r="E813" s="35"/>
      <c r="F813" s="36"/>
      <c r="G813" s="35"/>
      <c r="H813" s="35"/>
      <c r="I813" s="35"/>
      <c r="J813" s="35"/>
      <c r="K813" s="35"/>
      <c r="L813" s="35"/>
      <c r="M813" s="35"/>
      <c r="N813" s="35"/>
      <c r="O813" s="35"/>
      <c r="P813" s="35" t="s">
        <v>4248</v>
      </c>
      <c r="Q813" s="32" t="s">
        <v>9834</v>
      </c>
      <c r="R813" s="32" t="s">
        <v>11046</v>
      </c>
      <c r="S813" s="32" t="s">
        <v>10428</v>
      </c>
      <c r="T813" s="32" t="s">
        <v>10429</v>
      </c>
      <c r="U813" s="32" t="s">
        <v>10430</v>
      </c>
    </row>
    <row r="814" spans="1:21" x14ac:dyDescent="0.25">
      <c r="A814" s="35" t="s">
        <v>5496</v>
      </c>
      <c r="B814" s="34" t="s">
        <v>5497</v>
      </c>
      <c r="C814" s="35" t="s">
        <v>5498</v>
      </c>
      <c r="D814" s="35"/>
      <c r="E814" s="35"/>
      <c r="F814" s="36"/>
      <c r="G814" s="35"/>
      <c r="H814" s="35"/>
      <c r="I814" s="35"/>
      <c r="J814" s="35"/>
      <c r="K814" s="35"/>
      <c r="L814" s="35"/>
      <c r="M814" s="35"/>
      <c r="N814" s="35"/>
      <c r="O814" s="35"/>
      <c r="P814" s="35" t="s">
        <v>4248</v>
      </c>
      <c r="Q814" s="32" t="s">
        <v>9834</v>
      </c>
      <c r="R814" s="32" t="s">
        <v>11045</v>
      </c>
      <c r="S814" s="32" t="s">
        <v>11042</v>
      </c>
      <c r="T814" s="32" t="s">
        <v>11043</v>
      </c>
      <c r="U814" s="32" t="s">
        <v>10100</v>
      </c>
    </row>
    <row r="815" spans="1:21" x14ac:dyDescent="0.25">
      <c r="A815" s="35" t="s">
        <v>5634</v>
      </c>
      <c r="B815" s="34" t="s">
        <v>5635</v>
      </c>
      <c r="C815" s="35" t="s">
        <v>5636</v>
      </c>
      <c r="D815" s="35"/>
      <c r="E815" s="35"/>
      <c r="F815" s="36"/>
      <c r="G815" s="35"/>
      <c r="H815" s="35"/>
      <c r="I815" s="35"/>
      <c r="J815" s="35"/>
      <c r="K815" s="35"/>
      <c r="L815" s="35"/>
      <c r="M815" s="35"/>
      <c r="N815" s="35"/>
      <c r="O815" s="35"/>
      <c r="P815" s="35" t="s">
        <v>4248</v>
      </c>
      <c r="Q815" s="32" t="s">
        <v>9832</v>
      </c>
      <c r="R815" s="32" t="s">
        <v>11047</v>
      </c>
      <c r="S815" s="32" t="s">
        <v>11048</v>
      </c>
      <c r="T815" s="32" t="s">
        <v>10355</v>
      </c>
      <c r="U815" s="32" t="s">
        <v>11049</v>
      </c>
    </row>
    <row r="816" spans="1:21" x14ac:dyDescent="0.25">
      <c r="A816" s="35" t="s">
        <v>5772</v>
      </c>
      <c r="B816" s="34" t="s">
        <v>5773</v>
      </c>
      <c r="C816" s="35" t="s">
        <v>5774</v>
      </c>
      <c r="D816" s="35"/>
      <c r="E816" s="35"/>
      <c r="F816" s="36"/>
      <c r="G816" s="35"/>
      <c r="H816" s="35"/>
      <c r="I816" s="35"/>
      <c r="J816" s="35"/>
      <c r="K816" s="35"/>
      <c r="L816" s="35"/>
      <c r="M816" s="35"/>
      <c r="N816" s="35"/>
      <c r="O816" s="35"/>
      <c r="P816" s="35" t="s">
        <v>4248</v>
      </c>
      <c r="Q816" s="32" t="s">
        <v>9832</v>
      </c>
      <c r="R816" s="32" t="s">
        <v>11050</v>
      </c>
      <c r="S816" s="32" t="s">
        <v>11051</v>
      </c>
      <c r="T816" s="32" t="s">
        <v>11052</v>
      </c>
      <c r="U816" s="32" t="s">
        <v>11053</v>
      </c>
    </row>
    <row r="817" spans="1:21" x14ac:dyDescent="0.25">
      <c r="A817" s="35" t="s">
        <v>5709</v>
      </c>
      <c r="B817" s="34" t="s">
        <v>5710</v>
      </c>
      <c r="C817" s="35" t="s">
        <v>5711</v>
      </c>
      <c r="D817" s="35"/>
      <c r="E817" s="35"/>
      <c r="F817" s="36"/>
      <c r="G817" s="35"/>
      <c r="H817" s="35"/>
      <c r="I817" s="35"/>
      <c r="J817" s="35"/>
      <c r="K817" s="35"/>
      <c r="L817" s="35"/>
      <c r="M817" s="35"/>
      <c r="N817" s="35"/>
      <c r="O817" s="35"/>
      <c r="P817" s="35" t="s">
        <v>4248</v>
      </c>
      <c r="Q817" s="32" t="s">
        <v>9832</v>
      </c>
      <c r="R817" s="32" t="s">
        <v>11050</v>
      </c>
      <c r="S817" s="32" t="s">
        <v>11051</v>
      </c>
      <c r="T817" s="32" t="s">
        <v>11052</v>
      </c>
      <c r="U817" s="32" t="s">
        <v>11054</v>
      </c>
    </row>
    <row r="818" spans="1:21" x14ac:dyDescent="0.25">
      <c r="A818" s="35" t="s">
        <v>3910</v>
      </c>
      <c r="B818" s="34" t="s">
        <v>3911</v>
      </c>
      <c r="C818" s="35" t="s">
        <v>3912</v>
      </c>
      <c r="D818" s="35"/>
      <c r="E818" s="35"/>
      <c r="F818" s="36"/>
      <c r="G818" s="35"/>
      <c r="H818" s="35"/>
      <c r="I818" s="35"/>
      <c r="J818" s="35"/>
      <c r="K818" s="35"/>
      <c r="L818" s="35"/>
      <c r="M818" s="35"/>
      <c r="N818" s="35"/>
      <c r="O818" s="35"/>
      <c r="P818" s="35" t="s">
        <v>4248</v>
      </c>
      <c r="Q818" s="32" t="s">
        <v>9832</v>
      </c>
      <c r="R818" s="32" t="s">
        <v>11055</v>
      </c>
      <c r="S818" s="32" t="s">
        <v>10637</v>
      </c>
      <c r="T818" s="32" t="s">
        <v>10638</v>
      </c>
      <c r="U818" s="32" t="s">
        <v>11056</v>
      </c>
    </row>
    <row r="819" spans="1:21" x14ac:dyDescent="0.25">
      <c r="A819" s="35" t="s">
        <v>5892</v>
      </c>
      <c r="B819" s="34" t="s">
        <v>5893</v>
      </c>
      <c r="C819" s="35" t="s">
        <v>5894</v>
      </c>
      <c r="D819" s="35"/>
      <c r="E819" s="35"/>
      <c r="F819" s="36"/>
      <c r="G819" s="35"/>
      <c r="H819" s="35"/>
      <c r="I819" s="35"/>
      <c r="J819" s="35"/>
      <c r="K819" s="35"/>
      <c r="L819" s="35"/>
      <c r="M819" s="35"/>
      <c r="N819" s="35"/>
      <c r="O819" s="35"/>
      <c r="P819" s="35" t="s">
        <v>4248</v>
      </c>
      <c r="Q819" s="32" t="s">
        <v>9832</v>
      </c>
      <c r="R819" s="32" t="s">
        <v>11050</v>
      </c>
      <c r="S819" s="32" t="s">
        <v>11051</v>
      </c>
      <c r="T819" s="32" t="s">
        <v>11052</v>
      </c>
      <c r="U819" s="32" t="s">
        <v>11057</v>
      </c>
    </row>
    <row r="820" spans="1:21" x14ac:dyDescent="0.25">
      <c r="A820" s="35" t="s">
        <v>3874</v>
      </c>
      <c r="B820" s="34" t="s">
        <v>3875</v>
      </c>
      <c r="C820" s="35" t="s">
        <v>3876</v>
      </c>
      <c r="D820" s="35"/>
      <c r="E820" s="35"/>
      <c r="F820" s="36"/>
      <c r="G820" s="35"/>
      <c r="H820" s="35"/>
      <c r="I820" s="35"/>
      <c r="J820" s="35"/>
      <c r="K820" s="35"/>
      <c r="L820" s="35"/>
      <c r="M820" s="35"/>
      <c r="N820" s="35"/>
      <c r="O820" s="35"/>
      <c r="P820" s="35" t="s">
        <v>4248</v>
      </c>
      <c r="Q820" s="32" t="s">
        <v>9832</v>
      </c>
      <c r="R820" s="32" t="s">
        <v>11055</v>
      </c>
      <c r="S820" s="32" t="s">
        <v>10637</v>
      </c>
      <c r="T820" s="32" t="s">
        <v>10638</v>
      </c>
      <c r="U820" s="32" t="s">
        <v>11058</v>
      </c>
    </row>
    <row r="821" spans="1:21" x14ac:dyDescent="0.25">
      <c r="A821" s="35" t="s">
        <v>3928</v>
      </c>
      <c r="B821" s="34" t="s">
        <v>3929</v>
      </c>
      <c r="C821" s="35" t="s">
        <v>3930</v>
      </c>
      <c r="D821" s="35"/>
      <c r="E821" s="35"/>
      <c r="F821" s="36"/>
      <c r="G821" s="35"/>
      <c r="H821" s="35"/>
      <c r="I821" s="35"/>
      <c r="J821" s="35"/>
      <c r="K821" s="35"/>
      <c r="L821" s="35"/>
      <c r="M821" s="35"/>
      <c r="N821" s="35"/>
      <c r="O821" s="35"/>
      <c r="P821" s="35" t="s">
        <v>4248</v>
      </c>
      <c r="Q821" s="32" t="s">
        <v>9832</v>
      </c>
      <c r="R821" s="32" t="s">
        <v>11055</v>
      </c>
      <c r="S821" s="32" t="s">
        <v>10637</v>
      </c>
      <c r="T821" s="32" t="s">
        <v>10638</v>
      </c>
      <c r="U821" s="32" t="s">
        <v>11059</v>
      </c>
    </row>
    <row r="822" spans="1:21" x14ac:dyDescent="0.25">
      <c r="A822" s="35" t="s">
        <v>3919</v>
      </c>
      <c r="B822" s="34" t="s">
        <v>3920</v>
      </c>
      <c r="C822" s="35" t="s">
        <v>3921</v>
      </c>
      <c r="D822" s="35"/>
      <c r="E822" s="35"/>
      <c r="F822" s="36"/>
      <c r="G822" s="35"/>
      <c r="H822" s="35"/>
      <c r="I822" s="35"/>
      <c r="J822" s="35"/>
      <c r="K822" s="35"/>
      <c r="L822" s="35"/>
      <c r="M822" s="35"/>
      <c r="N822" s="35"/>
      <c r="O822" s="35"/>
      <c r="P822" s="35" t="s">
        <v>4248</v>
      </c>
      <c r="Q822" s="32" t="s">
        <v>9832</v>
      </c>
      <c r="R822" s="32" t="s">
        <v>11055</v>
      </c>
      <c r="S822" s="32" t="s">
        <v>10637</v>
      </c>
      <c r="T822" s="32" t="s">
        <v>10638</v>
      </c>
      <c r="U822" s="32" t="s">
        <v>11060</v>
      </c>
    </row>
    <row r="823" spans="1:21" x14ac:dyDescent="0.25">
      <c r="A823" s="35" t="s">
        <v>3952</v>
      </c>
      <c r="B823" s="34" t="s">
        <v>3920</v>
      </c>
      <c r="C823" s="35" t="s">
        <v>3953</v>
      </c>
      <c r="D823" s="35"/>
      <c r="E823" s="35"/>
      <c r="F823" s="36"/>
      <c r="G823" s="35"/>
      <c r="H823" s="35"/>
      <c r="I823" s="35"/>
      <c r="J823" s="35"/>
      <c r="K823" s="35"/>
      <c r="L823" s="35"/>
      <c r="M823" s="35"/>
      <c r="N823" s="35"/>
      <c r="O823" s="35"/>
      <c r="P823" s="35" t="s">
        <v>4248</v>
      </c>
      <c r="Q823" s="32" t="s">
        <v>9832</v>
      </c>
      <c r="R823" s="32" t="s">
        <v>11055</v>
      </c>
      <c r="S823" s="32" t="s">
        <v>10637</v>
      </c>
      <c r="T823" s="32" t="s">
        <v>10638</v>
      </c>
      <c r="U823" s="32" t="s">
        <v>11061</v>
      </c>
    </row>
    <row r="824" spans="1:21" x14ac:dyDescent="0.25">
      <c r="A824" s="35" t="s">
        <v>3985</v>
      </c>
      <c r="B824" s="34" t="s">
        <v>3986</v>
      </c>
      <c r="C824" s="35" t="s">
        <v>3987</v>
      </c>
      <c r="D824" s="35"/>
      <c r="E824" s="35"/>
      <c r="F824" s="36"/>
      <c r="G824" s="35"/>
      <c r="H824" s="35"/>
      <c r="I824" s="35"/>
      <c r="J824" s="35"/>
      <c r="K824" s="35"/>
      <c r="L824" s="35"/>
      <c r="M824" s="35"/>
      <c r="N824" s="35"/>
      <c r="O824" s="35"/>
      <c r="P824" s="35" t="s">
        <v>4248</v>
      </c>
      <c r="Q824" s="32" t="s">
        <v>9832</v>
      </c>
      <c r="R824" s="32" t="s">
        <v>11055</v>
      </c>
      <c r="S824" s="32" t="s">
        <v>10637</v>
      </c>
      <c r="T824" s="32" t="s">
        <v>10638</v>
      </c>
      <c r="U824" s="32" t="s">
        <v>11062</v>
      </c>
    </row>
    <row r="825" spans="1:21" x14ac:dyDescent="0.25">
      <c r="A825" s="35" t="s">
        <v>3901</v>
      </c>
      <c r="B825" s="34" t="s">
        <v>3902</v>
      </c>
      <c r="C825" s="35" t="s">
        <v>3903</v>
      </c>
      <c r="D825" s="35"/>
      <c r="E825" s="35"/>
      <c r="F825" s="36"/>
      <c r="G825" s="35"/>
      <c r="H825" s="35"/>
      <c r="I825" s="35"/>
      <c r="J825" s="35"/>
      <c r="K825" s="35"/>
      <c r="L825" s="35"/>
      <c r="M825" s="35"/>
      <c r="N825" s="35"/>
      <c r="O825" s="35"/>
      <c r="P825" s="35" t="s">
        <v>4248</v>
      </c>
      <c r="Q825" s="32" t="s">
        <v>9832</v>
      </c>
      <c r="R825" s="32" t="s">
        <v>11055</v>
      </c>
      <c r="S825" s="32" t="s">
        <v>10637</v>
      </c>
      <c r="T825" s="32" t="s">
        <v>10638</v>
      </c>
      <c r="U825" s="32" t="s">
        <v>11063</v>
      </c>
    </row>
    <row r="826" spans="1:21" x14ac:dyDescent="0.25">
      <c r="A826" s="35" t="s">
        <v>3946</v>
      </c>
      <c r="B826" s="34" t="s">
        <v>3902</v>
      </c>
      <c r="C826" s="35" t="s">
        <v>3947</v>
      </c>
      <c r="D826" s="35"/>
      <c r="E826" s="35"/>
      <c r="F826" s="36"/>
      <c r="G826" s="35"/>
      <c r="H826" s="35"/>
      <c r="I826" s="35"/>
      <c r="J826" s="35"/>
      <c r="K826" s="35"/>
      <c r="L826" s="35"/>
      <c r="M826" s="35"/>
      <c r="N826" s="35"/>
      <c r="O826" s="35"/>
      <c r="P826" s="35" t="s">
        <v>4248</v>
      </c>
      <c r="Q826" s="32" t="s">
        <v>9832</v>
      </c>
      <c r="R826" s="32" t="s">
        <v>11055</v>
      </c>
      <c r="S826" s="32" t="s">
        <v>10637</v>
      </c>
      <c r="T826" s="32" t="s">
        <v>10638</v>
      </c>
      <c r="U826" s="32" t="s">
        <v>11064</v>
      </c>
    </row>
    <row r="827" spans="1:21" x14ac:dyDescent="0.25">
      <c r="A827" s="35" t="s">
        <v>3937</v>
      </c>
      <c r="B827" s="34" t="s">
        <v>3938</v>
      </c>
      <c r="C827" s="35" t="s">
        <v>3939</v>
      </c>
      <c r="D827" s="35"/>
      <c r="E827" s="35"/>
      <c r="F827" s="36"/>
      <c r="G827" s="35"/>
      <c r="H827" s="35"/>
      <c r="I827" s="35"/>
      <c r="J827" s="35"/>
      <c r="K827" s="35"/>
      <c r="L827" s="35"/>
      <c r="M827" s="35"/>
      <c r="N827" s="35"/>
      <c r="O827" s="35"/>
      <c r="P827" s="35" t="s">
        <v>4248</v>
      </c>
      <c r="Q827" s="32" t="s">
        <v>9832</v>
      </c>
      <c r="R827" s="32" t="s">
        <v>11055</v>
      </c>
      <c r="S827" s="32" t="s">
        <v>10637</v>
      </c>
      <c r="T827" s="32" t="s">
        <v>10638</v>
      </c>
      <c r="U827" s="32" t="s">
        <v>11065</v>
      </c>
    </row>
    <row r="828" spans="1:21" x14ac:dyDescent="0.25">
      <c r="A828" s="35" t="s">
        <v>3958</v>
      </c>
      <c r="B828" s="34" t="s">
        <v>3959</v>
      </c>
      <c r="C828" s="35" t="s">
        <v>3960</v>
      </c>
      <c r="D828" s="35"/>
      <c r="E828" s="35"/>
      <c r="F828" s="36"/>
      <c r="G828" s="35"/>
      <c r="H828" s="35"/>
      <c r="I828" s="35"/>
      <c r="J828" s="35"/>
      <c r="K828" s="35"/>
      <c r="L828" s="35"/>
      <c r="M828" s="35"/>
      <c r="N828" s="35"/>
      <c r="O828" s="35"/>
      <c r="P828" s="35" t="s">
        <v>4248</v>
      </c>
      <c r="Q828" s="32" t="s">
        <v>9832</v>
      </c>
      <c r="R828" s="32" t="s">
        <v>11055</v>
      </c>
      <c r="S828" s="32" t="s">
        <v>10637</v>
      </c>
      <c r="T828" s="32" t="s">
        <v>10638</v>
      </c>
      <c r="U828" s="32" t="s">
        <v>11066</v>
      </c>
    </row>
    <row r="829" spans="1:21" x14ac:dyDescent="0.25">
      <c r="A829" s="35" t="s">
        <v>6003</v>
      </c>
      <c r="B829" s="34" t="s">
        <v>6004</v>
      </c>
      <c r="C829" s="35" t="s">
        <v>6005</v>
      </c>
      <c r="D829" s="35"/>
      <c r="E829" s="35"/>
      <c r="F829" s="36"/>
      <c r="G829" s="35"/>
      <c r="H829" s="35"/>
      <c r="I829" s="35"/>
      <c r="J829" s="35"/>
      <c r="K829" s="35"/>
      <c r="L829" s="35"/>
      <c r="M829" s="35"/>
      <c r="N829" s="35"/>
      <c r="O829" s="35"/>
      <c r="P829" s="35" t="s">
        <v>4248</v>
      </c>
      <c r="Q829" s="32" t="s">
        <v>9832</v>
      </c>
      <c r="R829" s="32" t="s">
        <v>11050</v>
      </c>
      <c r="S829" s="32" t="s">
        <v>11051</v>
      </c>
      <c r="T829" s="32" t="s">
        <v>11052</v>
      </c>
      <c r="U829" s="32" t="s">
        <v>11067</v>
      </c>
    </row>
    <row r="830" spans="1:21" x14ac:dyDescent="0.25">
      <c r="A830" s="35" t="s">
        <v>3967</v>
      </c>
      <c r="B830" s="34" t="s">
        <v>3968</v>
      </c>
      <c r="C830" s="35" t="s">
        <v>3969</v>
      </c>
      <c r="D830" s="35"/>
      <c r="E830" s="35"/>
      <c r="F830" s="36"/>
      <c r="G830" s="35"/>
      <c r="H830" s="35"/>
      <c r="I830" s="35"/>
      <c r="J830" s="35"/>
      <c r="K830" s="35"/>
      <c r="L830" s="35"/>
      <c r="M830" s="35"/>
      <c r="N830" s="35"/>
      <c r="O830" s="35"/>
      <c r="P830" s="35" t="s">
        <v>4248</v>
      </c>
      <c r="Q830" s="32" t="s">
        <v>9832</v>
      </c>
      <c r="R830" s="32" t="s">
        <v>11055</v>
      </c>
      <c r="S830" s="32" t="s">
        <v>10637</v>
      </c>
      <c r="T830" s="32" t="s">
        <v>10638</v>
      </c>
      <c r="U830" s="32" t="s">
        <v>11068</v>
      </c>
    </row>
    <row r="831" spans="1:21" x14ac:dyDescent="0.25">
      <c r="A831" s="35" t="s">
        <v>3883</v>
      </c>
      <c r="B831" s="34" t="s">
        <v>3884</v>
      </c>
      <c r="C831" s="35" t="s">
        <v>3885</v>
      </c>
      <c r="D831" s="35"/>
      <c r="E831" s="35"/>
      <c r="F831" s="36"/>
      <c r="G831" s="35"/>
      <c r="H831" s="35"/>
      <c r="I831" s="35"/>
      <c r="J831" s="35"/>
      <c r="K831" s="35"/>
      <c r="L831" s="35"/>
      <c r="M831" s="35"/>
      <c r="N831" s="35"/>
      <c r="O831" s="35"/>
      <c r="P831" s="35" t="s">
        <v>4248</v>
      </c>
      <c r="Q831" s="32" t="s">
        <v>9832</v>
      </c>
      <c r="R831" s="32" t="s">
        <v>11055</v>
      </c>
      <c r="S831" s="32" t="s">
        <v>10637</v>
      </c>
      <c r="T831" s="32" t="s">
        <v>10638</v>
      </c>
      <c r="U831" s="32" t="s">
        <v>11069</v>
      </c>
    </row>
    <row r="832" spans="1:21" x14ac:dyDescent="0.25">
      <c r="A832" s="35" t="s">
        <v>3892</v>
      </c>
      <c r="B832" s="34" t="s">
        <v>3893</v>
      </c>
      <c r="C832" s="35" t="s">
        <v>3894</v>
      </c>
      <c r="D832" s="35"/>
      <c r="E832" s="35"/>
      <c r="F832" s="36"/>
      <c r="G832" s="35"/>
      <c r="H832" s="35"/>
      <c r="I832" s="35"/>
      <c r="J832" s="35"/>
      <c r="K832" s="35"/>
      <c r="L832" s="35"/>
      <c r="M832" s="35"/>
      <c r="N832" s="35"/>
      <c r="O832" s="35"/>
      <c r="P832" s="35" t="s">
        <v>4248</v>
      </c>
      <c r="Q832" s="32" t="s">
        <v>9832</v>
      </c>
      <c r="R832" s="32" t="s">
        <v>11055</v>
      </c>
      <c r="S832" s="32" t="s">
        <v>10637</v>
      </c>
      <c r="T832" s="32" t="s">
        <v>10638</v>
      </c>
      <c r="U832" s="32" t="s">
        <v>11070</v>
      </c>
    </row>
    <row r="833" spans="1:21" x14ac:dyDescent="0.25">
      <c r="A833" s="35" t="s">
        <v>3976</v>
      </c>
      <c r="B833" s="34" t="s">
        <v>3977</v>
      </c>
      <c r="C833" s="35" t="s">
        <v>3978</v>
      </c>
      <c r="D833" s="35"/>
      <c r="E833" s="35"/>
      <c r="F833" s="36"/>
      <c r="G833" s="35"/>
      <c r="H833" s="35"/>
      <c r="I833" s="35"/>
      <c r="J833" s="35"/>
      <c r="K833" s="35"/>
      <c r="L833" s="35"/>
      <c r="M833" s="35"/>
      <c r="N833" s="35"/>
      <c r="O833" s="35"/>
      <c r="P833" s="35" t="s">
        <v>4248</v>
      </c>
      <c r="Q833" s="32" t="s">
        <v>9832</v>
      </c>
      <c r="R833" s="32" t="s">
        <v>11055</v>
      </c>
      <c r="S833" s="32" t="s">
        <v>10637</v>
      </c>
      <c r="T833" s="32" t="s">
        <v>10638</v>
      </c>
      <c r="U833" s="32" t="s">
        <v>11071</v>
      </c>
    </row>
    <row r="834" spans="1:21" x14ac:dyDescent="0.25">
      <c r="A834" s="35" t="s">
        <v>6057</v>
      </c>
      <c r="B834" s="34" t="s">
        <v>6058</v>
      </c>
      <c r="C834" s="35" t="s">
        <v>6059</v>
      </c>
      <c r="D834" s="35"/>
      <c r="E834" s="35"/>
      <c r="F834" s="36"/>
      <c r="G834" s="35"/>
      <c r="H834" s="35"/>
      <c r="I834" s="35"/>
      <c r="J834" s="35"/>
      <c r="K834" s="35"/>
      <c r="L834" s="35"/>
      <c r="M834" s="35"/>
      <c r="N834" s="35"/>
      <c r="O834" s="35"/>
      <c r="P834" s="35" t="s">
        <v>4248</v>
      </c>
      <c r="Q834" s="32" t="s">
        <v>9832</v>
      </c>
      <c r="R834" s="32" t="s">
        <v>11050</v>
      </c>
      <c r="S834" s="32" t="s">
        <v>11051</v>
      </c>
      <c r="T834" s="32" t="s">
        <v>11052</v>
      </c>
      <c r="U834" s="32" t="s">
        <v>11072</v>
      </c>
    </row>
    <row r="835" spans="1:21" x14ac:dyDescent="0.25">
      <c r="A835" s="35" t="s">
        <v>5982</v>
      </c>
      <c r="B835" s="34" t="s">
        <v>5983</v>
      </c>
      <c r="C835" s="35" t="s">
        <v>5984</v>
      </c>
      <c r="D835" s="35"/>
      <c r="E835" s="35"/>
      <c r="F835" s="36"/>
      <c r="G835" s="35"/>
      <c r="H835" s="35"/>
      <c r="I835" s="35"/>
      <c r="J835" s="35"/>
      <c r="K835" s="35"/>
      <c r="L835" s="35"/>
      <c r="M835" s="35"/>
      <c r="N835" s="35"/>
      <c r="O835" s="35"/>
      <c r="P835" s="35" t="s">
        <v>4248</v>
      </c>
      <c r="Q835" s="32" t="s">
        <v>9832</v>
      </c>
      <c r="R835" s="32" t="s">
        <v>11050</v>
      </c>
      <c r="S835" s="32" t="s">
        <v>11051</v>
      </c>
      <c r="T835" s="32" t="s">
        <v>11052</v>
      </c>
      <c r="U835" s="32" t="s">
        <v>11073</v>
      </c>
    </row>
    <row r="836" spans="1:21" x14ac:dyDescent="0.25">
      <c r="A836" s="35" t="s">
        <v>6066</v>
      </c>
      <c r="B836" s="34" t="s">
        <v>6067</v>
      </c>
      <c r="C836" s="35" t="s">
        <v>6068</v>
      </c>
      <c r="D836" s="35"/>
      <c r="E836" s="35"/>
      <c r="F836" s="36"/>
      <c r="G836" s="35"/>
      <c r="H836" s="35"/>
      <c r="I836" s="35"/>
      <c r="J836" s="35"/>
      <c r="K836" s="35"/>
      <c r="L836" s="35"/>
      <c r="M836" s="35"/>
      <c r="N836" s="35"/>
      <c r="O836" s="35"/>
      <c r="P836" s="35" t="s">
        <v>4248</v>
      </c>
      <c r="Q836" s="32" t="s">
        <v>9832</v>
      </c>
      <c r="R836" s="32" t="s">
        <v>11050</v>
      </c>
      <c r="S836" s="32" t="s">
        <v>11051</v>
      </c>
      <c r="T836" s="32" t="s">
        <v>11052</v>
      </c>
      <c r="U836" s="32" t="s">
        <v>11074</v>
      </c>
    </row>
    <row r="837" spans="1:21" x14ac:dyDescent="0.25">
      <c r="A837" s="35" t="s">
        <v>5637</v>
      </c>
      <c r="B837" s="34" t="s">
        <v>5638</v>
      </c>
      <c r="C837" s="35" t="s">
        <v>5639</v>
      </c>
      <c r="D837" s="35"/>
      <c r="E837" s="35"/>
      <c r="F837" s="36"/>
      <c r="G837" s="35"/>
      <c r="H837" s="35"/>
      <c r="I837" s="35"/>
      <c r="J837" s="35"/>
      <c r="K837" s="35"/>
      <c r="L837" s="35"/>
      <c r="M837" s="35"/>
      <c r="N837" s="35"/>
      <c r="O837" s="35"/>
      <c r="P837" s="35" t="s">
        <v>4248</v>
      </c>
      <c r="Q837" s="32" t="s">
        <v>9833</v>
      </c>
      <c r="R837" s="32" t="s">
        <v>11075</v>
      </c>
      <c r="S837" s="32" t="s">
        <v>11076</v>
      </c>
      <c r="T837" s="32" t="s">
        <v>10399</v>
      </c>
      <c r="U837" s="32" t="s">
        <v>11077</v>
      </c>
    </row>
    <row r="838" spans="1:21" x14ac:dyDescent="0.25">
      <c r="A838" s="35" t="s">
        <v>5775</v>
      </c>
      <c r="B838" s="34" t="s">
        <v>5776</v>
      </c>
      <c r="C838" s="35" t="s">
        <v>5777</v>
      </c>
      <c r="D838" s="35"/>
      <c r="E838" s="35"/>
      <c r="F838" s="36"/>
      <c r="G838" s="35"/>
      <c r="H838" s="35"/>
      <c r="I838" s="35"/>
      <c r="J838" s="35"/>
      <c r="K838" s="35"/>
      <c r="L838" s="35"/>
      <c r="M838" s="35"/>
      <c r="N838" s="35"/>
      <c r="O838" s="35"/>
      <c r="P838" s="35" t="s">
        <v>4248</v>
      </c>
      <c r="Q838" s="32" t="s">
        <v>9833</v>
      </c>
      <c r="R838" s="32" t="s">
        <v>11078</v>
      </c>
      <c r="S838" s="32" t="s">
        <v>11051</v>
      </c>
      <c r="T838" s="32" t="s">
        <v>11052</v>
      </c>
      <c r="U838" s="32" t="s">
        <v>11053</v>
      </c>
    </row>
    <row r="839" spans="1:21" x14ac:dyDescent="0.25">
      <c r="A839" s="35" t="s">
        <v>5712</v>
      </c>
      <c r="B839" s="34" t="s">
        <v>5713</v>
      </c>
      <c r="C839" s="35" t="s">
        <v>5714</v>
      </c>
      <c r="D839" s="35"/>
      <c r="E839" s="35"/>
      <c r="F839" s="36"/>
      <c r="G839" s="35"/>
      <c r="H839" s="35"/>
      <c r="I839" s="35"/>
      <c r="J839" s="35"/>
      <c r="K839" s="35"/>
      <c r="L839" s="35"/>
      <c r="M839" s="35"/>
      <c r="N839" s="35"/>
      <c r="O839" s="35"/>
      <c r="P839" s="35" t="s">
        <v>4248</v>
      </c>
      <c r="Q839" s="32" t="s">
        <v>9833</v>
      </c>
      <c r="R839" s="32" t="s">
        <v>11078</v>
      </c>
      <c r="S839" s="32" t="s">
        <v>11051</v>
      </c>
      <c r="T839" s="32" t="s">
        <v>11052</v>
      </c>
      <c r="U839" s="32" t="s">
        <v>11054</v>
      </c>
    </row>
    <row r="840" spans="1:21" x14ac:dyDescent="0.25">
      <c r="A840" s="35" t="s">
        <v>3916</v>
      </c>
      <c r="B840" s="34" t="s">
        <v>3917</v>
      </c>
      <c r="C840" s="35" t="s">
        <v>3918</v>
      </c>
      <c r="D840" s="35"/>
      <c r="E840" s="35"/>
      <c r="F840" s="36"/>
      <c r="G840" s="35"/>
      <c r="H840" s="35"/>
      <c r="I840" s="35"/>
      <c r="J840" s="35"/>
      <c r="K840" s="35"/>
      <c r="L840" s="35"/>
      <c r="M840" s="35"/>
      <c r="N840" s="35"/>
      <c r="O840" s="35"/>
      <c r="P840" s="35" t="s">
        <v>4248</v>
      </c>
      <c r="Q840" s="32" t="s">
        <v>9833</v>
      </c>
      <c r="R840" s="32" t="s">
        <v>11079</v>
      </c>
      <c r="S840" s="32" t="s">
        <v>10637</v>
      </c>
      <c r="T840" s="32" t="s">
        <v>10638</v>
      </c>
      <c r="U840" s="32" t="s">
        <v>11080</v>
      </c>
    </row>
    <row r="841" spans="1:21" x14ac:dyDescent="0.25">
      <c r="A841" s="35" t="s">
        <v>5895</v>
      </c>
      <c r="B841" s="34" t="s">
        <v>5896</v>
      </c>
      <c r="C841" s="35" t="s">
        <v>5897</v>
      </c>
      <c r="D841" s="35"/>
      <c r="E841" s="35"/>
      <c r="F841" s="36"/>
      <c r="G841" s="35"/>
      <c r="H841" s="35"/>
      <c r="I841" s="35"/>
      <c r="J841" s="35"/>
      <c r="K841" s="35"/>
      <c r="L841" s="35"/>
      <c r="M841" s="35"/>
      <c r="N841" s="35"/>
      <c r="O841" s="35"/>
      <c r="P841" s="35" t="s">
        <v>4248</v>
      </c>
      <c r="Q841" s="32" t="s">
        <v>9833</v>
      </c>
      <c r="R841" s="32" t="s">
        <v>11078</v>
      </c>
      <c r="S841" s="32" t="s">
        <v>11051</v>
      </c>
      <c r="T841" s="32" t="s">
        <v>11052</v>
      </c>
      <c r="U841" s="32" t="s">
        <v>11057</v>
      </c>
    </row>
    <row r="842" spans="1:21" x14ac:dyDescent="0.25">
      <c r="A842" s="35" t="s">
        <v>3880</v>
      </c>
      <c r="B842" s="34" t="s">
        <v>3881</v>
      </c>
      <c r="C842" s="35" t="s">
        <v>3882</v>
      </c>
      <c r="D842" s="35"/>
      <c r="E842" s="35"/>
      <c r="F842" s="36"/>
      <c r="G842" s="35"/>
      <c r="H842" s="35"/>
      <c r="I842" s="35"/>
      <c r="J842" s="35"/>
      <c r="K842" s="35"/>
      <c r="L842" s="35"/>
      <c r="M842" s="35"/>
      <c r="N842" s="35"/>
      <c r="O842" s="35"/>
      <c r="P842" s="35" t="s">
        <v>4248</v>
      </c>
      <c r="Q842" s="32" t="s">
        <v>9833</v>
      </c>
      <c r="R842" s="32" t="s">
        <v>11079</v>
      </c>
      <c r="S842" s="32" t="s">
        <v>10637</v>
      </c>
      <c r="T842" s="32" t="s">
        <v>10638</v>
      </c>
      <c r="U842" s="32" t="s">
        <v>11081</v>
      </c>
    </row>
    <row r="843" spans="1:21" x14ac:dyDescent="0.25">
      <c r="A843" s="35" t="s">
        <v>3934</v>
      </c>
      <c r="B843" s="34" t="s">
        <v>3935</v>
      </c>
      <c r="C843" s="35" t="s">
        <v>3936</v>
      </c>
      <c r="D843" s="35"/>
      <c r="E843" s="35"/>
      <c r="F843" s="36"/>
      <c r="G843" s="35"/>
      <c r="H843" s="35"/>
      <c r="I843" s="35"/>
      <c r="J843" s="35"/>
      <c r="K843" s="35"/>
      <c r="L843" s="35"/>
      <c r="M843" s="35"/>
      <c r="N843" s="35"/>
      <c r="O843" s="35"/>
      <c r="P843" s="35" t="s">
        <v>4248</v>
      </c>
      <c r="Q843" s="32" t="s">
        <v>9833</v>
      </c>
      <c r="R843" s="32" t="s">
        <v>11079</v>
      </c>
      <c r="S843" s="32" t="s">
        <v>10637</v>
      </c>
      <c r="T843" s="32" t="s">
        <v>10638</v>
      </c>
      <c r="U843" s="32" t="s">
        <v>11082</v>
      </c>
    </row>
    <row r="844" spans="1:21" x14ac:dyDescent="0.25">
      <c r="A844" s="35" t="s">
        <v>3925</v>
      </c>
      <c r="B844" s="34" t="s">
        <v>3926</v>
      </c>
      <c r="C844" s="35" t="s">
        <v>3927</v>
      </c>
      <c r="D844" s="35"/>
      <c r="E844" s="35"/>
      <c r="F844" s="36"/>
      <c r="G844" s="35"/>
      <c r="H844" s="35"/>
      <c r="I844" s="35"/>
      <c r="J844" s="35"/>
      <c r="K844" s="35"/>
      <c r="L844" s="35"/>
      <c r="M844" s="35"/>
      <c r="N844" s="35"/>
      <c r="O844" s="35"/>
      <c r="P844" s="35" t="s">
        <v>4248</v>
      </c>
      <c r="Q844" s="32" t="s">
        <v>9833</v>
      </c>
      <c r="R844" s="32" t="s">
        <v>11079</v>
      </c>
      <c r="S844" s="32" t="s">
        <v>10637</v>
      </c>
      <c r="T844" s="32" t="s">
        <v>10638</v>
      </c>
      <c r="U844" s="32" t="s">
        <v>11083</v>
      </c>
    </row>
    <row r="845" spans="1:21" x14ac:dyDescent="0.25">
      <c r="A845" s="35" t="s">
        <v>3956</v>
      </c>
      <c r="B845" s="34" t="s">
        <v>3926</v>
      </c>
      <c r="C845" s="35" t="s">
        <v>3957</v>
      </c>
      <c r="D845" s="35"/>
      <c r="E845" s="35"/>
      <c r="F845" s="36"/>
      <c r="G845" s="35"/>
      <c r="H845" s="35"/>
      <c r="I845" s="35"/>
      <c r="J845" s="35"/>
      <c r="K845" s="35"/>
      <c r="L845" s="35"/>
      <c r="M845" s="35"/>
      <c r="N845" s="35"/>
      <c r="O845" s="35"/>
      <c r="P845" s="35" t="s">
        <v>4248</v>
      </c>
      <c r="Q845" s="32" t="s">
        <v>9833</v>
      </c>
      <c r="R845" s="32" t="s">
        <v>11079</v>
      </c>
      <c r="S845" s="32" t="s">
        <v>10637</v>
      </c>
      <c r="T845" s="32" t="s">
        <v>10638</v>
      </c>
      <c r="U845" s="32" t="s">
        <v>11084</v>
      </c>
    </row>
    <row r="846" spans="1:21" x14ac:dyDescent="0.25">
      <c r="A846" s="35" t="s">
        <v>3991</v>
      </c>
      <c r="B846" s="34" t="s">
        <v>3992</v>
      </c>
      <c r="C846" s="35" t="s">
        <v>3993</v>
      </c>
      <c r="D846" s="35"/>
      <c r="E846" s="35"/>
      <c r="F846" s="36"/>
      <c r="G846" s="35"/>
      <c r="H846" s="35"/>
      <c r="I846" s="35"/>
      <c r="J846" s="35"/>
      <c r="K846" s="35"/>
      <c r="L846" s="35"/>
      <c r="M846" s="35"/>
      <c r="N846" s="35"/>
      <c r="O846" s="35"/>
      <c r="P846" s="35" t="s">
        <v>4248</v>
      </c>
      <c r="Q846" s="32" t="s">
        <v>9833</v>
      </c>
      <c r="R846" s="32" t="s">
        <v>11079</v>
      </c>
      <c r="S846" s="32" t="s">
        <v>10637</v>
      </c>
      <c r="T846" s="32" t="s">
        <v>10638</v>
      </c>
      <c r="U846" s="32" t="s">
        <v>11085</v>
      </c>
    </row>
    <row r="847" spans="1:21" x14ac:dyDescent="0.25">
      <c r="A847" s="35" t="s">
        <v>3907</v>
      </c>
      <c r="B847" s="34" t="s">
        <v>3908</v>
      </c>
      <c r="C847" s="35" t="s">
        <v>3909</v>
      </c>
      <c r="D847" s="35"/>
      <c r="E847" s="35"/>
      <c r="F847" s="36"/>
      <c r="G847" s="35"/>
      <c r="H847" s="35"/>
      <c r="I847" s="35"/>
      <c r="J847" s="35"/>
      <c r="K847" s="35"/>
      <c r="L847" s="35"/>
      <c r="M847" s="35"/>
      <c r="N847" s="35"/>
      <c r="O847" s="35"/>
      <c r="P847" s="35" t="s">
        <v>4248</v>
      </c>
      <c r="Q847" s="32" t="s">
        <v>9833</v>
      </c>
      <c r="R847" s="32" t="s">
        <v>11079</v>
      </c>
      <c r="S847" s="32" t="s">
        <v>10637</v>
      </c>
      <c r="T847" s="32" t="s">
        <v>10638</v>
      </c>
      <c r="U847" s="32" t="s">
        <v>11086</v>
      </c>
    </row>
    <row r="848" spans="1:21" x14ac:dyDescent="0.25">
      <c r="A848" s="35" t="s">
        <v>3950</v>
      </c>
      <c r="B848" s="34" t="s">
        <v>3908</v>
      </c>
      <c r="C848" s="35" t="s">
        <v>3951</v>
      </c>
      <c r="D848" s="35"/>
      <c r="E848" s="35"/>
      <c r="F848" s="36"/>
      <c r="G848" s="35"/>
      <c r="H848" s="35"/>
      <c r="I848" s="35"/>
      <c r="J848" s="35"/>
      <c r="K848" s="35"/>
      <c r="L848" s="35"/>
      <c r="M848" s="35"/>
      <c r="N848" s="35"/>
      <c r="O848" s="35"/>
      <c r="P848" s="35" t="s">
        <v>4248</v>
      </c>
      <c r="Q848" s="32" t="s">
        <v>9833</v>
      </c>
      <c r="R848" s="32" t="s">
        <v>11079</v>
      </c>
      <c r="S848" s="32" t="s">
        <v>10637</v>
      </c>
      <c r="T848" s="32" t="s">
        <v>10638</v>
      </c>
      <c r="U848" s="32" t="s">
        <v>11087</v>
      </c>
    </row>
    <row r="849" spans="1:21" x14ac:dyDescent="0.25">
      <c r="A849" s="35" t="s">
        <v>3943</v>
      </c>
      <c r="B849" s="34" t="s">
        <v>3944</v>
      </c>
      <c r="C849" s="35" t="s">
        <v>3945</v>
      </c>
      <c r="D849" s="35"/>
      <c r="E849" s="35"/>
      <c r="F849" s="36"/>
      <c r="G849" s="35"/>
      <c r="H849" s="35"/>
      <c r="I849" s="35"/>
      <c r="J849" s="35"/>
      <c r="K849" s="35"/>
      <c r="L849" s="35"/>
      <c r="M849" s="35"/>
      <c r="N849" s="35"/>
      <c r="O849" s="35"/>
      <c r="P849" s="35" t="s">
        <v>4248</v>
      </c>
      <c r="Q849" s="32" t="s">
        <v>9833</v>
      </c>
      <c r="R849" s="32" t="s">
        <v>11079</v>
      </c>
      <c r="S849" s="32" t="s">
        <v>10637</v>
      </c>
      <c r="T849" s="32" t="s">
        <v>10638</v>
      </c>
      <c r="U849" s="32" t="s">
        <v>11088</v>
      </c>
    </row>
    <row r="850" spans="1:21" x14ac:dyDescent="0.25">
      <c r="A850" s="35" t="s">
        <v>3964</v>
      </c>
      <c r="B850" s="34" t="s">
        <v>3965</v>
      </c>
      <c r="C850" s="35" t="s">
        <v>3966</v>
      </c>
      <c r="D850" s="35"/>
      <c r="E850" s="35"/>
      <c r="F850" s="36"/>
      <c r="G850" s="35"/>
      <c r="H850" s="35"/>
      <c r="I850" s="35"/>
      <c r="J850" s="35"/>
      <c r="K850" s="35"/>
      <c r="L850" s="35"/>
      <c r="M850" s="35"/>
      <c r="N850" s="35"/>
      <c r="O850" s="35"/>
      <c r="P850" s="35" t="s">
        <v>4248</v>
      </c>
      <c r="Q850" s="32" t="s">
        <v>9833</v>
      </c>
      <c r="R850" s="32" t="s">
        <v>11079</v>
      </c>
      <c r="S850" s="32" t="s">
        <v>10637</v>
      </c>
      <c r="T850" s="32" t="s">
        <v>10638</v>
      </c>
      <c r="U850" s="32" t="s">
        <v>11089</v>
      </c>
    </row>
    <row r="851" spans="1:21" x14ac:dyDescent="0.25">
      <c r="A851" s="35" t="s">
        <v>6006</v>
      </c>
      <c r="B851" s="34" t="s">
        <v>6007</v>
      </c>
      <c r="C851" s="35" t="s">
        <v>6008</v>
      </c>
      <c r="D851" s="35"/>
      <c r="E851" s="35"/>
      <c r="F851" s="36"/>
      <c r="G851" s="35"/>
      <c r="H851" s="35"/>
      <c r="I851" s="35"/>
      <c r="J851" s="35"/>
      <c r="K851" s="35"/>
      <c r="L851" s="35"/>
      <c r="M851" s="35"/>
      <c r="N851" s="35"/>
      <c r="O851" s="35"/>
      <c r="P851" s="35" t="s">
        <v>4248</v>
      </c>
      <c r="Q851" s="32" t="s">
        <v>9833</v>
      </c>
      <c r="R851" s="32" t="s">
        <v>11078</v>
      </c>
      <c r="S851" s="32" t="s">
        <v>11051</v>
      </c>
      <c r="T851" s="32" t="s">
        <v>11052</v>
      </c>
      <c r="U851" s="32" t="s">
        <v>11067</v>
      </c>
    </row>
    <row r="852" spans="1:21" x14ac:dyDescent="0.25">
      <c r="A852" s="35" t="s">
        <v>3973</v>
      </c>
      <c r="B852" s="35" t="s">
        <v>3974</v>
      </c>
      <c r="C852" s="35" t="s">
        <v>3975</v>
      </c>
      <c r="D852" s="35"/>
      <c r="E852" s="35"/>
      <c r="F852" s="36"/>
      <c r="G852" s="35"/>
      <c r="H852" s="35"/>
      <c r="I852" s="35"/>
      <c r="J852" s="35"/>
      <c r="K852" s="35"/>
      <c r="L852" s="35"/>
      <c r="M852" s="35"/>
      <c r="N852" s="35"/>
      <c r="O852" s="35"/>
      <c r="P852" s="35" t="s">
        <v>4248</v>
      </c>
      <c r="Q852" s="32" t="s">
        <v>9833</v>
      </c>
      <c r="R852" s="32" t="s">
        <v>11079</v>
      </c>
      <c r="S852" s="32" t="s">
        <v>10637</v>
      </c>
      <c r="T852" s="32" t="s">
        <v>10638</v>
      </c>
      <c r="U852" s="32" t="s">
        <v>11090</v>
      </c>
    </row>
    <row r="853" spans="1:21" x14ac:dyDescent="0.25">
      <c r="A853" s="35" t="s">
        <v>3889</v>
      </c>
      <c r="B853" s="35" t="s">
        <v>3890</v>
      </c>
      <c r="C853" s="35" t="s">
        <v>3891</v>
      </c>
      <c r="D853" s="35"/>
      <c r="E853" s="35"/>
      <c r="F853" s="36"/>
      <c r="G853" s="35"/>
      <c r="H853" s="35"/>
      <c r="I853" s="35"/>
      <c r="J853" s="35"/>
      <c r="K853" s="35"/>
      <c r="L853" s="35"/>
      <c r="M853" s="35"/>
      <c r="N853" s="35"/>
      <c r="O853" s="35"/>
      <c r="P853" s="35" t="s">
        <v>4248</v>
      </c>
      <c r="Q853" s="32" t="s">
        <v>9833</v>
      </c>
      <c r="R853" s="32" t="s">
        <v>11079</v>
      </c>
      <c r="S853" s="32" t="s">
        <v>10637</v>
      </c>
      <c r="T853" s="32" t="s">
        <v>10638</v>
      </c>
      <c r="U853" s="32" t="s">
        <v>11091</v>
      </c>
    </row>
    <row r="854" spans="1:21" x14ac:dyDescent="0.25">
      <c r="A854" s="35" t="s">
        <v>3898</v>
      </c>
      <c r="B854" s="35" t="s">
        <v>3899</v>
      </c>
      <c r="C854" s="35" t="s">
        <v>3900</v>
      </c>
      <c r="D854" s="35"/>
      <c r="E854" s="35"/>
      <c r="F854" s="36"/>
      <c r="G854" s="35"/>
      <c r="H854" s="35"/>
      <c r="I854" s="35"/>
      <c r="J854" s="35"/>
      <c r="K854" s="35"/>
      <c r="L854" s="35"/>
      <c r="M854" s="35"/>
      <c r="N854" s="35"/>
      <c r="O854" s="35"/>
      <c r="P854" s="35" t="s">
        <v>4248</v>
      </c>
      <c r="Q854" s="32" t="s">
        <v>9833</v>
      </c>
      <c r="R854" s="32" t="s">
        <v>11079</v>
      </c>
      <c r="S854" s="32" t="s">
        <v>10637</v>
      </c>
      <c r="T854" s="32" t="s">
        <v>10638</v>
      </c>
      <c r="U854" s="32" t="s">
        <v>11092</v>
      </c>
    </row>
    <row r="855" spans="1:21" x14ac:dyDescent="0.25">
      <c r="A855" s="35" t="s">
        <v>3982</v>
      </c>
      <c r="B855" s="35" t="s">
        <v>3983</v>
      </c>
      <c r="C855" s="35" t="s">
        <v>3984</v>
      </c>
      <c r="D855" s="35"/>
      <c r="E855" s="35"/>
      <c r="F855" s="36"/>
      <c r="G855" s="35"/>
      <c r="H855" s="35"/>
      <c r="I855" s="35"/>
      <c r="J855" s="35"/>
      <c r="K855" s="35"/>
      <c r="L855" s="35"/>
      <c r="M855" s="35"/>
      <c r="N855" s="35"/>
      <c r="O855" s="35"/>
      <c r="P855" s="35" t="s">
        <v>4248</v>
      </c>
      <c r="Q855" s="32" t="s">
        <v>9833</v>
      </c>
      <c r="R855" s="32" t="s">
        <v>11079</v>
      </c>
      <c r="S855" s="32" t="s">
        <v>10637</v>
      </c>
      <c r="T855" s="32" t="s">
        <v>10638</v>
      </c>
      <c r="U855" s="32" t="s">
        <v>11093</v>
      </c>
    </row>
    <row r="856" spans="1:21" x14ac:dyDescent="0.25">
      <c r="A856" s="35" t="s">
        <v>6060</v>
      </c>
      <c r="B856" s="35" t="s">
        <v>6061</v>
      </c>
      <c r="C856" s="35" t="s">
        <v>6062</v>
      </c>
      <c r="D856" s="35"/>
      <c r="E856" s="35"/>
      <c r="F856" s="36"/>
      <c r="G856" s="35"/>
      <c r="H856" s="35"/>
      <c r="I856" s="35"/>
      <c r="J856" s="35"/>
      <c r="K856" s="35"/>
      <c r="L856" s="35"/>
      <c r="M856" s="35"/>
      <c r="N856" s="35"/>
      <c r="O856" s="35"/>
      <c r="P856" s="35" t="s">
        <v>4248</v>
      </c>
      <c r="Q856" s="32" t="s">
        <v>9833</v>
      </c>
      <c r="R856" s="32" t="s">
        <v>11078</v>
      </c>
      <c r="S856" s="32" t="s">
        <v>11051</v>
      </c>
      <c r="T856" s="32" t="s">
        <v>11052</v>
      </c>
      <c r="U856" s="32" t="s">
        <v>11072</v>
      </c>
    </row>
    <row r="857" spans="1:21" x14ac:dyDescent="0.25">
      <c r="A857" s="35" t="s">
        <v>5985</v>
      </c>
      <c r="B857" s="35" t="s">
        <v>5986</v>
      </c>
      <c r="C857" s="35" t="s">
        <v>5987</v>
      </c>
      <c r="D857" s="35"/>
      <c r="E857" s="35"/>
      <c r="F857" s="36"/>
      <c r="G857" s="35"/>
      <c r="H857" s="35"/>
      <c r="I857" s="35"/>
      <c r="J857" s="35"/>
      <c r="K857" s="35"/>
      <c r="L857" s="35"/>
      <c r="M857" s="35"/>
      <c r="N857" s="35"/>
      <c r="O857" s="35"/>
      <c r="P857" s="35" t="s">
        <v>4248</v>
      </c>
      <c r="Q857" s="32" t="s">
        <v>9833</v>
      </c>
      <c r="R857" s="32" t="s">
        <v>11078</v>
      </c>
      <c r="S857" s="32" t="s">
        <v>11051</v>
      </c>
      <c r="T857" s="32" t="s">
        <v>11052</v>
      </c>
      <c r="U857" s="32" t="s">
        <v>11073</v>
      </c>
    </row>
    <row r="858" spans="1:21" x14ac:dyDescent="0.25">
      <c r="A858" s="35" t="s">
        <v>6069</v>
      </c>
      <c r="B858" s="35" t="s">
        <v>6070</v>
      </c>
      <c r="C858" s="35" t="s">
        <v>6071</v>
      </c>
      <c r="D858" s="35"/>
      <c r="E858" s="35"/>
      <c r="F858" s="36"/>
      <c r="G858" s="35"/>
      <c r="H858" s="35"/>
      <c r="I858" s="35"/>
      <c r="J858" s="35"/>
      <c r="K858" s="35"/>
      <c r="L858" s="35"/>
      <c r="M858" s="35"/>
      <c r="N858" s="35"/>
      <c r="O858" s="35"/>
      <c r="P858" s="35" t="s">
        <v>4248</v>
      </c>
      <c r="Q858" s="32" t="s">
        <v>9833</v>
      </c>
      <c r="R858" s="32" t="s">
        <v>11078</v>
      </c>
      <c r="S858" s="32" t="s">
        <v>11051</v>
      </c>
      <c r="T858" s="32" t="s">
        <v>11052</v>
      </c>
      <c r="U858" s="32" t="s">
        <v>11074</v>
      </c>
    </row>
    <row r="859" spans="1:21" x14ac:dyDescent="0.25">
      <c r="A859" s="35" t="s">
        <v>5631</v>
      </c>
      <c r="B859" s="35" t="s">
        <v>5632</v>
      </c>
      <c r="C859" s="35" t="s">
        <v>5633</v>
      </c>
      <c r="D859" s="35"/>
      <c r="E859" s="35"/>
      <c r="F859" s="36"/>
      <c r="G859" s="35"/>
      <c r="H859" s="35"/>
      <c r="I859" s="35"/>
      <c r="J859" s="35"/>
      <c r="K859" s="35"/>
      <c r="L859" s="35"/>
      <c r="M859" s="35"/>
      <c r="N859" s="35"/>
      <c r="O859" s="35"/>
      <c r="P859" s="35" t="s">
        <v>4248</v>
      </c>
      <c r="Q859" s="32" t="s">
        <v>9834</v>
      </c>
      <c r="R859" s="32" t="s">
        <v>11094</v>
      </c>
      <c r="S859" s="32" t="s">
        <v>11095</v>
      </c>
      <c r="T859" s="32" t="s">
        <v>10373</v>
      </c>
      <c r="U859" s="32" t="s">
        <v>11049</v>
      </c>
    </row>
    <row r="860" spans="1:21" x14ac:dyDescent="0.25">
      <c r="A860" s="35" t="s">
        <v>9483</v>
      </c>
      <c r="B860" s="35" t="s">
        <v>5632</v>
      </c>
      <c r="C860" s="35" t="s">
        <v>9484</v>
      </c>
      <c r="D860" s="35"/>
      <c r="E860" s="35"/>
      <c r="F860" s="36"/>
      <c r="G860" s="35"/>
      <c r="H860" s="35"/>
      <c r="I860" s="35"/>
      <c r="J860" s="35"/>
      <c r="K860" s="35"/>
      <c r="L860" s="35"/>
      <c r="M860" s="35"/>
      <c r="N860" s="35"/>
      <c r="O860" s="35"/>
      <c r="P860" s="35" t="s">
        <v>4248</v>
      </c>
      <c r="Q860" s="32" t="s">
        <v>9834</v>
      </c>
      <c r="R860" s="32" t="s">
        <v>11096</v>
      </c>
      <c r="S860" s="32" t="s">
        <v>11051</v>
      </c>
      <c r="T860" s="32" t="s">
        <v>11052</v>
      </c>
      <c r="U860" s="32" t="s">
        <v>11097</v>
      </c>
    </row>
    <row r="861" spans="1:21" x14ac:dyDescent="0.25">
      <c r="A861" s="35" t="s">
        <v>5769</v>
      </c>
      <c r="B861" s="35" t="s">
        <v>5770</v>
      </c>
      <c r="C861" s="35" t="s">
        <v>5771</v>
      </c>
      <c r="D861" s="35"/>
      <c r="E861" s="35"/>
      <c r="F861" s="36"/>
      <c r="G861" s="35"/>
      <c r="H861" s="35"/>
      <c r="I861" s="35"/>
      <c r="J861" s="35"/>
      <c r="K861" s="35"/>
      <c r="L861" s="35"/>
      <c r="M861" s="35"/>
      <c r="N861" s="35"/>
      <c r="O861" s="35"/>
      <c r="P861" s="35" t="s">
        <v>4248</v>
      </c>
      <c r="Q861" s="32" t="s">
        <v>9834</v>
      </c>
      <c r="R861" s="32" t="s">
        <v>11098</v>
      </c>
      <c r="S861" s="32" t="s">
        <v>10735</v>
      </c>
      <c r="T861" s="32" t="e" cm="1">
        <f t="array" ref="T861">-Om</f>
        <v>#NAME?</v>
      </c>
      <c r="U861" s="32" t="s">
        <v>11099</v>
      </c>
    </row>
    <row r="862" spans="1:21" x14ac:dyDescent="0.25">
      <c r="A862" s="35" t="s">
        <v>9489</v>
      </c>
      <c r="B862" s="35" t="s">
        <v>5770</v>
      </c>
      <c r="C862" s="35" t="s">
        <v>9490</v>
      </c>
      <c r="D862" s="35"/>
      <c r="E862" s="35"/>
      <c r="F862" s="36"/>
      <c r="G862" s="35"/>
      <c r="H862" s="35"/>
      <c r="I862" s="35"/>
      <c r="J862" s="35"/>
      <c r="K862" s="35"/>
      <c r="L862" s="35"/>
      <c r="M862" s="35"/>
      <c r="N862" s="35"/>
      <c r="O862" s="35"/>
      <c r="P862" s="35" t="s">
        <v>4248</v>
      </c>
      <c r="Q862" s="32" t="s">
        <v>9834</v>
      </c>
      <c r="R862" s="32" t="s">
        <v>11096</v>
      </c>
      <c r="S862" s="32" t="s">
        <v>11051</v>
      </c>
      <c r="T862" s="32" t="s">
        <v>11052</v>
      </c>
      <c r="U862" s="32" t="s">
        <v>11053</v>
      </c>
    </row>
    <row r="863" spans="1:21" x14ac:dyDescent="0.25">
      <c r="A863" s="35" t="s">
        <v>5706</v>
      </c>
      <c r="B863" s="35" t="s">
        <v>5707</v>
      </c>
      <c r="C863" s="35" t="s">
        <v>5708</v>
      </c>
      <c r="D863" s="35"/>
      <c r="E863" s="35"/>
      <c r="F863" s="36"/>
      <c r="G863" s="35"/>
      <c r="H863" s="35"/>
      <c r="I863" s="35"/>
      <c r="J863" s="35"/>
      <c r="K863" s="35"/>
      <c r="L863" s="35"/>
      <c r="M863" s="35"/>
      <c r="N863" s="35"/>
      <c r="O863" s="35"/>
      <c r="P863" s="35" t="s">
        <v>4248</v>
      </c>
      <c r="Q863" s="32" t="s">
        <v>9834</v>
      </c>
      <c r="R863" s="32" t="s">
        <v>11098</v>
      </c>
      <c r="S863" s="32" t="s">
        <v>10735</v>
      </c>
      <c r="T863" s="32" t="e" cm="1">
        <f t="array" ref="T863">-Om</f>
        <v>#NAME?</v>
      </c>
      <c r="U863" s="32" t="s">
        <v>11100</v>
      </c>
    </row>
    <row r="864" spans="1:21" x14ac:dyDescent="0.25">
      <c r="A864" s="35" t="s">
        <v>9487</v>
      </c>
      <c r="B864" s="35" t="s">
        <v>5707</v>
      </c>
      <c r="C864" s="35" t="s">
        <v>9488</v>
      </c>
      <c r="D864" s="35"/>
      <c r="E864" s="35"/>
      <c r="F864" s="36"/>
      <c r="G864" s="35"/>
      <c r="H864" s="35"/>
      <c r="I864" s="35"/>
      <c r="J864" s="35"/>
      <c r="K864" s="35"/>
      <c r="L864" s="35"/>
      <c r="M864" s="35"/>
      <c r="N864" s="35"/>
      <c r="O864" s="35"/>
      <c r="P864" s="35" t="s">
        <v>4248</v>
      </c>
      <c r="Q864" s="32" t="s">
        <v>9834</v>
      </c>
      <c r="R864" s="32" t="s">
        <v>11096</v>
      </c>
      <c r="S864" s="32" t="s">
        <v>11051</v>
      </c>
      <c r="T864" s="32" t="s">
        <v>11052</v>
      </c>
      <c r="U864" s="32" t="s">
        <v>11054</v>
      </c>
    </row>
    <row r="865" spans="1:21" x14ac:dyDescent="0.25">
      <c r="A865" s="35" t="s">
        <v>3913</v>
      </c>
      <c r="B865" s="35" t="s">
        <v>3914</v>
      </c>
      <c r="C865" s="35" t="s">
        <v>3915</v>
      </c>
      <c r="D865" s="35"/>
      <c r="E865" s="35"/>
      <c r="F865" s="36"/>
      <c r="G865" s="35"/>
      <c r="H865" s="35"/>
      <c r="I865" s="35"/>
      <c r="J865" s="35"/>
      <c r="K865" s="35"/>
      <c r="L865" s="35"/>
      <c r="M865" s="35"/>
      <c r="N865" s="35"/>
      <c r="O865" s="35"/>
      <c r="P865" s="35" t="s">
        <v>4248</v>
      </c>
      <c r="Q865" s="32" t="s">
        <v>9834</v>
      </c>
      <c r="R865" s="32" t="s">
        <v>11101</v>
      </c>
      <c r="S865" s="32" t="s">
        <v>10637</v>
      </c>
      <c r="T865" s="32" t="s">
        <v>10638</v>
      </c>
      <c r="U865" s="32" t="s">
        <v>11102</v>
      </c>
    </row>
    <row r="866" spans="1:21" x14ac:dyDescent="0.25">
      <c r="A866" s="35" t="s">
        <v>5889</v>
      </c>
      <c r="B866" s="35" t="s">
        <v>5890</v>
      </c>
      <c r="C866" s="35" t="s">
        <v>5891</v>
      </c>
      <c r="D866" s="35"/>
      <c r="E866" s="35"/>
      <c r="F866" s="36"/>
      <c r="G866" s="35"/>
      <c r="H866" s="35"/>
      <c r="I866" s="35"/>
      <c r="J866" s="35"/>
      <c r="K866" s="35"/>
      <c r="L866" s="35"/>
      <c r="M866" s="35"/>
      <c r="N866" s="35"/>
      <c r="O866" s="35"/>
      <c r="P866" s="35" t="s">
        <v>4248</v>
      </c>
      <c r="Q866" s="32" t="s">
        <v>9834</v>
      </c>
      <c r="R866" s="32" t="s">
        <v>11098</v>
      </c>
      <c r="S866" s="32" t="s">
        <v>10735</v>
      </c>
      <c r="T866" s="32" t="e" cm="1">
        <f t="array" ref="T866">-Om</f>
        <v>#NAME?</v>
      </c>
      <c r="U866" s="32" t="s">
        <v>11103</v>
      </c>
    </row>
    <row r="867" spans="1:21" x14ac:dyDescent="0.25">
      <c r="A867" s="35" t="s">
        <v>9491</v>
      </c>
      <c r="B867" s="35" t="s">
        <v>5890</v>
      </c>
      <c r="C867" s="35" t="s">
        <v>9492</v>
      </c>
      <c r="D867" s="35"/>
      <c r="E867" s="35"/>
      <c r="F867" s="36"/>
      <c r="G867" s="35"/>
      <c r="H867" s="35"/>
      <c r="I867" s="35"/>
      <c r="J867" s="35"/>
      <c r="K867" s="35"/>
      <c r="L867" s="35"/>
      <c r="M867" s="35"/>
      <c r="N867" s="35"/>
      <c r="O867" s="35"/>
      <c r="P867" s="35" t="s">
        <v>4248</v>
      </c>
      <c r="Q867" s="32" t="s">
        <v>9834</v>
      </c>
      <c r="R867" s="32" t="s">
        <v>11096</v>
      </c>
      <c r="S867" s="32" t="s">
        <v>11051</v>
      </c>
      <c r="T867" s="32" t="s">
        <v>11052</v>
      </c>
      <c r="U867" s="32" t="s">
        <v>11057</v>
      </c>
    </row>
    <row r="868" spans="1:21" x14ac:dyDescent="0.25">
      <c r="A868" s="35" t="s">
        <v>3877</v>
      </c>
      <c r="B868" s="35" t="s">
        <v>3878</v>
      </c>
      <c r="C868" s="35" t="s">
        <v>3879</v>
      </c>
      <c r="D868" s="35"/>
      <c r="E868" s="35"/>
      <c r="F868" s="36"/>
      <c r="G868" s="35"/>
      <c r="H868" s="35"/>
      <c r="I868" s="35"/>
      <c r="J868" s="35"/>
      <c r="K868" s="35"/>
      <c r="L868" s="35"/>
      <c r="M868" s="35"/>
      <c r="N868" s="35"/>
      <c r="O868" s="35"/>
      <c r="P868" s="35" t="s">
        <v>4248</v>
      </c>
      <c r="Q868" s="32" t="s">
        <v>9834</v>
      </c>
      <c r="R868" s="32" t="s">
        <v>11101</v>
      </c>
      <c r="S868" s="32" t="s">
        <v>10637</v>
      </c>
      <c r="T868" s="32" t="s">
        <v>10638</v>
      </c>
      <c r="U868" s="32" t="s">
        <v>11104</v>
      </c>
    </row>
    <row r="869" spans="1:21" x14ac:dyDescent="0.25">
      <c r="A869" s="35" t="s">
        <v>3931</v>
      </c>
      <c r="B869" s="35" t="s">
        <v>3932</v>
      </c>
      <c r="C869" s="35" t="s">
        <v>3933</v>
      </c>
      <c r="D869" s="35"/>
      <c r="E869" s="35"/>
      <c r="F869" s="36"/>
      <c r="G869" s="35"/>
      <c r="H869" s="35"/>
      <c r="I869" s="35"/>
      <c r="J869" s="35"/>
      <c r="K869" s="35"/>
      <c r="L869" s="35"/>
      <c r="M869" s="35"/>
      <c r="N869" s="35"/>
      <c r="O869" s="35"/>
      <c r="P869" s="35" t="s">
        <v>4248</v>
      </c>
      <c r="Q869" s="32" t="s">
        <v>9834</v>
      </c>
      <c r="R869" s="32" t="s">
        <v>11101</v>
      </c>
      <c r="S869" s="32" t="s">
        <v>10637</v>
      </c>
      <c r="T869" s="32" t="s">
        <v>10638</v>
      </c>
      <c r="U869" s="32" t="s">
        <v>11105</v>
      </c>
    </row>
    <row r="870" spans="1:21" x14ac:dyDescent="0.25">
      <c r="A870" s="35" t="s">
        <v>3922</v>
      </c>
      <c r="B870" s="35" t="s">
        <v>3923</v>
      </c>
      <c r="C870" s="35" t="s">
        <v>3924</v>
      </c>
      <c r="D870" s="35"/>
      <c r="E870" s="35"/>
      <c r="F870" s="36"/>
      <c r="G870" s="35"/>
      <c r="H870" s="35"/>
      <c r="I870" s="35"/>
      <c r="J870" s="35"/>
      <c r="K870" s="35"/>
      <c r="L870" s="35"/>
      <c r="M870" s="35"/>
      <c r="N870" s="35"/>
      <c r="O870" s="35"/>
      <c r="P870" s="35" t="s">
        <v>4248</v>
      </c>
      <c r="Q870" s="32" t="s">
        <v>9834</v>
      </c>
      <c r="R870" s="32" t="s">
        <v>11101</v>
      </c>
      <c r="S870" s="32" t="s">
        <v>10637</v>
      </c>
      <c r="T870" s="32" t="s">
        <v>10638</v>
      </c>
      <c r="U870" s="32" t="s">
        <v>11106</v>
      </c>
    </row>
    <row r="871" spans="1:21" x14ac:dyDescent="0.25">
      <c r="A871" s="35" t="s">
        <v>3954</v>
      </c>
      <c r="B871" s="35" t="s">
        <v>3923</v>
      </c>
      <c r="C871" s="35" t="s">
        <v>3955</v>
      </c>
      <c r="D871" s="35"/>
      <c r="E871" s="35"/>
      <c r="F871" s="36"/>
      <c r="G871" s="35"/>
      <c r="H871" s="35"/>
      <c r="I871" s="35"/>
      <c r="J871" s="35"/>
      <c r="K871" s="35"/>
      <c r="L871" s="35"/>
      <c r="M871" s="35"/>
      <c r="N871" s="35"/>
      <c r="O871" s="35"/>
      <c r="P871" s="35" t="s">
        <v>4248</v>
      </c>
      <c r="Q871" s="32" t="s">
        <v>9834</v>
      </c>
      <c r="R871" s="32" t="s">
        <v>11101</v>
      </c>
      <c r="S871" s="32" t="s">
        <v>10637</v>
      </c>
      <c r="T871" s="32" t="s">
        <v>10638</v>
      </c>
      <c r="U871" s="32" t="s">
        <v>11107</v>
      </c>
    </row>
    <row r="872" spans="1:21" x14ac:dyDescent="0.25">
      <c r="A872" s="35" t="s">
        <v>3988</v>
      </c>
      <c r="B872" s="35" t="s">
        <v>3989</v>
      </c>
      <c r="C872" s="35" t="s">
        <v>3990</v>
      </c>
      <c r="D872" s="35"/>
      <c r="E872" s="35"/>
      <c r="F872" s="36"/>
      <c r="G872" s="35"/>
      <c r="H872" s="35"/>
      <c r="I872" s="35"/>
      <c r="J872" s="35"/>
      <c r="K872" s="35"/>
      <c r="L872" s="35"/>
      <c r="M872" s="35"/>
      <c r="N872" s="35"/>
      <c r="O872" s="35"/>
      <c r="P872" s="35" t="s">
        <v>4248</v>
      </c>
      <c r="Q872" s="32" t="s">
        <v>9834</v>
      </c>
      <c r="R872" s="32" t="s">
        <v>11101</v>
      </c>
      <c r="S872" s="32" t="s">
        <v>10637</v>
      </c>
      <c r="T872" s="32" t="s">
        <v>10638</v>
      </c>
      <c r="U872" s="32" t="s">
        <v>11108</v>
      </c>
    </row>
    <row r="873" spans="1:21" x14ac:dyDescent="0.25">
      <c r="A873" s="35" t="s">
        <v>3904</v>
      </c>
      <c r="B873" s="35" t="s">
        <v>3905</v>
      </c>
      <c r="C873" s="35" t="s">
        <v>3906</v>
      </c>
      <c r="D873" s="35"/>
      <c r="E873" s="35"/>
      <c r="F873" s="36"/>
      <c r="G873" s="35"/>
      <c r="H873" s="35"/>
      <c r="I873" s="35"/>
      <c r="J873" s="35"/>
      <c r="K873" s="35"/>
      <c r="L873" s="35"/>
      <c r="M873" s="35"/>
      <c r="N873" s="35"/>
      <c r="O873" s="35"/>
      <c r="P873" s="35" t="s">
        <v>4248</v>
      </c>
      <c r="Q873" s="32" t="s">
        <v>9834</v>
      </c>
      <c r="R873" s="32" t="s">
        <v>11101</v>
      </c>
      <c r="S873" s="32" t="s">
        <v>10637</v>
      </c>
      <c r="T873" s="32" t="s">
        <v>10638</v>
      </c>
      <c r="U873" s="32" t="s">
        <v>11109</v>
      </c>
    </row>
    <row r="874" spans="1:21" x14ac:dyDescent="0.25">
      <c r="A874" s="35" t="s">
        <v>3948</v>
      </c>
      <c r="B874" s="35" t="s">
        <v>3905</v>
      </c>
      <c r="C874" s="35" t="s">
        <v>3949</v>
      </c>
      <c r="D874" s="35"/>
      <c r="E874" s="35"/>
      <c r="F874" s="36"/>
      <c r="G874" s="35"/>
      <c r="H874" s="35"/>
      <c r="I874" s="35"/>
      <c r="J874" s="35"/>
      <c r="K874" s="35"/>
      <c r="L874" s="35"/>
      <c r="M874" s="35"/>
      <c r="N874" s="35"/>
      <c r="O874" s="35"/>
      <c r="P874" s="35" t="s">
        <v>4248</v>
      </c>
      <c r="Q874" s="32" t="s">
        <v>9834</v>
      </c>
      <c r="R874" s="32" t="s">
        <v>11101</v>
      </c>
      <c r="S874" s="32" t="s">
        <v>10637</v>
      </c>
      <c r="T874" s="32" t="s">
        <v>10638</v>
      </c>
      <c r="U874" s="32" t="s">
        <v>11110</v>
      </c>
    </row>
    <row r="875" spans="1:21" x14ac:dyDescent="0.25">
      <c r="A875" s="35" t="s">
        <v>3940</v>
      </c>
      <c r="B875" s="35" t="s">
        <v>3941</v>
      </c>
      <c r="C875" s="35" t="s">
        <v>3942</v>
      </c>
      <c r="D875" s="35"/>
      <c r="E875" s="35"/>
      <c r="F875" s="36"/>
      <c r="G875" s="35"/>
      <c r="H875" s="35"/>
      <c r="I875" s="35"/>
      <c r="J875" s="35"/>
      <c r="K875" s="35"/>
      <c r="L875" s="35"/>
      <c r="M875" s="35"/>
      <c r="N875" s="35"/>
      <c r="O875" s="35"/>
      <c r="P875" s="35" t="s">
        <v>4248</v>
      </c>
      <c r="Q875" s="32" t="s">
        <v>9834</v>
      </c>
      <c r="R875" s="32" t="s">
        <v>11101</v>
      </c>
      <c r="S875" s="32" t="s">
        <v>10637</v>
      </c>
      <c r="T875" s="32" t="s">
        <v>10638</v>
      </c>
      <c r="U875" s="32" t="s">
        <v>11111</v>
      </c>
    </row>
    <row r="876" spans="1:21" x14ac:dyDescent="0.25">
      <c r="A876" s="35" t="s">
        <v>3961</v>
      </c>
      <c r="B876" s="35" t="s">
        <v>3962</v>
      </c>
      <c r="C876" s="35" t="s">
        <v>3963</v>
      </c>
      <c r="D876" s="35"/>
      <c r="E876" s="35"/>
      <c r="F876" s="36"/>
      <c r="G876" s="35"/>
      <c r="H876" s="35"/>
      <c r="I876" s="35"/>
      <c r="J876" s="35"/>
      <c r="K876" s="35"/>
      <c r="L876" s="35"/>
      <c r="M876" s="35"/>
      <c r="N876" s="35"/>
      <c r="O876" s="35"/>
      <c r="P876" s="35" t="s">
        <v>4248</v>
      </c>
      <c r="Q876" s="32" t="s">
        <v>9834</v>
      </c>
      <c r="R876" s="32" t="s">
        <v>11101</v>
      </c>
      <c r="S876" s="32" t="s">
        <v>10637</v>
      </c>
      <c r="T876" s="32" t="s">
        <v>10638</v>
      </c>
      <c r="U876" s="32" t="s">
        <v>11112</v>
      </c>
    </row>
    <row r="877" spans="1:21" x14ac:dyDescent="0.25">
      <c r="A877" s="35" t="s">
        <v>6000</v>
      </c>
      <c r="B877" s="35" t="s">
        <v>6001</v>
      </c>
      <c r="C877" s="35" t="s">
        <v>6002</v>
      </c>
      <c r="D877" s="35"/>
      <c r="E877" s="35"/>
      <c r="F877" s="36"/>
      <c r="G877" s="35"/>
      <c r="H877" s="35"/>
      <c r="I877" s="35"/>
      <c r="J877" s="35"/>
      <c r="K877" s="35"/>
      <c r="L877" s="35"/>
      <c r="M877" s="35"/>
      <c r="N877" s="35"/>
      <c r="O877" s="35"/>
      <c r="P877" s="35" t="s">
        <v>4248</v>
      </c>
      <c r="Q877" s="32" t="s">
        <v>9834</v>
      </c>
      <c r="R877" s="32" t="s">
        <v>11098</v>
      </c>
      <c r="S877" s="32" t="s">
        <v>10735</v>
      </c>
      <c r="T877" s="32" t="e" cm="1">
        <f t="array" ref="T877">-Om</f>
        <v>#NAME?</v>
      </c>
      <c r="U877" s="32" t="s">
        <v>11113</v>
      </c>
    </row>
    <row r="878" spans="1:21" x14ac:dyDescent="0.25">
      <c r="A878" s="35" t="s">
        <v>9468</v>
      </c>
      <c r="B878" s="35" t="s">
        <v>6001</v>
      </c>
      <c r="C878" s="35" t="s">
        <v>9469</v>
      </c>
      <c r="D878" s="35"/>
      <c r="E878" s="35"/>
      <c r="F878" s="36"/>
      <c r="G878" s="35"/>
      <c r="H878" s="35"/>
      <c r="I878" s="35"/>
      <c r="J878" s="35"/>
      <c r="K878" s="35"/>
      <c r="L878" s="35"/>
      <c r="M878" s="35"/>
      <c r="N878" s="35"/>
      <c r="O878" s="35"/>
      <c r="P878" s="35" t="s">
        <v>4248</v>
      </c>
      <c r="Q878" s="32" t="s">
        <v>9834</v>
      </c>
      <c r="R878" s="32" t="s">
        <v>11096</v>
      </c>
      <c r="S878" s="32" t="s">
        <v>11051</v>
      </c>
      <c r="T878" s="32" t="s">
        <v>11052</v>
      </c>
      <c r="U878" s="32" t="s">
        <v>11067</v>
      </c>
    </row>
    <row r="879" spans="1:21" x14ac:dyDescent="0.25">
      <c r="A879" s="35" t="s">
        <v>3970</v>
      </c>
      <c r="B879" s="35" t="s">
        <v>3971</v>
      </c>
      <c r="C879" s="35" t="s">
        <v>3972</v>
      </c>
      <c r="D879" s="35"/>
      <c r="E879" s="35"/>
      <c r="F879" s="36"/>
      <c r="G879" s="35"/>
      <c r="H879" s="35"/>
      <c r="I879" s="35"/>
      <c r="J879" s="35"/>
      <c r="K879" s="35"/>
      <c r="L879" s="35"/>
      <c r="M879" s="35"/>
      <c r="N879" s="35"/>
      <c r="O879" s="35"/>
      <c r="P879" s="35" t="s">
        <v>4248</v>
      </c>
      <c r="Q879" s="32" t="s">
        <v>9834</v>
      </c>
      <c r="R879" s="32" t="s">
        <v>11101</v>
      </c>
      <c r="S879" s="32" t="s">
        <v>10637</v>
      </c>
      <c r="T879" s="32" t="s">
        <v>10638</v>
      </c>
      <c r="U879" s="32" t="s">
        <v>11114</v>
      </c>
    </row>
    <row r="880" spans="1:21" x14ac:dyDescent="0.25">
      <c r="A880" s="35" t="s">
        <v>3886</v>
      </c>
      <c r="B880" s="35" t="s">
        <v>3887</v>
      </c>
      <c r="C880" s="35" t="s">
        <v>3888</v>
      </c>
      <c r="D880" s="35"/>
      <c r="E880" s="35"/>
      <c r="F880" s="36"/>
      <c r="G880" s="35"/>
      <c r="H880" s="35"/>
      <c r="I880" s="35"/>
      <c r="J880" s="35"/>
      <c r="K880" s="35"/>
      <c r="L880" s="35"/>
      <c r="M880" s="35"/>
      <c r="N880" s="35"/>
      <c r="O880" s="35"/>
      <c r="P880" s="35" t="s">
        <v>4248</v>
      </c>
      <c r="Q880" s="32" t="s">
        <v>9834</v>
      </c>
      <c r="R880" s="32" t="s">
        <v>11101</v>
      </c>
      <c r="S880" s="32" t="s">
        <v>10637</v>
      </c>
      <c r="T880" s="32" t="s">
        <v>10638</v>
      </c>
      <c r="U880" s="32" t="s">
        <v>11115</v>
      </c>
    </row>
    <row r="881" spans="1:21" x14ac:dyDescent="0.25">
      <c r="A881" s="35" t="s">
        <v>3895</v>
      </c>
      <c r="B881" s="35" t="s">
        <v>3896</v>
      </c>
      <c r="C881" s="35" t="s">
        <v>3897</v>
      </c>
      <c r="D881" s="35"/>
      <c r="E881" s="35"/>
      <c r="F881" s="36"/>
      <c r="G881" s="35"/>
      <c r="H881" s="35"/>
      <c r="I881" s="35"/>
      <c r="J881" s="35"/>
      <c r="K881" s="35"/>
      <c r="L881" s="35"/>
      <c r="M881" s="35"/>
      <c r="N881" s="35"/>
      <c r="O881" s="35"/>
      <c r="P881" s="35" t="s">
        <v>4248</v>
      </c>
      <c r="Q881" s="32" t="s">
        <v>9834</v>
      </c>
      <c r="R881" s="32" t="s">
        <v>11101</v>
      </c>
      <c r="S881" s="32" t="s">
        <v>10637</v>
      </c>
      <c r="T881" s="32" t="s">
        <v>10638</v>
      </c>
      <c r="U881" s="32" t="s">
        <v>11116</v>
      </c>
    </row>
    <row r="882" spans="1:21" x14ac:dyDescent="0.25">
      <c r="A882" s="35" t="s">
        <v>3979</v>
      </c>
      <c r="B882" s="35" t="s">
        <v>3980</v>
      </c>
      <c r="C882" s="35" t="s">
        <v>3981</v>
      </c>
      <c r="D882" s="35"/>
      <c r="E882" s="35"/>
      <c r="F882" s="36"/>
      <c r="G882" s="35"/>
      <c r="H882" s="35"/>
      <c r="I882" s="35"/>
      <c r="J882" s="35"/>
      <c r="K882" s="35"/>
      <c r="L882" s="35"/>
      <c r="M882" s="35"/>
      <c r="N882" s="35"/>
      <c r="O882" s="35"/>
      <c r="P882" s="35" t="s">
        <v>4248</v>
      </c>
      <c r="Q882" s="32" t="s">
        <v>9834</v>
      </c>
      <c r="R882" s="32" t="s">
        <v>11101</v>
      </c>
      <c r="S882" s="32" t="s">
        <v>10637</v>
      </c>
      <c r="T882" s="32" t="s">
        <v>10638</v>
      </c>
      <c r="U882" s="32" t="s">
        <v>11117</v>
      </c>
    </row>
    <row r="883" spans="1:21" x14ac:dyDescent="0.25">
      <c r="A883" s="35" t="s">
        <v>6054</v>
      </c>
      <c r="B883" s="35" t="s">
        <v>6055</v>
      </c>
      <c r="C883" s="35" t="s">
        <v>6056</v>
      </c>
      <c r="D883" s="35"/>
      <c r="E883" s="35"/>
      <c r="F883" s="36"/>
      <c r="G883" s="35"/>
      <c r="H883" s="35"/>
      <c r="I883" s="35"/>
      <c r="J883" s="35"/>
      <c r="K883" s="35"/>
      <c r="L883" s="35"/>
      <c r="M883" s="35"/>
      <c r="N883" s="35"/>
      <c r="O883" s="35"/>
      <c r="P883" s="35" t="s">
        <v>4248</v>
      </c>
      <c r="Q883" s="32" t="s">
        <v>9834</v>
      </c>
      <c r="R883" s="32" t="s">
        <v>11098</v>
      </c>
      <c r="S883" s="32" t="s">
        <v>10735</v>
      </c>
      <c r="T883" s="32" t="e" cm="1">
        <f t="array" ref="T883">-Om</f>
        <v>#NAME?</v>
      </c>
      <c r="U883" s="32" t="s">
        <v>11118</v>
      </c>
    </row>
    <row r="884" spans="1:21" x14ac:dyDescent="0.25">
      <c r="A884" s="35" t="s">
        <v>9493</v>
      </c>
      <c r="B884" s="35" t="s">
        <v>6055</v>
      </c>
      <c r="C884" s="35" t="s">
        <v>9494</v>
      </c>
      <c r="D884" s="35"/>
      <c r="E884" s="35"/>
      <c r="F884" s="36"/>
      <c r="G884" s="35"/>
      <c r="H884" s="35"/>
      <c r="I884" s="35"/>
      <c r="J884" s="35"/>
      <c r="K884" s="35"/>
      <c r="L884" s="35"/>
      <c r="M884" s="35"/>
      <c r="N884" s="35"/>
      <c r="O884" s="35"/>
      <c r="P884" s="35" t="s">
        <v>4248</v>
      </c>
      <c r="Q884" s="32" t="s">
        <v>9834</v>
      </c>
      <c r="R884" s="32" t="s">
        <v>11096</v>
      </c>
      <c r="S884" s="32" t="s">
        <v>11051</v>
      </c>
      <c r="T884" s="32" t="s">
        <v>11052</v>
      </c>
      <c r="U884" s="32" t="s">
        <v>11072</v>
      </c>
    </row>
    <row r="885" spans="1:21" x14ac:dyDescent="0.25">
      <c r="A885" s="35" t="s">
        <v>5979</v>
      </c>
      <c r="B885" s="35" t="s">
        <v>5980</v>
      </c>
      <c r="C885" s="35" t="s">
        <v>5981</v>
      </c>
      <c r="D885" s="35"/>
      <c r="E885" s="35"/>
      <c r="F885" s="36"/>
      <c r="G885" s="35"/>
      <c r="H885" s="35"/>
      <c r="I885" s="35"/>
      <c r="J885" s="35"/>
      <c r="K885" s="35"/>
      <c r="L885" s="35"/>
      <c r="M885" s="35"/>
      <c r="N885" s="35"/>
      <c r="O885" s="35"/>
      <c r="P885" s="35" t="s">
        <v>4248</v>
      </c>
      <c r="Q885" s="32" t="s">
        <v>9834</v>
      </c>
      <c r="R885" s="32" t="s">
        <v>11098</v>
      </c>
      <c r="S885" s="32" t="s">
        <v>10735</v>
      </c>
      <c r="T885" s="32" t="e" cm="1">
        <f t="array" ref="T885">-Om</f>
        <v>#NAME?</v>
      </c>
      <c r="U885" s="32" t="s">
        <v>11119</v>
      </c>
    </row>
    <row r="886" spans="1:21" x14ac:dyDescent="0.25">
      <c r="A886" s="35" t="s">
        <v>9495</v>
      </c>
      <c r="B886" s="35" t="s">
        <v>5980</v>
      </c>
      <c r="C886" s="35" t="s">
        <v>9496</v>
      </c>
      <c r="D886" s="35"/>
      <c r="E886" s="35"/>
      <c r="F886" s="36"/>
      <c r="G886" s="35"/>
      <c r="H886" s="35"/>
      <c r="I886" s="35"/>
      <c r="J886" s="35"/>
      <c r="K886" s="35"/>
      <c r="L886" s="35"/>
      <c r="M886" s="35"/>
      <c r="N886" s="35"/>
      <c r="O886" s="35"/>
      <c r="P886" s="35" t="s">
        <v>4248</v>
      </c>
      <c r="Q886" s="32" t="s">
        <v>9834</v>
      </c>
      <c r="R886" s="32" t="s">
        <v>11096</v>
      </c>
      <c r="S886" s="32" t="s">
        <v>11051</v>
      </c>
      <c r="T886" s="32" t="s">
        <v>11052</v>
      </c>
      <c r="U886" s="32" t="s">
        <v>11073</v>
      </c>
    </row>
    <row r="887" spans="1:21" x14ac:dyDescent="0.25">
      <c r="A887" s="35" t="s">
        <v>6063</v>
      </c>
      <c r="B887" s="35" t="s">
        <v>6064</v>
      </c>
      <c r="C887" s="35" t="s">
        <v>6065</v>
      </c>
      <c r="D887" s="35"/>
      <c r="E887" s="35"/>
      <c r="F887" s="36"/>
      <c r="G887" s="35"/>
      <c r="H887" s="35"/>
      <c r="I887" s="35"/>
      <c r="J887" s="35"/>
      <c r="K887" s="35"/>
      <c r="L887" s="35"/>
      <c r="M887" s="35"/>
      <c r="N887" s="35"/>
      <c r="O887" s="35"/>
      <c r="P887" s="35" t="s">
        <v>4248</v>
      </c>
      <c r="Q887" s="32" t="s">
        <v>9834</v>
      </c>
      <c r="R887" s="32" t="s">
        <v>11098</v>
      </c>
      <c r="S887" s="32" t="s">
        <v>10735</v>
      </c>
      <c r="T887" s="32" t="e" cm="1">
        <f t="array" ref="T887">-Om</f>
        <v>#NAME?</v>
      </c>
      <c r="U887" s="32" t="s">
        <v>11120</v>
      </c>
    </row>
    <row r="888" spans="1:21" x14ac:dyDescent="0.25">
      <c r="A888" s="35" t="s">
        <v>9470</v>
      </c>
      <c r="B888" s="35" t="s">
        <v>6064</v>
      </c>
      <c r="C888" s="35" t="s">
        <v>9471</v>
      </c>
      <c r="D888" s="35"/>
      <c r="E888" s="35"/>
      <c r="F888" s="36"/>
      <c r="G888" s="35"/>
      <c r="H888" s="35"/>
      <c r="I888" s="35"/>
      <c r="J888" s="35"/>
      <c r="K888" s="35"/>
      <c r="L888" s="35"/>
      <c r="M888" s="35"/>
      <c r="N888" s="35"/>
      <c r="O888" s="35"/>
      <c r="P888" s="35" t="s">
        <v>4248</v>
      </c>
      <c r="Q888" s="32" t="s">
        <v>9834</v>
      </c>
      <c r="R888" s="32" t="s">
        <v>11096</v>
      </c>
      <c r="S888" s="32" t="s">
        <v>11051</v>
      </c>
      <c r="T888" s="32" t="s">
        <v>11052</v>
      </c>
      <c r="U888" s="32" t="s">
        <v>11074</v>
      </c>
    </row>
    <row r="889" spans="1:21" x14ac:dyDescent="0.25">
      <c r="A889" s="35" t="s">
        <v>2181</v>
      </c>
      <c r="B889" s="35" t="s">
        <v>2182</v>
      </c>
      <c r="C889" s="35" t="s">
        <v>2183</v>
      </c>
      <c r="D889" s="35" t="s">
        <v>645</v>
      </c>
      <c r="E889" s="35" t="s">
        <v>1534</v>
      </c>
      <c r="F889" s="36" t="s">
        <v>131</v>
      </c>
      <c r="G889" s="35" t="s">
        <v>132</v>
      </c>
      <c r="H889" s="35" t="s">
        <v>100</v>
      </c>
      <c r="I889" s="35" t="s">
        <v>133</v>
      </c>
      <c r="J889" s="35"/>
      <c r="K889" s="35"/>
      <c r="L889" s="35"/>
      <c r="M889" s="35"/>
      <c r="N889" s="35"/>
      <c r="O889" s="35"/>
      <c r="P889" s="35" t="s">
        <v>4248</v>
      </c>
      <c r="Q889" s="32" t="s">
        <v>10041</v>
      </c>
      <c r="R889" s="32" t="s">
        <v>11121</v>
      </c>
      <c r="S889" s="32" t="s">
        <v>11122</v>
      </c>
      <c r="T889" s="32" t="s">
        <v>11123</v>
      </c>
      <c r="U889" s="32" t="s">
        <v>11124</v>
      </c>
    </row>
    <row r="890" spans="1:21" x14ac:dyDescent="0.25">
      <c r="A890" s="35" t="s">
        <v>2178</v>
      </c>
      <c r="B890" s="35" t="s">
        <v>2179</v>
      </c>
      <c r="C890" s="35" t="s">
        <v>2180</v>
      </c>
      <c r="D890" s="35" t="s">
        <v>315</v>
      </c>
      <c r="E890" s="35" t="s">
        <v>1534</v>
      </c>
      <c r="F890" s="36" t="s">
        <v>131</v>
      </c>
      <c r="G890" s="35" t="s">
        <v>132</v>
      </c>
      <c r="H890" s="35" t="s">
        <v>100</v>
      </c>
      <c r="I890" s="35" t="s">
        <v>133</v>
      </c>
      <c r="J890" s="35"/>
      <c r="K890" s="35"/>
      <c r="L890" s="35"/>
      <c r="M890" s="35"/>
      <c r="N890" s="35"/>
      <c r="O890" s="35"/>
      <c r="P890" s="35" t="s">
        <v>4248</v>
      </c>
      <c r="Q890" s="32" t="s">
        <v>10041</v>
      </c>
      <c r="R890" s="32" t="s">
        <v>11121</v>
      </c>
      <c r="S890" s="32" t="s">
        <v>11122</v>
      </c>
      <c r="T890" s="32" t="s">
        <v>11125</v>
      </c>
      <c r="U890" s="32" t="s">
        <v>11126</v>
      </c>
    </row>
    <row r="891" spans="1:21" x14ac:dyDescent="0.25">
      <c r="A891" s="35" t="s">
        <v>2175</v>
      </c>
      <c r="B891" s="35" t="s">
        <v>2176</v>
      </c>
      <c r="C891" s="35" t="s">
        <v>2177</v>
      </c>
      <c r="D891" s="35" t="s">
        <v>310</v>
      </c>
      <c r="E891" s="35" t="s">
        <v>1118</v>
      </c>
      <c r="F891" s="36">
        <v>4</v>
      </c>
      <c r="G891" s="35" t="s">
        <v>311</v>
      </c>
      <c r="H891" s="35" t="s">
        <v>100</v>
      </c>
      <c r="I891" s="35" t="s">
        <v>133</v>
      </c>
      <c r="J891" s="35"/>
      <c r="K891" s="35"/>
      <c r="L891" s="35"/>
      <c r="M891" s="35"/>
      <c r="N891" s="35"/>
      <c r="O891" s="35"/>
      <c r="P891" s="35" t="s">
        <v>4248</v>
      </c>
      <c r="Q891" s="32" t="s">
        <v>10041</v>
      </c>
      <c r="R891" s="32" t="s">
        <v>11127</v>
      </c>
      <c r="S891" s="32" t="s">
        <v>11128</v>
      </c>
      <c r="T891" s="32" t="s">
        <v>11129</v>
      </c>
      <c r="U891" s="32" t="s">
        <v>11130</v>
      </c>
    </row>
    <row r="892" spans="1:21" x14ac:dyDescent="0.25">
      <c r="A892" s="35" t="s">
        <v>2172</v>
      </c>
      <c r="B892" s="35" t="s">
        <v>2173</v>
      </c>
      <c r="C892" s="35" t="s">
        <v>2174</v>
      </c>
      <c r="D892" s="35" t="s">
        <v>137</v>
      </c>
      <c r="E892" s="35" t="s">
        <v>138</v>
      </c>
      <c r="F892" s="36">
        <v>4</v>
      </c>
      <c r="G892" s="35" t="s">
        <v>132</v>
      </c>
      <c r="H892" s="35" t="s">
        <v>100</v>
      </c>
      <c r="I892" s="35" t="s">
        <v>133</v>
      </c>
      <c r="J892" s="35"/>
      <c r="K892" s="35"/>
      <c r="L892" s="35"/>
      <c r="M892" s="35"/>
      <c r="N892" s="35"/>
      <c r="O892" s="35"/>
      <c r="P892" s="35" t="s">
        <v>4248</v>
      </c>
      <c r="Q892" s="32" t="s">
        <v>2174</v>
      </c>
      <c r="R892" s="32" t="s">
        <v>2174</v>
      </c>
    </row>
    <row r="893" spans="1:21" x14ac:dyDescent="0.25">
      <c r="A893" s="35" t="s">
        <v>4393</v>
      </c>
      <c r="B893" s="35" t="s">
        <v>4394</v>
      </c>
      <c r="C893" s="35" t="s">
        <v>4395</v>
      </c>
      <c r="D893" s="35"/>
      <c r="E893" s="35"/>
      <c r="F893" s="36"/>
      <c r="G893" s="35"/>
      <c r="H893" s="35"/>
      <c r="I893" s="35"/>
      <c r="J893" s="35"/>
      <c r="K893" s="35"/>
      <c r="L893" s="35"/>
      <c r="M893" s="35"/>
      <c r="N893" s="35"/>
      <c r="O893" s="35"/>
      <c r="P893" s="35" t="s">
        <v>4362</v>
      </c>
      <c r="Q893" s="32" t="s">
        <v>8155</v>
      </c>
      <c r="R893" s="32" t="s">
        <v>11131</v>
      </c>
      <c r="S893" s="32" t="s">
        <v>11132</v>
      </c>
      <c r="T893" s="32" t="s">
        <v>11133</v>
      </c>
      <c r="U893" s="32" t="s">
        <v>11134</v>
      </c>
    </row>
    <row r="894" spans="1:21" x14ac:dyDescent="0.25">
      <c r="A894" s="35" t="s">
        <v>2169</v>
      </c>
      <c r="B894" s="35" t="s">
        <v>2170</v>
      </c>
      <c r="C894" s="35" t="s">
        <v>2171</v>
      </c>
      <c r="D894" s="35" t="s">
        <v>257</v>
      </c>
      <c r="E894" s="35" t="s">
        <v>416</v>
      </c>
      <c r="F894" s="36">
        <v>4</v>
      </c>
      <c r="G894" s="35" t="s">
        <v>132</v>
      </c>
      <c r="H894" s="35" t="s">
        <v>100</v>
      </c>
      <c r="I894" s="35" t="s">
        <v>133</v>
      </c>
      <c r="J894" s="35"/>
      <c r="K894" s="35"/>
      <c r="L894" s="35"/>
      <c r="M894" s="35"/>
      <c r="N894" s="35"/>
      <c r="O894" s="35"/>
      <c r="P894" s="35" t="s">
        <v>4248</v>
      </c>
      <c r="Q894" s="32" t="s">
        <v>9835</v>
      </c>
      <c r="R894" s="32" t="s">
        <v>11135</v>
      </c>
      <c r="S894" s="32" t="s">
        <v>11136</v>
      </c>
      <c r="T894" s="32" t="s">
        <v>11137</v>
      </c>
      <c r="U894" s="32" t="s">
        <v>11138</v>
      </c>
    </row>
    <row r="895" spans="1:21" x14ac:dyDescent="0.25">
      <c r="A895" s="35" t="s">
        <v>2166</v>
      </c>
      <c r="B895" s="35" t="s">
        <v>2167</v>
      </c>
      <c r="C895" s="35" t="s">
        <v>2168</v>
      </c>
      <c r="D895" s="35" t="s">
        <v>1205</v>
      </c>
      <c r="E895" s="35" t="s">
        <v>416</v>
      </c>
      <c r="F895" s="36">
        <v>4</v>
      </c>
      <c r="G895" s="35" t="s">
        <v>132</v>
      </c>
      <c r="H895" s="35" t="s">
        <v>100</v>
      </c>
      <c r="I895" s="35" t="s">
        <v>133</v>
      </c>
      <c r="J895" s="35"/>
      <c r="K895" s="35"/>
      <c r="L895" s="35"/>
      <c r="M895" s="35"/>
      <c r="N895" s="35"/>
      <c r="O895" s="35"/>
      <c r="P895" s="35" t="s">
        <v>4248</v>
      </c>
      <c r="Q895" s="32" t="s">
        <v>9835</v>
      </c>
      <c r="R895" s="32" t="s">
        <v>11139</v>
      </c>
      <c r="S895" s="32" t="s">
        <v>10735</v>
      </c>
      <c r="T895" s="32" t="e" cm="1">
        <f t="array" ref="T895">-Hi</f>
        <v>#NAME?</v>
      </c>
      <c r="U895" s="32" t="s">
        <v>11140</v>
      </c>
    </row>
    <row r="896" spans="1:21" x14ac:dyDescent="0.25">
      <c r="A896" s="35" t="s">
        <v>2163</v>
      </c>
      <c r="B896" s="35" t="s">
        <v>2164</v>
      </c>
      <c r="C896" s="35" t="s">
        <v>2165</v>
      </c>
      <c r="D896" s="35" t="s">
        <v>394</v>
      </c>
      <c r="E896" s="35" t="s">
        <v>416</v>
      </c>
      <c r="F896" s="36">
        <v>4</v>
      </c>
      <c r="G896" s="35" t="s">
        <v>132</v>
      </c>
      <c r="H896" s="35" t="s">
        <v>100</v>
      </c>
      <c r="I896" s="35" t="s">
        <v>133</v>
      </c>
      <c r="J896" s="35"/>
      <c r="K896" s="35"/>
      <c r="L896" s="35"/>
      <c r="M896" s="35"/>
      <c r="N896" s="35"/>
      <c r="O896" s="35"/>
      <c r="P896" s="35" t="s">
        <v>4248</v>
      </c>
      <c r="Q896" s="32" t="s">
        <v>9835</v>
      </c>
      <c r="R896" s="32" t="s">
        <v>11141</v>
      </c>
      <c r="S896" s="32" t="s">
        <v>11142</v>
      </c>
      <c r="T896" s="32">
        <v>35</v>
      </c>
      <c r="U896" s="32" t="s">
        <v>11143</v>
      </c>
    </row>
    <row r="897" spans="1:21" x14ac:dyDescent="0.25">
      <c r="A897" s="35" t="s">
        <v>2160</v>
      </c>
      <c r="B897" s="35" t="s">
        <v>2161</v>
      </c>
      <c r="C897" s="35" t="s">
        <v>2162</v>
      </c>
      <c r="D897" s="35" t="s">
        <v>110</v>
      </c>
      <c r="E897" s="35" t="s">
        <v>416</v>
      </c>
      <c r="F897" s="36">
        <v>4</v>
      </c>
      <c r="G897" s="35" t="s">
        <v>132</v>
      </c>
      <c r="H897" s="35" t="s">
        <v>100</v>
      </c>
      <c r="I897" s="35" t="s">
        <v>133</v>
      </c>
      <c r="J897" s="35"/>
      <c r="K897" s="35"/>
      <c r="L897" s="35"/>
      <c r="M897" s="35"/>
      <c r="N897" s="35"/>
      <c r="O897" s="35"/>
      <c r="P897" s="35" t="s">
        <v>4248</v>
      </c>
      <c r="Q897" s="32" t="s">
        <v>9835</v>
      </c>
      <c r="R897" s="32" t="s">
        <v>11144</v>
      </c>
      <c r="S897" s="32" t="s">
        <v>11145</v>
      </c>
      <c r="T897" s="32" t="s">
        <v>11146</v>
      </c>
      <c r="U897" s="32" t="s">
        <v>11147</v>
      </c>
    </row>
    <row r="898" spans="1:21" x14ac:dyDescent="0.25">
      <c r="A898" s="35" t="s">
        <v>2157</v>
      </c>
      <c r="B898" s="35" t="s">
        <v>2158</v>
      </c>
      <c r="C898" s="35" t="s">
        <v>2159</v>
      </c>
      <c r="D898" s="35" t="s">
        <v>3414</v>
      </c>
      <c r="E898" s="35" t="s">
        <v>416</v>
      </c>
      <c r="F898" s="36">
        <v>4</v>
      </c>
      <c r="G898" s="35" t="s">
        <v>132</v>
      </c>
      <c r="H898" s="35" t="s">
        <v>100</v>
      </c>
      <c r="I898" s="35" t="s">
        <v>133</v>
      </c>
      <c r="J898" s="35"/>
      <c r="K898" s="35"/>
      <c r="L898" s="35"/>
      <c r="M898" s="35"/>
      <c r="N898" s="35"/>
      <c r="O898" s="35"/>
      <c r="P898" s="35" t="s">
        <v>4248</v>
      </c>
      <c r="Q898" s="32" t="s">
        <v>9835</v>
      </c>
      <c r="R898" s="32" t="s">
        <v>11148</v>
      </c>
      <c r="S898" s="32" t="s">
        <v>11149</v>
      </c>
      <c r="T898" s="32" t="s">
        <v>11150</v>
      </c>
      <c r="U898" s="32" t="s">
        <v>11151</v>
      </c>
    </row>
    <row r="899" spans="1:21" x14ac:dyDescent="0.25">
      <c r="A899" s="35" t="s">
        <v>2154</v>
      </c>
      <c r="B899" s="35" t="s">
        <v>2155</v>
      </c>
      <c r="C899" s="35" t="s">
        <v>2156</v>
      </c>
      <c r="D899" s="35" t="s">
        <v>257</v>
      </c>
      <c r="E899" s="35" t="s">
        <v>416</v>
      </c>
      <c r="F899" s="36">
        <v>4</v>
      </c>
      <c r="G899" s="35" t="s">
        <v>132</v>
      </c>
      <c r="H899" s="35" t="s">
        <v>100</v>
      </c>
      <c r="I899" s="35" t="s">
        <v>133</v>
      </c>
      <c r="J899" s="35"/>
      <c r="K899" s="35"/>
      <c r="L899" s="35"/>
      <c r="M899" s="35"/>
      <c r="N899" s="35"/>
      <c r="O899" s="35"/>
      <c r="P899" s="35" t="s">
        <v>4248</v>
      </c>
      <c r="Q899" s="32" t="s">
        <v>9836</v>
      </c>
      <c r="R899" s="32" t="s">
        <v>11152</v>
      </c>
      <c r="S899" s="32" t="s">
        <v>11136</v>
      </c>
      <c r="T899" s="32" t="s">
        <v>11137</v>
      </c>
      <c r="U899" s="32" t="s">
        <v>11138</v>
      </c>
    </row>
    <row r="900" spans="1:21" x14ac:dyDescent="0.25">
      <c r="A900" s="35" t="s">
        <v>2151</v>
      </c>
      <c r="B900" s="35" t="s">
        <v>2152</v>
      </c>
      <c r="C900" s="35" t="s">
        <v>2153</v>
      </c>
      <c r="D900" s="35" t="s">
        <v>1205</v>
      </c>
      <c r="E900" s="35" t="s">
        <v>416</v>
      </c>
      <c r="F900" s="36">
        <v>4</v>
      </c>
      <c r="G900" s="35" t="s">
        <v>132</v>
      </c>
      <c r="H900" s="35" t="s">
        <v>100</v>
      </c>
      <c r="I900" s="35" t="s">
        <v>133</v>
      </c>
      <c r="J900" s="35"/>
      <c r="K900" s="35"/>
      <c r="L900" s="35"/>
      <c r="M900" s="35"/>
      <c r="N900" s="35"/>
      <c r="O900" s="35"/>
      <c r="P900" s="35" t="s">
        <v>4248</v>
      </c>
      <c r="Q900" s="32" t="s">
        <v>9836</v>
      </c>
      <c r="R900" s="32" t="s">
        <v>11153</v>
      </c>
      <c r="S900" s="32" t="s">
        <v>10735</v>
      </c>
      <c r="T900" s="32" t="e" cm="1">
        <f t="array" ref="T900">-Hi</f>
        <v>#NAME?</v>
      </c>
      <c r="U900" s="32" t="s">
        <v>11140</v>
      </c>
    </row>
    <row r="901" spans="1:21" x14ac:dyDescent="0.25">
      <c r="A901" s="35" t="s">
        <v>2148</v>
      </c>
      <c r="B901" s="35" t="s">
        <v>2149</v>
      </c>
      <c r="C901" s="35" t="s">
        <v>2150</v>
      </c>
      <c r="D901" s="35" t="s">
        <v>394</v>
      </c>
      <c r="E901" s="35" t="s">
        <v>416</v>
      </c>
      <c r="F901" s="36">
        <v>4</v>
      </c>
      <c r="G901" s="35" t="s">
        <v>132</v>
      </c>
      <c r="H901" s="35" t="s">
        <v>100</v>
      </c>
      <c r="I901" s="35" t="s">
        <v>133</v>
      </c>
      <c r="J901" s="35"/>
      <c r="K901" s="35"/>
      <c r="L901" s="35"/>
      <c r="M901" s="35"/>
      <c r="N901" s="35"/>
      <c r="O901" s="35"/>
      <c r="P901" s="35" t="s">
        <v>4248</v>
      </c>
      <c r="Q901" s="32" t="s">
        <v>9836</v>
      </c>
      <c r="R901" s="32" t="s">
        <v>11154</v>
      </c>
      <c r="S901" s="32" t="s">
        <v>11142</v>
      </c>
      <c r="T901" s="32">
        <v>35</v>
      </c>
      <c r="U901" s="32" t="s">
        <v>11143</v>
      </c>
    </row>
    <row r="902" spans="1:21" x14ac:dyDescent="0.25">
      <c r="A902" s="35" t="s">
        <v>2145</v>
      </c>
      <c r="B902" s="35" t="s">
        <v>2146</v>
      </c>
      <c r="C902" s="35" t="s">
        <v>2147</v>
      </c>
      <c r="D902" s="35" t="s">
        <v>110</v>
      </c>
      <c r="E902" s="35" t="s">
        <v>416</v>
      </c>
      <c r="F902" s="36">
        <v>4</v>
      </c>
      <c r="G902" s="35" t="s">
        <v>132</v>
      </c>
      <c r="H902" s="35" t="s">
        <v>100</v>
      </c>
      <c r="I902" s="35" t="s">
        <v>133</v>
      </c>
      <c r="J902" s="35"/>
      <c r="K902" s="35"/>
      <c r="L902" s="35"/>
      <c r="M902" s="35"/>
      <c r="N902" s="35"/>
      <c r="O902" s="35"/>
      <c r="P902" s="35" t="s">
        <v>4248</v>
      </c>
      <c r="Q902" s="32" t="s">
        <v>9836</v>
      </c>
      <c r="R902" s="32" t="s">
        <v>11155</v>
      </c>
      <c r="S902" s="32" t="s">
        <v>11145</v>
      </c>
      <c r="T902" s="32" t="s">
        <v>11146</v>
      </c>
      <c r="U902" s="32" t="s">
        <v>11147</v>
      </c>
    </row>
    <row r="903" spans="1:21" x14ac:dyDescent="0.25">
      <c r="A903" s="35" t="s">
        <v>2142</v>
      </c>
      <c r="B903" s="35" t="s">
        <v>2143</v>
      </c>
      <c r="C903" s="35" t="s">
        <v>2144</v>
      </c>
      <c r="D903" s="35" t="s">
        <v>3414</v>
      </c>
      <c r="E903" s="35" t="s">
        <v>416</v>
      </c>
      <c r="F903" s="36">
        <v>4</v>
      </c>
      <c r="G903" s="35" t="s">
        <v>132</v>
      </c>
      <c r="H903" s="35" t="s">
        <v>100</v>
      </c>
      <c r="I903" s="35" t="s">
        <v>133</v>
      </c>
      <c r="J903" s="35"/>
      <c r="K903" s="35"/>
      <c r="L903" s="35"/>
      <c r="M903" s="35"/>
      <c r="N903" s="35"/>
      <c r="O903" s="35"/>
      <c r="P903" s="35" t="s">
        <v>4248</v>
      </c>
      <c r="Q903" s="32" t="s">
        <v>9836</v>
      </c>
      <c r="R903" s="32" t="s">
        <v>11156</v>
      </c>
      <c r="S903" s="32" t="s">
        <v>11157</v>
      </c>
      <c r="T903" s="32" t="s">
        <v>10528</v>
      </c>
      <c r="U903" s="32" t="s">
        <v>11158</v>
      </c>
    </row>
    <row r="904" spans="1:21" x14ac:dyDescent="0.25">
      <c r="A904" s="35" t="s">
        <v>2139</v>
      </c>
      <c r="B904" s="35" t="s">
        <v>2140</v>
      </c>
      <c r="C904" s="35" t="s">
        <v>2141</v>
      </c>
      <c r="D904" s="35" t="s">
        <v>257</v>
      </c>
      <c r="E904" s="35" t="s">
        <v>416</v>
      </c>
      <c r="F904" s="36">
        <v>4</v>
      </c>
      <c r="G904" s="35" t="s">
        <v>132</v>
      </c>
      <c r="H904" s="35" t="s">
        <v>100</v>
      </c>
      <c r="I904" s="35" t="s">
        <v>133</v>
      </c>
      <c r="J904" s="35"/>
      <c r="K904" s="35"/>
      <c r="L904" s="35"/>
      <c r="M904" s="35"/>
      <c r="N904" s="35"/>
      <c r="O904" s="35"/>
      <c r="P904" s="35" t="s">
        <v>4248</v>
      </c>
      <c r="Q904" s="32" t="s">
        <v>9837</v>
      </c>
      <c r="R904" s="32" t="s">
        <v>11159</v>
      </c>
      <c r="S904" s="32" t="s">
        <v>11136</v>
      </c>
      <c r="T904" s="32" t="s">
        <v>11137</v>
      </c>
      <c r="U904" s="32" t="s">
        <v>11138</v>
      </c>
    </row>
    <row r="905" spans="1:21" x14ac:dyDescent="0.25">
      <c r="A905" s="35" t="s">
        <v>2136</v>
      </c>
      <c r="B905" s="35" t="s">
        <v>2137</v>
      </c>
      <c r="C905" s="35" t="s">
        <v>2138</v>
      </c>
      <c r="D905" s="35" t="s">
        <v>1205</v>
      </c>
      <c r="E905" s="35" t="s">
        <v>416</v>
      </c>
      <c r="F905" s="36">
        <v>4</v>
      </c>
      <c r="G905" s="35" t="s">
        <v>132</v>
      </c>
      <c r="H905" s="35" t="s">
        <v>100</v>
      </c>
      <c r="I905" s="35" t="s">
        <v>133</v>
      </c>
      <c r="J905" s="35"/>
      <c r="K905" s="35"/>
      <c r="L905" s="35"/>
      <c r="M905" s="35"/>
      <c r="N905" s="35"/>
      <c r="O905" s="35"/>
      <c r="P905" s="35" t="s">
        <v>4248</v>
      </c>
      <c r="Q905" s="32" t="s">
        <v>9837</v>
      </c>
      <c r="R905" s="32" t="s">
        <v>11160</v>
      </c>
      <c r="S905" s="32" t="s">
        <v>10735</v>
      </c>
      <c r="T905" s="32" t="e" cm="1">
        <f t="array" ref="T905">-Hi</f>
        <v>#NAME?</v>
      </c>
      <c r="U905" s="32" t="s">
        <v>11140</v>
      </c>
    </row>
    <row r="906" spans="1:21" x14ac:dyDescent="0.25">
      <c r="A906" s="35" t="s">
        <v>2133</v>
      </c>
      <c r="B906" s="35" t="s">
        <v>2134</v>
      </c>
      <c r="C906" s="35" t="s">
        <v>2135</v>
      </c>
      <c r="D906" s="35" t="s">
        <v>394</v>
      </c>
      <c r="E906" s="35" t="s">
        <v>416</v>
      </c>
      <c r="F906" s="36">
        <v>4</v>
      </c>
      <c r="G906" s="35" t="s">
        <v>132</v>
      </c>
      <c r="H906" s="35" t="s">
        <v>100</v>
      </c>
      <c r="I906" s="35" t="s">
        <v>133</v>
      </c>
      <c r="J906" s="35"/>
      <c r="K906" s="35"/>
      <c r="L906" s="35"/>
      <c r="M906" s="35"/>
      <c r="N906" s="35"/>
      <c r="O906" s="35"/>
      <c r="P906" s="35" t="s">
        <v>4248</v>
      </c>
      <c r="Q906" s="32" t="s">
        <v>9837</v>
      </c>
      <c r="R906" s="32" t="s">
        <v>11161</v>
      </c>
      <c r="S906" s="32" t="s">
        <v>11142</v>
      </c>
      <c r="T906" s="32">
        <v>35</v>
      </c>
      <c r="U906" s="32" t="s">
        <v>11143</v>
      </c>
    </row>
    <row r="907" spans="1:21" x14ac:dyDescent="0.25">
      <c r="A907" s="35" t="s">
        <v>2130</v>
      </c>
      <c r="B907" s="35" t="s">
        <v>2131</v>
      </c>
      <c r="C907" s="35" t="s">
        <v>2132</v>
      </c>
      <c r="D907" s="35" t="s">
        <v>110</v>
      </c>
      <c r="E907" s="35" t="s">
        <v>416</v>
      </c>
      <c r="F907" s="36">
        <v>4</v>
      </c>
      <c r="G907" s="35" t="s">
        <v>132</v>
      </c>
      <c r="H907" s="35" t="s">
        <v>100</v>
      </c>
      <c r="I907" s="35" t="s">
        <v>133</v>
      </c>
      <c r="J907" s="35"/>
      <c r="K907" s="35"/>
      <c r="L907" s="35"/>
      <c r="M907" s="35"/>
      <c r="N907" s="35"/>
      <c r="O907" s="35"/>
      <c r="P907" s="35" t="s">
        <v>4248</v>
      </c>
      <c r="Q907" s="32" t="s">
        <v>9837</v>
      </c>
      <c r="R907" s="32" t="s">
        <v>11162</v>
      </c>
      <c r="S907" s="32" t="s">
        <v>11145</v>
      </c>
      <c r="T907" s="32" t="s">
        <v>11146</v>
      </c>
      <c r="U907" s="32" t="s">
        <v>11147</v>
      </c>
    </row>
    <row r="908" spans="1:21" x14ac:dyDescent="0.25">
      <c r="A908" s="35" t="s">
        <v>2127</v>
      </c>
      <c r="B908" s="35" t="s">
        <v>2128</v>
      </c>
      <c r="C908" s="35" t="s">
        <v>2129</v>
      </c>
      <c r="D908" s="35" t="s">
        <v>3414</v>
      </c>
      <c r="E908" s="35" t="s">
        <v>416</v>
      </c>
      <c r="F908" s="36">
        <v>4</v>
      </c>
      <c r="G908" s="35" t="s">
        <v>132</v>
      </c>
      <c r="H908" s="35" t="s">
        <v>100</v>
      </c>
      <c r="I908" s="35" t="s">
        <v>133</v>
      </c>
      <c r="J908" s="35"/>
      <c r="K908" s="35"/>
      <c r="L908" s="35"/>
      <c r="M908" s="35"/>
      <c r="N908" s="35"/>
      <c r="O908" s="35"/>
      <c r="P908" s="35" t="s">
        <v>4248</v>
      </c>
      <c r="Q908" s="32" t="s">
        <v>9837</v>
      </c>
      <c r="R908" s="32" t="s">
        <v>11163</v>
      </c>
      <c r="S908" s="32" t="e" cm="1">
        <f t="array" ref="S908">-Blush-O</f>
        <v>#NAME?</v>
      </c>
      <c r="T908" s="32" t="s">
        <v>10769</v>
      </c>
      <c r="U908" s="32" t="s">
        <v>11164</v>
      </c>
    </row>
    <row r="909" spans="1:21" x14ac:dyDescent="0.25">
      <c r="A909" s="35" t="s">
        <v>2125</v>
      </c>
      <c r="B909" s="35" t="s">
        <v>2126</v>
      </c>
      <c r="C909" s="35" t="s">
        <v>68</v>
      </c>
      <c r="D909" s="35" t="s">
        <v>3414</v>
      </c>
      <c r="E909" s="35" t="s">
        <v>143</v>
      </c>
      <c r="F909" s="36">
        <v>4</v>
      </c>
      <c r="G909" s="35" t="s">
        <v>259</v>
      </c>
      <c r="H909" s="35" t="s">
        <v>100</v>
      </c>
      <c r="I909" s="35" t="s">
        <v>133</v>
      </c>
      <c r="J909" s="35"/>
      <c r="K909" s="35"/>
      <c r="L909" s="35"/>
      <c r="M909" s="35">
        <v>72</v>
      </c>
      <c r="N909" s="35">
        <v>73</v>
      </c>
      <c r="O909" s="35"/>
      <c r="P909" s="35" t="s">
        <v>4248</v>
      </c>
      <c r="Q909" s="32" t="s">
        <v>10039</v>
      </c>
      <c r="R909" s="32" t="s">
        <v>11165</v>
      </c>
      <c r="S909" s="32" t="s">
        <v>11149</v>
      </c>
      <c r="T909" s="32" t="s">
        <v>11150</v>
      </c>
      <c r="U909" s="32" t="s">
        <v>11166</v>
      </c>
    </row>
    <row r="910" spans="1:21" x14ac:dyDescent="0.25">
      <c r="A910" s="35" t="s">
        <v>2122</v>
      </c>
      <c r="B910" s="35" t="s">
        <v>2123</v>
      </c>
      <c r="C910" s="35" t="s">
        <v>2124</v>
      </c>
      <c r="D910" s="35" t="s">
        <v>3404</v>
      </c>
      <c r="E910" s="35" t="s">
        <v>143</v>
      </c>
      <c r="F910" s="36">
        <v>4</v>
      </c>
      <c r="G910" s="35" t="s">
        <v>259</v>
      </c>
      <c r="H910" s="35" t="s">
        <v>100</v>
      </c>
      <c r="I910" s="35" t="s">
        <v>133</v>
      </c>
      <c r="J910" s="35"/>
      <c r="K910" s="35"/>
      <c r="L910" s="35"/>
      <c r="M910" s="35">
        <v>72</v>
      </c>
      <c r="N910" s="35">
        <v>73</v>
      </c>
      <c r="O910" s="35"/>
      <c r="P910" s="35" t="s">
        <v>4248</v>
      </c>
      <c r="Q910" s="32" t="s">
        <v>10039</v>
      </c>
      <c r="R910" s="32" t="s">
        <v>11167</v>
      </c>
      <c r="S910" s="32" t="s">
        <v>10403</v>
      </c>
      <c r="T910" s="32" t="e" cm="1">
        <f t="array" ref="T910">-Or</f>
        <v>#NAME?</v>
      </c>
      <c r="U910" s="32" t="s">
        <v>11168</v>
      </c>
    </row>
    <row r="911" spans="1:21" x14ac:dyDescent="0.25">
      <c r="A911" s="35" t="s">
        <v>2118</v>
      </c>
      <c r="B911" s="35" t="s">
        <v>2119</v>
      </c>
      <c r="C911" s="35" t="s">
        <v>2120</v>
      </c>
      <c r="D911" s="35" t="s">
        <v>3411</v>
      </c>
      <c r="E911" s="35" t="s">
        <v>143</v>
      </c>
      <c r="F911" s="36">
        <v>4</v>
      </c>
      <c r="G911" s="35" t="s">
        <v>259</v>
      </c>
      <c r="H911" s="35" t="s">
        <v>100</v>
      </c>
      <c r="I911" s="35" t="s">
        <v>133</v>
      </c>
      <c r="J911" s="35"/>
      <c r="K911" s="35"/>
      <c r="L911" s="35"/>
      <c r="M911" s="35">
        <v>72</v>
      </c>
      <c r="N911" s="35">
        <v>73</v>
      </c>
      <c r="O911" s="35"/>
      <c r="P911" s="35" t="s">
        <v>4248</v>
      </c>
      <c r="Q911" s="32" t="s">
        <v>10039</v>
      </c>
      <c r="R911" s="32" t="s">
        <v>11169</v>
      </c>
      <c r="S911" s="32" t="s">
        <v>11023</v>
      </c>
      <c r="T911" s="32" t="s">
        <v>10399</v>
      </c>
      <c r="U911" s="32" t="s">
        <v>11170</v>
      </c>
    </row>
    <row r="912" spans="1:21" x14ac:dyDescent="0.25">
      <c r="A912" s="35" t="s">
        <v>2115</v>
      </c>
      <c r="B912" s="35" t="s">
        <v>2116</v>
      </c>
      <c r="C912" s="35" t="s">
        <v>2117</v>
      </c>
      <c r="D912" s="35" t="s">
        <v>3414</v>
      </c>
      <c r="E912" s="35" t="s">
        <v>143</v>
      </c>
      <c r="F912" s="36">
        <v>4</v>
      </c>
      <c r="G912" s="35" t="s">
        <v>132</v>
      </c>
      <c r="H912" s="35" t="s">
        <v>100</v>
      </c>
      <c r="I912" s="35" t="s">
        <v>133</v>
      </c>
      <c r="J912" s="35"/>
      <c r="K912" s="35"/>
      <c r="L912" s="35"/>
      <c r="M912" s="35"/>
      <c r="N912" s="35"/>
      <c r="O912" s="35"/>
      <c r="P912" s="35" t="s">
        <v>4248</v>
      </c>
      <c r="Q912" s="32" t="s">
        <v>10040</v>
      </c>
      <c r="R912" s="32" t="s">
        <v>11171</v>
      </c>
      <c r="S912" s="32" t="e" cm="1">
        <f t="array" ref="S912">-BlushVe</f>
        <v>#NAME?</v>
      </c>
      <c r="T912" s="32" t="s">
        <v>10399</v>
      </c>
      <c r="U912" s="32" t="s">
        <v>10932</v>
      </c>
    </row>
    <row r="913" spans="1:21" x14ac:dyDescent="0.25">
      <c r="A913" s="35" t="s">
        <v>2112</v>
      </c>
      <c r="B913" s="35" t="s">
        <v>2113</v>
      </c>
      <c r="C913" s="35" t="s">
        <v>2114</v>
      </c>
      <c r="D913" s="35" t="s">
        <v>3404</v>
      </c>
      <c r="E913" s="35" t="s">
        <v>143</v>
      </c>
      <c r="F913" s="36">
        <v>4</v>
      </c>
      <c r="G913" s="35" t="s">
        <v>132</v>
      </c>
      <c r="H913" s="35" t="s">
        <v>100</v>
      </c>
      <c r="I913" s="35" t="s">
        <v>133</v>
      </c>
      <c r="J913" s="35"/>
      <c r="K913" s="35"/>
      <c r="L913" s="35"/>
      <c r="M913" s="35"/>
      <c r="N913" s="35"/>
      <c r="O913" s="35"/>
      <c r="P913" s="35" t="s">
        <v>4248</v>
      </c>
      <c r="Q913" s="32" t="s">
        <v>10040</v>
      </c>
      <c r="R913" s="32" t="s">
        <v>11171</v>
      </c>
      <c r="S913" s="32" t="e" cm="1">
        <f t="array" ref="S913">-GreyVel</f>
        <v>#NAME?</v>
      </c>
      <c r="T913" s="32" t="s">
        <v>10373</v>
      </c>
      <c r="U913" s="32" t="e" cm="1">
        <f t="array" ref="U913">-Iconic57</f>
        <v>#NAME?</v>
      </c>
    </row>
    <row r="914" spans="1:21" x14ac:dyDescent="0.25">
      <c r="A914" s="35" t="s">
        <v>2109</v>
      </c>
      <c r="B914" s="35" t="s">
        <v>2110</v>
      </c>
      <c r="C914" s="35" t="s">
        <v>2111</v>
      </c>
      <c r="D914" s="35" t="s">
        <v>2715</v>
      </c>
      <c r="E914" s="35" t="s">
        <v>143</v>
      </c>
      <c r="F914" s="36">
        <v>4</v>
      </c>
      <c r="G914" s="35" t="s">
        <v>132</v>
      </c>
      <c r="H914" s="35" t="s">
        <v>100</v>
      </c>
      <c r="I914" s="35" t="s">
        <v>133</v>
      </c>
      <c r="J914" s="35"/>
      <c r="K914" s="35"/>
      <c r="L914" s="35"/>
      <c r="M914" s="35"/>
      <c r="N914" s="35"/>
      <c r="O914" s="35"/>
      <c r="P914" s="35" t="s">
        <v>4248</v>
      </c>
      <c r="Q914" s="32" t="s">
        <v>10040</v>
      </c>
      <c r="R914" s="32" t="s">
        <v>11171</v>
      </c>
      <c r="S914" s="32" t="e" cm="1">
        <f t="array" ref="S914">-TealVel</f>
        <v>#NAME?</v>
      </c>
      <c r="T914" s="32" t="s">
        <v>10373</v>
      </c>
      <c r="U914" s="32" t="e" cm="1">
        <f t="array" ref="U914">-Orchid337</f>
        <v>#NAME?</v>
      </c>
    </row>
    <row r="915" spans="1:21" x14ac:dyDescent="0.25">
      <c r="A915" s="35" t="s">
        <v>2106</v>
      </c>
      <c r="B915" s="35" t="s">
        <v>2107</v>
      </c>
      <c r="C915" s="35" t="s">
        <v>2108</v>
      </c>
      <c r="D915" s="35" t="s">
        <v>3414</v>
      </c>
      <c r="E915" s="35" t="s">
        <v>143</v>
      </c>
      <c r="F915" s="36">
        <v>4</v>
      </c>
      <c r="G915" s="35" t="s">
        <v>132</v>
      </c>
      <c r="H915" s="35" t="s">
        <v>100</v>
      </c>
      <c r="I915" s="35" t="s">
        <v>133</v>
      </c>
      <c r="J915" s="35"/>
      <c r="K915" s="35"/>
      <c r="L915" s="35"/>
      <c r="M915" s="35"/>
      <c r="N915" s="35"/>
      <c r="O915" s="35"/>
      <c r="P915" s="35" t="s">
        <v>4248</v>
      </c>
      <c r="Q915" s="32" t="s">
        <v>9969</v>
      </c>
      <c r="R915" s="32" t="s">
        <v>11172</v>
      </c>
      <c r="S915" s="32" t="e" cm="1">
        <f t="array" ref="S915">-BlushVe</f>
        <v>#NAME?</v>
      </c>
      <c r="T915" s="32" t="s">
        <v>10399</v>
      </c>
      <c r="U915" s="32" t="s">
        <v>10932</v>
      </c>
    </row>
    <row r="916" spans="1:21" x14ac:dyDescent="0.25">
      <c r="A916" s="35" t="s">
        <v>2103</v>
      </c>
      <c r="B916" s="35" t="s">
        <v>2104</v>
      </c>
      <c r="C916" s="35" t="s">
        <v>2105</v>
      </c>
      <c r="D916" s="35" t="s">
        <v>3404</v>
      </c>
      <c r="E916" s="35" t="s">
        <v>143</v>
      </c>
      <c r="F916" s="36">
        <v>4</v>
      </c>
      <c r="G916" s="35" t="s">
        <v>132</v>
      </c>
      <c r="H916" s="35" t="s">
        <v>100</v>
      </c>
      <c r="I916" s="35" t="s">
        <v>133</v>
      </c>
      <c r="J916" s="35"/>
      <c r="K916" s="35"/>
      <c r="L916" s="35"/>
      <c r="M916" s="35"/>
      <c r="N916" s="35"/>
      <c r="O916" s="35"/>
      <c r="P916" s="35" t="s">
        <v>4248</v>
      </c>
      <c r="Q916" s="32" t="s">
        <v>9969</v>
      </c>
      <c r="R916" s="32" t="s">
        <v>11172</v>
      </c>
      <c r="S916" s="32" t="e" cm="1">
        <f t="array" ref="S916">-GreyVel</f>
        <v>#NAME?</v>
      </c>
      <c r="T916" s="32" t="s">
        <v>10373</v>
      </c>
      <c r="U916" s="32" t="e" cm="1">
        <f t="array" ref="U916">-Iconic57</f>
        <v>#NAME?</v>
      </c>
    </row>
    <row r="917" spans="1:21" x14ac:dyDescent="0.25">
      <c r="A917" s="35" t="s">
        <v>2100</v>
      </c>
      <c r="B917" s="35" t="s">
        <v>2101</v>
      </c>
      <c r="C917" s="35" t="s">
        <v>2102</v>
      </c>
      <c r="D917" s="35" t="s">
        <v>2715</v>
      </c>
      <c r="E917" s="35" t="s">
        <v>143</v>
      </c>
      <c r="F917" s="36">
        <v>4</v>
      </c>
      <c r="G917" s="35" t="s">
        <v>132</v>
      </c>
      <c r="H917" s="35" t="s">
        <v>100</v>
      </c>
      <c r="I917" s="35" t="s">
        <v>133</v>
      </c>
      <c r="J917" s="35"/>
      <c r="K917" s="35"/>
      <c r="L917" s="35"/>
      <c r="M917" s="35"/>
      <c r="N917" s="35"/>
      <c r="O917" s="35"/>
      <c r="P917" s="35" t="s">
        <v>4248</v>
      </c>
      <c r="Q917" s="32" t="s">
        <v>9969</v>
      </c>
      <c r="R917" s="32" t="s">
        <v>11172</v>
      </c>
      <c r="S917" s="32" t="e" cm="1">
        <f t="array" ref="S917">-TealVel</f>
        <v>#NAME?</v>
      </c>
      <c r="T917" s="32" t="s">
        <v>10373</v>
      </c>
      <c r="U917" s="32" t="e" cm="1">
        <f t="array" ref="U917">-Orchid337</f>
        <v>#NAME?</v>
      </c>
    </row>
    <row r="918" spans="1:21" x14ac:dyDescent="0.25">
      <c r="A918" s="35" t="s">
        <v>2097</v>
      </c>
      <c r="B918" s="35" t="s">
        <v>2098</v>
      </c>
      <c r="C918" s="35" t="s">
        <v>2099</v>
      </c>
      <c r="D918" s="35" t="s">
        <v>3414</v>
      </c>
      <c r="E918" s="35" t="s">
        <v>143</v>
      </c>
      <c r="F918" s="36">
        <v>4</v>
      </c>
      <c r="G918" s="35" t="s">
        <v>132</v>
      </c>
      <c r="H918" s="35" t="s">
        <v>100</v>
      </c>
      <c r="I918" s="35" t="s">
        <v>133</v>
      </c>
      <c r="J918" s="35"/>
      <c r="K918" s="35"/>
      <c r="L918" s="35"/>
      <c r="M918" s="35"/>
      <c r="N918" s="35"/>
      <c r="O918" s="35"/>
      <c r="P918" s="35" t="s">
        <v>4248</v>
      </c>
      <c r="Q918" s="32" t="s">
        <v>9970</v>
      </c>
      <c r="R918" s="32" t="s">
        <v>11173</v>
      </c>
      <c r="S918" s="32" t="e" cm="1">
        <f t="array" ref="S918">-BlushVe</f>
        <v>#NAME?</v>
      </c>
      <c r="T918" s="32" t="s">
        <v>10399</v>
      </c>
      <c r="U918" s="32" t="s">
        <v>10932</v>
      </c>
    </row>
    <row r="919" spans="1:21" x14ac:dyDescent="0.25">
      <c r="A919" s="35" t="s">
        <v>2094</v>
      </c>
      <c r="B919" s="35" t="s">
        <v>2095</v>
      </c>
      <c r="C919" s="35" t="s">
        <v>2096</v>
      </c>
      <c r="D919" s="35" t="s">
        <v>3404</v>
      </c>
      <c r="E919" s="35" t="s">
        <v>143</v>
      </c>
      <c r="F919" s="36">
        <v>4</v>
      </c>
      <c r="G919" s="35" t="s">
        <v>132</v>
      </c>
      <c r="H919" s="35" t="s">
        <v>100</v>
      </c>
      <c r="I919" s="35" t="s">
        <v>133</v>
      </c>
      <c r="J919" s="35"/>
      <c r="K919" s="35"/>
      <c r="L919" s="35"/>
      <c r="M919" s="35"/>
      <c r="N919" s="35"/>
      <c r="O919" s="35"/>
      <c r="P919" s="35" t="s">
        <v>4248</v>
      </c>
      <c r="Q919" s="32" t="s">
        <v>9970</v>
      </c>
      <c r="R919" s="32" t="s">
        <v>11173</v>
      </c>
      <c r="S919" s="32" t="e" cm="1">
        <f t="array" ref="S919">-GreyVel</f>
        <v>#NAME?</v>
      </c>
      <c r="T919" s="32" t="s">
        <v>10373</v>
      </c>
      <c r="U919" s="32" t="e" cm="1">
        <f t="array" ref="U919">-Iconic57</f>
        <v>#NAME?</v>
      </c>
    </row>
    <row r="920" spans="1:21" x14ac:dyDescent="0.25">
      <c r="A920" s="35" t="s">
        <v>2091</v>
      </c>
      <c r="B920" s="35" t="s">
        <v>2092</v>
      </c>
      <c r="C920" s="35" t="s">
        <v>2093</v>
      </c>
      <c r="D920" s="35" t="s">
        <v>2715</v>
      </c>
      <c r="E920" s="35" t="s">
        <v>143</v>
      </c>
      <c r="F920" s="36">
        <v>4</v>
      </c>
      <c r="G920" s="35" t="s">
        <v>132</v>
      </c>
      <c r="H920" s="35" t="s">
        <v>100</v>
      </c>
      <c r="I920" s="35" t="s">
        <v>133</v>
      </c>
      <c r="J920" s="35"/>
      <c r="K920" s="35"/>
      <c r="L920" s="35"/>
      <c r="M920" s="35"/>
      <c r="N920" s="35"/>
      <c r="O920" s="35"/>
      <c r="P920" s="35" t="s">
        <v>4248</v>
      </c>
      <c r="Q920" s="32" t="s">
        <v>9970</v>
      </c>
      <c r="R920" s="32" t="s">
        <v>11173</v>
      </c>
      <c r="S920" s="32" t="e" cm="1">
        <f t="array" ref="S920">-TealVel</f>
        <v>#NAME?</v>
      </c>
      <c r="T920" s="32" t="s">
        <v>10373</v>
      </c>
      <c r="U920" s="32" t="e" cm="1">
        <f t="array" ref="U920">-Orchid337</f>
        <v>#NAME?</v>
      </c>
    </row>
    <row r="921" spans="1:21" x14ac:dyDescent="0.25">
      <c r="A921" s="35" t="s">
        <v>2087</v>
      </c>
      <c r="B921" s="35" t="s">
        <v>2088</v>
      </c>
      <c r="C921" s="35" t="s">
        <v>2089</v>
      </c>
      <c r="D921" s="35" t="s">
        <v>2090</v>
      </c>
      <c r="E921" s="35" t="s">
        <v>2081</v>
      </c>
      <c r="F921" s="36">
        <v>4</v>
      </c>
      <c r="G921" s="35" t="s">
        <v>2716</v>
      </c>
      <c r="H921" s="35" t="s">
        <v>100</v>
      </c>
      <c r="I921" s="35" t="s">
        <v>101</v>
      </c>
      <c r="J921" s="35" t="s">
        <v>102</v>
      </c>
      <c r="K921" s="35">
        <v>1</v>
      </c>
      <c r="L921" s="35" t="s">
        <v>103</v>
      </c>
      <c r="M921" s="35"/>
      <c r="N921" s="35"/>
      <c r="O921" s="35"/>
      <c r="P921" s="35" t="s">
        <v>4248</v>
      </c>
      <c r="Q921" s="32" t="s">
        <v>10040</v>
      </c>
      <c r="R921" s="32" t="s">
        <v>11174</v>
      </c>
      <c r="S921" s="32" t="s">
        <v>11175</v>
      </c>
      <c r="T921" s="32" t="s">
        <v>11176</v>
      </c>
      <c r="U921" s="32" t="s">
        <v>11177</v>
      </c>
    </row>
    <row r="922" spans="1:21" x14ac:dyDescent="0.25">
      <c r="A922" s="35" t="s">
        <v>2083</v>
      </c>
      <c r="B922" s="35" t="s">
        <v>2084</v>
      </c>
      <c r="C922" s="35" t="s">
        <v>2085</v>
      </c>
      <c r="D922" s="35" t="s">
        <v>2086</v>
      </c>
      <c r="E922" s="35" t="s">
        <v>2081</v>
      </c>
      <c r="F922" s="36">
        <v>4</v>
      </c>
      <c r="G922" s="35" t="s">
        <v>2082</v>
      </c>
      <c r="H922" s="35" t="s">
        <v>100</v>
      </c>
      <c r="I922" s="35" t="s">
        <v>101</v>
      </c>
      <c r="J922" s="35" t="s">
        <v>102</v>
      </c>
      <c r="K922" s="35">
        <v>1</v>
      </c>
      <c r="L922" s="35" t="s">
        <v>103</v>
      </c>
      <c r="M922" s="35"/>
      <c r="N922" s="35"/>
      <c r="O922" s="35"/>
      <c r="P922" s="35" t="s">
        <v>4248</v>
      </c>
      <c r="Q922" s="32" t="s">
        <v>10040</v>
      </c>
      <c r="R922" s="32" t="s">
        <v>11178</v>
      </c>
      <c r="S922" s="32" t="s">
        <v>11179</v>
      </c>
      <c r="T922" s="32" t="s">
        <v>11180</v>
      </c>
      <c r="U922" s="32" t="s">
        <v>10555</v>
      </c>
    </row>
    <row r="923" spans="1:21" x14ac:dyDescent="0.25">
      <c r="A923" s="35" t="s">
        <v>2077</v>
      </c>
      <c r="B923" s="35" t="s">
        <v>2078</v>
      </c>
      <c r="C923" s="35" t="s">
        <v>2079</v>
      </c>
      <c r="D923" s="35" t="s">
        <v>2080</v>
      </c>
      <c r="E923" s="35" t="s">
        <v>2081</v>
      </c>
      <c r="F923" s="36">
        <v>4</v>
      </c>
      <c r="G923" s="35" t="s">
        <v>2082</v>
      </c>
      <c r="H923" s="35" t="s">
        <v>100</v>
      </c>
      <c r="I923" s="35" t="s">
        <v>101</v>
      </c>
      <c r="J923" s="35" t="s">
        <v>102</v>
      </c>
      <c r="K923" s="35">
        <v>1</v>
      </c>
      <c r="L923" s="35" t="s">
        <v>103</v>
      </c>
      <c r="M923" s="35"/>
      <c r="N923" s="35"/>
      <c r="O923" s="35"/>
      <c r="P923" s="35" t="s">
        <v>4248</v>
      </c>
      <c r="Q923" s="32" t="s">
        <v>10040</v>
      </c>
      <c r="R923" s="32" t="s">
        <v>11181</v>
      </c>
      <c r="S923" s="32" t="s">
        <v>11182</v>
      </c>
      <c r="T923" s="32" t="s">
        <v>11183</v>
      </c>
      <c r="U923" s="32" t="s">
        <v>10555</v>
      </c>
    </row>
    <row r="924" spans="1:21" x14ac:dyDescent="0.25">
      <c r="A924" s="35" t="s">
        <v>5078</v>
      </c>
      <c r="B924" s="35" t="s">
        <v>5079</v>
      </c>
      <c r="C924" s="35" t="s">
        <v>5080</v>
      </c>
      <c r="D924" s="35"/>
      <c r="E924" s="35"/>
      <c r="F924" s="36"/>
      <c r="G924" s="35"/>
      <c r="H924" s="35"/>
      <c r="I924" s="35"/>
      <c r="J924" s="35"/>
      <c r="K924" s="35"/>
      <c r="L924" s="35"/>
      <c r="M924" s="35"/>
      <c r="N924" s="35"/>
      <c r="O924" s="35"/>
      <c r="P924" s="35" t="s">
        <v>3713</v>
      </c>
      <c r="Q924" s="32" t="s">
        <v>10118</v>
      </c>
      <c r="R924" s="32" t="s">
        <v>11184</v>
      </c>
      <c r="S924" s="32" t="s">
        <v>11185</v>
      </c>
      <c r="T924" s="32" t="s">
        <v>11186</v>
      </c>
      <c r="U924" s="32" t="s">
        <v>11187</v>
      </c>
    </row>
    <row r="925" spans="1:21" x14ac:dyDescent="0.25">
      <c r="A925" s="33" t="s">
        <v>2922</v>
      </c>
      <c r="B925" s="35" t="s">
        <v>3348</v>
      </c>
      <c r="C925" s="35" t="s">
        <v>3126</v>
      </c>
      <c r="D925" s="35" t="s">
        <v>3410</v>
      </c>
      <c r="E925" s="35" t="s">
        <v>138</v>
      </c>
      <c r="F925" s="36"/>
      <c r="G925" s="35"/>
      <c r="H925" s="35"/>
      <c r="I925" s="35"/>
      <c r="J925" s="35"/>
      <c r="K925" s="35"/>
      <c r="L925" s="35"/>
      <c r="M925" s="35"/>
      <c r="N925" s="35"/>
      <c r="O925" s="35"/>
      <c r="P925" s="35" t="s">
        <v>3713</v>
      </c>
      <c r="Q925" s="32" t="s">
        <v>10118</v>
      </c>
      <c r="R925" s="32" t="s">
        <v>11184</v>
      </c>
      <c r="S925" s="32" t="s">
        <v>11188</v>
      </c>
      <c r="T925" s="32" t="s">
        <v>10399</v>
      </c>
      <c r="U925" s="32" t="s">
        <v>10394</v>
      </c>
    </row>
    <row r="926" spans="1:21" x14ac:dyDescent="0.25">
      <c r="A926" s="33" t="s">
        <v>2830</v>
      </c>
      <c r="B926" s="35" t="s">
        <v>3256</v>
      </c>
      <c r="C926" s="35" t="s">
        <v>3052</v>
      </c>
      <c r="D926" s="35" t="s">
        <v>117</v>
      </c>
      <c r="E926" s="35" t="s">
        <v>138</v>
      </c>
      <c r="F926" s="36"/>
      <c r="G926" s="35"/>
      <c r="H926" s="35"/>
      <c r="I926" s="35"/>
      <c r="J926" s="35"/>
      <c r="K926" s="35"/>
      <c r="L926" s="35"/>
      <c r="M926" s="35"/>
      <c r="N926" s="35"/>
      <c r="O926" s="35"/>
      <c r="P926" s="35" t="s">
        <v>3713</v>
      </c>
      <c r="Q926" s="32" t="s">
        <v>10118</v>
      </c>
      <c r="R926" s="32" t="s">
        <v>11184</v>
      </c>
      <c r="S926" s="32" t="s">
        <v>11189</v>
      </c>
      <c r="T926" s="32" t="s">
        <v>10399</v>
      </c>
      <c r="U926" s="32" t="s">
        <v>10394</v>
      </c>
    </row>
    <row r="927" spans="1:21" x14ac:dyDescent="0.25">
      <c r="A927" s="33" t="s">
        <v>2744</v>
      </c>
      <c r="B927" s="35" t="s">
        <v>3170</v>
      </c>
      <c r="C927" s="35" t="s">
        <v>2966</v>
      </c>
      <c r="D927" s="35" t="s">
        <v>3404</v>
      </c>
      <c r="E927" s="35" t="s">
        <v>138</v>
      </c>
      <c r="F927" s="36"/>
      <c r="G927" s="35"/>
      <c r="H927" s="35"/>
      <c r="I927" s="35"/>
      <c r="J927" s="35"/>
      <c r="K927" s="35"/>
      <c r="L927" s="35"/>
      <c r="M927" s="35"/>
      <c r="N927" s="35"/>
      <c r="O927" s="35"/>
      <c r="P927" s="35" t="s">
        <v>3713</v>
      </c>
      <c r="Q927" s="32" t="s">
        <v>10118</v>
      </c>
      <c r="R927" s="32" t="s">
        <v>11184</v>
      </c>
      <c r="S927" s="32" t="s">
        <v>11190</v>
      </c>
      <c r="T927" s="32" t="s">
        <v>10399</v>
      </c>
      <c r="U927" s="32" t="s">
        <v>10394</v>
      </c>
    </row>
    <row r="928" spans="1:21" x14ac:dyDescent="0.25">
      <c r="A928" s="33" t="s">
        <v>2846</v>
      </c>
      <c r="B928" s="35" t="s">
        <v>3272</v>
      </c>
      <c r="C928" s="35" t="s">
        <v>3068</v>
      </c>
      <c r="D928" s="35" t="s">
        <v>2715</v>
      </c>
      <c r="E928" s="35" t="s">
        <v>138</v>
      </c>
      <c r="F928" s="36"/>
      <c r="G928" s="35"/>
      <c r="H928" s="35"/>
      <c r="I928" s="35"/>
      <c r="J928" s="35"/>
      <c r="K928" s="35"/>
      <c r="L928" s="35"/>
      <c r="M928" s="35"/>
      <c r="N928" s="35"/>
      <c r="O928" s="35"/>
      <c r="P928" s="35" t="s">
        <v>3713</v>
      </c>
      <c r="Q928" s="32" t="s">
        <v>10118</v>
      </c>
      <c r="R928" s="32" t="s">
        <v>11184</v>
      </c>
      <c r="S928" s="32" t="s">
        <v>11191</v>
      </c>
      <c r="T928" s="32" t="s">
        <v>10399</v>
      </c>
      <c r="U928" s="32" t="s">
        <v>10394</v>
      </c>
    </row>
    <row r="929" spans="1:21" x14ac:dyDescent="0.25">
      <c r="A929" s="35" t="s">
        <v>8067</v>
      </c>
      <c r="B929" s="35" t="s">
        <v>8068</v>
      </c>
      <c r="C929" s="35" t="s">
        <v>8069</v>
      </c>
      <c r="D929" s="35"/>
      <c r="E929" s="35"/>
      <c r="F929" s="36"/>
      <c r="G929" s="35"/>
      <c r="H929" s="35"/>
      <c r="I929" s="35"/>
      <c r="J929" s="35"/>
      <c r="K929" s="35"/>
      <c r="L929" s="35"/>
      <c r="M929" s="35"/>
      <c r="N929" s="35"/>
      <c r="O929" s="35"/>
      <c r="P929" s="35" t="s">
        <v>4362</v>
      </c>
      <c r="Q929" s="32" t="s">
        <v>9971</v>
      </c>
      <c r="R929" s="32" t="s">
        <v>11192</v>
      </c>
      <c r="S929" s="32" t="s">
        <v>10297</v>
      </c>
    </row>
    <row r="930" spans="1:21" x14ac:dyDescent="0.25">
      <c r="A930" s="35" t="s">
        <v>6560</v>
      </c>
      <c r="B930" s="35" t="s">
        <v>6561</v>
      </c>
      <c r="C930" s="35" t="s">
        <v>6562</v>
      </c>
      <c r="D930" s="35"/>
      <c r="E930" s="35"/>
      <c r="F930" s="36"/>
      <c r="G930" s="35"/>
      <c r="H930" s="35"/>
      <c r="I930" s="35"/>
      <c r="J930" s="35"/>
      <c r="K930" s="35"/>
      <c r="L930" s="35"/>
      <c r="M930" s="35"/>
      <c r="N930" s="35"/>
      <c r="O930" s="35"/>
      <c r="P930" s="35" t="s">
        <v>4362</v>
      </c>
      <c r="Q930" s="32" t="s">
        <v>9972</v>
      </c>
      <c r="R930" s="32" t="s">
        <v>11193</v>
      </c>
      <c r="S930" s="32" t="e" cm="1">
        <f t="array" ref="S930">+Halden9</f>
        <v>#NAME?</v>
      </c>
      <c r="T930" s="32">
        <v>12</v>
      </c>
    </row>
    <row r="931" spans="1:21" x14ac:dyDescent="0.25">
      <c r="A931" s="35" t="s">
        <v>6524</v>
      </c>
      <c r="B931" s="35" t="s">
        <v>6525</v>
      </c>
      <c r="C931" s="35" t="s">
        <v>6526</v>
      </c>
      <c r="D931" s="35"/>
      <c r="E931" s="35"/>
      <c r="F931" s="36"/>
      <c r="G931" s="35"/>
      <c r="H931" s="35"/>
      <c r="I931" s="35"/>
      <c r="J931" s="35"/>
      <c r="K931" s="35"/>
      <c r="L931" s="35"/>
      <c r="M931" s="35"/>
      <c r="N931" s="35"/>
      <c r="O931" s="35"/>
      <c r="P931" s="35" t="s">
        <v>4362</v>
      </c>
      <c r="Q931" s="32" t="s">
        <v>9971</v>
      </c>
      <c r="R931" s="32" t="s">
        <v>11194</v>
      </c>
      <c r="S931" s="32" t="s">
        <v>11195</v>
      </c>
      <c r="T931" s="32">
        <v>107</v>
      </c>
    </row>
    <row r="932" spans="1:21" x14ac:dyDescent="0.25">
      <c r="A932" s="33" t="s">
        <v>2891</v>
      </c>
      <c r="B932" s="35" t="s">
        <v>3317</v>
      </c>
      <c r="C932" s="35" t="s">
        <v>3097</v>
      </c>
      <c r="D932" s="35" t="s">
        <v>2661</v>
      </c>
      <c r="E932" s="35"/>
      <c r="F932" s="36"/>
      <c r="G932" s="35"/>
      <c r="H932" s="35"/>
      <c r="I932" s="35"/>
      <c r="J932" s="35"/>
      <c r="K932" s="35"/>
      <c r="L932" s="35"/>
      <c r="M932" s="35"/>
      <c r="N932" s="35"/>
      <c r="O932" s="35"/>
      <c r="P932" s="35" t="s">
        <v>4362</v>
      </c>
      <c r="Q932" s="32" t="s">
        <v>3799</v>
      </c>
      <c r="R932" s="32" t="s">
        <v>11196</v>
      </c>
      <c r="S932" s="32" t="s">
        <v>11197</v>
      </c>
      <c r="T932" s="32" t="s">
        <v>11198</v>
      </c>
      <c r="U932" s="32" t="s">
        <v>11199</v>
      </c>
    </row>
    <row r="933" spans="1:21" x14ac:dyDescent="0.25">
      <c r="A933" s="33" t="s">
        <v>2888</v>
      </c>
      <c r="B933" s="35" t="s">
        <v>3314</v>
      </c>
      <c r="C933" s="35" t="s">
        <v>3095</v>
      </c>
      <c r="D933" s="35" t="s">
        <v>1010</v>
      </c>
      <c r="E933" s="35"/>
      <c r="F933" s="36"/>
      <c r="G933" s="35"/>
      <c r="H933" s="35"/>
      <c r="I933" s="35"/>
      <c r="J933" s="35"/>
      <c r="K933" s="35"/>
      <c r="L933" s="35"/>
      <c r="M933" s="35"/>
      <c r="N933" s="35"/>
      <c r="O933" s="35"/>
      <c r="P933" s="35" t="s">
        <v>4362</v>
      </c>
      <c r="Q933" s="32" t="s">
        <v>3799</v>
      </c>
      <c r="R933" s="32" t="s">
        <v>11196</v>
      </c>
      <c r="S933" s="32" t="s">
        <v>11197</v>
      </c>
      <c r="T933" s="32" t="s">
        <v>11198</v>
      </c>
      <c r="U933" s="32" t="s">
        <v>11200</v>
      </c>
    </row>
    <row r="934" spans="1:21" x14ac:dyDescent="0.25">
      <c r="A934" s="33" t="s">
        <v>2866</v>
      </c>
      <c r="B934" s="35" t="s">
        <v>3292</v>
      </c>
      <c r="C934" s="35" t="s">
        <v>3087</v>
      </c>
      <c r="D934" s="35" t="s">
        <v>3407</v>
      </c>
      <c r="E934" s="35"/>
      <c r="F934" s="36"/>
      <c r="G934" s="35"/>
      <c r="H934" s="35"/>
      <c r="I934" s="35"/>
      <c r="J934" s="35"/>
      <c r="K934" s="35"/>
      <c r="L934" s="35"/>
      <c r="M934" s="35"/>
      <c r="N934" s="35"/>
      <c r="O934" s="35"/>
      <c r="P934" s="35" t="s">
        <v>4362</v>
      </c>
      <c r="Q934" s="32" t="s">
        <v>3799</v>
      </c>
      <c r="R934" s="32" t="s">
        <v>11201</v>
      </c>
      <c r="S934" s="32" t="s">
        <v>11202</v>
      </c>
      <c r="T934" s="32" t="s">
        <v>11203</v>
      </c>
      <c r="U934" s="32" t="s">
        <v>11204</v>
      </c>
    </row>
    <row r="935" spans="1:21" x14ac:dyDescent="0.25">
      <c r="A935" s="33" t="s">
        <v>2887</v>
      </c>
      <c r="B935" s="35" t="s">
        <v>3313</v>
      </c>
      <c r="C935" s="32" t="s">
        <v>3094</v>
      </c>
      <c r="D935" s="35" t="s">
        <v>1374</v>
      </c>
      <c r="E935" s="35"/>
      <c r="F935" s="36"/>
      <c r="G935" s="35"/>
      <c r="H935" s="35"/>
      <c r="I935" s="35"/>
      <c r="J935" s="35"/>
      <c r="K935" s="35"/>
      <c r="L935" s="35"/>
      <c r="M935" s="35"/>
      <c r="N935" s="35"/>
      <c r="O935" s="35"/>
      <c r="P935" s="35" t="s">
        <v>4362</v>
      </c>
      <c r="Q935" s="32" t="s">
        <v>3799</v>
      </c>
      <c r="R935" s="32" t="s">
        <v>11201</v>
      </c>
      <c r="S935" s="32" t="s">
        <v>11205</v>
      </c>
      <c r="T935" s="32" t="s">
        <v>11206</v>
      </c>
      <c r="U935" s="32">
        <v>338</v>
      </c>
    </row>
    <row r="936" spans="1:21" x14ac:dyDescent="0.25">
      <c r="A936" s="35" t="s">
        <v>4235</v>
      </c>
      <c r="B936" s="35" t="s">
        <v>4236</v>
      </c>
      <c r="C936" s="35" t="s">
        <v>4237</v>
      </c>
      <c r="D936" s="35"/>
      <c r="E936" s="35"/>
      <c r="F936" s="36"/>
      <c r="G936" s="35"/>
      <c r="H936" s="35"/>
      <c r="I936" s="35"/>
      <c r="J936" s="35"/>
      <c r="K936" s="35"/>
      <c r="L936" s="35"/>
      <c r="M936" s="35"/>
      <c r="N936" s="35"/>
      <c r="O936" s="35"/>
      <c r="P936" s="35" t="s">
        <v>4362</v>
      </c>
      <c r="Q936" s="32" t="s">
        <v>3799</v>
      </c>
      <c r="R936" s="32" t="s">
        <v>11207</v>
      </c>
      <c r="S936" s="32" t="s">
        <v>11208</v>
      </c>
      <c r="T936" s="32" t="s">
        <v>11209</v>
      </c>
      <c r="U936" s="32" t="s">
        <v>11210</v>
      </c>
    </row>
    <row r="937" spans="1:21" x14ac:dyDescent="0.25">
      <c r="A937" s="35" t="s">
        <v>7428</v>
      </c>
      <c r="B937" s="35" t="s">
        <v>7429</v>
      </c>
      <c r="C937" s="35" t="s">
        <v>7430</v>
      </c>
      <c r="D937" s="35"/>
      <c r="E937" s="35"/>
      <c r="F937" s="36"/>
      <c r="G937" s="35"/>
      <c r="H937" s="35"/>
      <c r="I937" s="35"/>
      <c r="J937" s="35"/>
      <c r="K937" s="35"/>
      <c r="L937" s="35"/>
      <c r="M937" s="35"/>
      <c r="N937" s="35"/>
      <c r="O937" s="35"/>
      <c r="P937" s="35" t="s">
        <v>4362</v>
      </c>
      <c r="Q937" s="32" t="s">
        <v>3799</v>
      </c>
      <c r="R937" s="32" t="s">
        <v>11207</v>
      </c>
      <c r="S937" s="32" t="s">
        <v>11211</v>
      </c>
      <c r="T937" s="32" t="s">
        <v>11212</v>
      </c>
      <c r="U937" s="32" t="s">
        <v>11213</v>
      </c>
    </row>
    <row r="938" spans="1:21" x14ac:dyDescent="0.25">
      <c r="A938" s="35" t="s">
        <v>7419</v>
      </c>
      <c r="B938" s="35" t="s">
        <v>7420</v>
      </c>
      <c r="C938" s="35" t="s">
        <v>7421</v>
      </c>
      <c r="D938" s="35"/>
      <c r="E938" s="35"/>
      <c r="F938" s="36"/>
      <c r="G938" s="35"/>
      <c r="H938" s="35"/>
      <c r="I938" s="35"/>
      <c r="J938" s="35"/>
      <c r="K938" s="35"/>
      <c r="L938" s="35"/>
      <c r="M938" s="35"/>
      <c r="N938" s="35"/>
      <c r="O938" s="35"/>
      <c r="P938" s="35" t="s">
        <v>4362</v>
      </c>
      <c r="Q938" s="32" t="s">
        <v>3799</v>
      </c>
      <c r="R938" s="32" t="s">
        <v>11214</v>
      </c>
      <c r="S938" s="32" t="s">
        <v>11215</v>
      </c>
      <c r="T938" s="32" t="s">
        <v>11216</v>
      </c>
      <c r="U938" s="32" t="s">
        <v>11217</v>
      </c>
    </row>
    <row r="939" spans="1:21" x14ac:dyDescent="0.25">
      <c r="A939" s="35" t="s">
        <v>9624</v>
      </c>
      <c r="B939" s="35" t="s">
        <v>9625</v>
      </c>
      <c r="C939" s="35" t="s">
        <v>9626</v>
      </c>
      <c r="D939" s="35"/>
      <c r="E939" s="35"/>
      <c r="F939" s="36"/>
      <c r="G939" s="35"/>
      <c r="H939" s="35"/>
      <c r="I939" s="35"/>
      <c r="J939" s="35"/>
      <c r="K939" s="35"/>
      <c r="L939" s="35"/>
      <c r="M939" s="35"/>
      <c r="N939" s="35"/>
      <c r="O939" s="35"/>
      <c r="P939" s="35" t="s">
        <v>4362</v>
      </c>
      <c r="Q939" s="32" t="s">
        <v>3799</v>
      </c>
      <c r="R939" s="32" t="s">
        <v>11207</v>
      </c>
      <c r="S939" s="32" t="s">
        <v>11208</v>
      </c>
      <c r="T939" s="32" t="s">
        <v>11209</v>
      </c>
      <c r="U939" s="32" t="s">
        <v>11218</v>
      </c>
    </row>
    <row r="940" spans="1:21" x14ac:dyDescent="0.25">
      <c r="A940" s="33" t="s">
        <v>2890</v>
      </c>
      <c r="B940" s="35" t="s">
        <v>3316</v>
      </c>
      <c r="C940" s="35" t="s">
        <v>3096</v>
      </c>
      <c r="D940" s="35" t="s">
        <v>117</v>
      </c>
      <c r="E940" s="35"/>
      <c r="F940" s="36"/>
      <c r="G940" s="35"/>
      <c r="H940" s="35"/>
      <c r="I940" s="35"/>
      <c r="J940" s="35"/>
      <c r="K940" s="35"/>
      <c r="L940" s="35"/>
      <c r="M940" s="35"/>
      <c r="N940" s="35"/>
      <c r="O940" s="35"/>
      <c r="P940" s="35" t="s">
        <v>4362</v>
      </c>
      <c r="Q940" s="32" t="s">
        <v>3799</v>
      </c>
      <c r="R940" s="32" t="s">
        <v>11219</v>
      </c>
      <c r="S940" s="32" t="s">
        <v>11220</v>
      </c>
      <c r="T940" s="32" t="s">
        <v>11221</v>
      </c>
      <c r="U940" s="32" t="s">
        <v>11222</v>
      </c>
    </row>
    <row r="941" spans="1:21" x14ac:dyDescent="0.25">
      <c r="A941" s="33" t="s">
        <v>2867</v>
      </c>
      <c r="B941" s="35" t="s">
        <v>3293</v>
      </c>
      <c r="C941" s="35" t="s">
        <v>3088</v>
      </c>
      <c r="D941" s="35" t="s">
        <v>117</v>
      </c>
      <c r="E941" s="35"/>
      <c r="F941" s="36"/>
      <c r="G941" s="35"/>
      <c r="H941" s="35"/>
      <c r="I941" s="35"/>
      <c r="J941" s="35"/>
      <c r="K941" s="35"/>
      <c r="L941" s="35"/>
      <c r="M941" s="35"/>
      <c r="N941" s="35"/>
      <c r="O941" s="35"/>
      <c r="P941" s="35" t="s">
        <v>4362</v>
      </c>
      <c r="Q941" s="32" t="s">
        <v>3799</v>
      </c>
      <c r="R941" s="32" t="s">
        <v>11201</v>
      </c>
      <c r="S941" s="32" t="s">
        <v>11223</v>
      </c>
      <c r="T941" s="32" t="s">
        <v>11224</v>
      </c>
      <c r="U941" s="32" t="s">
        <v>11225</v>
      </c>
    </row>
    <row r="942" spans="1:21" x14ac:dyDescent="0.25">
      <c r="A942" s="33" t="s">
        <v>2886</v>
      </c>
      <c r="B942" s="35" t="s">
        <v>3312</v>
      </c>
      <c r="C942" s="35" t="s">
        <v>3093</v>
      </c>
      <c r="D942" s="35" t="s">
        <v>117</v>
      </c>
      <c r="E942" s="35"/>
      <c r="F942" s="36"/>
      <c r="G942" s="35"/>
      <c r="H942" s="35"/>
      <c r="I942" s="35"/>
      <c r="J942" s="35"/>
      <c r="K942" s="35"/>
      <c r="L942" s="35"/>
      <c r="M942" s="35"/>
      <c r="N942" s="35"/>
      <c r="O942" s="35"/>
      <c r="P942" s="35" t="s">
        <v>4362</v>
      </c>
      <c r="Q942" s="32" t="s">
        <v>3799</v>
      </c>
      <c r="R942" s="32" t="s">
        <v>11219</v>
      </c>
      <c r="S942" s="32" t="s">
        <v>11220</v>
      </c>
      <c r="T942" s="32" t="s">
        <v>11221</v>
      </c>
      <c r="U942" s="32" t="s">
        <v>11226</v>
      </c>
    </row>
    <row r="943" spans="1:21" x14ac:dyDescent="0.25">
      <c r="A943" s="35" t="s">
        <v>4760</v>
      </c>
      <c r="B943" s="35" t="s">
        <v>4761</v>
      </c>
      <c r="C943" s="35" t="s">
        <v>4762</v>
      </c>
      <c r="D943" s="35"/>
      <c r="E943" s="35"/>
      <c r="F943" s="36"/>
      <c r="G943" s="35"/>
      <c r="H943" s="35"/>
      <c r="I943" s="35"/>
      <c r="J943" s="35"/>
      <c r="K943" s="35"/>
      <c r="L943" s="35"/>
      <c r="M943" s="35"/>
      <c r="N943" s="35"/>
      <c r="O943" s="35"/>
      <c r="P943" s="35" t="s">
        <v>4248</v>
      </c>
      <c r="Q943" s="32" t="s">
        <v>9839</v>
      </c>
      <c r="R943" s="32" t="s">
        <v>10250</v>
      </c>
      <c r="S943" s="32" t="s">
        <v>10251</v>
      </c>
      <c r="T943" s="32">
        <v>17</v>
      </c>
    </row>
    <row r="944" spans="1:21" x14ac:dyDescent="0.25">
      <c r="A944" s="35" t="s">
        <v>2074</v>
      </c>
      <c r="B944" s="35" t="s">
        <v>2075</v>
      </c>
      <c r="C944" s="35" t="s">
        <v>2076</v>
      </c>
      <c r="D944" s="35" t="s">
        <v>110</v>
      </c>
      <c r="E944" s="35" t="s">
        <v>143</v>
      </c>
      <c r="F944" s="36">
        <v>4</v>
      </c>
      <c r="G944" s="35" t="s">
        <v>132</v>
      </c>
      <c r="H944" s="35" t="s">
        <v>100</v>
      </c>
      <c r="I944" s="35" t="s">
        <v>133</v>
      </c>
      <c r="J944" s="35"/>
      <c r="K944" s="35"/>
      <c r="L944" s="35"/>
      <c r="M944" s="35"/>
      <c r="N944" s="35"/>
      <c r="O944" s="35"/>
      <c r="P944" s="35" t="s">
        <v>4248</v>
      </c>
      <c r="Q944" s="32" t="s">
        <v>9839</v>
      </c>
      <c r="R944" s="32" t="s">
        <v>11227</v>
      </c>
      <c r="S944" s="32" t="s">
        <v>11228</v>
      </c>
      <c r="T944" s="32" t="e" cm="1">
        <f t="array" ref="T944">-Ic</f>
        <v>#NAME?</v>
      </c>
      <c r="U944" s="32" t="s">
        <v>11229</v>
      </c>
    </row>
    <row r="945" spans="1:21" x14ac:dyDescent="0.25">
      <c r="A945" s="35" t="s">
        <v>2071</v>
      </c>
      <c r="B945" s="35" t="s">
        <v>2072</v>
      </c>
      <c r="C945" s="35" t="s">
        <v>2073</v>
      </c>
      <c r="D945" s="35" t="s">
        <v>3414</v>
      </c>
      <c r="E945" s="35" t="s">
        <v>143</v>
      </c>
      <c r="F945" s="36">
        <v>4</v>
      </c>
      <c r="G945" s="35" t="s">
        <v>132</v>
      </c>
      <c r="H945" s="35" t="s">
        <v>100</v>
      </c>
      <c r="I945" s="35" t="s">
        <v>133</v>
      </c>
      <c r="J945" s="35"/>
      <c r="K945" s="35"/>
      <c r="L945" s="35"/>
      <c r="M945" s="35"/>
      <c r="N945" s="35"/>
      <c r="O945" s="35"/>
      <c r="P945" s="35" t="s">
        <v>4248</v>
      </c>
      <c r="Q945" s="32" t="s">
        <v>9839</v>
      </c>
      <c r="R945" s="32" t="s">
        <v>11230</v>
      </c>
      <c r="S945" s="32" t="s">
        <v>11231</v>
      </c>
      <c r="T945" s="32" t="s">
        <v>10889</v>
      </c>
      <c r="U945" s="32" t="s">
        <v>11232</v>
      </c>
    </row>
    <row r="946" spans="1:21" x14ac:dyDescent="0.25">
      <c r="A946" s="35" t="s">
        <v>2068</v>
      </c>
      <c r="B946" s="35" t="s">
        <v>2069</v>
      </c>
      <c r="C946" s="35" t="s">
        <v>2070</v>
      </c>
      <c r="D946" s="35" t="s">
        <v>198</v>
      </c>
      <c r="E946" s="35" t="s">
        <v>143</v>
      </c>
      <c r="F946" s="36">
        <v>4</v>
      </c>
      <c r="G946" s="35" t="s">
        <v>132</v>
      </c>
      <c r="H946" s="35" t="s">
        <v>100</v>
      </c>
      <c r="I946" s="35" t="s">
        <v>133</v>
      </c>
      <c r="J946" s="35"/>
      <c r="K946" s="35"/>
      <c r="L946" s="35"/>
      <c r="M946" s="35"/>
      <c r="N946" s="35"/>
      <c r="O946" s="35"/>
      <c r="P946" s="35" t="s">
        <v>4248</v>
      </c>
      <c r="Q946" s="32" t="s">
        <v>9839</v>
      </c>
      <c r="R946" s="32" t="s">
        <v>11233</v>
      </c>
      <c r="S946" s="32" t="s">
        <v>11234</v>
      </c>
      <c r="T946" s="32" t="s">
        <v>11235</v>
      </c>
      <c r="U946" s="32" t="s">
        <v>11236</v>
      </c>
    </row>
    <row r="947" spans="1:21" x14ac:dyDescent="0.25">
      <c r="A947" s="35" t="s">
        <v>2065</v>
      </c>
      <c r="B947" s="35" t="s">
        <v>2066</v>
      </c>
      <c r="C947" s="35" t="s">
        <v>2067</v>
      </c>
      <c r="D947" s="35" t="s">
        <v>2033</v>
      </c>
      <c r="E947" s="35" t="s">
        <v>143</v>
      </c>
      <c r="F947" s="36">
        <v>4</v>
      </c>
      <c r="G947" s="35" t="s">
        <v>132</v>
      </c>
      <c r="H947" s="35" t="s">
        <v>100</v>
      </c>
      <c r="I947" s="35" t="s">
        <v>133</v>
      </c>
      <c r="J947" s="35"/>
      <c r="K947" s="35"/>
      <c r="L947" s="35"/>
      <c r="M947" s="35"/>
      <c r="N947" s="35"/>
      <c r="O947" s="35"/>
      <c r="P947" s="35" t="s">
        <v>4248</v>
      </c>
      <c r="Q947" s="32" t="s">
        <v>9839</v>
      </c>
      <c r="R947" s="32" t="s">
        <v>11237</v>
      </c>
      <c r="S947" s="32" t="s">
        <v>11238</v>
      </c>
      <c r="T947" s="32" t="s">
        <v>11239</v>
      </c>
      <c r="U947" s="32" t="s">
        <v>11240</v>
      </c>
    </row>
    <row r="948" spans="1:21" x14ac:dyDescent="0.25">
      <c r="A948" s="35" t="s">
        <v>2062</v>
      </c>
      <c r="B948" s="35" t="s">
        <v>2063</v>
      </c>
      <c r="C948" s="35" t="s">
        <v>2064</v>
      </c>
      <c r="D948" s="35" t="s">
        <v>194</v>
      </c>
      <c r="E948" s="35" t="s">
        <v>143</v>
      </c>
      <c r="F948" s="36">
        <v>4</v>
      </c>
      <c r="G948" s="35" t="s">
        <v>132</v>
      </c>
      <c r="H948" s="35" t="s">
        <v>100</v>
      </c>
      <c r="I948" s="35" t="s">
        <v>133</v>
      </c>
      <c r="J948" s="35"/>
      <c r="K948" s="35"/>
      <c r="L948" s="35"/>
      <c r="M948" s="35"/>
      <c r="N948" s="35"/>
      <c r="O948" s="35"/>
      <c r="P948" s="35" t="s">
        <v>4248</v>
      </c>
      <c r="Q948" s="32" t="s">
        <v>9839</v>
      </c>
      <c r="R948" s="32" t="s">
        <v>11230</v>
      </c>
      <c r="S948" s="32" t="s">
        <v>11241</v>
      </c>
      <c r="T948" s="32" t="s">
        <v>11235</v>
      </c>
      <c r="U948" s="32" t="s">
        <v>11242</v>
      </c>
    </row>
    <row r="949" spans="1:21" x14ac:dyDescent="0.25">
      <c r="A949" s="35" t="s">
        <v>2059</v>
      </c>
      <c r="B949" s="35" t="s">
        <v>2060</v>
      </c>
      <c r="C949" s="35" t="s">
        <v>2061</v>
      </c>
      <c r="D949" s="35" t="s">
        <v>423</v>
      </c>
      <c r="E949" s="35" t="s">
        <v>143</v>
      </c>
      <c r="F949" s="36">
        <v>4</v>
      </c>
      <c r="G949" s="35" t="s">
        <v>132</v>
      </c>
      <c r="H949" s="35" t="s">
        <v>100</v>
      </c>
      <c r="I949" s="35" t="s">
        <v>133</v>
      </c>
      <c r="J949" s="35"/>
      <c r="K949" s="35"/>
      <c r="L949" s="35"/>
      <c r="M949" s="35"/>
      <c r="N949" s="35"/>
      <c r="O949" s="35"/>
      <c r="P949" s="35" t="s">
        <v>4248</v>
      </c>
      <c r="Q949" s="32" t="s">
        <v>9839</v>
      </c>
      <c r="R949" s="32" t="s">
        <v>11243</v>
      </c>
      <c r="S949" s="32" t="s">
        <v>11244</v>
      </c>
      <c r="T949" s="32" t="s">
        <v>10319</v>
      </c>
      <c r="U949" s="32" t="s">
        <v>11245</v>
      </c>
    </row>
    <row r="950" spans="1:21" x14ac:dyDescent="0.25">
      <c r="A950" s="35" t="s">
        <v>4763</v>
      </c>
      <c r="B950" s="35" t="s">
        <v>4764</v>
      </c>
      <c r="C950" s="35" t="s">
        <v>4765</v>
      </c>
      <c r="D950" s="35"/>
      <c r="E950" s="35"/>
      <c r="F950" s="36"/>
      <c r="G950" s="35"/>
      <c r="H950" s="35"/>
      <c r="I950" s="35"/>
      <c r="J950" s="35"/>
      <c r="K950" s="35"/>
      <c r="L950" s="35"/>
      <c r="M950" s="35"/>
      <c r="N950" s="35"/>
      <c r="O950" s="35"/>
      <c r="P950" s="35" t="s">
        <v>4248</v>
      </c>
      <c r="Q950" s="32" t="s">
        <v>9840</v>
      </c>
      <c r="R950" s="32" t="s">
        <v>10250</v>
      </c>
      <c r="S950" s="32" t="s">
        <v>10251</v>
      </c>
      <c r="T950" s="32">
        <v>16</v>
      </c>
    </row>
    <row r="951" spans="1:21" x14ac:dyDescent="0.25">
      <c r="A951" s="35" t="s">
        <v>2056</v>
      </c>
      <c r="B951" s="35" t="s">
        <v>2057</v>
      </c>
      <c r="C951" s="35" t="s">
        <v>2058</v>
      </c>
      <c r="D951" s="35" t="s">
        <v>110</v>
      </c>
      <c r="E951" s="35" t="s">
        <v>143</v>
      </c>
      <c r="F951" s="36">
        <v>4</v>
      </c>
      <c r="G951" s="35" t="s">
        <v>132</v>
      </c>
      <c r="H951" s="35" t="s">
        <v>100</v>
      </c>
      <c r="I951" s="35" t="s">
        <v>133</v>
      </c>
      <c r="J951" s="35"/>
      <c r="K951" s="35"/>
      <c r="L951" s="35"/>
      <c r="M951" s="35">
        <v>54</v>
      </c>
      <c r="N951" s="35">
        <v>54</v>
      </c>
      <c r="O951" s="35"/>
      <c r="P951" s="35" t="s">
        <v>4248</v>
      </c>
      <c r="Q951" s="32" t="s">
        <v>9840</v>
      </c>
      <c r="R951" s="32" t="s">
        <v>11246</v>
      </c>
      <c r="S951" s="32" t="s">
        <v>11228</v>
      </c>
      <c r="T951" s="32" t="e" cm="1">
        <f t="array" ref="T951">-Ic</f>
        <v>#NAME?</v>
      </c>
      <c r="U951" s="32" t="s">
        <v>11229</v>
      </c>
    </row>
    <row r="952" spans="1:21" x14ac:dyDescent="0.25">
      <c r="A952" s="35" t="s">
        <v>2053</v>
      </c>
      <c r="B952" s="35" t="s">
        <v>2054</v>
      </c>
      <c r="C952" s="35" t="s">
        <v>2055</v>
      </c>
      <c r="D952" s="35" t="s">
        <v>3414</v>
      </c>
      <c r="E952" s="35" t="s">
        <v>143</v>
      </c>
      <c r="F952" s="36">
        <v>4</v>
      </c>
      <c r="G952" s="35" t="s">
        <v>132</v>
      </c>
      <c r="H952" s="35" t="s">
        <v>100</v>
      </c>
      <c r="I952" s="35" t="s">
        <v>133</v>
      </c>
      <c r="J952" s="35"/>
      <c r="K952" s="35"/>
      <c r="L952" s="35"/>
      <c r="M952" s="35">
        <v>54</v>
      </c>
      <c r="N952" s="35">
        <v>54</v>
      </c>
      <c r="O952" s="35"/>
      <c r="P952" s="35" t="s">
        <v>4248</v>
      </c>
      <c r="Q952" s="32" t="s">
        <v>9840</v>
      </c>
      <c r="R952" s="32" t="s">
        <v>11247</v>
      </c>
      <c r="S952" s="32" t="s">
        <v>11231</v>
      </c>
      <c r="T952" s="32" t="s">
        <v>10889</v>
      </c>
      <c r="U952" s="32" t="s">
        <v>11232</v>
      </c>
    </row>
    <row r="953" spans="1:21" x14ac:dyDescent="0.25">
      <c r="A953" s="35" t="s">
        <v>2050</v>
      </c>
      <c r="B953" s="35" t="s">
        <v>2051</v>
      </c>
      <c r="C953" s="35" t="s">
        <v>2052</v>
      </c>
      <c r="D953" s="35" t="s">
        <v>198</v>
      </c>
      <c r="E953" s="35" t="s">
        <v>143</v>
      </c>
      <c r="F953" s="36">
        <v>4</v>
      </c>
      <c r="G953" s="35" t="s">
        <v>132</v>
      </c>
      <c r="H953" s="35" t="s">
        <v>100</v>
      </c>
      <c r="I953" s="35" t="s">
        <v>133</v>
      </c>
      <c r="J953" s="35"/>
      <c r="K953" s="35"/>
      <c r="L953" s="35"/>
      <c r="M953" s="35">
        <v>54</v>
      </c>
      <c r="N953" s="35">
        <v>54</v>
      </c>
      <c r="O953" s="35"/>
      <c r="P953" s="35" t="s">
        <v>4248</v>
      </c>
      <c r="Q953" s="32" t="s">
        <v>9840</v>
      </c>
      <c r="R953" s="32" t="s">
        <v>11248</v>
      </c>
      <c r="S953" s="32" t="s">
        <v>11234</v>
      </c>
      <c r="T953" s="32" t="s">
        <v>11235</v>
      </c>
      <c r="U953" s="32" t="s">
        <v>11236</v>
      </c>
    </row>
    <row r="954" spans="1:21" x14ac:dyDescent="0.25">
      <c r="A954" s="35" t="s">
        <v>2048</v>
      </c>
      <c r="B954" s="35" t="s">
        <v>2049</v>
      </c>
      <c r="C954" s="35" t="s">
        <v>56</v>
      </c>
      <c r="D954" s="35" t="s">
        <v>2033</v>
      </c>
      <c r="E954" s="35" t="s">
        <v>143</v>
      </c>
      <c r="F954" s="36">
        <v>4</v>
      </c>
      <c r="G954" s="35" t="s">
        <v>132</v>
      </c>
      <c r="H954" s="35" t="s">
        <v>100</v>
      </c>
      <c r="I954" s="35" t="s">
        <v>133</v>
      </c>
      <c r="J954" s="35"/>
      <c r="K954" s="35"/>
      <c r="L954" s="35"/>
      <c r="M954" s="35">
        <v>54</v>
      </c>
      <c r="N954" s="35">
        <v>54</v>
      </c>
      <c r="O954" s="35"/>
      <c r="P954" s="35" t="s">
        <v>4248</v>
      </c>
      <c r="Q954" s="32" t="s">
        <v>9840</v>
      </c>
      <c r="R954" s="32" t="s">
        <v>11249</v>
      </c>
      <c r="S954" s="32" t="s">
        <v>11238</v>
      </c>
      <c r="T954" s="32" t="s">
        <v>11239</v>
      </c>
      <c r="U954" s="32" t="s">
        <v>11240</v>
      </c>
    </row>
    <row r="955" spans="1:21" x14ac:dyDescent="0.25">
      <c r="A955" s="35" t="s">
        <v>2045</v>
      </c>
      <c r="B955" s="35" t="s">
        <v>2046</v>
      </c>
      <c r="C955" s="35" t="s">
        <v>2047</v>
      </c>
      <c r="D955" s="35" t="s">
        <v>194</v>
      </c>
      <c r="E955" s="35" t="s">
        <v>143</v>
      </c>
      <c r="F955" s="36">
        <v>4</v>
      </c>
      <c r="G955" s="35" t="s">
        <v>132</v>
      </c>
      <c r="H955" s="35" t="s">
        <v>100</v>
      </c>
      <c r="I955" s="35" t="s">
        <v>133</v>
      </c>
      <c r="J955" s="35"/>
      <c r="K955" s="35"/>
      <c r="L955" s="35"/>
      <c r="M955" s="35">
        <v>54</v>
      </c>
      <c r="N955" s="35">
        <v>54</v>
      </c>
      <c r="O955" s="35"/>
      <c r="P955" s="35" t="s">
        <v>4248</v>
      </c>
      <c r="Q955" s="32" t="s">
        <v>9840</v>
      </c>
      <c r="R955" s="32" t="s">
        <v>11247</v>
      </c>
      <c r="S955" s="32" t="s">
        <v>11241</v>
      </c>
      <c r="T955" s="32" t="s">
        <v>11235</v>
      </c>
      <c r="U955" s="32" t="s">
        <v>11242</v>
      </c>
    </row>
    <row r="956" spans="1:21" x14ac:dyDescent="0.25">
      <c r="A956" s="35" t="s">
        <v>2043</v>
      </c>
      <c r="B956" s="35" t="s">
        <v>2044</v>
      </c>
      <c r="C956" s="35" t="s">
        <v>57</v>
      </c>
      <c r="D956" s="35" t="s">
        <v>423</v>
      </c>
      <c r="E956" s="35" t="s">
        <v>143</v>
      </c>
      <c r="F956" s="36">
        <v>4</v>
      </c>
      <c r="G956" s="35" t="s">
        <v>132</v>
      </c>
      <c r="H956" s="35" t="s">
        <v>100</v>
      </c>
      <c r="I956" s="35" t="s">
        <v>133</v>
      </c>
      <c r="J956" s="35"/>
      <c r="K956" s="35"/>
      <c r="L956" s="35"/>
      <c r="M956" s="35">
        <v>54</v>
      </c>
      <c r="N956" s="35">
        <v>54</v>
      </c>
      <c r="O956" s="35"/>
      <c r="P956" s="35" t="s">
        <v>4248</v>
      </c>
      <c r="Q956" s="32" t="s">
        <v>9840</v>
      </c>
      <c r="R956" s="32" t="s">
        <v>11250</v>
      </c>
      <c r="S956" s="32" t="s">
        <v>11244</v>
      </c>
      <c r="T956" s="32" t="s">
        <v>10319</v>
      </c>
      <c r="U956" s="32" t="s">
        <v>11245</v>
      </c>
    </row>
    <row r="957" spans="1:21" x14ac:dyDescent="0.25">
      <c r="A957" s="35" t="s">
        <v>4754</v>
      </c>
      <c r="B957" s="35" t="s">
        <v>4755</v>
      </c>
      <c r="C957" s="35" t="s">
        <v>4756</v>
      </c>
      <c r="D957" s="35"/>
      <c r="E957" s="35"/>
      <c r="F957" s="36"/>
      <c r="G957" s="35"/>
      <c r="H957" s="35"/>
      <c r="I957" s="35"/>
      <c r="J957" s="35"/>
      <c r="K957" s="35"/>
      <c r="L957" s="35"/>
      <c r="M957" s="35"/>
      <c r="N957" s="35"/>
      <c r="O957" s="35"/>
      <c r="P957" s="35" t="s">
        <v>4248</v>
      </c>
      <c r="Q957" s="32" t="s">
        <v>9841</v>
      </c>
      <c r="R957" s="32" t="s">
        <v>10250</v>
      </c>
      <c r="S957" s="32" t="s">
        <v>10251</v>
      </c>
      <c r="T957" s="32">
        <v>15</v>
      </c>
    </row>
    <row r="958" spans="1:21" x14ac:dyDescent="0.25">
      <c r="A958" s="35" t="s">
        <v>2040</v>
      </c>
      <c r="B958" s="35" t="s">
        <v>2041</v>
      </c>
      <c r="C958" s="35" t="s">
        <v>2042</v>
      </c>
      <c r="D958" s="35" t="s">
        <v>110</v>
      </c>
      <c r="E958" s="35" t="s">
        <v>143</v>
      </c>
      <c r="F958" s="36">
        <v>4</v>
      </c>
      <c r="G958" s="35" t="s">
        <v>132</v>
      </c>
      <c r="H958" s="35" t="s">
        <v>100</v>
      </c>
      <c r="I958" s="35" t="s">
        <v>133</v>
      </c>
      <c r="J958" s="35"/>
      <c r="K958" s="35"/>
      <c r="L958" s="35"/>
      <c r="M958" s="35"/>
      <c r="N958" s="35"/>
      <c r="O958" s="35"/>
      <c r="P958" s="35" t="s">
        <v>4248</v>
      </c>
      <c r="Q958" s="32" t="s">
        <v>9841</v>
      </c>
      <c r="R958" s="32" t="s">
        <v>11251</v>
      </c>
      <c r="S958" s="32" t="s">
        <v>11228</v>
      </c>
      <c r="T958" s="32" t="e" cm="1">
        <f t="array" ref="T958">-Ic</f>
        <v>#NAME?</v>
      </c>
      <c r="U958" s="32" t="s">
        <v>11229</v>
      </c>
    </row>
    <row r="959" spans="1:21" x14ac:dyDescent="0.25">
      <c r="A959" s="35" t="s">
        <v>2037</v>
      </c>
      <c r="B959" s="35" t="s">
        <v>2038</v>
      </c>
      <c r="C959" s="35" t="s">
        <v>2039</v>
      </c>
      <c r="D959" s="35" t="s">
        <v>3414</v>
      </c>
      <c r="E959" s="35" t="s">
        <v>143</v>
      </c>
      <c r="F959" s="36">
        <v>4</v>
      </c>
      <c r="G959" s="35" t="s">
        <v>132</v>
      </c>
      <c r="H959" s="35" t="s">
        <v>100</v>
      </c>
      <c r="I959" s="35" t="s">
        <v>133</v>
      </c>
      <c r="J959" s="35"/>
      <c r="K959" s="35"/>
      <c r="L959" s="35"/>
      <c r="M959" s="35"/>
      <c r="N959" s="35"/>
      <c r="O959" s="35"/>
      <c r="P959" s="35" t="s">
        <v>4248</v>
      </c>
      <c r="Q959" s="32" t="s">
        <v>9841</v>
      </c>
      <c r="R959" s="32" t="s">
        <v>11252</v>
      </c>
      <c r="S959" s="32" t="s">
        <v>11231</v>
      </c>
      <c r="T959" s="32" t="s">
        <v>10889</v>
      </c>
      <c r="U959" s="32" t="s">
        <v>11232</v>
      </c>
    </row>
    <row r="960" spans="1:21" x14ac:dyDescent="0.25">
      <c r="A960" s="35" t="s">
        <v>2034</v>
      </c>
      <c r="B960" s="35" t="s">
        <v>2035</v>
      </c>
      <c r="C960" s="35" t="s">
        <v>2036</v>
      </c>
      <c r="D960" s="35" t="s">
        <v>198</v>
      </c>
      <c r="E960" s="35" t="s">
        <v>143</v>
      </c>
      <c r="F960" s="36">
        <v>4</v>
      </c>
      <c r="G960" s="35" t="s">
        <v>132</v>
      </c>
      <c r="H960" s="35" t="s">
        <v>100</v>
      </c>
      <c r="I960" s="35" t="s">
        <v>133</v>
      </c>
      <c r="J960" s="35"/>
      <c r="K960" s="35"/>
      <c r="L960" s="35"/>
      <c r="M960" s="35"/>
      <c r="N960" s="35"/>
      <c r="O960" s="35"/>
      <c r="P960" s="35" t="s">
        <v>4248</v>
      </c>
      <c r="Q960" s="32" t="s">
        <v>9841</v>
      </c>
      <c r="R960" s="32" t="s">
        <v>11253</v>
      </c>
      <c r="S960" s="32" t="s">
        <v>11234</v>
      </c>
      <c r="T960" s="32" t="s">
        <v>11235</v>
      </c>
      <c r="U960" s="32" t="s">
        <v>11236</v>
      </c>
    </row>
    <row r="961" spans="1:21" x14ac:dyDescent="0.25">
      <c r="A961" s="35" t="s">
        <v>2030</v>
      </c>
      <c r="B961" s="35" t="s">
        <v>2031</v>
      </c>
      <c r="C961" s="35" t="s">
        <v>2032</v>
      </c>
      <c r="D961" s="35" t="s">
        <v>2033</v>
      </c>
      <c r="E961" s="35" t="s">
        <v>143</v>
      </c>
      <c r="F961" s="36">
        <v>4</v>
      </c>
      <c r="G961" s="35" t="s">
        <v>132</v>
      </c>
      <c r="H961" s="35" t="s">
        <v>100</v>
      </c>
      <c r="I961" s="35" t="s">
        <v>133</v>
      </c>
      <c r="J961" s="35"/>
      <c r="K961" s="35"/>
      <c r="L961" s="35"/>
      <c r="M961" s="35"/>
      <c r="N961" s="35"/>
      <c r="O961" s="35"/>
      <c r="P961" s="35" t="s">
        <v>4248</v>
      </c>
      <c r="Q961" s="32" t="s">
        <v>9841</v>
      </c>
      <c r="R961" s="32" t="s">
        <v>11254</v>
      </c>
      <c r="S961" s="32" t="s">
        <v>11238</v>
      </c>
      <c r="T961" s="32" t="s">
        <v>11239</v>
      </c>
      <c r="U961" s="32" t="s">
        <v>11240</v>
      </c>
    </row>
    <row r="962" spans="1:21" x14ac:dyDescent="0.25">
      <c r="A962" s="35" t="s">
        <v>2027</v>
      </c>
      <c r="B962" s="35" t="s">
        <v>2028</v>
      </c>
      <c r="C962" s="35" t="s">
        <v>2029</v>
      </c>
      <c r="D962" s="35" t="s">
        <v>194</v>
      </c>
      <c r="E962" s="35" t="s">
        <v>143</v>
      </c>
      <c r="F962" s="36">
        <v>4</v>
      </c>
      <c r="G962" s="35" t="s">
        <v>132</v>
      </c>
      <c r="H962" s="35" t="s">
        <v>100</v>
      </c>
      <c r="I962" s="35" t="s">
        <v>133</v>
      </c>
      <c r="J962" s="35"/>
      <c r="K962" s="35"/>
      <c r="L962" s="35"/>
      <c r="M962" s="35"/>
      <c r="N962" s="35"/>
      <c r="O962" s="35"/>
      <c r="P962" s="35" t="s">
        <v>4248</v>
      </c>
      <c r="Q962" s="32" t="s">
        <v>9841</v>
      </c>
      <c r="R962" s="32" t="s">
        <v>11252</v>
      </c>
      <c r="S962" s="32" t="s">
        <v>11241</v>
      </c>
      <c r="T962" s="32" t="s">
        <v>11235</v>
      </c>
      <c r="U962" s="32" t="s">
        <v>11242</v>
      </c>
    </row>
    <row r="963" spans="1:21" x14ac:dyDescent="0.25">
      <c r="A963" s="35" t="s">
        <v>2024</v>
      </c>
      <c r="B963" s="35" t="s">
        <v>2025</v>
      </c>
      <c r="C963" s="35" t="s">
        <v>2026</v>
      </c>
      <c r="D963" s="35" t="s">
        <v>423</v>
      </c>
      <c r="E963" s="35" t="s">
        <v>143</v>
      </c>
      <c r="F963" s="36">
        <v>4</v>
      </c>
      <c r="G963" s="35" t="s">
        <v>132</v>
      </c>
      <c r="H963" s="35" t="s">
        <v>100</v>
      </c>
      <c r="I963" s="35" t="s">
        <v>133</v>
      </c>
      <c r="J963" s="35"/>
      <c r="K963" s="35"/>
      <c r="L963" s="35"/>
      <c r="M963" s="35"/>
      <c r="N963" s="35"/>
      <c r="O963" s="35"/>
      <c r="P963" s="35" t="s">
        <v>4248</v>
      </c>
      <c r="Q963" s="32" t="s">
        <v>9841</v>
      </c>
      <c r="R963" s="32" t="s">
        <v>11255</v>
      </c>
      <c r="S963" s="32" t="s">
        <v>11244</v>
      </c>
      <c r="T963" s="32" t="s">
        <v>10319</v>
      </c>
      <c r="U963" s="32" t="s">
        <v>11245</v>
      </c>
    </row>
    <row r="964" spans="1:21" x14ac:dyDescent="0.25">
      <c r="A964" s="35" t="s">
        <v>5640</v>
      </c>
      <c r="B964" s="35" t="s">
        <v>5641</v>
      </c>
      <c r="C964" s="35" t="s">
        <v>5642</v>
      </c>
      <c r="D964" s="35"/>
      <c r="E964" s="35"/>
      <c r="F964" s="36"/>
      <c r="G964" s="35"/>
      <c r="H964" s="35"/>
      <c r="I964" s="35"/>
      <c r="J964" s="35"/>
      <c r="K964" s="35"/>
      <c r="L964" s="35"/>
      <c r="M964" s="35"/>
      <c r="N964" s="35"/>
      <c r="O964" s="35"/>
      <c r="P964" s="35" t="s">
        <v>4248</v>
      </c>
      <c r="Q964" s="32" t="s">
        <v>9839</v>
      </c>
      <c r="R964" s="32" t="s">
        <v>11256</v>
      </c>
      <c r="S964" s="32" t="s">
        <v>11095</v>
      </c>
      <c r="T964" s="32" t="s">
        <v>10373</v>
      </c>
      <c r="U964" s="32" t="s">
        <v>11049</v>
      </c>
    </row>
    <row r="965" spans="1:21" x14ac:dyDescent="0.25">
      <c r="A965" s="35" t="s">
        <v>4012</v>
      </c>
      <c r="B965" s="35" t="s">
        <v>4013</v>
      </c>
      <c r="C965" s="35" t="s">
        <v>4014</v>
      </c>
      <c r="D965" s="35"/>
      <c r="E965" s="35"/>
      <c r="F965" s="36"/>
      <c r="G965" s="35"/>
      <c r="H965" s="35"/>
      <c r="I965" s="35"/>
      <c r="J965" s="35"/>
      <c r="K965" s="35"/>
      <c r="L965" s="35"/>
      <c r="M965" s="35"/>
      <c r="N965" s="35"/>
      <c r="O965" s="35"/>
      <c r="P965" s="35" t="s">
        <v>4248</v>
      </c>
      <c r="Q965" s="32" t="s">
        <v>9839</v>
      </c>
      <c r="R965" s="32" t="s">
        <v>11257</v>
      </c>
      <c r="S965" s="32" t="s">
        <v>11258</v>
      </c>
      <c r="T965" s="32" t="s">
        <v>11259</v>
      </c>
      <c r="U965" s="32" t="s">
        <v>11260</v>
      </c>
    </row>
    <row r="966" spans="1:21" x14ac:dyDescent="0.25">
      <c r="A966" s="35" t="s">
        <v>4021</v>
      </c>
      <c r="B966" s="35" t="s">
        <v>4013</v>
      </c>
      <c r="C966" s="35" t="s">
        <v>4022</v>
      </c>
      <c r="D966" s="35"/>
      <c r="E966" s="35"/>
      <c r="F966" s="36"/>
      <c r="G966" s="35"/>
      <c r="H966" s="35"/>
      <c r="I966" s="35"/>
      <c r="J966" s="35"/>
      <c r="K966" s="35"/>
      <c r="L966" s="35"/>
      <c r="M966" s="35"/>
      <c r="N966" s="35"/>
      <c r="O966" s="35"/>
      <c r="P966" s="35" t="s">
        <v>4248</v>
      </c>
      <c r="Q966" s="32" t="s">
        <v>9839</v>
      </c>
      <c r="R966" s="32" t="s">
        <v>11257</v>
      </c>
      <c r="S966" s="32" t="s">
        <v>11258</v>
      </c>
      <c r="T966" s="32" t="s">
        <v>11259</v>
      </c>
      <c r="U966" s="32" t="s">
        <v>11261</v>
      </c>
    </row>
    <row r="967" spans="1:21" x14ac:dyDescent="0.25">
      <c r="A967" s="35" t="s">
        <v>4003</v>
      </c>
      <c r="B967" s="35" t="s">
        <v>4004</v>
      </c>
      <c r="C967" s="35" t="s">
        <v>4005</v>
      </c>
      <c r="D967" s="35"/>
      <c r="E967" s="35"/>
      <c r="F967" s="36"/>
      <c r="G967" s="35"/>
      <c r="H967" s="35"/>
      <c r="I967" s="35"/>
      <c r="J967" s="35"/>
      <c r="K967" s="35"/>
      <c r="L967" s="35"/>
      <c r="M967" s="35"/>
      <c r="N967" s="35"/>
      <c r="O967" s="35"/>
      <c r="P967" s="35" t="s">
        <v>4248</v>
      </c>
      <c r="Q967" s="32" t="s">
        <v>9839</v>
      </c>
      <c r="R967" s="32" t="s">
        <v>11257</v>
      </c>
      <c r="S967" s="32" t="s">
        <v>11258</v>
      </c>
      <c r="T967" s="32" t="s">
        <v>11259</v>
      </c>
      <c r="U967" s="32" t="s">
        <v>11262</v>
      </c>
    </row>
    <row r="968" spans="1:21" x14ac:dyDescent="0.25">
      <c r="A968" s="35" t="s">
        <v>3994</v>
      </c>
      <c r="B968" s="35" t="s">
        <v>3995</v>
      </c>
      <c r="C968" s="35" t="s">
        <v>3996</v>
      </c>
      <c r="D968" s="35"/>
      <c r="E968" s="35"/>
      <c r="F968" s="36"/>
      <c r="G968" s="35"/>
      <c r="H968" s="35"/>
      <c r="I968" s="35"/>
      <c r="J968" s="35"/>
      <c r="K968" s="35"/>
      <c r="L968" s="35"/>
      <c r="M968" s="35"/>
      <c r="N968" s="35"/>
      <c r="O968" s="35"/>
      <c r="P968" s="35" t="s">
        <v>4248</v>
      </c>
      <c r="Q968" s="32" t="s">
        <v>9839</v>
      </c>
      <c r="R968" s="32" t="s">
        <v>11257</v>
      </c>
      <c r="S968" s="32" t="s">
        <v>11258</v>
      </c>
      <c r="T968" s="32" t="s">
        <v>11259</v>
      </c>
      <c r="U968" s="32" t="s">
        <v>11263</v>
      </c>
    </row>
    <row r="969" spans="1:21" x14ac:dyDescent="0.25">
      <c r="A969" s="35" t="s">
        <v>4027</v>
      </c>
      <c r="B969" s="35" t="s">
        <v>4028</v>
      </c>
      <c r="C969" s="35" t="s">
        <v>4029</v>
      </c>
      <c r="D969" s="35"/>
      <c r="E969" s="35"/>
      <c r="F969" s="36"/>
      <c r="G969" s="35"/>
      <c r="H969" s="35"/>
      <c r="I969" s="35"/>
      <c r="J969" s="35"/>
      <c r="K969" s="35"/>
      <c r="L969" s="35"/>
      <c r="M969" s="35"/>
      <c r="N969" s="35"/>
      <c r="O969" s="35"/>
      <c r="P969" s="35" t="s">
        <v>4248</v>
      </c>
      <c r="Q969" s="32" t="s">
        <v>9839</v>
      </c>
      <c r="R969" s="32" t="s">
        <v>11257</v>
      </c>
      <c r="S969" s="32" t="s">
        <v>11258</v>
      </c>
      <c r="T969" s="32" t="s">
        <v>11259</v>
      </c>
      <c r="U969" s="32" t="s">
        <v>11264</v>
      </c>
    </row>
    <row r="970" spans="1:21" x14ac:dyDescent="0.25">
      <c r="A970" s="35" t="s">
        <v>5152</v>
      </c>
      <c r="B970" s="35" t="s">
        <v>5153</v>
      </c>
      <c r="C970" s="35" t="s">
        <v>5154</v>
      </c>
      <c r="D970" s="35"/>
      <c r="E970" s="35"/>
      <c r="F970" s="36"/>
      <c r="G970" s="35"/>
      <c r="H970" s="35"/>
      <c r="I970" s="35"/>
      <c r="J970" s="35"/>
      <c r="K970" s="35"/>
      <c r="L970" s="35"/>
      <c r="M970" s="35"/>
      <c r="N970" s="35"/>
      <c r="O970" s="35"/>
      <c r="P970" s="35" t="s">
        <v>4248</v>
      </c>
      <c r="Q970" s="32" t="s">
        <v>9839</v>
      </c>
      <c r="R970" s="32" t="s">
        <v>11257</v>
      </c>
      <c r="S970" s="32" t="s">
        <v>11258</v>
      </c>
      <c r="T970" s="32" t="s">
        <v>11259</v>
      </c>
      <c r="U970" s="32" t="s">
        <v>11265</v>
      </c>
    </row>
    <row r="971" spans="1:21" x14ac:dyDescent="0.25">
      <c r="A971" s="35" t="s">
        <v>6135</v>
      </c>
      <c r="B971" s="35" t="s">
        <v>6136</v>
      </c>
      <c r="C971" s="35" t="s">
        <v>6137</v>
      </c>
      <c r="D971" s="35"/>
      <c r="E971" s="35"/>
      <c r="F971" s="36"/>
      <c r="G971" s="35"/>
      <c r="H971" s="35"/>
      <c r="I971" s="35"/>
      <c r="J971" s="35"/>
      <c r="K971" s="35"/>
      <c r="L971" s="35"/>
      <c r="M971" s="35"/>
      <c r="N971" s="35"/>
      <c r="O971" s="35"/>
      <c r="P971" s="35" t="s">
        <v>4248</v>
      </c>
      <c r="Q971" s="32" t="s">
        <v>9839</v>
      </c>
      <c r="R971" s="32" t="s">
        <v>11243</v>
      </c>
      <c r="S971" s="32" t="s">
        <v>11244</v>
      </c>
      <c r="T971" s="32" t="s">
        <v>10319</v>
      </c>
      <c r="U971" s="32" t="s">
        <v>11266</v>
      </c>
    </row>
    <row r="972" spans="1:21" x14ac:dyDescent="0.25">
      <c r="A972" s="35" t="s">
        <v>5643</v>
      </c>
      <c r="B972" s="35" t="s">
        <v>5644</v>
      </c>
      <c r="C972" s="35" t="s">
        <v>5645</v>
      </c>
      <c r="D972" s="35"/>
      <c r="E972" s="35"/>
      <c r="F972" s="36"/>
      <c r="G972" s="35"/>
      <c r="H972" s="35"/>
      <c r="I972" s="35"/>
      <c r="J972" s="35"/>
      <c r="K972" s="35"/>
      <c r="L972" s="35"/>
      <c r="M972" s="35"/>
      <c r="N972" s="35"/>
      <c r="O972" s="35"/>
      <c r="P972" s="35" t="s">
        <v>4248</v>
      </c>
      <c r="Q972" s="32" t="s">
        <v>9840</v>
      </c>
      <c r="R972" s="32" t="s">
        <v>11267</v>
      </c>
      <c r="S972" s="32" t="s">
        <v>11095</v>
      </c>
      <c r="T972" s="32" t="s">
        <v>10373</v>
      </c>
      <c r="U972" s="32" t="s">
        <v>11049</v>
      </c>
    </row>
    <row r="973" spans="1:21" x14ac:dyDescent="0.25">
      <c r="A973" s="35" t="s">
        <v>4018</v>
      </c>
      <c r="B973" s="35" t="s">
        <v>4019</v>
      </c>
      <c r="C973" s="35" t="s">
        <v>4020</v>
      </c>
      <c r="D973" s="35"/>
      <c r="E973" s="35"/>
      <c r="F973" s="36"/>
      <c r="G973" s="35"/>
      <c r="H973" s="35"/>
      <c r="I973" s="35"/>
      <c r="J973" s="35"/>
      <c r="K973" s="35"/>
      <c r="L973" s="35"/>
      <c r="M973" s="35"/>
      <c r="N973" s="35"/>
      <c r="O973" s="35"/>
      <c r="P973" s="35" t="s">
        <v>4248</v>
      </c>
      <c r="Q973" s="32" t="s">
        <v>9840</v>
      </c>
      <c r="R973" s="32" t="s">
        <v>11268</v>
      </c>
      <c r="S973" s="32" t="s">
        <v>11258</v>
      </c>
      <c r="T973" s="32" t="s">
        <v>11259</v>
      </c>
      <c r="U973" s="32" t="s">
        <v>11269</v>
      </c>
    </row>
    <row r="974" spans="1:21" x14ac:dyDescent="0.25">
      <c r="A974" s="35" t="s">
        <v>4025</v>
      </c>
      <c r="B974" s="35" t="s">
        <v>4019</v>
      </c>
      <c r="C974" s="35" t="s">
        <v>4026</v>
      </c>
      <c r="D974" s="35"/>
      <c r="E974" s="35"/>
      <c r="F974" s="36"/>
      <c r="G974" s="35"/>
      <c r="H974" s="35"/>
      <c r="I974" s="35"/>
      <c r="J974" s="35"/>
      <c r="K974" s="35"/>
      <c r="L974" s="35"/>
      <c r="M974" s="35"/>
      <c r="N974" s="35"/>
      <c r="O974" s="35"/>
      <c r="P974" s="35" t="s">
        <v>4248</v>
      </c>
      <c r="Q974" s="32" t="s">
        <v>9840</v>
      </c>
      <c r="R974" s="32" t="s">
        <v>11268</v>
      </c>
      <c r="S974" s="32" t="s">
        <v>11258</v>
      </c>
      <c r="T974" s="32" t="s">
        <v>11259</v>
      </c>
      <c r="U974" s="32" t="s">
        <v>11270</v>
      </c>
    </row>
    <row r="975" spans="1:21" x14ac:dyDescent="0.25">
      <c r="A975" s="35" t="s">
        <v>4009</v>
      </c>
      <c r="B975" s="35" t="s">
        <v>4010</v>
      </c>
      <c r="C975" s="35" t="s">
        <v>4011</v>
      </c>
      <c r="D975" s="35"/>
      <c r="E975" s="35"/>
      <c r="F975" s="36"/>
      <c r="G975" s="35"/>
      <c r="H975" s="35"/>
      <c r="I975" s="35"/>
      <c r="J975" s="35"/>
      <c r="K975" s="35"/>
      <c r="L975" s="35"/>
      <c r="M975" s="35"/>
      <c r="N975" s="35"/>
      <c r="O975" s="35"/>
      <c r="P975" s="35" t="s">
        <v>4248</v>
      </c>
      <c r="Q975" s="32" t="s">
        <v>9840</v>
      </c>
      <c r="R975" s="32" t="s">
        <v>11268</v>
      </c>
      <c r="S975" s="32" t="s">
        <v>11258</v>
      </c>
      <c r="T975" s="32" t="s">
        <v>11259</v>
      </c>
      <c r="U975" s="32" t="s">
        <v>11271</v>
      </c>
    </row>
    <row r="976" spans="1:21" x14ac:dyDescent="0.25">
      <c r="A976" s="35" t="s">
        <v>4000</v>
      </c>
      <c r="B976" s="35" t="s">
        <v>4001</v>
      </c>
      <c r="C976" s="35" t="s">
        <v>4002</v>
      </c>
      <c r="D976" s="35"/>
      <c r="E976" s="35"/>
      <c r="F976" s="36"/>
      <c r="G976" s="35"/>
      <c r="H976" s="35"/>
      <c r="I976" s="35"/>
      <c r="J976" s="35"/>
      <c r="K976" s="35"/>
      <c r="L976" s="35"/>
      <c r="M976" s="35"/>
      <c r="N976" s="35"/>
      <c r="O976" s="35"/>
      <c r="P976" s="35" t="s">
        <v>4248</v>
      </c>
      <c r="Q976" s="32" t="s">
        <v>9840</v>
      </c>
      <c r="R976" s="32" t="s">
        <v>11268</v>
      </c>
      <c r="S976" s="32" t="s">
        <v>11258</v>
      </c>
      <c r="T976" s="32" t="s">
        <v>11259</v>
      </c>
      <c r="U976" s="32" t="s">
        <v>11272</v>
      </c>
    </row>
    <row r="977" spans="1:21" x14ac:dyDescent="0.25">
      <c r="A977" s="35" t="s">
        <v>4033</v>
      </c>
      <c r="B977" s="35" t="s">
        <v>4034</v>
      </c>
      <c r="C977" s="35" t="s">
        <v>4035</v>
      </c>
      <c r="D977" s="35"/>
      <c r="E977" s="35"/>
      <c r="F977" s="36"/>
      <c r="G977" s="35"/>
      <c r="H977" s="35"/>
      <c r="I977" s="35"/>
      <c r="J977" s="35"/>
      <c r="K977" s="35"/>
      <c r="L977" s="35"/>
      <c r="M977" s="35"/>
      <c r="N977" s="35"/>
      <c r="O977" s="35"/>
      <c r="P977" s="35" t="s">
        <v>4248</v>
      </c>
      <c r="Q977" s="32" t="s">
        <v>9840</v>
      </c>
      <c r="R977" s="32" t="s">
        <v>11268</v>
      </c>
      <c r="S977" s="32" t="s">
        <v>11258</v>
      </c>
      <c r="T977" s="32" t="s">
        <v>11259</v>
      </c>
      <c r="U977" s="32" t="s">
        <v>11273</v>
      </c>
    </row>
    <row r="978" spans="1:21" x14ac:dyDescent="0.25">
      <c r="A978" s="35" t="s">
        <v>5149</v>
      </c>
      <c r="B978" s="35" t="s">
        <v>5150</v>
      </c>
      <c r="C978" s="35" t="s">
        <v>5151</v>
      </c>
      <c r="D978" s="35"/>
      <c r="E978" s="35"/>
      <c r="F978" s="36"/>
      <c r="G978" s="35"/>
      <c r="H978" s="35"/>
      <c r="I978" s="35"/>
      <c r="J978" s="35"/>
      <c r="K978" s="35"/>
      <c r="L978" s="35"/>
      <c r="M978" s="35"/>
      <c r="N978" s="35"/>
      <c r="O978" s="35"/>
      <c r="P978" s="35" t="s">
        <v>4248</v>
      </c>
      <c r="Q978" s="32" t="s">
        <v>9840</v>
      </c>
      <c r="R978" s="32" t="s">
        <v>11268</v>
      </c>
      <c r="S978" s="32" t="s">
        <v>11258</v>
      </c>
      <c r="T978" s="32" t="s">
        <v>11259</v>
      </c>
      <c r="U978" s="32" t="s">
        <v>11265</v>
      </c>
    </row>
    <row r="979" spans="1:21" x14ac:dyDescent="0.25">
      <c r="A979" s="35" t="s">
        <v>6138</v>
      </c>
      <c r="B979" s="35" t="s">
        <v>6139</v>
      </c>
      <c r="C979" s="35" t="s">
        <v>6140</v>
      </c>
      <c r="D979" s="35"/>
      <c r="E979" s="35"/>
      <c r="F979" s="36"/>
      <c r="G979" s="35"/>
      <c r="H979" s="35"/>
      <c r="I979" s="35"/>
      <c r="J979" s="35"/>
      <c r="K979" s="35"/>
      <c r="L979" s="35"/>
      <c r="M979" s="35"/>
      <c r="N979" s="35"/>
      <c r="O979" s="35"/>
      <c r="P979" s="35" t="s">
        <v>4248</v>
      </c>
      <c r="Q979" s="32" t="s">
        <v>9840</v>
      </c>
      <c r="R979" s="32" t="s">
        <v>11250</v>
      </c>
      <c r="S979" s="32" t="s">
        <v>11244</v>
      </c>
      <c r="T979" s="32" t="s">
        <v>10319</v>
      </c>
      <c r="U979" s="32" t="s">
        <v>11274</v>
      </c>
    </row>
    <row r="980" spans="1:21" x14ac:dyDescent="0.25">
      <c r="A980" s="35" t="s">
        <v>5646</v>
      </c>
      <c r="B980" s="35" t="s">
        <v>5647</v>
      </c>
      <c r="C980" s="35" t="s">
        <v>5648</v>
      </c>
      <c r="D980" s="35"/>
      <c r="E980" s="35"/>
      <c r="F980" s="36"/>
      <c r="G980" s="35"/>
      <c r="H980" s="35"/>
      <c r="I980" s="35"/>
      <c r="J980" s="35"/>
      <c r="K980" s="35"/>
      <c r="L980" s="35"/>
      <c r="M980" s="35"/>
      <c r="N980" s="35"/>
      <c r="O980" s="35"/>
      <c r="P980" s="35" t="s">
        <v>4248</v>
      </c>
      <c r="Q980" s="32" t="s">
        <v>9841</v>
      </c>
      <c r="R980" s="32" t="s">
        <v>11275</v>
      </c>
      <c r="S980" s="32" t="s">
        <v>11095</v>
      </c>
      <c r="T980" s="32" t="s">
        <v>10373</v>
      </c>
      <c r="U980" s="32" t="s">
        <v>11049</v>
      </c>
    </row>
    <row r="981" spans="1:21" x14ac:dyDescent="0.25">
      <c r="A981" s="35" t="s">
        <v>4015</v>
      </c>
      <c r="B981" s="35" t="s">
        <v>4016</v>
      </c>
      <c r="C981" s="35" t="s">
        <v>4017</v>
      </c>
      <c r="D981" s="35"/>
      <c r="E981" s="35"/>
      <c r="F981" s="36"/>
      <c r="G981" s="35"/>
      <c r="H981" s="35"/>
      <c r="I981" s="35"/>
      <c r="J981" s="35"/>
      <c r="K981" s="35"/>
      <c r="L981" s="35"/>
      <c r="M981" s="35"/>
      <c r="N981" s="35"/>
      <c r="O981" s="35"/>
      <c r="P981" s="35" t="s">
        <v>4248</v>
      </c>
      <c r="Q981" s="32" t="s">
        <v>9841</v>
      </c>
      <c r="R981" s="32" t="s">
        <v>11252</v>
      </c>
      <c r="S981" s="32" t="s">
        <v>11231</v>
      </c>
      <c r="T981" s="32" t="s">
        <v>10889</v>
      </c>
      <c r="U981" s="32" t="s">
        <v>11276</v>
      </c>
    </row>
    <row r="982" spans="1:21" x14ac:dyDescent="0.25">
      <c r="A982" s="35" t="s">
        <v>4023</v>
      </c>
      <c r="B982" s="35" t="s">
        <v>4016</v>
      </c>
      <c r="C982" s="35" t="s">
        <v>4024</v>
      </c>
      <c r="D982" s="35"/>
      <c r="E982" s="35"/>
      <c r="F982" s="36"/>
      <c r="G982" s="35"/>
      <c r="H982" s="35"/>
      <c r="I982" s="35"/>
      <c r="J982" s="35"/>
      <c r="K982" s="35"/>
      <c r="L982" s="35"/>
      <c r="M982" s="35"/>
      <c r="N982" s="35"/>
      <c r="O982" s="35"/>
      <c r="P982" s="35" t="s">
        <v>4248</v>
      </c>
      <c r="Q982" s="32" t="s">
        <v>9841</v>
      </c>
      <c r="R982" s="32" t="s">
        <v>11252</v>
      </c>
      <c r="S982" s="32" t="s">
        <v>11231</v>
      </c>
      <c r="T982" s="32" t="s">
        <v>10889</v>
      </c>
      <c r="U982" s="32" t="s">
        <v>11277</v>
      </c>
    </row>
    <row r="983" spans="1:21" x14ac:dyDescent="0.25">
      <c r="A983" s="35" t="s">
        <v>4006</v>
      </c>
      <c r="B983" s="35" t="s">
        <v>4007</v>
      </c>
      <c r="C983" s="35" t="s">
        <v>4008</v>
      </c>
      <c r="D983" s="35"/>
      <c r="E983" s="35"/>
      <c r="F983" s="36"/>
      <c r="G983" s="35"/>
      <c r="H983" s="35"/>
      <c r="I983" s="35"/>
      <c r="J983" s="35"/>
      <c r="K983" s="35"/>
      <c r="L983" s="35"/>
      <c r="M983" s="35"/>
      <c r="N983" s="35"/>
      <c r="O983" s="35"/>
      <c r="P983" s="35" t="s">
        <v>4248</v>
      </c>
      <c r="Q983" s="32" t="s">
        <v>9841</v>
      </c>
      <c r="R983" s="32" t="s">
        <v>11252</v>
      </c>
      <c r="S983" s="32" t="s">
        <v>11231</v>
      </c>
      <c r="T983" s="32" t="s">
        <v>10889</v>
      </c>
      <c r="U983" s="32" t="s">
        <v>11278</v>
      </c>
    </row>
    <row r="984" spans="1:21" x14ac:dyDescent="0.25">
      <c r="A984" s="35" t="s">
        <v>3997</v>
      </c>
      <c r="B984" s="35" t="s">
        <v>3998</v>
      </c>
      <c r="C984" s="35" t="s">
        <v>3999</v>
      </c>
      <c r="D984" s="35"/>
      <c r="E984" s="35"/>
      <c r="F984" s="36"/>
      <c r="G984" s="35"/>
      <c r="H984" s="35"/>
      <c r="I984" s="35"/>
      <c r="J984" s="35"/>
      <c r="K984" s="35"/>
      <c r="L984" s="35"/>
      <c r="M984" s="35"/>
      <c r="N984" s="35"/>
      <c r="O984" s="35"/>
      <c r="P984" s="35" t="s">
        <v>4248</v>
      </c>
      <c r="Q984" s="32" t="s">
        <v>9841</v>
      </c>
      <c r="R984" s="32" t="s">
        <v>11252</v>
      </c>
      <c r="S984" s="32" t="s">
        <v>11231</v>
      </c>
      <c r="T984" s="32" t="s">
        <v>10889</v>
      </c>
      <c r="U984" s="32" t="s">
        <v>11279</v>
      </c>
    </row>
    <row r="985" spans="1:21" x14ac:dyDescent="0.25">
      <c r="A985" s="35" t="s">
        <v>4030</v>
      </c>
      <c r="B985" s="35" t="s">
        <v>4031</v>
      </c>
      <c r="C985" s="35" t="s">
        <v>4032</v>
      </c>
      <c r="D985" s="35"/>
      <c r="E985" s="35"/>
      <c r="F985" s="36"/>
      <c r="G985" s="35"/>
      <c r="H985" s="35"/>
      <c r="I985" s="35"/>
      <c r="J985" s="35"/>
      <c r="K985" s="35"/>
      <c r="L985" s="35"/>
      <c r="M985" s="35"/>
      <c r="N985" s="35"/>
      <c r="O985" s="35"/>
      <c r="P985" s="35" t="s">
        <v>4248</v>
      </c>
      <c r="Q985" s="32" t="s">
        <v>9841</v>
      </c>
      <c r="R985" s="32" t="s">
        <v>11252</v>
      </c>
      <c r="S985" s="32" t="s">
        <v>11231</v>
      </c>
      <c r="T985" s="32" t="s">
        <v>10889</v>
      </c>
      <c r="U985" s="32" t="s">
        <v>11280</v>
      </c>
    </row>
    <row r="986" spans="1:21" x14ac:dyDescent="0.25">
      <c r="A986" s="35" t="s">
        <v>6599</v>
      </c>
      <c r="B986" s="35" t="s">
        <v>6600</v>
      </c>
      <c r="C986" s="35" t="s">
        <v>6601</v>
      </c>
      <c r="D986" s="35"/>
      <c r="E986" s="35"/>
      <c r="F986" s="36"/>
      <c r="G986" s="35"/>
      <c r="H986" s="35"/>
      <c r="I986" s="35"/>
      <c r="J986" s="35"/>
      <c r="K986" s="35"/>
      <c r="L986" s="35"/>
      <c r="M986" s="35"/>
      <c r="N986" s="35"/>
      <c r="O986" s="35"/>
      <c r="P986" s="35" t="s">
        <v>4248</v>
      </c>
      <c r="Q986" s="32" t="s">
        <v>9841</v>
      </c>
      <c r="R986" s="32" t="s">
        <v>11281</v>
      </c>
      <c r="S986" s="32" t="s">
        <v>11258</v>
      </c>
      <c r="T986" s="32" t="s">
        <v>11259</v>
      </c>
      <c r="U986" s="32" t="s">
        <v>11265</v>
      </c>
    </row>
    <row r="987" spans="1:21" x14ac:dyDescent="0.25">
      <c r="A987" s="35" t="s">
        <v>6141</v>
      </c>
      <c r="B987" s="35" t="s">
        <v>6142</v>
      </c>
      <c r="C987" s="35" t="s">
        <v>6143</v>
      </c>
      <c r="D987" s="35"/>
      <c r="E987" s="35"/>
      <c r="F987" s="36"/>
      <c r="G987" s="35"/>
      <c r="H987" s="35"/>
      <c r="I987" s="35"/>
      <c r="J987" s="35"/>
      <c r="K987" s="35"/>
      <c r="L987" s="35"/>
      <c r="M987" s="35"/>
      <c r="N987" s="35"/>
      <c r="O987" s="35"/>
      <c r="P987" s="35" t="s">
        <v>4248</v>
      </c>
      <c r="Q987" s="32" t="s">
        <v>9841</v>
      </c>
      <c r="R987" s="32" t="s">
        <v>11255</v>
      </c>
      <c r="S987" s="32" t="s">
        <v>11244</v>
      </c>
      <c r="T987" s="32" t="s">
        <v>10319</v>
      </c>
      <c r="U987" s="32" t="s">
        <v>11274</v>
      </c>
    </row>
    <row r="988" spans="1:21" x14ac:dyDescent="0.25">
      <c r="A988" s="35" t="s">
        <v>2021</v>
      </c>
      <c r="B988" s="35" t="s">
        <v>2022</v>
      </c>
      <c r="C988" s="35" t="s">
        <v>2023</v>
      </c>
      <c r="D988" s="35" t="s">
        <v>137</v>
      </c>
      <c r="E988" s="35" t="s">
        <v>1978</v>
      </c>
      <c r="F988" s="36">
        <v>4</v>
      </c>
      <c r="G988" s="35" t="s">
        <v>390</v>
      </c>
      <c r="H988" s="35" t="s">
        <v>100</v>
      </c>
      <c r="I988" s="35" t="s">
        <v>133</v>
      </c>
      <c r="J988" s="35"/>
      <c r="K988" s="35"/>
      <c r="L988" s="35"/>
      <c r="M988" s="35"/>
      <c r="N988" s="35"/>
      <c r="O988" s="35"/>
      <c r="P988" s="35" t="s">
        <v>4248</v>
      </c>
      <c r="Q988" s="32" t="s">
        <v>9842</v>
      </c>
      <c r="R988" s="32" t="s">
        <v>11282</v>
      </c>
      <c r="S988" s="32" t="s">
        <v>10045</v>
      </c>
    </row>
    <row r="989" spans="1:21" x14ac:dyDescent="0.25">
      <c r="A989" s="35" t="s">
        <v>2018</v>
      </c>
      <c r="B989" s="35" t="s">
        <v>2019</v>
      </c>
      <c r="C989" s="35" t="s">
        <v>2020</v>
      </c>
      <c r="D989" s="35" t="s">
        <v>137</v>
      </c>
      <c r="E989" s="35" t="s">
        <v>1978</v>
      </c>
      <c r="F989" s="36">
        <v>4</v>
      </c>
      <c r="G989" s="35" t="s">
        <v>390</v>
      </c>
      <c r="H989" s="35" t="s">
        <v>100</v>
      </c>
      <c r="I989" s="35" t="s">
        <v>133</v>
      </c>
      <c r="J989" s="35"/>
      <c r="K989" s="35"/>
      <c r="L989" s="35"/>
      <c r="M989" s="35"/>
      <c r="N989" s="35"/>
      <c r="O989" s="35"/>
      <c r="P989" s="35" t="s">
        <v>4248</v>
      </c>
      <c r="Q989" s="32" t="s">
        <v>9842</v>
      </c>
      <c r="R989" s="32" t="s">
        <v>2020</v>
      </c>
    </row>
    <row r="990" spans="1:21" x14ac:dyDescent="0.25">
      <c r="A990" s="35" t="s">
        <v>2015</v>
      </c>
      <c r="B990" s="35" t="s">
        <v>2016</v>
      </c>
      <c r="C990" s="35" t="s">
        <v>2017</v>
      </c>
      <c r="D990" s="35" t="s">
        <v>137</v>
      </c>
      <c r="E990" s="35" t="s">
        <v>1978</v>
      </c>
      <c r="F990" s="36">
        <v>4</v>
      </c>
      <c r="G990" s="35" t="s">
        <v>390</v>
      </c>
      <c r="H990" s="35" t="s">
        <v>100</v>
      </c>
      <c r="I990" s="35" t="s">
        <v>133</v>
      </c>
      <c r="J990" s="35"/>
      <c r="K990" s="35"/>
      <c r="L990" s="35"/>
      <c r="M990" s="35"/>
      <c r="N990" s="35"/>
      <c r="O990" s="35"/>
      <c r="P990" s="35" t="s">
        <v>4248</v>
      </c>
      <c r="Q990" s="32" t="s">
        <v>9842</v>
      </c>
      <c r="R990" s="32" t="s">
        <v>11283</v>
      </c>
      <c r="S990" s="32" t="s">
        <v>10653</v>
      </c>
    </row>
    <row r="991" spans="1:21" x14ac:dyDescent="0.25">
      <c r="A991" s="35" t="s">
        <v>2012</v>
      </c>
      <c r="B991" s="35" t="s">
        <v>2013</v>
      </c>
      <c r="C991" s="35" t="s">
        <v>2014</v>
      </c>
      <c r="D991" s="35" t="s">
        <v>137</v>
      </c>
      <c r="E991" s="35" t="s">
        <v>1978</v>
      </c>
      <c r="F991" s="36">
        <v>4</v>
      </c>
      <c r="G991" s="35" t="s">
        <v>390</v>
      </c>
      <c r="H991" s="35" t="s">
        <v>100</v>
      </c>
      <c r="I991" s="35" t="s">
        <v>133</v>
      </c>
      <c r="J991" s="35"/>
      <c r="K991" s="35"/>
      <c r="L991" s="35"/>
      <c r="M991" s="35"/>
      <c r="N991" s="35"/>
      <c r="O991" s="35"/>
      <c r="P991" s="35" t="s">
        <v>4248</v>
      </c>
      <c r="Q991" s="32" t="s">
        <v>9842</v>
      </c>
      <c r="R991" s="32" t="s">
        <v>11284</v>
      </c>
      <c r="S991" s="32" t="s">
        <v>10098</v>
      </c>
    </row>
    <row r="992" spans="1:21" x14ac:dyDescent="0.25">
      <c r="A992" s="35" t="s">
        <v>2009</v>
      </c>
      <c r="B992" s="35" t="s">
        <v>2010</v>
      </c>
      <c r="C992" s="35" t="s">
        <v>2011</v>
      </c>
      <c r="D992" s="35" t="s">
        <v>137</v>
      </c>
      <c r="E992" s="35" t="s">
        <v>1978</v>
      </c>
      <c r="F992" s="36">
        <v>8</v>
      </c>
      <c r="G992" s="35" t="s">
        <v>390</v>
      </c>
      <c r="H992" s="35" t="s">
        <v>100</v>
      </c>
      <c r="I992" s="35" t="s">
        <v>133</v>
      </c>
      <c r="J992" s="35"/>
      <c r="K992" s="35"/>
      <c r="L992" s="35"/>
      <c r="M992" s="35"/>
      <c r="N992" s="35"/>
      <c r="O992" s="35"/>
      <c r="P992" s="35" t="s">
        <v>4248</v>
      </c>
      <c r="Q992" s="32" t="s">
        <v>10119</v>
      </c>
      <c r="R992" s="32" t="s">
        <v>11285</v>
      </c>
      <c r="S992" s="32" t="s">
        <v>11286</v>
      </c>
    </row>
    <row r="993" spans="1:21" x14ac:dyDescent="0.25">
      <c r="A993" s="35" t="s">
        <v>2006</v>
      </c>
      <c r="B993" s="35" t="s">
        <v>2007</v>
      </c>
      <c r="C993" s="35" t="s">
        <v>2008</v>
      </c>
      <c r="D993" s="35" t="s">
        <v>137</v>
      </c>
      <c r="E993" s="35" t="s">
        <v>1978</v>
      </c>
      <c r="F993" s="36">
        <v>8</v>
      </c>
      <c r="G993" s="35" t="s">
        <v>390</v>
      </c>
      <c r="H993" s="35" t="s">
        <v>100</v>
      </c>
      <c r="I993" s="35" t="s">
        <v>133</v>
      </c>
      <c r="J993" s="35"/>
      <c r="K993" s="35"/>
      <c r="L993" s="35"/>
      <c r="M993" s="35"/>
      <c r="N993" s="35"/>
      <c r="O993" s="35"/>
      <c r="P993" s="35" t="s">
        <v>4248</v>
      </c>
      <c r="Q993" s="32" t="s">
        <v>10119</v>
      </c>
      <c r="R993" s="32" t="s">
        <v>11285</v>
      </c>
      <c r="S993" s="32" t="s">
        <v>11287</v>
      </c>
    </row>
    <row r="994" spans="1:21" x14ac:dyDescent="0.25">
      <c r="A994" s="35" t="s">
        <v>2003</v>
      </c>
      <c r="B994" s="35" t="s">
        <v>2004</v>
      </c>
      <c r="C994" s="35" t="s">
        <v>2005</v>
      </c>
      <c r="D994" s="35" t="s">
        <v>137</v>
      </c>
      <c r="E994" s="35" t="s">
        <v>1978</v>
      </c>
      <c r="F994" s="36">
        <v>8</v>
      </c>
      <c r="G994" s="35" t="s">
        <v>390</v>
      </c>
      <c r="H994" s="35" t="s">
        <v>100</v>
      </c>
      <c r="I994" s="35" t="s">
        <v>133</v>
      </c>
      <c r="J994" s="35"/>
      <c r="K994" s="35"/>
      <c r="L994" s="35"/>
      <c r="M994" s="35"/>
      <c r="N994" s="35"/>
      <c r="O994" s="35"/>
      <c r="P994" s="35" t="s">
        <v>4248</v>
      </c>
      <c r="Q994" s="32" t="s">
        <v>10119</v>
      </c>
      <c r="R994" s="32" t="s">
        <v>11285</v>
      </c>
      <c r="S994" s="32" t="s">
        <v>11288</v>
      </c>
    </row>
    <row r="995" spans="1:21" x14ac:dyDescent="0.25">
      <c r="A995" s="35" t="s">
        <v>2000</v>
      </c>
      <c r="B995" s="35" t="s">
        <v>2001</v>
      </c>
      <c r="C995" s="35" t="s">
        <v>2002</v>
      </c>
      <c r="D995" s="35" t="s">
        <v>137</v>
      </c>
      <c r="E995" s="35" t="s">
        <v>1978</v>
      </c>
      <c r="F995" s="36">
        <v>8</v>
      </c>
      <c r="G995" s="35" t="s">
        <v>390</v>
      </c>
      <c r="H995" s="35" t="s">
        <v>100</v>
      </c>
      <c r="I995" s="35" t="s">
        <v>133</v>
      </c>
      <c r="J995" s="35"/>
      <c r="K995" s="35"/>
      <c r="L995" s="35"/>
      <c r="M995" s="35"/>
      <c r="N995" s="35"/>
      <c r="O995" s="35"/>
      <c r="P995" s="35" t="s">
        <v>4248</v>
      </c>
      <c r="Q995" s="32" t="s">
        <v>10120</v>
      </c>
      <c r="R995" s="32" t="s">
        <v>11289</v>
      </c>
      <c r="S995" s="32" t="s">
        <v>11286</v>
      </c>
    </row>
    <row r="996" spans="1:21" x14ac:dyDescent="0.25">
      <c r="A996" s="35" t="s">
        <v>1997</v>
      </c>
      <c r="B996" s="35" t="s">
        <v>1998</v>
      </c>
      <c r="C996" s="35" t="s">
        <v>1999</v>
      </c>
      <c r="D996" s="35" t="s">
        <v>137</v>
      </c>
      <c r="E996" s="35" t="s">
        <v>1978</v>
      </c>
      <c r="F996" s="36">
        <v>8</v>
      </c>
      <c r="G996" s="35" t="s">
        <v>390</v>
      </c>
      <c r="H996" s="35" t="s">
        <v>100</v>
      </c>
      <c r="I996" s="35" t="s">
        <v>133</v>
      </c>
      <c r="J996" s="35"/>
      <c r="K996" s="35"/>
      <c r="L996" s="35"/>
      <c r="M996" s="35"/>
      <c r="N996" s="35"/>
      <c r="O996" s="35"/>
      <c r="P996" s="35" t="s">
        <v>4248</v>
      </c>
      <c r="Q996" s="32" t="s">
        <v>10120</v>
      </c>
      <c r="R996" s="32" t="s">
        <v>11289</v>
      </c>
      <c r="S996" s="32" t="s">
        <v>11287</v>
      </c>
    </row>
    <row r="997" spans="1:21" x14ac:dyDescent="0.25">
      <c r="A997" s="35" t="s">
        <v>1994</v>
      </c>
      <c r="B997" s="35" t="s">
        <v>1995</v>
      </c>
      <c r="C997" s="35" t="s">
        <v>1996</v>
      </c>
      <c r="D997" s="35" t="s">
        <v>137</v>
      </c>
      <c r="E997" s="35" t="s">
        <v>1978</v>
      </c>
      <c r="F997" s="36">
        <v>8</v>
      </c>
      <c r="G997" s="35" t="s">
        <v>390</v>
      </c>
      <c r="H997" s="35" t="s">
        <v>100</v>
      </c>
      <c r="I997" s="35" t="s">
        <v>133</v>
      </c>
      <c r="J997" s="35"/>
      <c r="K997" s="35"/>
      <c r="L997" s="35"/>
      <c r="M997" s="35"/>
      <c r="N997" s="35"/>
      <c r="O997" s="35"/>
      <c r="P997" s="35" t="s">
        <v>4248</v>
      </c>
      <c r="Q997" s="32" t="s">
        <v>10120</v>
      </c>
      <c r="R997" s="32" t="s">
        <v>11289</v>
      </c>
      <c r="S997" s="32" t="s">
        <v>11288</v>
      </c>
    </row>
    <row r="998" spans="1:21" x14ac:dyDescent="0.25">
      <c r="A998" s="35" t="s">
        <v>1991</v>
      </c>
      <c r="B998" s="35" t="s">
        <v>1992</v>
      </c>
      <c r="C998" s="35" t="s">
        <v>1993</v>
      </c>
      <c r="D998" s="35" t="s">
        <v>137</v>
      </c>
      <c r="E998" s="35" t="s">
        <v>1978</v>
      </c>
      <c r="F998" s="36">
        <v>8</v>
      </c>
      <c r="G998" s="35" t="s">
        <v>390</v>
      </c>
      <c r="H998" s="35" t="s">
        <v>100</v>
      </c>
      <c r="I998" s="35" t="s">
        <v>133</v>
      </c>
      <c r="J998" s="35"/>
      <c r="K998" s="35"/>
      <c r="L998" s="35"/>
      <c r="M998" s="35"/>
      <c r="N998" s="35"/>
      <c r="O998" s="35"/>
      <c r="P998" s="35" t="s">
        <v>4248</v>
      </c>
      <c r="Q998" s="32" t="s">
        <v>10121</v>
      </c>
      <c r="R998" s="32" t="s">
        <v>11290</v>
      </c>
      <c r="S998" s="32" t="s">
        <v>11286</v>
      </c>
    </row>
    <row r="999" spans="1:21" x14ac:dyDescent="0.25">
      <c r="A999" s="35" t="s">
        <v>1988</v>
      </c>
      <c r="B999" s="35" t="s">
        <v>1989</v>
      </c>
      <c r="C999" s="35" t="s">
        <v>1990</v>
      </c>
      <c r="D999" s="35" t="s">
        <v>137</v>
      </c>
      <c r="E999" s="35" t="s">
        <v>1978</v>
      </c>
      <c r="F999" s="36">
        <v>8</v>
      </c>
      <c r="G999" s="35" t="s">
        <v>390</v>
      </c>
      <c r="H999" s="35" t="s">
        <v>100</v>
      </c>
      <c r="I999" s="35" t="s">
        <v>133</v>
      </c>
      <c r="J999" s="35"/>
      <c r="K999" s="35"/>
      <c r="L999" s="35"/>
      <c r="M999" s="35"/>
      <c r="N999" s="35"/>
      <c r="O999" s="35"/>
      <c r="P999" s="35" t="s">
        <v>4248</v>
      </c>
      <c r="Q999" s="32" t="s">
        <v>10121</v>
      </c>
      <c r="R999" s="32" t="s">
        <v>11290</v>
      </c>
      <c r="S999" s="32" t="s">
        <v>11287</v>
      </c>
    </row>
    <row r="1000" spans="1:21" x14ac:dyDescent="0.25">
      <c r="A1000" s="35" t="s">
        <v>1985</v>
      </c>
      <c r="B1000" s="35" t="s">
        <v>1986</v>
      </c>
      <c r="C1000" s="35" t="s">
        <v>1987</v>
      </c>
      <c r="D1000" s="35" t="s">
        <v>137</v>
      </c>
      <c r="E1000" s="35" t="s">
        <v>1978</v>
      </c>
      <c r="F1000" s="36">
        <v>8</v>
      </c>
      <c r="G1000" s="35" t="s">
        <v>390</v>
      </c>
      <c r="H1000" s="35" t="s">
        <v>100</v>
      </c>
      <c r="I1000" s="35" t="s">
        <v>133</v>
      </c>
      <c r="J1000" s="35"/>
      <c r="K1000" s="35"/>
      <c r="L1000" s="35"/>
      <c r="M1000" s="35"/>
      <c r="N1000" s="35"/>
      <c r="O1000" s="35"/>
      <c r="P1000" s="35" t="s">
        <v>4248</v>
      </c>
      <c r="Q1000" s="32" t="s">
        <v>10121</v>
      </c>
      <c r="R1000" s="32" t="s">
        <v>11290</v>
      </c>
      <c r="S1000" s="32" t="s">
        <v>11288</v>
      </c>
    </row>
    <row r="1001" spans="1:21" x14ac:dyDescent="0.25">
      <c r="A1001" s="35" t="s">
        <v>1982</v>
      </c>
      <c r="B1001" s="35" t="s">
        <v>1983</v>
      </c>
      <c r="C1001" s="35" t="s">
        <v>1984</v>
      </c>
      <c r="D1001" s="35" t="s">
        <v>137</v>
      </c>
      <c r="E1001" s="35" t="s">
        <v>1978</v>
      </c>
      <c r="F1001" s="36">
        <v>8</v>
      </c>
      <c r="G1001" s="35" t="s">
        <v>390</v>
      </c>
      <c r="H1001" s="35" t="s">
        <v>100</v>
      </c>
      <c r="I1001" s="35" t="s">
        <v>133</v>
      </c>
      <c r="J1001" s="35"/>
      <c r="K1001" s="35"/>
      <c r="L1001" s="35"/>
      <c r="M1001" s="35"/>
      <c r="N1001" s="35"/>
      <c r="O1001" s="35"/>
      <c r="P1001" s="35" t="s">
        <v>4248</v>
      </c>
      <c r="Q1001" s="32" t="s">
        <v>10122</v>
      </c>
      <c r="R1001" s="32" t="s">
        <v>11291</v>
      </c>
      <c r="S1001" s="32" t="s">
        <v>11286</v>
      </c>
    </row>
    <row r="1002" spans="1:21" x14ac:dyDescent="0.25">
      <c r="A1002" s="35" t="s">
        <v>1979</v>
      </c>
      <c r="B1002" s="35" t="s">
        <v>1980</v>
      </c>
      <c r="C1002" s="35" t="s">
        <v>1981</v>
      </c>
      <c r="D1002" s="35" t="s">
        <v>137</v>
      </c>
      <c r="E1002" s="35" t="s">
        <v>1978</v>
      </c>
      <c r="F1002" s="36">
        <v>8</v>
      </c>
      <c r="G1002" s="35" t="s">
        <v>390</v>
      </c>
      <c r="H1002" s="35" t="s">
        <v>100</v>
      </c>
      <c r="I1002" s="35" t="s">
        <v>133</v>
      </c>
      <c r="J1002" s="35"/>
      <c r="K1002" s="35"/>
      <c r="L1002" s="35"/>
      <c r="M1002" s="35"/>
      <c r="N1002" s="35"/>
      <c r="O1002" s="35"/>
      <c r="P1002" s="35" t="s">
        <v>4248</v>
      </c>
      <c r="Q1002" s="32" t="s">
        <v>10122</v>
      </c>
      <c r="R1002" s="32" t="s">
        <v>11291</v>
      </c>
      <c r="S1002" s="32" t="s">
        <v>11287</v>
      </c>
    </row>
    <row r="1003" spans="1:21" x14ac:dyDescent="0.25">
      <c r="A1003" s="35" t="s">
        <v>1975</v>
      </c>
      <c r="B1003" s="35" t="s">
        <v>1976</v>
      </c>
      <c r="C1003" s="35" t="s">
        <v>1977</v>
      </c>
      <c r="D1003" s="35" t="s">
        <v>137</v>
      </c>
      <c r="E1003" s="35" t="s">
        <v>1978</v>
      </c>
      <c r="F1003" s="36">
        <v>8</v>
      </c>
      <c r="G1003" s="35" t="s">
        <v>390</v>
      </c>
      <c r="H1003" s="35" t="s">
        <v>100</v>
      </c>
      <c r="I1003" s="35" t="s">
        <v>133</v>
      </c>
      <c r="J1003" s="35"/>
      <c r="K1003" s="35"/>
      <c r="L1003" s="35"/>
      <c r="M1003" s="35"/>
      <c r="N1003" s="35"/>
      <c r="O1003" s="35"/>
      <c r="P1003" s="35" t="s">
        <v>4248</v>
      </c>
      <c r="Q1003" s="32" t="s">
        <v>10122</v>
      </c>
      <c r="R1003" s="32" t="s">
        <v>11291</v>
      </c>
      <c r="S1003" s="32" t="s">
        <v>11288</v>
      </c>
    </row>
    <row r="1004" spans="1:21" x14ac:dyDescent="0.25">
      <c r="A1004" s="35" t="s">
        <v>6557</v>
      </c>
      <c r="B1004" s="35" t="s">
        <v>6558</v>
      </c>
      <c r="C1004" s="35" t="s">
        <v>6559</v>
      </c>
      <c r="D1004" s="35"/>
      <c r="E1004" s="35"/>
      <c r="F1004" s="36"/>
      <c r="G1004" s="35"/>
      <c r="H1004" s="35"/>
      <c r="I1004" s="35"/>
      <c r="J1004" s="35"/>
      <c r="K1004" s="35"/>
      <c r="L1004" s="35"/>
      <c r="M1004" s="35"/>
      <c r="N1004" s="35"/>
      <c r="O1004" s="35"/>
      <c r="P1004" s="35" t="s">
        <v>4248</v>
      </c>
      <c r="Q1004" s="32" t="s">
        <v>9990</v>
      </c>
      <c r="R1004" s="32" t="s">
        <v>11292</v>
      </c>
      <c r="S1004" s="32" t="s">
        <v>11293</v>
      </c>
      <c r="T1004" s="32" t="s">
        <v>10287</v>
      </c>
      <c r="U1004" s="32" t="s">
        <v>10065</v>
      </c>
    </row>
    <row r="1005" spans="1:21" x14ac:dyDescent="0.25">
      <c r="A1005" s="35" t="s">
        <v>8135</v>
      </c>
      <c r="B1005" s="35" t="s">
        <v>8136</v>
      </c>
      <c r="C1005" s="35" t="s">
        <v>8137</v>
      </c>
      <c r="D1005" s="35"/>
      <c r="E1005" s="35"/>
      <c r="F1005" s="36"/>
      <c r="G1005" s="35"/>
      <c r="H1005" s="35"/>
      <c r="I1005" s="35"/>
      <c r="J1005" s="35"/>
      <c r="K1005" s="35"/>
      <c r="L1005" s="35"/>
      <c r="M1005" s="35"/>
      <c r="N1005" s="35"/>
      <c r="O1005" s="35"/>
      <c r="P1005" s="35" t="s">
        <v>4362</v>
      </c>
      <c r="Q1005" s="32" t="s">
        <v>8137</v>
      </c>
      <c r="R1005" s="32" t="s">
        <v>8137</v>
      </c>
    </row>
    <row r="1006" spans="1:21" x14ac:dyDescent="0.25">
      <c r="A1006" s="33" t="s">
        <v>3667</v>
      </c>
      <c r="B1006" s="35" t="s">
        <v>3668</v>
      </c>
      <c r="C1006" s="35" t="s">
        <v>3669</v>
      </c>
      <c r="D1006" s="35" t="s">
        <v>3670</v>
      </c>
      <c r="E1006" s="35"/>
      <c r="F1006" s="36"/>
      <c r="G1006" s="35"/>
      <c r="H1006" s="35"/>
      <c r="I1006" s="35"/>
      <c r="J1006" s="35"/>
      <c r="K1006" s="35"/>
      <c r="L1006" s="35"/>
      <c r="M1006" s="35"/>
      <c r="N1006" s="35"/>
      <c r="O1006" s="35"/>
      <c r="P1006" s="35" t="s">
        <v>3713</v>
      </c>
      <c r="R1006" s="32" t="s">
        <v>11294</v>
      </c>
      <c r="S1006" s="32" t="s">
        <v>11295</v>
      </c>
      <c r="T1006" s="32" t="s">
        <v>10959</v>
      </c>
      <c r="U1006" s="32" t="s">
        <v>10064</v>
      </c>
    </row>
    <row r="1007" spans="1:21" x14ac:dyDescent="0.25">
      <c r="A1007" s="35" t="s">
        <v>4545</v>
      </c>
      <c r="B1007" s="35" t="s">
        <v>4546</v>
      </c>
      <c r="C1007" s="35" t="s">
        <v>4547</v>
      </c>
      <c r="D1007" s="35"/>
      <c r="E1007" s="35"/>
      <c r="F1007" s="36"/>
      <c r="G1007" s="35"/>
      <c r="H1007" s="35"/>
      <c r="I1007" s="35"/>
      <c r="J1007" s="35"/>
      <c r="K1007" s="35"/>
      <c r="L1007" s="35"/>
      <c r="M1007" s="35"/>
      <c r="N1007" s="35"/>
      <c r="O1007" s="35"/>
      <c r="P1007" s="35" t="s">
        <v>3713</v>
      </c>
      <c r="R1007" s="32" t="s">
        <v>11296</v>
      </c>
      <c r="S1007" s="32" t="s">
        <v>11297</v>
      </c>
    </row>
    <row r="1008" spans="1:21" x14ac:dyDescent="0.25">
      <c r="A1008" s="35" t="s">
        <v>4411</v>
      </c>
      <c r="B1008" s="35" t="s">
        <v>4412</v>
      </c>
      <c r="C1008" s="35" t="s">
        <v>4413</v>
      </c>
      <c r="D1008" s="35"/>
      <c r="E1008" s="35"/>
      <c r="F1008" s="36"/>
      <c r="G1008" s="35"/>
      <c r="H1008" s="35"/>
      <c r="I1008" s="35"/>
      <c r="J1008" s="35"/>
      <c r="K1008" s="35"/>
      <c r="L1008" s="35"/>
      <c r="M1008" s="35"/>
      <c r="N1008" s="35"/>
      <c r="O1008" s="35"/>
      <c r="P1008" s="35" t="s">
        <v>4362</v>
      </c>
      <c r="Q1008" s="32" t="s">
        <v>10123</v>
      </c>
      <c r="R1008" s="32" t="s">
        <v>11298</v>
      </c>
      <c r="S1008" s="32" t="s">
        <v>11299</v>
      </c>
      <c r="T1008" s="32" t="s">
        <v>10319</v>
      </c>
      <c r="U1008" s="32" t="s">
        <v>11300</v>
      </c>
    </row>
    <row r="1009" spans="1:21" x14ac:dyDescent="0.25">
      <c r="A1009" s="35" t="s">
        <v>4420</v>
      </c>
      <c r="B1009" s="35" t="s">
        <v>4421</v>
      </c>
      <c r="C1009" s="35" t="s">
        <v>4422</v>
      </c>
      <c r="D1009" s="35"/>
      <c r="E1009" s="35"/>
      <c r="F1009" s="36"/>
      <c r="G1009" s="35"/>
      <c r="H1009" s="35"/>
      <c r="I1009" s="35"/>
      <c r="J1009" s="35"/>
      <c r="K1009" s="35"/>
      <c r="L1009" s="35"/>
      <c r="M1009" s="35"/>
      <c r="N1009" s="35"/>
      <c r="O1009" s="35"/>
      <c r="P1009" s="35" t="s">
        <v>4362</v>
      </c>
      <c r="R1009" s="32" t="s">
        <v>11301</v>
      </c>
      <c r="S1009" s="32" t="s">
        <v>11302</v>
      </c>
      <c r="T1009" s="32" t="s">
        <v>11303</v>
      </c>
      <c r="U1009" s="32" t="s">
        <v>11304</v>
      </c>
    </row>
    <row r="1010" spans="1:21" x14ac:dyDescent="0.25">
      <c r="A1010" s="35" t="s">
        <v>4423</v>
      </c>
      <c r="B1010" s="35" t="s">
        <v>4424</v>
      </c>
      <c r="C1010" s="35" t="s">
        <v>4425</v>
      </c>
      <c r="D1010" s="35"/>
      <c r="E1010" s="35"/>
      <c r="F1010" s="36"/>
      <c r="G1010" s="35"/>
      <c r="H1010" s="35"/>
      <c r="I1010" s="35"/>
      <c r="J1010" s="35"/>
      <c r="K1010" s="35"/>
      <c r="L1010" s="35"/>
      <c r="M1010" s="35"/>
      <c r="N1010" s="35"/>
      <c r="O1010" s="35"/>
      <c r="P1010" s="35" t="s">
        <v>4362</v>
      </c>
      <c r="R1010" s="32" t="s">
        <v>11301</v>
      </c>
      <c r="S1010" s="32" t="s">
        <v>11302</v>
      </c>
      <c r="T1010" s="32" t="s">
        <v>11303</v>
      </c>
      <c r="U1010" s="32" t="s">
        <v>11305</v>
      </c>
    </row>
    <row r="1011" spans="1:21" x14ac:dyDescent="0.25">
      <c r="A1011" s="35" t="s">
        <v>4414</v>
      </c>
      <c r="B1011" s="35" t="s">
        <v>4415</v>
      </c>
      <c r="C1011" s="35" t="s">
        <v>4416</v>
      </c>
      <c r="D1011" s="35"/>
      <c r="E1011" s="35"/>
      <c r="F1011" s="36"/>
      <c r="G1011" s="35"/>
      <c r="H1011" s="35"/>
      <c r="I1011" s="35"/>
      <c r="J1011" s="35"/>
      <c r="K1011" s="35"/>
      <c r="L1011" s="35"/>
      <c r="M1011" s="35"/>
      <c r="N1011" s="35"/>
      <c r="O1011" s="35"/>
      <c r="P1011" s="35" t="s">
        <v>4362</v>
      </c>
      <c r="R1011" s="32" t="s">
        <v>11301</v>
      </c>
      <c r="S1011" s="32" t="s">
        <v>11302</v>
      </c>
      <c r="T1011" s="32" t="s">
        <v>11303</v>
      </c>
      <c r="U1011" s="32" t="s">
        <v>11306</v>
      </c>
    </row>
    <row r="1012" spans="1:21" x14ac:dyDescent="0.25">
      <c r="A1012" s="35" t="s">
        <v>4417</v>
      </c>
      <c r="B1012" s="35" t="s">
        <v>4418</v>
      </c>
      <c r="C1012" s="35" t="s">
        <v>4419</v>
      </c>
      <c r="D1012" s="35"/>
      <c r="E1012" s="35"/>
      <c r="F1012" s="36"/>
      <c r="G1012" s="35"/>
      <c r="H1012" s="35"/>
      <c r="I1012" s="35"/>
      <c r="J1012" s="35"/>
      <c r="K1012" s="35"/>
      <c r="L1012" s="35"/>
      <c r="M1012" s="35"/>
      <c r="N1012" s="35"/>
      <c r="O1012" s="35"/>
      <c r="P1012" s="35" t="s">
        <v>4362</v>
      </c>
      <c r="Q1012" s="32" t="s">
        <v>10123</v>
      </c>
      <c r="R1012" s="32" t="s">
        <v>11298</v>
      </c>
      <c r="S1012" s="32" t="s">
        <v>11307</v>
      </c>
      <c r="T1012" s="32" t="s">
        <v>10054</v>
      </c>
      <c r="U1012" s="32" t="s">
        <v>11308</v>
      </c>
    </row>
    <row r="1013" spans="1:21" x14ac:dyDescent="0.25">
      <c r="A1013" s="35" t="s">
        <v>5439</v>
      </c>
      <c r="B1013" s="35" t="s">
        <v>5440</v>
      </c>
      <c r="C1013" s="35" t="s">
        <v>5441</v>
      </c>
      <c r="D1013" s="35"/>
      <c r="E1013" s="35"/>
      <c r="F1013" s="36"/>
      <c r="G1013" s="35"/>
      <c r="H1013" s="35"/>
      <c r="I1013" s="35"/>
      <c r="J1013" s="35"/>
      <c r="K1013" s="35"/>
      <c r="L1013" s="35"/>
      <c r="M1013" s="35"/>
      <c r="N1013" s="35"/>
      <c r="O1013" s="35"/>
      <c r="P1013" s="35" t="s">
        <v>4248</v>
      </c>
      <c r="Q1013" s="32" t="s">
        <v>9843</v>
      </c>
      <c r="R1013" s="32" t="s">
        <v>11309</v>
      </c>
      <c r="S1013" s="32" t="s">
        <v>10425</v>
      </c>
      <c r="T1013" s="32" t="s">
        <v>10052</v>
      </c>
    </row>
    <row r="1014" spans="1:21" x14ac:dyDescent="0.25">
      <c r="A1014" s="35" t="s">
        <v>5613</v>
      </c>
      <c r="B1014" s="35" t="s">
        <v>5614</v>
      </c>
      <c r="C1014" s="35" t="s">
        <v>5615</v>
      </c>
      <c r="D1014" s="35"/>
      <c r="E1014" s="35"/>
      <c r="F1014" s="36"/>
      <c r="G1014" s="35"/>
      <c r="H1014" s="35"/>
      <c r="I1014" s="35"/>
      <c r="J1014" s="35"/>
      <c r="K1014" s="35"/>
      <c r="L1014" s="35"/>
      <c r="M1014" s="35"/>
      <c r="N1014" s="35"/>
      <c r="O1014" s="35"/>
      <c r="P1014" s="35" t="s">
        <v>4248</v>
      </c>
      <c r="Q1014" s="32" t="s">
        <v>9843</v>
      </c>
      <c r="R1014" s="32" t="s">
        <v>11310</v>
      </c>
      <c r="S1014" s="32" t="s">
        <v>10428</v>
      </c>
      <c r="T1014" s="32" t="s">
        <v>10429</v>
      </c>
      <c r="U1014" s="32" t="s">
        <v>10430</v>
      </c>
    </row>
    <row r="1015" spans="1:21" x14ac:dyDescent="0.25">
      <c r="A1015" s="35" t="s">
        <v>5370</v>
      </c>
      <c r="B1015" s="35" t="s">
        <v>5371</v>
      </c>
      <c r="C1015" s="35" t="s">
        <v>5372</v>
      </c>
      <c r="D1015" s="35"/>
      <c r="E1015" s="35"/>
      <c r="F1015" s="36"/>
      <c r="G1015" s="35"/>
      <c r="H1015" s="35"/>
      <c r="I1015" s="35"/>
      <c r="J1015" s="35"/>
      <c r="K1015" s="35"/>
      <c r="L1015" s="35"/>
      <c r="M1015" s="35"/>
      <c r="N1015" s="35"/>
      <c r="O1015" s="35"/>
      <c r="P1015" s="35" t="s">
        <v>4248</v>
      </c>
      <c r="Q1015" s="32" t="s">
        <v>9843</v>
      </c>
      <c r="R1015" s="32" t="s">
        <v>11309</v>
      </c>
      <c r="S1015" s="32" t="s">
        <v>11311</v>
      </c>
      <c r="T1015" s="32" t="s">
        <v>10593</v>
      </c>
      <c r="U1015" s="32" t="s">
        <v>11312</v>
      </c>
    </row>
    <row r="1016" spans="1:21" x14ac:dyDescent="0.25">
      <c r="A1016" s="35" t="s">
        <v>5379</v>
      </c>
      <c r="B1016" s="35" t="s">
        <v>5380</v>
      </c>
      <c r="C1016" s="35" t="s">
        <v>5381</v>
      </c>
      <c r="D1016" s="35"/>
      <c r="E1016" s="35"/>
      <c r="F1016" s="36"/>
      <c r="G1016" s="35"/>
      <c r="H1016" s="35"/>
      <c r="I1016" s="35"/>
      <c r="J1016" s="35"/>
      <c r="K1016" s="35"/>
      <c r="L1016" s="35"/>
      <c r="M1016" s="35"/>
      <c r="N1016" s="35"/>
      <c r="O1016" s="35"/>
      <c r="P1016" s="35" t="s">
        <v>4248</v>
      </c>
      <c r="Q1016" s="32" t="s">
        <v>9843</v>
      </c>
      <c r="R1016" s="32" t="s">
        <v>11309</v>
      </c>
      <c r="S1016" s="32" t="s">
        <v>10386</v>
      </c>
      <c r="T1016" s="32" t="s">
        <v>10387</v>
      </c>
      <c r="U1016" s="32" t="s">
        <v>10388</v>
      </c>
    </row>
    <row r="1017" spans="1:21" x14ac:dyDescent="0.25">
      <c r="A1017" s="35" t="s">
        <v>5499</v>
      </c>
      <c r="B1017" s="35" t="s">
        <v>5500</v>
      </c>
      <c r="C1017" s="35" t="s">
        <v>5501</v>
      </c>
      <c r="D1017" s="35"/>
      <c r="E1017" s="35"/>
      <c r="F1017" s="36"/>
      <c r="G1017" s="35"/>
      <c r="H1017" s="35"/>
      <c r="I1017" s="35"/>
      <c r="J1017" s="35"/>
      <c r="K1017" s="35"/>
      <c r="L1017" s="35"/>
      <c r="M1017" s="35"/>
      <c r="N1017" s="35"/>
      <c r="O1017" s="35"/>
      <c r="P1017" s="35" t="s">
        <v>4248</v>
      </c>
      <c r="Q1017" s="32" t="s">
        <v>9843</v>
      </c>
      <c r="R1017" s="32" t="s">
        <v>11310</v>
      </c>
      <c r="S1017" s="32" t="s">
        <v>10437</v>
      </c>
      <c r="T1017" s="32" t="s">
        <v>10438</v>
      </c>
      <c r="U1017" s="32" t="s">
        <v>10439</v>
      </c>
    </row>
    <row r="1018" spans="1:21" x14ac:dyDescent="0.25">
      <c r="A1018" s="35" t="s">
        <v>5442</v>
      </c>
      <c r="B1018" s="35" t="s">
        <v>5443</v>
      </c>
      <c r="C1018" s="35" t="s">
        <v>5444</v>
      </c>
      <c r="D1018" s="35"/>
      <c r="E1018" s="35"/>
      <c r="F1018" s="36"/>
      <c r="G1018" s="35"/>
      <c r="H1018" s="35"/>
      <c r="I1018" s="35"/>
      <c r="J1018" s="35"/>
      <c r="K1018" s="35"/>
      <c r="L1018" s="35"/>
      <c r="M1018" s="35"/>
      <c r="N1018" s="35"/>
      <c r="O1018" s="35"/>
      <c r="P1018" s="35" t="s">
        <v>4248</v>
      </c>
      <c r="Q1018" s="32" t="s">
        <v>9844</v>
      </c>
      <c r="R1018" s="32" t="s">
        <v>11313</v>
      </c>
      <c r="S1018" s="32" t="s">
        <v>10425</v>
      </c>
      <c r="T1018" s="32" t="s">
        <v>10052</v>
      </c>
    </row>
    <row r="1019" spans="1:21" x14ac:dyDescent="0.25">
      <c r="A1019" s="35" t="s">
        <v>5616</v>
      </c>
      <c r="B1019" s="35" t="s">
        <v>5617</v>
      </c>
      <c r="C1019" s="35" t="s">
        <v>5618</v>
      </c>
      <c r="D1019" s="35"/>
      <c r="E1019" s="35"/>
      <c r="F1019" s="36"/>
      <c r="G1019" s="35"/>
      <c r="H1019" s="35"/>
      <c r="I1019" s="35"/>
      <c r="J1019" s="35"/>
      <c r="K1019" s="35"/>
      <c r="L1019" s="35"/>
      <c r="M1019" s="35"/>
      <c r="N1019" s="35"/>
      <c r="O1019" s="35"/>
      <c r="P1019" s="35" t="s">
        <v>4248</v>
      </c>
      <c r="Q1019" s="32" t="s">
        <v>9844</v>
      </c>
      <c r="R1019" s="32" t="s">
        <v>11314</v>
      </c>
      <c r="S1019" s="32" t="s">
        <v>10428</v>
      </c>
      <c r="T1019" s="32" t="s">
        <v>10429</v>
      </c>
      <c r="U1019" s="32" t="s">
        <v>10430</v>
      </c>
    </row>
    <row r="1020" spans="1:21" x14ac:dyDescent="0.25">
      <c r="A1020" s="35" t="s">
        <v>5367</v>
      </c>
      <c r="B1020" s="35" t="s">
        <v>5368</v>
      </c>
      <c r="C1020" s="35" t="s">
        <v>5369</v>
      </c>
      <c r="D1020" s="35"/>
      <c r="E1020" s="35"/>
      <c r="F1020" s="36"/>
      <c r="G1020" s="35"/>
      <c r="H1020" s="35"/>
      <c r="I1020" s="35"/>
      <c r="J1020" s="35"/>
      <c r="K1020" s="35"/>
      <c r="L1020" s="35"/>
      <c r="M1020" s="35"/>
      <c r="N1020" s="35"/>
      <c r="O1020" s="35"/>
      <c r="P1020" s="35" t="s">
        <v>4248</v>
      </c>
      <c r="Q1020" s="32" t="s">
        <v>9844</v>
      </c>
      <c r="R1020" s="32" t="s">
        <v>11313</v>
      </c>
      <c r="S1020" s="32" t="s">
        <v>11311</v>
      </c>
      <c r="T1020" s="32" t="s">
        <v>10593</v>
      </c>
      <c r="U1020" s="32" t="s">
        <v>11312</v>
      </c>
    </row>
    <row r="1021" spans="1:21" x14ac:dyDescent="0.25">
      <c r="A1021" s="35" t="s">
        <v>5376</v>
      </c>
      <c r="B1021" s="35" t="s">
        <v>5377</v>
      </c>
      <c r="C1021" s="35" t="s">
        <v>5378</v>
      </c>
      <c r="D1021" s="35"/>
      <c r="E1021" s="35"/>
      <c r="F1021" s="36"/>
      <c r="G1021" s="35"/>
      <c r="H1021" s="35"/>
      <c r="I1021" s="35"/>
      <c r="J1021" s="35"/>
      <c r="K1021" s="35"/>
      <c r="L1021" s="35"/>
      <c r="M1021" s="35"/>
      <c r="N1021" s="35"/>
      <c r="O1021" s="35"/>
      <c r="P1021" s="35" t="s">
        <v>4248</v>
      </c>
      <c r="Q1021" s="32" t="s">
        <v>9844</v>
      </c>
      <c r="R1021" s="32" t="s">
        <v>11313</v>
      </c>
      <c r="S1021" s="32" t="s">
        <v>10386</v>
      </c>
      <c r="T1021" s="32" t="s">
        <v>10387</v>
      </c>
      <c r="U1021" s="32" t="s">
        <v>10388</v>
      </c>
    </row>
    <row r="1022" spans="1:21" x14ac:dyDescent="0.25">
      <c r="A1022" s="35" t="s">
        <v>5671</v>
      </c>
      <c r="B1022" s="35" t="s">
        <v>5672</v>
      </c>
      <c r="C1022" s="35" t="s">
        <v>5673</v>
      </c>
      <c r="D1022" s="35"/>
      <c r="E1022" s="35"/>
      <c r="F1022" s="36"/>
      <c r="G1022" s="35"/>
      <c r="H1022" s="35"/>
      <c r="I1022" s="35"/>
      <c r="J1022" s="35"/>
      <c r="K1022" s="35"/>
      <c r="L1022" s="35"/>
      <c r="M1022" s="35"/>
      <c r="N1022" s="35"/>
      <c r="O1022" s="35"/>
      <c r="P1022" s="35" t="s">
        <v>4248</v>
      </c>
      <c r="Q1022" s="32" t="s">
        <v>9844</v>
      </c>
      <c r="R1022" s="32" t="s">
        <v>11315</v>
      </c>
      <c r="S1022" s="32" t="s">
        <v>11316</v>
      </c>
      <c r="T1022" s="32" t="s">
        <v>11317</v>
      </c>
      <c r="U1022" s="32" t="s">
        <v>9908</v>
      </c>
    </row>
    <row r="1023" spans="1:21" x14ac:dyDescent="0.25">
      <c r="A1023" s="35" t="s">
        <v>5502</v>
      </c>
      <c r="B1023" s="35" t="s">
        <v>5503</v>
      </c>
      <c r="C1023" s="35" t="s">
        <v>5504</v>
      </c>
      <c r="D1023" s="35"/>
      <c r="E1023" s="35"/>
      <c r="F1023" s="36"/>
      <c r="G1023" s="35"/>
      <c r="H1023" s="35"/>
      <c r="I1023" s="35"/>
      <c r="J1023" s="35"/>
      <c r="K1023" s="35"/>
      <c r="L1023" s="35"/>
      <c r="M1023" s="35"/>
      <c r="N1023" s="35"/>
      <c r="O1023" s="35"/>
      <c r="P1023" s="35" t="s">
        <v>4248</v>
      </c>
      <c r="Q1023" s="32" t="s">
        <v>9844</v>
      </c>
      <c r="R1023" s="32" t="s">
        <v>11313</v>
      </c>
      <c r="S1023" s="32" t="s">
        <v>11042</v>
      </c>
      <c r="T1023" s="32" t="s">
        <v>11043</v>
      </c>
      <c r="U1023" s="32" t="s">
        <v>10100</v>
      </c>
    </row>
    <row r="1024" spans="1:21" x14ac:dyDescent="0.25">
      <c r="A1024" s="35" t="s">
        <v>5445</v>
      </c>
      <c r="B1024" s="35" t="s">
        <v>5446</v>
      </c>
      <c r="C1024" s="35" t="s">
        <v>5447</v>
      </c>
      <c r="D1024" s="35"/>
      <c r="E1024" s="35"/>
      <c r="F1024" s="36"/>
      <c r="G1024" s="35"/>
      <c r="H1024" s="35"/>
      <c r="I1024" s="35"/>
      <c r="J1024" s="35"/>
      <c r="K1024" s="35"/>
      <c r="L1024" s="35"/>
      <c r="M1024" s="35"/>
      <c r="N1024" s="35"/>
      <c r="O1024" s="35"/>
      <c r="P1024" s="35" t="s">
        <v>4248</v>
      </c>
      <c r="Q1024" s="32" t="s">
        <v>9845</v>
      </c>
      <c r="R1024" s="32" t="s">
        <v>11318</v>
      </c>
      <c r="S1024" s="32" t="s">
        <v>10425</v>
      </c>
      <c r="T1024" s="32" t="s">
        <v>10052</v>
      </c>
    </row>
    <row r="1025" spans="1:21" x14ac:dyDescent="0.25">
      <c r="A1025" s="35" t="s">
        <v>5619</v>
      </c>
      <c r="B1025" s="35" t="s">
        <v>5620</v>
      </c>
      <c r="C1025" s="35" t="s">
        <v>5621</v>
      </c>
      <c r="D1025" s="35"/>
      <c r="E1025" s="35"/>
      <c r="F1025" s="36"/>
      <c r="G1025" s="35"/>
      <c r="H1025" s="35"/>
      <c r="I1025" s="35"/>
      <c r="J1025" s="35"/>
      <c r="K1025" s="35"/>
      <c r="L1025" s="35"/>
      <c r="M1025" s="35"/>
      <c r="N1025" s="35"/>
      <c r="O1025" s="35"/>
      <c r="P1025" s="35" t="s">
        <v>4248</v>
      </c>
      <c r="Q1025" s="32" t="s">
        <v>9845</v>
      </c>
      <c r="R1025" s="32" t="s">
        <v>11319</v>
      </c>
      <c r="S1025" s="32" t="s">
        <v>10428</v>
      </c>
      <c r="T1025" s="32" t="s">
        <v>10429</v>
      </c>
      <c r="U1025" s="32" t="s">
        <v>10430</v>
      </c>
    </row>
    <row r="1026" spans="1:21" x14ac:dyDescent="0.25">
      <c r="A1026" s="35" t="s">
        <v>5364</v>
      </c>
      <c r="B1026" s="35" t="s">
        <v>5365</v>
      </c>
      <c r="C1026" s="35" t="s">
        <v>5366</v>
      </c>
      <c r="D1026" s="35"/>
      <c r="E1026" s="35"/>
      <c r="F1026" s="36"/>
      <c r="G1026" s="35"/>
      <c r="H1026" s="35"/>
      <c r="I1026" s="35"/>
      <c r="J1026" s="35"/>
      <c r="K1026" s="35"/>
      <c r="L1026" s="35"/>
      <c r="M1026" s="35"/>
      <c r="N1026" s="35"/>
      <c r="O1026" s="35"/>
      <c r="P1026" s="35" t="s">
        <v>4248</v>
      </c>
      <c r="Q1026" s="32" t="s">
        <v>9845</v>
      </c>
      <c r="R1026" s="32" t="s">
        <v>11318</v>
      </c>
      <c r="S1026" s="32" t="s">
        <v>11311</v>
      </c>
      <c r="T1026" s="32" t="s">
        <v>10593</v>
      </c>
      <c r="U1026" s="32" t="s">
        <v>11312</v>
      </c>
    </row>
    <row r="1027" spans="1:21" x14ac:dyDescent="0.25">
      <c r="A1027" s="35" t="s">
        <v>5373</v>
      </c>
      <c r="B1027" s="35" t="s">
        <v>5374</v>
      </c>
      <c r="C1027" s="35" t="s">
        <v>5375</v>
      </c>
      <c r="D1027" s="35"/>
      <c r="E1027" s="35"/>
      <c r="F1027" s="36"/>
      <c r="G1027" s="35"/>
      <c r="H1027" s="35"/>
      <c r="I1027" s="35"/>
      <c r="J1027" s="35"/>
      <c r="K1027" s="35"/>
      <c r="L1027" s="35"/>
      <c r="M1027" s="35"/>
      <c r="N1027" s="35"/>
      <c r="O1027" s="35"/>
      <c r="P1027" s="35" t="s">
        <v>4248</v>
      </c>
      <c r="Q1027" s="32" t="s">
        <v>9845</v>
      </c>
      <c r="R1027" s="32" t="s">
        <v>11318</v>
      </c>
      <c r="S1027" s="32" t="s">
        <v>10386</v>
      </c>
      <c r="T1027" s="32" t="s">
        <v>10387</v>
      </c>
      <c r="U1027" s="32" t="s">
        <v>10388</v>
      </c>
    </row>
    <row r="1028" spans="1:21" x14ac:dyDescent="0.25">
      <c r="A1028" s="35" t="s">
        <v>5674</v>
      </c>
      <c r="B1028" s="35" t="s">
        <v>5675</v>
      </c>
      <c r="C1028" s="35" t="s">
        <v>5676</v>
      </c>
      <c r="D1028" s="35"/>
      <c r="E1028" s="35"/>
      <c r="F1028" s="36"/>
      <c r="G1028" s="35"/>
      <c r="H1028" s="35"/>
      <c r="I1028" s="35"/>
      <c r="J1028" s="35"/>
      <c r="K1028" s="35"/>
      <c r="L1028" s="35"/>
      <c r="M1028" s="35"/>
      <c r="N1028" s="35"/>
      <c r="O1028" s="35"/>
      <c r="P1028" s="35" t="s">
        <v>4248</v>
      </c>
      <c r="Q1028" s="32" t="s">
        <v>9845</v>
      </c>
      <c r="R1028" s="32" t="s">
        <v>11318</v>
      </c>
      <c r="S1028" s="32" t="s">
        <v>11320</v>
      </c>
      <c r="T1028" s="32" t="s">
        <v>10569</v>
      </c>
      <c r="U1028" s="32" t="s">
        <v>10046</v>
      </c>
    </row>
    <row r="1029" spans="1:21" x14ac:dyDescent="0.25">
      <c r="A1029" s="35" t="s">
        <v>5505</v>
      </c>
      <c r="B1029" s="35" t="s">
        <v>5506</v>
      </c>
      <c r="C1029" s="35" t="s">
        <v>5507</v>
      </c>
      <c r="D1029" s="35"/>
      <c r="E1029" s="35"/>
      <c r="F1029" s="36"/>
      <c r="G1029" s="35"/>
      <c r="H1029" s="35"/>
      <c r="I1029" s="35"/>
      <c r="J1029" s="35"/>
      <c r="K1029" s="35"/>
      <c r="L1029" s="35"/>
      <c r="M1029" s="35"/>
      <c r="N1029" s="35"/>
      <c r="O1029" s="35"/>
      <c r="P1029" s="35" t="s">
        <v>4248</v>
      </c>
      <c r="Q1029" s="32" t="s">
        <v>9845</v>
      </c>
      <c r="R1029" s="32" t="s">
        <v>11318</v>
      </c>
      <c r="S1029" s="32" t="s">
        <v>11042</v>
      </c>
      <c r="T1029" s="32" t="s">
        <v>11043</v>
      </c>
      <c r="U1029" s="32" t="s">
        <v>10100</v>
      </c>
    </row>
    <row r="1030" spans="1:21" x14ac:dyDescent="0.25">
      <c r="A1030" s="35" t="s">
        <v>4159</v>
      </c>
      <c r="B1030" s="35" t="s">
        <v>4160</v>
      </c>
      <c r="C1030" s="35" t="s">
        <v>4161</v>
      </c>
      <c r="D1030" s="35"/>
      <c r="E1030" s="35"/>
      <c r="F1030" s="36"/>
      <c r="G1030" s="35"/>
      <c r="H1030" s="35"/>
      <c r="I1030" s="35"/>
      <c r="J1030" s="35"/>
      <c r="K1030" s="35"/>
      <c r="L1030" s="35"/>
      <c r="M1030" s="35"/>
      <c r="N1030" s="35"/>
      <c r="O1030" s="35"/>
      <c r="P1030" s="35" t="s">
        <v>4248</v>
      </c>
      <c r="Q1030" s="32" t="s">
        <v>9843</v>
      </c>
      <c r="R1030" s="32" t="s">
        <v>10278</v>
      </c>
      <c r="S1030" s="32" t="s">
        <v>9843</v>
      </c>
      <c r="T1030" s="32" t="s">
        <v>11321</v>
      </c>
      <c r="U1030" s="32" t="s">
        <v>11322</v>
      </c>
    </row>
    <row r="1031" spans="1:21" x14ac:dyDescent="0.25">
      <c r="A1031" s="35" t="s">
        <v>4141</v>
      </c>
      <c r="B1031" s="35" t="s">
        <v>4142</v>
      </c>
      <c r="C1031" s="35" t="s">
        <v>4143</v>
      </c>
      <c r="D1031" s="35"/>
      <c r="E1031" s="35"/>
      <c r="F1031" s="36"/>
      <c r="G1031" s="35"/>
      <c r="H1031" s="35"/>
      <c r="I1031" s="35"/>
      <c r="J1031" s="35"/>
      <c r="K1031" s="35"/>
      <c r="L1031" s="35"/>
      <c r="M1031" s="35"/>
      <c r="N1031" s="35"/>
      <c r="O1031" s="35"/>
      <c r="P1031" s="35" t="s">
        <v>4248</v>
      </c>
      <c r="Q1031" s="32" t="s">
        <v>9843</v>
      </c>
      <c r="R1031" s="32" t="s">
        <v>10278</v>
      </c>
      <c r="S1031" s="32" t="s">
        <v>9843</v>
      </c>
      <c r="T1031" s="32" t="s">
        <v>11321</v>
      </c>
      <c r="U1031" s="32" t="s">
        <v>11323</v>
      </c>
    </row>
    <row r="1032" spans="1:21" x14ac:dyDescent="0.25">
      <c r="A1032" s="35" t="s">
        <v>4150</v>
      </c>
      <c r="B1032" s="35" t="s">
        <v>4151</v>
      </c>
      <c r="C1032" s="35" t="s">
        <v>4152</v>
      </c>
      <c r="D1032" s="35"/>
      <c r="E1032" s="35"/>
      <c r="F1032" s="36"/>
      <c r="G1032" s="35"/>
      <c r="H1032" s="35"/>
      <c r="I1032" s="35"/>
      <c r="J1032" s="35"/>
      <c r="K1032" s="35"/>
      <c r="L1032" s="35"/>
      <c r="M1032" s="35"/>
      <c r="N1032" s="35"/>
      <c r="O1032" s="35"/>
      <c r="P1032" s="35" t="s">
        <v>4248</v>
      </c>
      <c r="Q1032" s="32" t="s">
        <v>9843</v>
      </c>
      <c r="R1032" s="32" t="s">
        <v>10278</v>
      </c>
      <c r="S1032" s="32" t="s">
        <v>9843</v>
      </c>
      <c r="T1032" s="32" t="s">
        <v>11321</v>
      </c>
      <c r="U1032" s="32" t="s">
        <v>11324</v>
      </c>
    </row>
    <row r="1033" spans="1:21" x14ac:dyDescent="0.25">
      <c r="A1033" s="35" t="s">
        <v>4165</v>
      </c>
      <c r="B1033" s="35" t="s">
        <v>4166</v>
      </c>
      <c r="C1033" s="35" t="s">
        <v>4167</v>
      </c>
      <c r="D1033" s="35"/>
      <c r="E1033" s="35"/>
      <c r="F1033" s="36"/>
      <c r="G1033" s="35"/>
      <c r="H1033" s="35"/>
      <c r="I1033" s="35"/>
      <c r="J1033" s="35"/>
      <c r="K1033" s="35"/>
      <c r="L1033" s="35"/>
      <c r="M1033" s="35"/>
      <c r="N1033" s="35"/>
      <c r="O1033" s="35"/>
      <c r="P1033" s="35" t="s">
        <v>4248</v>
      </c>
      <c r="Q1033" s="32" t="s">
        <v>9844</v>
      </c>
      <c r="R1033" s="32" t="s">
        <v>10278</v>
      </c>
      <c r="S1033" s="32" t="s">
        <v>9844</v>
      </c>
      <c r="T1033" s="32" t="s">
        <v>11321</v>
      </c>
      <c r="U1033" s="32" t="s">
        <v>11325</v>
      </c>
    </row>
    <row r="1034" spans="1:21" x14ac:dyDescent="0.25">
      <c r="A1034" s="35" t="s">
        <v>4147</v>
      </c>
      <c r="B1034" s="35" t="s">
        <v>4148</v>
      </c>
      <c r="C1034" s="35" t="s">
        <v>4149</v>
      </c>
      <c r="D1034" s="35"/>
      <c r="E1034" s="35"/>
      <c r="F1034" s="36"/>
      <c r="G1034" s="35"/>
      <c r="H1034" s="35"/>
      <c r="I1034" s="35"/>
      <c r="J1034" s="35"/>
      <c r="K1034" s="35"/>
      <c r="L1034" s="35"/>
      <c r="M1034" s="35"/>
      <c r="N1034" s="35"/>
      <c r="O1034" s="35"/>
      <c r="P1034" s="35" t="s">
        <v>4248</v>
      </c>
      <c r="Q1034" s="32" t="s">
        <v>9844</v>
      </c>
      <c r="R1034" s="32" t="s">
        <v>10278</v>
      </c>
      <c r="S1034" s="32" t="s">
        <v>9844</v>
      </c>
      <c r="T1034" s="32" t="s">
        <v>11321</v>
      </c>
      <c r="U1034" s="32" t="s">
        <v>11326</v>
      </c>
    </row>
    <row r="1035" spans="1:21" x14ac:dyDescent="0.25">
      <c r="A1035" s="35" t="s">
        <v>4156</v>
      </c>
      <c r="B1035" s="35" t="s">
        <v>4157</v>
      </c>
      <c r="C1035" s="35" t="s">
        <v>4158</v>
      </c>
      <c r="D1035" s="35"/>
      <c r="E1035" s="35"/>
      <c r="F1035" s="36"/>
      <c r="G1035" s="35"/>
      <c r="H1035" s="35"/>
      <c r="I1035" s="35"/>
      <c r="J1035" s="35"/>
      <c r="K1035" s="35"/>
      <c r="L1035" s="35"/>
      <c r="M1035" s="35"/>
      <c r="N1035" s="35"/>
      <c r="O1035" s="35"/>
      <c r="P1035" s="35" t="s">
        <v>4248</v>
      </c>
      <c r="Q1035" s="32" t="s">
        <v>9844</v>
      </c>
      <c r="R1035" s="32" t="s">
        <v>10278</v>
      </c>
      <c r="S1035" s="32" t="s">
        <v>9844</v>
      </c>
      <c r="T1035" s="32" t="s">
        <v>11321</v>
      </c>
      <c r="U1035" s="32" t="s">
        <v>11327</v>
      </c>
    </row>
    <row r="1036" spans="1:21" x14ac:dyDescent="0.25">
      <c r="A1036" s="35" t="s">
        <v>4162</v>
      </c>
      <c r="B1036" s="35" t="s">
        <v>4163</v>
      </c>
      <c r="C1036" s="35" t="s">
        <v>4164</v>
      </c>
      <c r="D1036" s="35"/>
      <c r="E1036" s="35"/>
      <c r="F1036" s="36"/>
      <c r="G1036" s="35"/>
      <c r="H1036" s="35"/>
      <c r="I1036" s="35"/>
      <c r="J1036" s="35"/>
      <c r="K1036" s="35"/>
      <c r="L1036" s="35"/>
      <c r="M1036" s="35"/>
      <c r="N1036" s="35"/>
      <c r="O1036" s="35"/>
      <c r="P1036" s="35" t="s">
        <v>4248</v>
      </c>
      <c r="Q1036" s="32" t="s">
        <v>9845</v>
      </c>
      <c r="R1036" s="32" t="s">
        <v>10278</v>
      </c>
      <c r="S1036" s="32" t="s">
        <v>9845</v>
      </c>
      <c r="T1036" s="32" t="s">
        <v>11321</v>
      </c>
      <c r="U1036" s="32" t="s">
        <v>11328</v>
      </c>
    </row>
    <row r="1037" spans="1:21" x14ac:dyDescent="0.25">
      <c r="A1037" s="35" t="s">
        <v>4144</v>
      </c>
      <c r="B1037" s="35" t="s">
        <v>4145</v>
      </c>
      <c r="C1037" s="35" t="s">
        <v>4146</v>
      </c>
      <c r="D1037" s="35"/>
      <c r="E1037" s="35"/>
      <c r="F1037" s="36"/>
      <c r="G1037" s="35"/>
      <c r="H1037" s="35"/>
      <c r="I1037" s="35"/>
      <c r="J1037" s="35"/>
      <c r="K1037" s="35"/>
      <c r="L1037" s="35"/>
      <c r="M1037" s="35"/>
      <c r="N1037" s="35"/>
      <c r="O1037" s="35"/>
      <c r="P1037" s="35" t="s">
        <v>4248</v>
      </c>
      <c r="Q1037" s="32" t="s">
        <v>9845</v>
      </c>
      <c r="R1037" s="32" t="s">
        <v>10278</v>
      </c>
      <c r="S1037" s="32" t="s">
        <v>9845</v>
      </c>
      <c r="T1037" s="32" t="s">
        <v>11321</v>
      </c>
      <c r="U1037" s="32" t="s">
        <v>11329</v>
      </c>
    </row>
    <row r="1038" spans="1:21" x14ac:dyDescent="0.25">
      <c r="A1038" s="35" t="s">
        <v>4153</v>
      </c>
      <c r="B1038" s="35" t="s">
        <v>4154</v>
      </c>
      <c r="C1038" s="35" t="s">
        <v>4155</v>
      </c>
      <c r="D1038" s="35"/>
      <c r="E1038" s="35"/>
      <c r="F1038" s="36"/>
      <c r="G1038" s="35"/>
      <c r="H1038" s="35"/>
      <c r="I1038" s="35"/>
      <c r="J1038" s="35"/>
      <c r="K1038" s="35"/>
      <c r="L1038" s="35"/>
      <c r="M1038" s="35"/>
      <c r="N1038" s="35"/>
      <c r="O1038" s="35"/>
      <c r="P1038" s="35" t="s">
        <v>4248</v>
      </c>
      <c r="Q1038" s="32" t="s">
        <v>9845</v>
      </c>
      <c r="R1038" s="32" t="s">
        <v>10278</v>
      </c>
      <c r="S1038" s="32" t="s">
        <v>9845</v>
      </c>
      <c r="T1038" s="32" t="s">
        <v>11321</v>
      </c>
      <c r="U1038" s="32" t="s">
        <v>11330</v>
      </c>
    </row>
    <row r="1039" spans="1:21" x14ac:dyDescent="0.25">
      <c r="A1039" s="35" t="s">
        <v>5649</v>
      </c>
      <c r="B1039" s="35" t="s">
        <v>5650</v>
      </c>
      <c r="C1039" s="35" t="s">
        <v>5651</v>
      </c>
      <c r="D1039" s="35"/>
      <c r="E1039" s="35"/>
      <c r="F1039" s="36"/>
      <c r="G1039" s="35"/>
      <c r="H1039" s="35"/>
      <c r="I1039" s="35"/>
      <c r="J1039" s="35"/>
      <c r="K1039" s="35"/>
      <c r="L1039" s="35"/>
      <c r="M1039" s="35"/>
      <c r="N1039" s="35"/>
      <c r="O1039" s="35"/>
      <c r="P1039" s="35" t="s">
        <v>4248</v>
      </c>
      <c r="Q1039" s="32" t="s">
        <v>9843</v>
      </c>
      <c r="R1039" s="32" t="s">
        <v>11331</v>
      </c>
      <c r="S1039" s="32" t="s">
        <v>11095</v>
      </c>
      <c r="T1039" s="32" t="s">
        <v>10373</v>
      </c>
      <c r="U1039" s="32" t="s">
        <v>11049</v>
      </c>
    </row>
    <row r="1040" spans="1:21" x14ac:dyDescent="0.25">
      <c r="A1040" s="35" t="s">
        <v>5778</v>
      </c>
      <c r="B1040" s="35" t="s">
        <v>5779</v>
      </c>
      <c r="C1040" s="32" t="s">
        <v>5780</v>
      </c>
      <c r="D1040" s="35"/>
      <c r="E1040" s="35"/>
      <c r="F1040" s="36"/>
      <c r="G1040" s="35"/>
      <c r="H1040" s="35"/>
      <c r="I1040" s="35"/>
      <c r="J1040" s="35"/>
      <c r="K1040" s="35"/>
      <c r="L1040" s="35"/>
      <c r="M1040" s="35"/>
      <c r="N1040" s="35"/>
      <c r="O1040" s="35"/>
      <c r="P1040" s="35" t="s">
        <v>4248</v>
      </c>
      <c r="Q1040" s="32" t="s">
        <v>9843</v>
      </c>
      <c r="R1040" s="32" t="s">
        <v>11332</v>
      </c>
      <c r="S1040" s="32" t="s">
        <v>11333</v>
      </c>
      <c r="T1040" s="32" t="e" cm="1">
        <f t="array" ref="T1040">-Ic</f>
        <v>#NAME?</v>
      </c>
      <c r="U1040" s="32" t="s">
        <v>11334</v>
      </c>
    </row>
    <row r="1041" spans="1:21" x14ac:dyDescent="0.25">
      <c r="A1041" s="35" t="s">
        <v>4090</v>
      </c>
      <c r="B1041" s="35" t="s">
        <v>4091</v>
      </c>
      <c r="C1041" s="35" t="s">
        <v>4092</v>
      </c>
      <c r="D1041" s="35"/>
      <c r="E1041" s="35"/>
      <c r="F1041" s="36"/>
      <c r="G1041" s="35"/>
      <c r="H1041" s="35"/>
      <c r="I1041" s="35"/>
      <c r="J1041" s="35"/>
      <c r="K1041" s="35"/>
      <c r="L1041" s="35"/>
      <c r="M1041" s="35"/>
      <c r="N1041" s="35"/>
      <c r="O1041" s="35"/>
      <c r="P1041" s="35" t="s">
        <v>4248</v>
      </c>
      <c r="Q1041" s="32" t="s">
        <v>9843</v>
      </c>
      <c r="R1041" s="32" t="s">
        <v>11335</v>
      </c>
      <c r="S1041" s="32" t="s">
        <v>10646</v>
      </c>
      <c r="T1041" s="32" t="s">
        <v>10354</v>
      </c>
      <c r="U1041" s="32" t="s">
        <v>11336</v>
      </c>
    </row>
    <row r="1042" spans="1:21" x14ac:dyDescent="0.25">
      <c r="A1042" s="35" t="s">
        <v>5715</v>
      </c>
      <c r="B1042" s="35" t="s">
        <v>5716</v>
      </c>
      <c r="C1042" s="35" t="s">
        <v>5717</v>
      </c>
      <c r="D1042" s="35"/>
      <c r="E1042" s="35"/>
      <c r="F1042" s="36"/>
      <c r="G1042" s="35"/>
      <c r="H1042" s="35"/>
      <c r="I1042" s="35"/>
      <c r="J1042" s="35"/>
      <c r="K1042" s="35"/>
      <c r="L1042" s="35"/>
      <c r="M1042" s="35"/>
      <c r="N1042" s="35"/>
      <c r="O1042" s="35"/>
      <c r="P1042" s="35" t="s">
        <v>4248</v>
      </c>
      <c r="Q1042" s="32" t="s">
        <v>9843</v>
      </c>
      <c r="R1042" s="32" t="s">
        <v>11332</v>
      </c>
      <c r="S1042" s="32" t="s">
        <v>11333</v>
      </c>
      <c r="T1042" s="32" t="e" cm="1">
        <f t="array" ref="T1042">-Ic</f>
        <v>#NAME?</v>
      </c>
      <c r="U1042" s="32" t="s">
        <v>11337</v>
      </c>
    </row>
    <row r="1043" spans="1:21" x14ac:dyDescent="0.25">
      <c r="A1043" s="35" t="s">
        <v>4072</v>
      </c>
      <c r="B1043" s="35" t="s">
        <v>4073</v>
      </c>
      <c r="C1043" s="35" t="s">
        <v>4074</v>
      </c>
      <c r="D1043" s="35"/>
      <c r="E1043" s="35"/>
      <c r="F1043" s="36"/>
      <c r="G1043" s="35"/>
      <c r="H1043" s="35"/>
      <c r="I1043" s="35"/>
      <c r="J1043" s="35"/>
      <c r="K1043" s="35"/>
      <c r="L1043" s="35"/>
      <c r="M1043" s="35"/>
      <c r="N1043" s="35"/>
      <c r="O1043" s="35"/>
      <c r="P1043" s="35" t="s">
        <v>4248</v>
      </c>
      <c r="Q1043" s="32" t="s">
        <v>9843</v>
      </c>
      <c r="R1043" s="32" t="s">
        <v>11335</v>
      </c>
      <c r="S1043" s="32" t="s">
        <v>10646</v>
      </c>
      <c r="T1043" s="32" t="s">
        <v>10354</v>
      </c>
      <c r="U1043" s="32" t="s">
        <v>11338</v>
      </c>
    </row>
    <row r="1044" spans="1:21" x14ac:dyDescent="0.25">
      <c r="A1044" s="35" t="s">
        <v>4036</v>
      </c>
      <c r="B1044" s="35" t="s">
        <v>4037</v>
      </c>
      <c r="C1044" s="35" t="s">
        <v>4038</v>
      </c>
      <c r="D1044" s="35"/>
      <c r="E1044" s="35"/>
      <c r="F1044" s="36"/>
      <c r="G1044" s="35"/>
      <c r="H1044" s="35"/>
      <c r="I1044" s="35"/>
      <c r="J1044" s="35"/>
      <c r="K1044" s="35"/>
      <c r="L1044" s="35"/>
      <c r="M1044" s="35"/>
      <c r="N1044" s="35"/>
      <c r="O1044" s="35"/>
      <c r="P1044" s="35" t="s">
        <v>4248</v>
      </c>
      <c r="Q1044" s="32" t="s">
        <v>9843</v>
      </c>
      <c r="R1044" s="32" t="s">
        <v>11335</v>
      </c>
      <c r="S1044" s="32" t="s">
        <v>10646</v>
      </c>
      <c r="T1044" s="32" t="s">
        <v>10354</v>
      </c>
      <c r="U1044" s="32" t="s">
        <v>11339</v>
      </c>
    </row>
    <row r="1045" spans="1:21" x14ac:dyDescent="0.25">
      <c r="A1045" s="35" t="s">
        <v>5898</v>
      </c>
      <c r="B1045" s="35" t="s">
        <v>5899</v>
      </c>
      <c r="C1045" s="35" t="s">
        <v>5900</v>
      </c>
      <c r="D1045" s="35"/>
      <c r="E1045" s="35"/>
      <c r="F1045" s="36"/>
      <c r="G1045" s="35"/>
      <c r="H1045" s="35"/>
      <c r="I1045" s="35"/>
      <c r="J1045" s="35"/>
      <c r="K1045" s="35"/>
      <c r="L1045" s="35"/>
      <c r="M1045" s="35"/>
      <c r="N1045" s="35"/>
      <c r="O1045" s="35"/>
      <c r="P1045" s="35" t="s">
        <v>4248</v>
      </c>
      <c r="Q1045" s="32" t="s">
        <v>9843</v>
      </c>
      <c r="R1045" s="32" t="s">
        <v>11332</v>
      </c>
      <c r="S1045" s="32" t="s">
        <v>11333</v>
      </c>
      <c r="T1045" s="32" t="e" cm="1">
        <f t="array" ref="T1045">-Ic</f>
        <v>#NAME?</v>
      </c>
      <c r="U1045" s="32" t="s">
        <v>11340</v>
      </c>
    </row>
    <row r="1046" spans="1:21" x14ac:dyDescent="0.25">
      <c r="A1046" s="35" t="s">
        <v>5355</v>
      </c>
      <c r="B1046" s="35" t="s">
        <v>5356</v>
      </c>
      <c r="C1046" s="35" t="s">
        <v>5357</v>
      </c>
      <c r="D1046" s="35"/>
      <c r="E1046" s="35"/>
      <c r="F1046" s="36"/>
      <c r="G1046" s="35"/>
      <c r="H1046" s="35"/>
      <c r="I1046" s="35"/>
      <c r="J1046" s="35"/>
      <c r="K1046" s="35"/>
      <c r="L1046" s="35"/>
      <c r="M1046" s="35"/>
      <c r="N1046" s="35"/>
      <c r="O1046" s="35"/>
      <c r="P1046" s="35" t="s">
        <v>4248</v>
      </c>
      <c r="Q1046" s="32" t="s">
        <v>9843</v>
      </c>
      <c r="R1046" s="32" t="s">
        <v>11335</v>
      </c>
      <c r="S1046" s="32" t="s">
        <v>10646</v>
      </c>
      <c r="T1046" s="32" t="s">
        <v>10354</v>
      </c>
      <c r="U1046" s="32" t="s">
        <v>10355</v>
      </c>
    </row>
    <row r="1047" spans="1:21" x14ac:dyDescent="0.25">
      <c r="A1047" s="35" t="s">
        <v>4108</v>
      </c>
      <c r="B1047" s="35" t="s">
        <v>4109</v>
      </c>
      <c r="C1047" s="35" t="s">
        <v>4110</v>
      </c>
      <c r="D1047" s="35"/>
      <c r="E1047" s="35"/>
      <c r="F1047" s="36"/>
      <c r="G1047" s="35"/>
      <c r="H1047" s="35"/>
      <c r="I1047" s="35"/>
      <c r="J1047" s="35"/>
      <c r="K1047" s="35"/>
      <c r="L1047" s="35"/>
      <c r="M1047" s="35"/>
      <c r="N1047" s="35"/>
      <c r="O1047" s="35"/>
      <c r="P1047" s="35" t="s">
        <v>4248</v>
      </c>
      <c r="Q1047" s="32" t="s">
        <v>9843</v>
      </c>
      <c r="R1047" s="32" t="s">
        <v>11335</v>
      </c>
      <c r="S1047" s="32" t="s">
        <v>10646</v>
      </c>
      <c r="T1047" s="32" t="s">
        <v>10354</v>
      </c>
      <c r="U1047" s="32" t="s">
        <v>11341</v>
      </c>
    </row>
    <row r="1048" spans="1:21" x14ac:dyDescent="0.25">
      <c r="A1048" s="35" t="s">
        <v>4099</v>
      </c>
      <c r="B1048" s="35" t="s">
        <v>4100</v>
      </c>
      <c r="C1048" s="35" t="s">
        <v>4101</v>
      </c>
      <c r="D1048" s="35"/>
      <c r="E1048" s="35"/>
      <c r="F1048" s="36"/>
      <c r="G1048" s="35"/>
      <c r="H1048" s="35"/>
      <c r="I1048" s="35"/>
      <c r="J1048" s="35"/>
      <c r="K1048" s="35"/>
      <c r="L1048" s="35"/>
      <c r="M1048" s="35"/>
      <c r="N1048" s="35"/>
      <c r="O1048" s="35"/>
      <c r="P1048" s="35" t="s">
        <v>4248</v>
      </c>
      <c r="Q1048" s="32" t="s">
        <v>9843</v>
      </c>
      <c r="R1048" s="32" t="s">
        <v>11335</v>
      </c>
      <c r="S1048" s="32" t="s">
        <v>10646</v>
      </c>
      <c r="T1048" s="32" t="s">
        <v>10354</v>
      </c>
      <c r="U1048" s="32" t="s">
        <v>11342</v>
      </c>
    </row>
    <row r="1049" spans="1:21" x14ac:dyDescent="0.25">
      <c r="A1049" s="35" t="s">
        <v>4135</v>
      </c>
      <c r="B1049" s="35" t="s">
        <v>4100</v>
      </c>
      <c r="C1049" s="35" t="s">
        <v>4136</v>
      </c>
      <c r="D1049" s="35"/>
      <c r="E1049" s="35"/>
      <c r="F1049" s="36"/>
      <c r="G1049" s="35"/>
      <c r="H1049" s="35"/>
      <c r="I1049" s="35"/>
      <c r="J1049" s="35"/>
      <c r="K1049" s="35"/>
      <c r="L1049" s="35"/>
      <c r="M1049" s="35"/>
      <c r="N1049" s="35"/>
      <c r="O1049" s="35"/>
      <c r="P1049" s="35" t="s">
        <v>4248</v>
      </c>
      <c r="Q1049" s="32" t="s">
        <v>9843</v>
      </c>
      <c r="R1049" s="32" t="s">
        <v>11335</v>
      </c>
      <c r="S1049" s="32" t="s">
        <v>10646</v>
      </c>
      <c r="T1049" s="32" t="s">
        <v>10354</v>
      </c>
      <c r="U1049" s="32" t="s">
        <v>11343</v>
      </c>
    </row>
    <row r="1050" spans="1:21" x14ac:dyDescent="0.25">
      <c r="A1050" s="35" t="s">
        <v>4081</v>
      </c>
      <c r="B1050" s="35" t="s">
        <v>4082</v>
      </c>
      <c r="C1050" s="35" t="s">
        <v>4083</v>
      </c>
      <c r="D1050" s="35"/>
      <c r="E1050" s="35"/>
      <c r="F1050" s="36"/>
      <c r="G1050" s="35"/>
      <c r="H1050" s="35"/>
      <c r="I1050" s="35"/>
      <c r="J1050" s="35"/>
      <c r="K1050" s="35"/>
      <c r="L1050" s="35"/>
      <c r="M1050" s="35"/>
      <c r="N1050" s="35"/>
      <c r="O1050" s="35"/>
      <c r="P1050" s="35" t="s">
        <v>4248</v>
      </c>
      <c r="Q1050" s="32" t="s">
        <v>9843</v>
      </c>
      <c r="R1050" s="32" t="s">
        <v>11335</v>
      </c>
      <c r="S1050" s="32" t="s">
        <v>10646</v>
      </c>
      <c r="T1050" s="32" t="s">
        <v>10354</v>
      </c>
      <c r="U1050" s="32" t="s">
        <v>11344</v>
      </c>
    </row>
    <row r="1051" spans="1:21" x14ac:dyDescent="0.25">
      <c r="A1051" s="35" t="s">
        <v>5835</v>
      </c>
      <c r="B1051" s="35" t="s">
        <v>5836</v>
      </c>
      <c r="C1051" s="35" t="s">
        <v>5837</v>
      </c>
      <c r="D1051" s="35"/>
      <c r="E1051" s="35"/>
      <c r="F1051" s="36"/>
      <c r="G1051" s="35"/>
      <c r="H1051" s="35"/>
      <c r="I1051" s="35"/>
      <c r="J1051" s="35"/>
      <c r="K1051" s="35"/>
      <c r="L1051" s="35"/>
      <c r="M1051" s="35"/>
      <c r="N1051" s="35"/>
      <c r="O1051" s="35"/>
      <c r="P1051" s="35" t="s">
        <v>4248</v>
      </c>
      <c r="Q1051" s="32" t="s">
        <v>9843</v>
      </c>
      <c r="R1051" s="32" t="s">
        <v>11332</v>
      </c>
      <c r="S1051" s="32" t="s">
        <v>11333</v>
      </c>
      <c r="T1051" s="32" t="e" cm="1">
        <f t="array" ref="T1051">-Ic</f>
        <v>#NAME?</v>
      </c>
      <c r="U1051" s="32" t="s">
        <v>11345</v>
      </c>
    </row>
    <row r="1052" spans="1:21" x14ac:dyDescent="0.25">
      <c r="A1052" s="35" t="s">
        <v>4126</v>
      </c>
      <c r="B1052" s="35" t="s">
        <v>4127</v>
      </c>
      <c r="C1052" s="35" t="s">
        <v>4128</v>
      </c>
      <c r="D1052" s="35"/>
      <c r="E1052" s="35"/>
      <c r="F1052" s="36"/>
      <c r="G1052" s="35"/>
      <c r="H1052" s="35"/>
      <c r="I1052" s="35"/>
      <c r="J1052" s="35"/>
      <c r="K1052" s="35"/>
      <c r="L1052" s="35"/>
      <c r="M1052" s="35"/>
      <c r="N1052" s="35"/>
      <c r="O1052" s="35"/>
      <c r="P1052" s="35" t="s">
        <v>4248</v>
      </c>
      <c r="Q1052" s="32" t="s">
        <v>9843</v>
      </c>
      <c r="R1052" s="32" t="s">
        <v>11335</v>
      </c>
      <c r="S1052" s="32" t="s">
        <v>10646</v>
      </c>
      <c r="T1052" s="32" t="s">
        <v>10354</v>
      </c>
      <c r="U1052" s="32" t="s">
        <v>11346</v>
      </c>
    </row>
    <row r="1053" spans="1:21" x14ac:dyDescent="0.25">
      <c r="A1053" s="35" t="s">
        <v>5362</v>
      </c>
      <c r="B1053" s="35" t="s">
        <v>4127</v>
      </c>
      <c r="C1053" s="35" t="s">
        <v>5363</v>
      </c>
      <c r="D1053" s="35"/>
      <c r="E1053" s="35"/>
      <c r="F1053" s="36"/>
      <c r="G1053" s="35"/>
      <c r="H1053" s="35"/>
      <c r="I1053" s="35"/>
      <c r="J1053" s="35"/>
      <c r="K1053" s="35"/>
      <c r="L1053" s="35"/>
      <c r="M1053" s="35"/>
      <c r="N1053" s="35"/>
      <c r="O1053" s="35"/>
      <c r="P1053" s="35" t="s">
        <v>4248</v>
      </c>
      <c r="Q1053" s="32" t="s">
        <v>9843</v>
      </c>
      <c r="R1053" s="32" t="s">
        <v>11347</v>
      </c>
      <c r="S1053" s="32" t="s">
        <v>10468</v>
      </c>
      <c r="T1053" s="32" t="s">
        <v>10372</v>
      </c>
      <c r="U1053" s="32" t="s">
        <v>10373</v>
      </c>
    </row>
    <row r="1054" spans="1:21" x14ac:dyDescent="0.25">
      <c r="A1054" s="35" t="s">
        <v>4117</v>
      </c>
      <c r="B1054" s="35" t="s">
        <v>4118</v>
      </c>
      <c r="C1054" s="35" t="s">
        <v>4119</v>
      </c>
      <c r="D1054" s="35"/>
      <c r="E1054" s="35"/>
      <c r="F1054" s="36"/>
      <c r="G1054" s="35"/>
      <c r="H1054" s="35"/>
      <c r="I1054" s="35"/>
      <c r="J1054" s="35"/>
      <c r="K1054" s="35"/>
      <c r="L1054" s="35"/>
      <c r="M1054" s="35"/>
      <c r="N1054" s="35"/>
      <c r="O1054" s="35"/>
      <c r="P1054" s="35" t="s">
        <v>4248</v>
      </c>
      <c r="Q1054" s="32" t="s">
        <v>9843</v>
      </c>
      <c r="R1054" s="32" t="s">
        <v>11335</v>
      </c>
      <c r="S1054" s="32" t="s">
        <v>10646</v>
      </c>
      <c r="T1054" s="32" t="s">
        <v>10354</v>
      </c>
      <c r="U1054" s="32" t="s">
        <v>11348</v>
      </c>
    </row>
    <row r="1055" spans="1:21" x14ac:dyDescent="0.25">
      <c r="A1055" s="35" t="s">
        <v>6009</v>
      </c>
      <c r="B1055" s="35" t="s">
        <v>6010</v>
      </c>
      <c r="C1055" s="35" t="s">
        <v>6011</v>
      </c>
      <c r="D1055" s="35"/>
      <c r="E1055" s="35"/>
      <c r="F1055" s="36"/>
      <c r="G1055" s="35"/>
      <c r="H1055" s="35"/>
      <c r="I1055" s="35"/>
      <c r="J1055" s="35"/>
      <c r="K1055" s="35"/>
      <c r="L1055" s="35"/>
      <c r="M1055" s="35"/>
      <c r="N1055" s="35"/>
      <c r="O1055" s="35"/>
      <c r="P1055" s="35" t="s">
        <v>4248</v>
      </c>
      <c r="Q1055" s="32" t="s">
        <v>9843</v>
      </c>
      <c r="R1055" s="32" t="s">
        <v>11332</v>
      </c>
      <c r="S1055" s="32" t="s">
        <v>11333</v>
      </c>
      <c r="T1055" s="32" t="e" cm="1">
        <f t="array" ref="T1055">-Ic</f>
        <v>#NAME?</v>
      </c>
      <c r="U1055" s="32" t="s">
        <v>11349</v>
      </c>
    </row>
    <row r="1056" spans="1:21" x14ac:dyDescent="0.25">
      <c r="A1056" s="35" t="s">
        <v>4045</v>
      </c>
      <c r="B1056" s="35" t="s">
        <v>4046</v>
      </c>
      <c r="C1056" s="35" t="s">
        <v>4047</v>
      </c>
      <c r="D1056" s="35"/>
      <c r="E1056" s="35"/>
      <c r="F1056" s="36"/>
      <c r="G1056" s="35"/>
      <c r="H1056" s="35"/>
      <c r="I1056" s="35"/>
      <c r="J1056" s="35"/>
      <c r="K1056" s="35"/>
      <c r="L1056" s="35"/>
      <c r="M1056" s="35"/>
      <c r="N1056" s="35"/>
      <c r="O1056" s="35"/>
      <c r="P1056" s="35" t="s">
        <v>4248</v>
      </c>
      <c r="Q1056" s="32" t="s">
        <v>9843</v>
      </c>
      <c r="R1056" s="32" t="s">
        <v>11335</v>
      </c>
      <c r="S1056" s="32" t="s">
        <v>10646</v>
      </c>
      <c r="T1056" s="32" t="s">
        <v>10354</v>
      </c>
      <c r="U1056" s="32" t="s">
        <v>11350</v>
      </c>
    </row>
    <row r="1057" spans="1:21" x14ac:dyDescent="0.25">
      <c r="A1057" s="35" t="s">
        <v>4054</v>
      </c>
      <c r="B1057" s="35" t="s">
        <v>4055</v>
      </c>
      <c r="C1057" s="35" t="s">
        <v>4056</v>
      </c>
      <c r="D1057" s="35"/>
      <c r="E1057" s="35"/>
      <c r="F1057" s="36"/>
      <c r="G1057" s="35"/>
      <c r="H1057" s="35"/>
      <c r="I1057" s="35"/>
      <c r="J1057" s="35"/>
      <c r="K1057" s="35"/>
      <c r="L1057" s="35"/>
      <c r="M1057" s="35"/>
      <c r="N1057" s="35"/>
      <c r="O1057" s="35"/>
      <c r="P1057" s="35" t="s">
        <v>4248</v>
      </c>
      <c r="Q1057" s="32" t="s">
        <v>9843</v>
      </c>
      <c r="R1057" s="32" t="s">
        <v>11335</v>
      </c>
      <c r="S1057" s="32" t="s">
        <v>10646</v>
      </c>
      <c r="T1057" s="32" t="s">
        <v>10354</v>
      </c>
      <c r="U1057" s="32" t="s">
        <v>11351</v>
      </c>
    </row>
    <row r="1058" spans="1:21" x14ac:dyDescent="0.25">
      <c r="A1058" s="35" t="s">
        <v>4063</v>
      </c>
      <c r="B1058" s="35" t="s">
        <v>4064</v>
      </c>
      <c r="C1058" s="35" t="s">
        <v>4065</v>
      </c>
      <c r="D1058" s="35"/>
      <c r="E1058" s="35"/>
      <c r="F1058" s="36"/>
      <c r="G1058" s="35"/>
      <c r="H1058" s="35"/>
      <c r="I1058" s="35"/>
      <c r="J1058" s="35"/>
      <c r="K1058" s="35"/>
      <c r="L1058" s="35"/>
      <c r="M1058" s="35"/>
      <c r="N1058" s="35"/>
      <c r="O1058" s="35"/>
      <c r="P1058" s="35" t="s">
        <v>4248</v>
      </c>
      <c r="Q1058" s="32" t="s">
        <v>9843</v>
      </c>
      <c r="R1058" s="32" t="s">
        <v>11335</v>
      </c>
      <c r="S1058" s="32" t="s">
        <v>10646</v>
      </c>
      <c r="T1058" s="32" t="s">
        <v>10354</v>
      </c>
      <c r="U1058" s="32" t="s">
        <v>11352</v>
      </c>
    </row>
    <row r="1059" spans="1:21" x14ac:dyDescent="0.25">
      <c r="A1059" s="35" t="s">
        <v>5931</v>
      </c>
      <c r="B1059" s="35" t="s">
        <v>5932</v>
      </c>
      <c r="C1059" s="35" t="s">
        <v>5933</v>
      </c>
      <c r="D1059" s="35"/>
      <c r="E1059" s="35"/>
      <c r="F1059" s="36"/>
      <c r="G1059" s="35"/>
      <c r="H1059" s="35"/>
      <c r="I1059" s="35"/>
      <c r="J1059" s="35"/>
      <c r="K1059" s="35"/>
      <c r="L1059" s="35"/>
      <c r="M1059" s="35"/>
      <c r="N1059" s="35"/>
      <c r="O1059" s="35"/>
      <c r="P1059" s="35" t="s">
        <v>4248</v>
      </c>
      <c r="Q1059" s="32" t="s">
        <v>9843</v>
      </c>
      <c r="R1059" s="32" t="s">
        <v>11332</v>
      </c>
      <c r="S1059" s="32" t="s">
        <v>11333</v>
      </c>
      <c r="T1059" s="32" t="e" cm="1">
        <f t="array" ref="T1059">-Ic</f>
        <v>#NAME?</v>
      </c>
      <c r="U1059" s="32" t="s">
        <v>11353</v>
      </c>
    </row>
    <row r="1060" spans="1:21" x14ac:dyDescent="0.25">
      <c r="A1060" s="35" t="s">
        <v>6144</v>
      </c>
      <c r="B1060" s="35" t="s">
        <v>6145</v>
      </c>
      <c r="C1060" s="35" t="s">
        <v>6146</v>
      </c>
      <c r="D1060" s="35"/>
      <c r="E1060" s="35"/>
      <c r="F1060" s="36"/>
      <c r="G1060" s="35"/>
      <c r="H1060" s="35"/>
      <c r="I1060" s="35"/>
      <c r="J1060" s="35"/>
      <c r="K1060" s="35"/>
      <c r="L1060" s="35"/>
      <c r="M1060" s="35"/>
      <c r="N1060" s="35"/>
      <c r="O1060" s="35"/>
      <c r="P1060" s="35" t="s">
        <v>4248</v>
      </c>
      <c r="Q1060" s="32" t="s">
        <v>9843</v>
      </c>
      <c r="R1060" s="32" t="s">
        <v>11332</v>
      </c>
      <c r="S1060" s="32" t="s">
        <v>11333</v>
      </c>
      <c r="T1060" s="32" t="e" cm="1">
        <f t="array" ref="T1060">-Ic</f>
        <v>#NAME?</v>
      </c>
      <c r="U1060" s="32" t="s">
        <v>11354</v>
      </c>
    </row>
    <row r="1061" spans="1:21" x14ac:dyDescent="0.25">
      <c r="A1061" s="35" t="s">
        <v>6072</v>
      </c>
      <c r="B1061" s="35" t="s">
        <v>6073</v>
      </c>
      <c r="C1061" s="35" t="s">
        <v>6074</v>
      </c>
      <c r="D1061" s="35"/>
      <c r="E1061" s="35"/>
      <c r="F1061" s="36"/>
      <c r="G1061" s="35"/>
      <c r="H1061" s="35"/>
      <c r="I1061" s="35"/>
      <c r="J1061" s="35"/>
      <c r="K1061" s="35"/>
      <c r="L1061" s="35"/>
      <c r="M1061" s="35"/>
      <c r="N1061" s="35"/>
      <c r="O1061" s="35"/>
      <c r="P1061" s="35" t="s">
        <v>4248</v>
      </c>
      <c r="Q1061" s="32" t="s">
        <v>9843</v>
      </c>
      <c r="R1061" s="32" t="s">
        <v>11332</v>
      </c>
      <c r="S1061" s="32" t="s">
        <v>11333</v>
      </c>
      <c r="T1061" s="32" t="e" cm="1">
        <f t="array" ref="T1061">-Ic</f>
        <v>#NAME?</v>
      </c>
      <c r="U1061" s="32" t="s">
        <v>11355</v>
      </c>
    </row>
    <row r="1062" spans="1:21" x14ac:dyDescent="0.25">
      <c r="A1062" s="35" t="s">
        <v>5652</v>
      </c>
      <c r="B1062" s="35" t="s">
        <v>5653</v>
      </c>
      <c r="C1062" s="35" t="s">
        <v>5654</v>
      </c>
      <c r="D1062" s="35"/>
      <c r="E1062" s="35"/>
      <c r="F1062" s="36"/>
      <c r="G1062" s="35"/>
      <c r="H1062" s="35"/>
      <c r="I1062" s="35"/>
      <c r="J1062" s="35"/>
      <c r="K1062" s="35"/>
      <c r="L1062" s="35"/>
      <c r="M1062" s="35"/>
      <c r="N1062" s="35"/>
      <c r="O1062" s="35"/>
      <c r="P1062" s="35" t="s">
        <v>4248</v>
      </c>
      <c r="Q1062" s="32" t="s">
        <v>9844</v>
      </c>
      <c r="R1062" s="32" t="s">
        <v>11356</v>
      </c>
      <c r="S1062" s="32" t="s">
        <v>11048</v>
      </c>
      <c r="T1062" s="32" t="s">
        <v>10355</v>
      </c>
      <c r="U1062" s="32" t="s">
        <v>11049</v>
      </c>
    </row>
    <row r="1063" spans="1:21" x14ac:dyDescent="0.25">
      <c r="A1063" s="35" t="s">
        <v>5781</v>
      </c>
      <c r="B1063" s="35" t="s">
        <v>5782</v>
      </c>
      <c r="C1063" s="35" t="s">
        <v>5783</v>
      </c>
      <c r="D1063" s="35"/>
      <c r="E1063" s="35"/>
      <c r="F1063" s="36"/>
      <c r="G1063" s="35"/>
      <c r="H1063" s="35"/>
      <c r="I1063" s="35"/>
      <c r="J1063" s="35"/>
      <c r="K1063" s="35"/>
      <c r="L1063" s="35"/>
      <c r="M1063" s="35"/>
      <c r="N1063" s="35"/>
      <c r="O1063" s="35"/>
      <c r="P1063" s="35" t="s">
        <v>4248</v>
      </c>
      <c r="Q1063" s="32" t="s">
        <v>9844</v>
      </c>
      <c r="R1063" s="32" t="s">
        <v>11357</v>
      </c>
      <c r="S1063" s="32" t="s">
        <v>11333</v>
      </c>
      <c r="T1063" s="32" t="e" cm="1">
        <f t="array" ref="T1063">-Ic</f>
        <v>#NAME?</v>
      </c>
      <c r="U1063" s="32" t="s">
        <v>11334</v>
      </c>
    </row>
    <row r="1064" spans="1:21" x14ac:dyDescent="0.25">
      <c r="A1064" s="35" t="s">
        <v>4096</v>
      </c>
      <c r="B1064" s="35" t="s">
        <v>4097</v>
      </c>
      <c r="C1064" s="35" t="s">
        <v>4098</v>
      </c>
      <c r="D1064" s="35"/>
      <c r="E1064" s="35"/>
      <c r="F1064" s="36"/>
      <c r="G1064" s="35"/>
      <c r="H1064" s="35"/>
      <c r="I1064" s="35"/>
      <c r="J1064" s="35"/>
      <c r="K1064" s="35"/>
      <c r="L1064" s="35"/>
      <c r="M1064" s="35"/>
      <c r="N1064" s="35"/>
      <c r="O1064" s="35"/>
      <c r="P1064" s="35" t="s">
        <v>4248</v>
      </c>
      <c r="Q1064" s="32" t="s">
        <v>9844</v>
      </c>
      <c r="R1064" s="32" t="s">
        <v>11358</v>
      </c>
      <c r="S1064" s="32" t="s">
        <v>10646</v>
      </c>
      <c r="T1064" s="32" t="s">
        <v>10354</v>
      </c>
      <c r="U1064" s="32" t="s">
        <v>11359</v>
      </c>
    </row>
    <row r="1065" spans="1:21" x14ac:dyDescent="0.25">
      <c r="A1065" s="35" t="s">
        <v>5718</v>
      </c>
      <c r="B1065" s="35" t="s">
        <v>5719</v>
      </c>
      <c r="C1065" s="35" t="s">
        <v>5720</v>
      </c>
      <c r="D1065" s="35"/>
      <c r="E1065" s="35"/>
      <c r="F1065" s="36"/>
      <c r="G1065" s="35"/>
      <c r="H1065" s="35"/>
      <c r="I1065" s="35"/>
      <c r="J1065" s="35"/>
      <c r="K1065" s="35"/>
      <c r="L1065" s="35"/>
      <c r="M1065" s="35"/>
      <c r="N1065" s="35"/>
      <c r="O1065" s="35"/>
      <c r="P1065" s="35" t="s">
        <v>4248</v>
      </c>
      <c r="Q1065" s="32" t="s">
        <v>9844</v>
      </c>
      <c r="R1065" s="32" t="s">
        <v>11357</v>
      </c>
      <c r="S1065" s="32" t="s">
        <v>11333</v>
      </c>
      <c r="T1065" s="32" t="e" cm="1">
        <f t="array" ref="T1065">-Ic</f>
        <v>#NAME?</v>
      </c>
      <c r="U1065" s="32" t="s">
        <v>11337</v>
      </c>
    </row>
    <row r="1066" spans="1:21" x14ac:dyDescent="0.25">
      <c r="A1066" s="35" t="s">
        <v>4078</v>
      </c>
      <c r="B1066" s="35" t="s">
        <v>4079</v>
      </c>
      <c r="C1066" s="35" t="s">
        <v>4080</v>
      </c>
      <c r="D1066" s="35"/>
      <c r="E1066" s="35"/>
      <c r="F1066" s="36"/>
      <c r="G1066" s="35"/>
      <c r="H1066" s="35"/>
      <c r="I1066" s="35"/>
      <c r="J1066" s="35"/>
      <c r="K1066" s="35"/>
      <c r="L1066" s="35"/>
      <c r="M1066" s="35"/>
      <c r="N1066" s="35"/>
      <c r="O1066" s="35"/>
      <c r="P1066" s="35" t="s">
        <v>4248</v>
      </c>
      <c r="Q1066" s="32" t="s">
        <v>9844</v>
      </c>
      <c r="R1066" s="32" t="s">
        <v>11358</v>
      </c>
      <c r="S1066" s="32" t="s">
        <v>10646</v>
      </c>
      <c r="T1066" s="32" t="s">
        <v>10354</v>
      </c>
      <c r="U1066" s="32" t="s">
        <v>11360</v>
      </c>
    </row>
    <row r="1067" spans="1:21" x14ac:dyDescent="0.25">
      <c r="A1067" s="35" t="s">
        <v>4042</v>
      </c>
      <c r="B1067" s="35" t="s">
        <v>4043</v>
      </c>
      <c r="C1067" s="35" t="s">
        <v>4044</v>
      </c>
      <c r="D1067" s="35"/>
      <c r="E1067" s="35"/>
      <c r="F1067" s="36"/>
      <c r="G1067" s="35"/>
      <c r="H1067" s="35"/>
      <c r="I1067" s="35"/>
      <c r="J1067" s="35"/>
      <c r="K1067" s="35"/>
      <c r="L1067" s="35"/>
      <c r="M1067" s="35"/>
      <c r="N1067" s="35"/>
      <c r="O1067" s="35"/>
      <c r="P1067" s="35" t="s">
        <v>4248</v>
      </c>
      <c r="Q1067" s="32" t="s">
        <v>9844</v>
      </c>
      <c r="R1067" s="32" t="s">
        <v>11358</v>
      </c>
      <c r="S1067" s="32" t="s">
        <v>10646</v>
      </c>
      <c r="T1067" s="32" t="s">
        <v>10354</v>
      </c>
      <c r="U1067" s="32" t="s">
        <v>11361</v>
      </c>
    </row>
    <row r="1068" spans="1:21" x14ac:dyDescent="0.25">
      <c r="A1068" s="35" t="s">
        <v>5901</v>
      </c>
      <c r="B1068" s="35" t="s">
        <v>5902</v>
      </c>
      <c r="C1068" s="35" t="s">
        <v>5903</v>
      </c>
      <c r="D1068" s="35"/>
      <c r="E1068" s="35"/>
      <c r="F1068" s="36"/>
      <c r="G1068" s="35"/>
      <c r="H1068" s="35"/>
      <c r="I1068" s="35"/>
      <c r="J1068" s="35"/>
      <c r="K1068" s="35"/>
      <c r="L1068" s="35"/>
      <c r="M1068" s="35"/>
      <c r="N1068" s="35"/>
      <c r="O1068" s="35"/>
      <c r="P1068" s="35" t="s">
        <v>4248</v>
      </c>
      <c r="Q1068" s="32" t="s">
        <v>9844</v>
      </c>
      <c r="R1068" s="32" t="s">
        <v>11357</v>
      </c>
      <c r="S1068" s="32" t="s">
        <v>11333</v>
      </c>
      <c r="T1068" s="32" t="e" cm="1">
        <f t="array" ref="T1068">-Ic</f>
        <v>#NAME?</v>
      </c>
      <c r="U1068" s="32" t="s">
        <v>11340</v>
      </c>
    </row>
    <row r="1069" spans="1:21" x14ac:dyDescent="0.25">
      <c r="A1069" s="35" t="s">
        <v>5352</v>
      </c>
      <c r="B1069" s="35" t="s">
        <v>5353</v>
      </c>
      <c r="C1069" s="35" t="s">
        <v>5354</v>
      </c>
      <c r="D1069" s="35"/>
      <c r="E1069" s="35"/>
      <c r="F1069" s="36"/>
      <c r="G1069" s="35"/>
      <c r="H1069" s="35"/>
      <c r="I1069" s="35"/>
      <c r="J1069" s="35"/>
      <c r="K1069" s="35"/>
      <c r="L1069" s="35"/>
      <c r="M1069" s="35"/>
      <c r="N1069" s="35"/>
      <c r="O1069" s="35"/>
      <c r="P1069" s="35" t="s">
        <v>4248</v>
      </c>
      <c r="Q1069" s="32" t="s">
        <v>9844</v>
      </c>
      <c r="R1069" s="32" t="s">
        <v>11358</v>
      </c>
      <c r="S1069" s="32" t="s">
        <v>10646</v>
      </c>
      <c r="T1069" s="32" t="s">
        <v>10354</v>
      </c>
      <c r="U1069" s="32" t="s">
        <v>10355</v>
      </c>
    </row>
    <row r="1070" spans="1:21" x14ac:dyDescent="0.25">
      <c r="A1070" s="35" t="s">
        <v>4114</v>
      </c>
      <c r="B1070" s="35" t="s">
        <v>4115</v>
      </c>
      <c r="C1070" s="35" t="s">
        <v>4116</v>
      </c>
      <c r="D1070" s="35"/>
      <c r="E1070" s="35"/>
      <c r="F1070" s="36"/>
      <c r="G1070" s="35"/>
      <c r="H1070" s="35"/>
      <c r="I1070" s="35"/>
      <c r="J1070" s="35"/>
      <c r="K1070" s="35"/>
      <c r="L1070" s="35"/>
      <c r="M1070" s="35"/>
      <c r="N1070" s="35"/>
      <c r="O1070" s="35"/>
      <c r="P1070" s="35" t="s">
        <v>4248</v>
      </c>
      <c r="Q1070" s="32" t="s">
        <v>9844</v>
      </c>
      <c r="R1070" s="32" t="s">
        <v>11358</v>
      </c>
      <c r="S1070" s="32" t="s">
        <v>10646</v>
      </c>
      <c r="T1070" s="32" t="s">
        <v>10354</v>
      </c>
      <c r="U1070" s="32" t="s">
        <v>11362</v>
      </c>
    </row>
    <row r="1071" spans="1:21" x14ac:dyDescent="0.25">
      <c r="A1071" s="35" t="s">
        <v>4105</v>
      </c>
      <c r="B1071" s="35" t="s">
        <v>4106</v>
      </c>
      <c r="C1071" s="35" t="s">
        <v>4107</v>
      </c>
      <c r="D1071" s="35"/>
      <c r="E1071" s="35"/>
      <c r="F1071" s="36"/>
      <c r="G1071" s="35"/>
      <c r="H1071" s="35"/>
      <c r="I1071" s="35"/>
      <c r="J1071" s="35"/>
      <c r="K1071" s="35"/>
      <c r="L1071" s="35"/>
      <c r="M1071" s="35"/>
      <c r="N1071" s="35"/>
      <c r="O1071" s="35"/>
      <c r="P1071" s="35" t="s">
        <v>4248</v>
      </c>
      <c r="Q1071" s="32" t="s">
        <v>9844</v>
      </c>
      <c r="R1071" s="32" t="s">
        <v>11358</v>
      </c>
      <c r="S1071" s="32" t="s">
        <v>10646</v>
      </c>
      <c r="T1071" s="32" t="s">
        <v>10354</v>
      </c>
      <c r="U1071" s="32" t="s">
        <v>11363</v>
      </c>
    </row>
    <row r="1072" spans="1:21" x14ac:dyDescent="0.25">
      <c r="A1072" s="35" t="s">
        <v>4139</v>
      </c>
      <c r="B1072" s="35" t="s">
        <v>4106</v>
      </c>
      <c r="C1072" s="35" t="s">
        <v>4140</v>
      </c>
      <c r="D1072" s="35"/>
      <c r="E1072" s="35"/>
      <c r="F1072" s="36"/>
      <c r="G1072" s="35"/>
      <c r="H1072" s="35"/>
      <c r="I1072" s="35"/>
      <c r="J1072" s="35"/>
      <c r="K1072" s="35"/>
      <c r="L1072" s="35"/>
      <c r="M1072" s="35"/>
      <c r="N1072" s="35"/>
      <c r="O1072" s="35"/>
      <c r="P1072" s="35" t="s">
        <v>4248</v>
      </c>
      <c r="Q1072" s="32" t="s">
        <v>9844</v>
      </c>
      <c r="R1072" s="32" t="s">
        <v>11358</v>
      </c>
      <c r="S1072" s="32" t="s">
        <v>10646</v>
      </c>
      <c r="T1072" s="32" t="s">
        <v>10354</v>
      </c>
      <c r="U1072" s="32" t="s">
        <v>11364</v>
      </c>
    </row>
    <row r="1073" spans="1:21" x14ac:dyDescent="0.25">
      <c r="A1073" s="35" t="s">
        <v>4087</v>
      </c>
      <c r="B1073" s="35" t="s">
        <v>4088</v>
      </c>
      <c r="C1073" s="35" t="s">
        <v>4089</v>
      </c>
      <c r="D1073" s="35"/>
      <c r="E1073" s="35"/>
      <c r="F1073" s="36"/>
      <c r="G1073" s="35"/>
      <c r="H1073" s="35"/>
      <c r="I1073" s="35"/>
      <c r="J1073" s="35"/>
      <c r="K1073" s="35"/>
      <c r="L1073" s="35"/>
      <c r="M1073" s="35"/>
      <c r="N1073" s="35"/>
      <c r="O1073" s="35"/>
      <c r="P1073" s="35" t="s">
        <v>4248</v>
      </c>
      <c r="Q1073" s="32" t="s">
        <v>9844</v>
      </c>
      <c r="R1073" s="32" t="s">
        <v>11358</v>
      </c>
      <c r="S1073" s="32" t="s">
        <v>10646</v>
      </c>
      <c r="T1073" s="32" t="s">
        <v>10354</v>
      </c>
      <c r="U1073" s="32" t="s">
        <v>11365</v>
      </c>
    </row>
    <row r="1074" spans="1:21" x14ac:dyDescent="0.25">
      <c r="A1074" s="35" t="s">
        <v>5838</v>
      </c>
      <c r="B1074" s="35" t="s">
        <v>5839</v>
      </c>
      <c r="C1074" s="35" t="s">
        <v>5840</v>
      </c>
      <c r="D1074" s="35"/>
      <c r="E1074" s="35"/>
      <c r="F1074" s="36"/>
      <c r="G1074" s="35"/>
      <c r="H1074" s="35"/>
      <c r="I1074" s="35"/>
      <c r="J1074" s="35"/>
      <c r="K1074" s="35"/>
      <c r="L1074" s="35"/>
      <c r="M1074" s="35"/>
      <c r="N1074" s="35"/>
      <c r="O1074" s="35"/>
      <c r="P1074" s="35" t="s">
        <v>4248</v>
      </c>
      <c r="Q1074" s="32" t="s">
        <v>9844</v>
      </c>
      <c r="R1074" s="32" t="s">
        <v>11357</v>
      </c>
      <c r="S1074" s="32" t="s">
        <v>11333</v>
      </c>
      <c r="T1074" s="32" t="e" cm="1">
        <f t="array" ref="T1074">-Ic</f>
        <v>#NAME?</v>
      </c>
      <c r="U1074" s="32" t="s">
        <v>11345</v>
      </c>
    </row>
    <row r="1075" spans="1:21" x14ac:dyDescent="0.25">
      <c r="A1075" s="35" t="s">
        <v>4132</v>
      </c>
      <c r="B1075" s="35" t="s">
        <v>4133</v>
      </c>
      <c r="C1075" s="35" t="s">
        <v>4134</v>
      </c>
      <c r="D1075" s="35"/>
      <c r="E1075" s="35"/>
      <c r="F1075" s="36"/>
      <c r="G1075" s="35"/>
      <c r="H1075" s="35"/>
      <c r="I1075" s="35"/>
      <c r="J1075" s="35"/>
      <c r="K1075" s="35"/>
      <c r="L1075" s="35"/>
      <c r="M1075" s="35"/>
      <c r="N1075" s="35"/>
      <c r="O1075" s="35"/>
      <c r="P1075" s="35" t="s">
        <v>4248</v>
      </c>
      <c r="Q1075" s="32" t="s">
        <v>9844</v>
      </c>
      <c r="R1075" s="32" t="s">
        <v>11358</v>
      </c>
      <c r="S1075" s="32" t="s">
        <v>10646</v>
      </c>
      <c r="T1075" s="32" t="s">
        <v>10354</v>
      </c>
      <c r="U1075" s="32" t="s">
        <v>11366</v>
      </c>
    </row>
    <row r="1076" spans="1:21" x14ac:dyDescent="0.25">
      <c r="A1076" s="35" t="s">
        <v>5360</v>
      </c>
      <c r="B1076" s="35" t="s">
        <v>4133</v>
      </c>
      <c r="C1076" s="35" t="s">
        <v>5361</v>
      </c>
      <c r="D1076" s="35"/>
      <c r="E1076" s="35"/>
      <c r="F1076" s="36"/>
      <c r="G1076" s="35"/>
      <c r="H1076" s="35"/>
      <c r="I1076" s="35"/>
      <c r="J1076" s="35"/>
      <c r="K1076" s="35"/>
      <c r="L1076" s="35"/>
      <c r="M1076" s="35"/>
      <c r="N1076" s="35"/>
      <c r="O1076" s="35"/>
      <c r="P1076" s="35" t="s">
        <v>4248</v>
      </c>
      <c r="Q1076" s="32" t="s">
        <v>9844</v>
      </c>
      <c r="R1076" s="32" t="s">
        <v>11367</v>
      </c>
      <c r="S1076" s="32" t="s">
        <v>10468</v>
      </c>
      <c r="T1076" s="32" t="s">
        <v>10372</v>
      </c>
      <c r="U1076" s="32" t="s">
        <v>10373</v>
      </c>
    </row>
    <row r="1077" spans="1:21" x14ac:dyDescent="0.25">
      <c r="A1077" s="35" t="s">
        <v>4123</v>
      </c>
      <c r="B1077" s="35" t="s">
        <v>4124</v>
      </c>
      <c r="C1077" s="35" t="s">
        <v>4125</v>
      </c>
      <c r="D1077" s="35"/>
      <c r="E1077" s="35"/>
      <c r="F1077" s="36"/>
      <c r="G1077" s="35"/>
      <c r="H1077" s="35"/>
      <c r="I1077" s="35"/>
      <c r="J1077" s="35"/>
      <c r="K1077" s="35"/>
      <c r="L1077" s="35"/>
      <c r="M1077" s="35"/>
      <c r="N1077" s="35"/>
      <c r="O1077" s="35"/>
      <c r="P1077" s="35" t="s">
        <v>4248</v>
      </c>
      <c r="Q1077" s="32" t="s">
        <v>9844</v>
      </c>
      <c r="R1077" s="32" t="s">
        <v>11358</v>
      </c>
      <c r="S1077" s="32" t="s">
        <v>10646</v>
      </c>
      <c r="T1077" s="32" t="s">
        <v>10354</v>
      </c>
      <c r="U1077" s="32" t="s">
        <v>11368</v>
      </c>
    </row>
    <row r="1078" spans="1:21" x14ac:dyDescent="0.25">
      <c r="A1078" s="35" t="s">
        <v>6012</v>
      </c>
      <c r="B1078" s="35" t="s">
        <v>6013</v>
      </c>
      <c r="C1078" s="35" t="s">
        <v>6014</v>
      </c>
      <c r="D1078" s="35"/>
      <c r="E1078" s="35"/>
      <c r="F1078" s="36"/>
      <c r="G1078" s="35"/>
      <c r="H1078" s="35"/>
      <c r="I1078" s="35"/>
      <c r="J1078" s="35"/>
      <c r="K1078" s="35"/>
      <c r="L1078" s="35"/>
      <c r="M1078" s="35"/>
      <c r="N1078" s="35"/>
      <c r="O1078" s="35"/>
      <c r="P1078" s="35" t="s">
        <v>4248</v>
      </c>
      <c r="Q1078" s="32" t="s">
        <v>9844</v>
      </c>
      <c r="R1078" s="32" t="s">
        <v>11357</v>
      </c>
      <c r="S1078" s="32" t="s">
        <v>11333</v>
      </c>
      <c r="T1078" s="32" t="e" cm="1">
        <f t="array" ref="T1078">-Ic</f>
        <v>#NAME?</v>
      </c>
      <c r="U1078" s="32" t="s">
        <v>11349</v>
      </c>
    </row>
    <row r="1079" spans="1:21" x14ac:dyDescent="0.25">
      <c r="A1079" s="35" t="s">
        <v>4051</v>
      </c>
      <c r="B1079" s="35" t="s">
        <v>4052</v>
      </c>
      <c r="C1079" s="35" t="s">
        <v>4053</v>
      </c>
      <c r="D1079" s="35"/>
      <c r="E1079" s="35"/>
      <c r="F1079" s="36"/>
      <c r="G1079" s="35"/>
      <c r="H1079" s="35"/>
      <c r="I1079" s="35"/>
      <c r="J1079" s="35"/>
      <c r="K1079" s="35"/>
      <c r="L1079" s="35"/>
      <c r="M1079" s="35"/>
      <c r="N1079" s="35"/>
      <c r="O1079" s="35"/>
      <c r="P1079" s="35" t="s">
        <v>4248</v>
      </c>
      <c r="Q1079" s="32" t="s">
        <v>9844</v>
      </c>
      <c r="R1079" s="32" t="s">
        <v>11358</v>
      </c>
      <c r="S1079" s="32" t="s">
        <v>10646</v>
      </c>
      <c r="T1079" s="32" t="s">
        <v>10354</v>
      </c>
      <c r="U1079" s="32" t="s">
        <v>11369</v>
      </c>
    </row>
    <row r="1080" spans="1:21" x14ac:dyDescent="0.25">
      <c r="A1080" s="35" t="s">
        <v>4060</v>
      </c>
      <c r="B1080" s="35" t="s">
        <v>4061</v>
      </c>
      <c r="C1080" s="35" t="s">
        <v>4062</v>
      </c>
      <c r="D1080" s="35"/>
      <c r="E1080" s="35"/>
      <c r="F1080" s="36"/>
      <c r="G1080" s="35"/>
      <c r="H1080" s="35"/>
      <c r="I1080" s="35"/>
      <c r="J1080" s="35"/>
      <c r="K1080" s="35"/>
      <c r="L1080" s="35"/>
      <c r="M1080" s="35"/>
      <c r="N1080" s="35"/>
      <c r="O1080" s="35"/>
      <c r="P1080" s="35" t="s">
        <v>4248</v>
      </c>
      <c r="Q1080" s="32" t="s">
        <v>9844</v>
      </c>
      <c r="R1080" s="32" t="s">
        <v>11358</v>
      </c>
      <c r="S1080" s="32" t="s">
        <v>10646</v>
      </c>
      <c r="T1080" s="32" t="s">
        <v>10354</v>
      </c>
      <c r="U1080" s="32" t="s">
        <v>11370</v>
      </c>
    </row>
    <row r="1081" spans="1:21" x14ac:dyDescent="0.25">
      <c r="A1081" s="35" t="s">
        <v>4069</v>
      </c>
      <c r="B1081" s="35" t="s">
        <v>4070</v>
      </c>
      <c r="C1081" s="35" t="s">
        <v>4071</v>
      </c>
      <c r="D1081" s="35"/>
      <c r="E1081" s="35"/>
      <c r="F1081" s="36"/>
      <c r="G1081" s="35"/>
      <c r="H1081" s="35"/>
      <c r="I1081" s="35"/>
      <c r="J1081" s="35"/>
      <c r="K1081" s="35"/>
      <c r="L1081" s="35"/>
      <c r="M1081" s="35"/>
      <c r="N1081" s="35"/>
      <c r="O1081" s="35"/>
      <c r="P1081" s="35" t="s">
        <v>4248</v>
      </c>
      <c r="Q1081" s="32" t="s">
        <v>9844</v>
      </c>
      <c r="R1081" s="32" t="s">
        <v>11358</v>
      </c>
      <c r="S1081" s="32" t="s">
        <v>10646</v>
      </c>
      <c r="T1081" s="32" t="s">
        <v>10354</v>
      </c>
      <c r="U1081" s="32" t="s">
        <v>11371</v>
      </c>
    </row>
    <row r="1082" spans="1:21" x14ac:dyDescent="0.25">
      <c r="A1082" s="32" t="s">
        <v>5934</v>
      </c>
      <c r="B1082" s="41" t="s">
        <v>5935</v>
      </c>
      <c r="C1082" s="41" t="s">
        <v>5936</v>
      </c>
      <c r="O1082" s="35"/>
      <c r="P1082" s="35" t="s">
        <v>4248</v>
      </c>
      <c r="Q1082" s="32" t="s">
        <v>9844</v>
      </c>
      <c r="R1082" s="32" t="s">
        <v>11357</v>
      </c>
      <c r="S1082" s="32" t="s">
        <v>11333</v>
      </c>
      <c r="T1082" s="32" t="e" cm="1">
        <f t="array" ref="T1082">-Ic</f>
        <v>#NAME?</v>
      </c>
      <c r="U1082" s="32" t="s">
        <v>11353</v>
      </c>
    </row>
    <row r="1083" spans="1:21" x14ac:dyDescent="0.25">
      <c r="A1083" s="49" t="s">
        <v>6147</v>
      </c>
      <c r="B1083" s="41" t="s">
        <v>6148</v>
      </c>
      <c r="C1083" s="41" t="s">
        <v>6149</v>
      </c>
      <c r="O1083" s="35"/>
      <c r="P1083" s="35" t="s">
        <v>4248</v>
      </c>
      <c r="Q1083" s="32" t="s">
        <v>9844</v>
      </c>
      <c r="R1083" s="32" t="s">
        <v>11357</v>
      </c>
      <c r="S1083" s="32" t="s">
        <v>11333</v>
      </c>
      <c r="T1083" s="32" t="e" cm="1">
        <f t="array" ref="T1083">-Ic</f>
        <v>#NAME?</v>
      </c>
      <c r="U1083" s="32" t="s">
        <v>11354</v>
      </c>
    </row>
    <row r="1084" spans="1:21" x14ac:dyDescent="0.25">
      <c r="A1084" s="49" t="s">
        <v>6075</v>
      </c>
      <c r="B1084" s="41" t="s">
        <v>6076</v>
      </c>
      <c r="C1084" s="41" t="s">
        <v>6077</v>
      </c>
      <c r="O1084" s="35"/>
      <c r="P1084" s="35" t="s">
        <v>4248</v>
      </c>
      <c r="Q1084" s="32" t="s">
        <v>9844</v>
      </c>
      <c r="R1084" s="32" t="s">
        <v>11357</v>
      </c>
      <c r="S1084" s="32" t="s">
        <v>11333</v>
      </c>
      <c r="T1084" s="32" t="e" cm="1">
        <f t="array" ref="T1084">-Ic</f>
        <v>#NAME?</v>
      </c>
      <c r="U1084" s="32" t="s">
        <v>11355</v>
      </c>
    </row>
    <row r="1085" spans="1:21" x14ac:dyDescent="0.25">
      <c r="A1085" s="49" t="s">
        <v>5655</v>
      </c>
      <c r="B1085" s="41" t="s">
        <v>5656</v>
      </c>
      <c r="C1085" s="41" t="s">
        <v>5657</v>
      </c>
      <c r="O1085" s="35"/>
      <c r="P1085" s="35" t="s">
        <v>4248</v>
      </c>
      <c r="Q1085" s="32" t="s">
        <v>9845</v>
      </c>
      <c r="R1085" s="32" t="s">
        <v>11372</v>
      </c>
      <c r="S1085" s="32" t="s">
        <v>11095</v>
      </c>
      <c r="T1085" s="32" t="s">
        <v>10373</v>
      </c>
      <c r="U1085" s="32" t="s">
        <v>11049</v>
      </c>
    </row>
    <row r="1086" spans="1:21" x14ac:dyDescent="0.25">
      <c r="A1086" s="49" t="s">
        <v>5784</v>
      </c>
      <c r="B1086" s="41" t="s">
        <v>5785</v>
      </c>
      <c r="C1086" s="41" t="s">
        <v>5786</v>
      </c>
      <c r="O1086" s="35"/>
      <c r="P1086" s="35" t="s">
        <v>4248</v>
      </c>
      <c r="Q1086" s="32" t="s">
        <v>9845</v>
      </c>
      <c r="R1086" s="32" t="s">
        <v>11373</v>
      </c>
      <c r="S1086" s="32" t="s">
        <v>11333</v>
      </c>
      <c r="T1086" s="32" t="e" cm="1">
        <f t="array" ref="T1086">-Ic</f>
        <v>#NAME?</v>
      </c>
      <c r="U1086" s="32" t="s">
        <v>11334</v>
      </c>
    </row>
    <row r="1087" spans="1:21" x14ac:dyDescent="0.25">
      <c r="A1087" s="49" t="s">
        <v>4093</v>
      </c>
      <c r="B1087" s="41" t="s">
        <v>4094</v>
      </c>
      <c r="C1087" s="41" t="s">
        <v>4095</v>
      </c>
      <c r="O1087" s="35"/>
      <c r="P1087" s="35" t="s">
        <v>4248</v>
      </c>
      <c r="Q1087" s="32" t="s">
        <v>9845</v>
      </c>
      <c r="R1087" s="32" t="s">
        <v>11374</v>
      </c>
      <c r="S1087" s="32" t="s">
        <v>10646</v>
      </c>
      <c r="T1087" s="32" t="s">
        <v>10354</v>
      </c>
      <c r="U1087" s="32" t="s">
        <v>11375</v>
      </c>
    </row>
    <row r="1088" spans="1:21" x14ac:dyDescent="0.25">
      <c r="A1088" s="49" t="s">
        <v>5721</v>
      </c>
      <c r="B1088" s="41" t="s">
        <v>5722</v>
      </c>
      <c r="C1088" s="41" t="s">
        <v>5723</v>
      </c>
      <c r="O1088" s="35"/>
      <c r="P1088" s="35" t="s">
        <v>4248</v>
      </c>
      <c r="Q1088" s="32" t="s">
        <v>9845</v>
      </c>
      <c r="R1088" s="32" t="s">
        <v>11373</v>
      </c>
      <c r="S1088" s="32" t="s">
        <v>11333</v>
      </c>
      <c r="T1088" s="32" t="e" cm="1">
        <f t="array" ref="T1088">-Ic</f>
        <v>#NAME?</v>
      </c>
      <c r="U1088" s="32" t="s">
        <v>11337</v>
      </c>
    </row>
    <row r="1089" spans="1:21" x14ac:dyDescent="0.25">
      <c r="A1089" s="49" t="s">
        <v>4075</v>
      </c>
      <c r="B1089" s="41" t="s">
        <v>4076</v>
      </c>
      <c r="C1089" s="41" t="s">
        <v>4077</v>
      </c>
      <c r="O1089" s="35"/>
      <c r="P1089" s="35" t="s">
        <v>4248</v>
      </c>
      <c r="Q1089" s="32" t="s">
        <v>9845</v>
      </c>
      <c r="R1089" s="32" t="s">
        <v>11374</v>
      </c>
      <c r="S1089" s="32" t="s">
        <v>10646</v>
      </c>
      <c r="T1089" s="32" t="s">
        <v>10354</v>
      </c>
      <c r="U1089" s="32" t="s">
        <v>11376</v>
      </c>
    </row>
    <row r="1090" spans="1:21" x14ac:dyDescent="0.25">
      <c r="A1090" s="49" t="s">
        <v>4039</v>
      </c>
      <c r="B1090" s="41" t="s">
        <v>4040</v>
      </c>
      <c r="C1090" s="41" t="s">
        <v>4041</v>
      </c>
      <c r="O1090" s="35"/>
      <c r="P1090" s="35" t="s">
        <v>4248</v>
      </c>
      <c r="Q1090" s="32" t="s">
        <v>9845</v>
      </c>
      <c r="R1090" s="32" t="s">
        <v>11374</v>
      </c>
      <c r="S1090" s="32" t="s">
        <v>10646</v>
      </c>
      <c r="T1090" s="32" t="s">
        <v>10354</v>
      </c>
      <c r="U1090" s="32" t="s">
        <v>11377</v>
      </c>
    </row>
    <row r="1091" spans="1:21" x14ac:dyDescent="0.25">
      <c r="A1091" s="49" t="s">
        <v>5904</v>
      </c>
      <c r="B1091" s="41" t="s">
        <v>5905</v>
      </c>
      <c r="C1091" s="41" t="s">
        <v>5906</v>
      </c>
      <c r="O1091" s="35"/>
      <c r="P1091" s="35" t="s">
        <v>4248</v>
      </c>
      <c r="Q1091" s="32" t="s">
        <v>9845</v>
      </c>
      <c r="R1091" s="32" t="s">
        <v>11373</v>
      </c>
      <c r="S1091" s="32" t="s">
        <v>11333</v>
      </c>
      <c r="T1091" s="32" t="e" cm="1">
        <f t="array" ref="T1091">-Ic</f>
        <v>#NAME?</v>
      </c>
      <c r="U1091" s="32" t="s">
        <v>11340</v>
      </c>
    </row>
    <row r="1092" spans="1:21" x14ac:dyDescent="0.25">
      <c r="A1092" s="49" t="s">
        <v>5349</v>
      </c>
      <c r="B1092" s="41" t="s">
        <v>5350</v>
      </c>
      <c r="C1092" s="41" t="s">
        <v>5351</v>
      </c>
      <c r="O1092" s="35"/>
      <c r="P1092" s="35" t="s">
        <v>4248</v>
      </c>
      <c r="Q1092" s="32" t="s">
        <v>9845</v>
      </c>
      <c r="R1092" s="32" t="s">
        <v>11374</v>
      </c>
      <c r="S1092" s="32" t="s">
        <v>10646</v>
      </c>
      <c r="T1092" s="32" t="s">
        <v>10354</v>
      </c>
      <c r="U1092" s="32" t="s">
        <v>10355</v>
      </c>
    </row>
    <row r="1093" spans="1:21" x14ac:dyDescent="0.25">
      <c r="A1093" s="49" t="s">
        <v>4111</v>
      </c>
      <c r="B1093" s="41" t="s">
        <v>4112</v>
      </c>
      <c r="C1093" s="41" t="s">
        <v>4113</v>
      </c>
      <c r="D1093" s="35"/>
      <c r="O1093" s="35"/>
      <c r="P1093" s="35" t="s">
        <v>4248</v>
      </c>
      <c r="Q1093" s="32" t="s">
        <v>9845</v>
      </c>
      <c r="R1093" s="32" t="s">
        <v>11374</v>
      </c>
      <c r="S1093" s="32" t="s">
        <v>10646</v>
      </c>
      <c r="T1093" s="32" t="s">
        <v>10354</v>
      </c>
      <c r="U1093" s="32" t="s">
        <v>11378</v>
      </c>
    </row>
    <row r="1094" spans="1:21" x14ac:dyDescent="0.25">
      <c r="A1094" s="49" t="s">
        <v>4102</v>
      </c>
      <c r="B1094" s="41" t="s">
        <v>4103</v>
      </c>
      <c r="C1094" s="41" t="s">
        <v>4104</v>
      </c>
      <c r="O1094" s="35"/>
      <c r="P1094" s="35" t="s">
        <v>4248</v>
      </c>
      <c r="Q1094" s="32" t="s">
        <v>9845</v>
      </c>
      <c r="R1094" s="32" t="s">
        <v>11374</v>
      </c>
      <c r="S1094" s="32" t="s">
        <v>10646</v>
      </c>
      <c r="T1094" s="32" t="s">
        <v>10354</v>
      </c>
      <c r="U1094" s="32" t="s">
        <v>11379</v>
      </c>
    </row>
    <row r="1095" spans="1:21" x14ac:dyDescent="0.25">
      <c r="A1095" s="49" t="s">
        <v>4137</v>
      </c>
      <c r="B1095" s="41" t="s">
        <v>4103</v>
      </c>
      <c r="C1095" s="41" t="s">
        <v>4138</v>
      </c>
      <c r="O1095" s="35"/>
      <c r="P1095" s="35" t="s">
        <v>4248</v>
      </c>
      <c r="Q1095" s="32" t="s">
        <v>9845</v>
      </c>
      <c r="R1095" s="32" t="s">
        <v>11374</v>
      </c>
      <c r="S1095" s="32" t="s">
        <v>10646</v>
      </c>
      <c r="T1095" s="32" t="s">
        <v>10354</v>
      </c>
      <c r="U1095" s="32" t="s">
        <v>11380</v>
      </c>
    </row>
    <row r="1096" spans="1:21" x14ac:dyDescent="0.25">
      <c r="A1096" s="49" t="s">
        <v>4084</v>
      </c>
      <c r="B1096" s="41" t="s">
        <v>4085</v>
      </c>
      <c r="C1096" s="41" t="s">
        <v>4086</v>
      </c>
      <c r="O1096" s="35"/>
      <c r="P1096" s="35" t="s">
        <v>4248</v>
      </c>
      <c r="Q1096" s="32" t="s">
        <v>9845</v>
      </c>
      <c r="R1096" s="32" t="s">
        <v>11374</v>
      </c>
      <c r="S1096" s="32" t="s">
        <v>10646</v>
      </c>
      <c r="T1096" s="32" t="s">
        <v>10354</v>
      </c>
      <c r="U1096" s="32" t="s">
        <v>11381</v>
      </c>
    </row>
    <row r="1097" spans="1:21" x14ac:dyDescent="0.25">
      <c r="A1097" s="49" t="s">
        <v>5841</v>
      </c>
      <c r="B1097" s="41" t="s">
        <v>5842</v>
      </c>
      <c r="C1097" s="41" t="s">
        <v>5843</v>
      </c>
      <c r="O1097" s="35"/>
      <c r="P1097" s="35" t="s">
        <v>4248</v>
      </c>
      <c r="Q1097" s="32" t="s">
        <v>9845</v>
      </c>
      <c r="R1097" s="32" t="s">
        <v>11373</v>
      </c>
      <c r="S1097" s="32" t="s">
        <v>11333</v>
      </c>
      <c r="T1097" s="32" t="e" cm="1">
        <f t="array" ref="T1097">-Ic</f>
        <v>#NAME?</v>
      </c>
      <c r="U1097" s="32" t="s">
        <v>11345</v>
      </c>
    </row>
    <row r="1098" spans="1:21" x14ac:dyDescent="0.25">
      <c r="A1098" s="49" t="s">
        <v>4129</v>
      </c>
      <c r="B1098" s="41" t="s">
        <v>4130</v>
      </c>
      <c r="C1098" s="41" t="s">
        <v>4131</v>
      </c>
      <c r="O1098" s="35"/>
      <c r="P1098" s="35" t="s">
        <v>4248</v>
      </c>
      <c r="Q1098" s="32" t="s">
        <v>9845</v>
      </c>
      <c r="R1098" s="32" t="s">
        <v>11374</v>
      </c>
      <c r="S1098" s="32" t="s">
        <v>10646</v>
      </c>
      <c r="T1098" s="32" t="s">
        <v>10354</v>
      </c>
      <c r="U1098" s="32" t="s">
        <v>11382</v>
      </c>
    </row>
    <row r="1099" spans="1:21" x14ac:dyDescent="0.25">
      <c r="A1099" s="49" t="s">
        <v>5358</v>
      </c>
      <c r="B1099" s="41" t="s">
        <v>4130</v>
      </c>
      <c r="C1099" s="41" t="s">
        <v>5359</v>
      </c>
      <c r="O1099" s="35"/>
      <c r="P1099" s="35" t="s">
        <v>4248</v>
      </c>
      <c r="Q1099" s="32" t="s">
        <v>9845</v>
      </c>
      <c r="R1099" s="32" t="s">
        <v>11383</v>
      </c>
      <c r="S1099" s="32" t="s">
        <v>10468</v>
      </c>
      <c r="T1099" s="32" t="s">
        <v>10372</v>
      </c>
      <c r="U1099" s="32" t="s">
        <v>10373</v>
      </c>
    </row>
    <row r="1100" spans="1:21" x14ac:dyDescent="0.25">
      <c r="A1100" s="49" t="s">
        <v>4120</v>
      </c>
      <c r="B1100" s="41" t="s">
        <v>4121</v>
      </c>
      <c r="C1100" s="41" t="s">
        <v>4122</v>
      </c>
      <c r="O1100" s="35"/>
      <c r="P1100" s="35" t="s">
        <v>4248</v>
      </c>
      <c r="Q1100" s="32" t="s">
        <v>9845</v>
      </c>
      <c r="R1100" s="32" t="s">
        <v>11374</v>
      </c>
      <c r="S1100" s="32" t="s">
        <v>10646</v>
      </c>
      <c r="T1100" s="32" t="s">
        <v>10354</v>
      </c>
      <c r="U1100" s="32" t="s">
        <v>11384</v>
      </c>
    </row>
    <row r="1101" spans="1:21" x14ac:dyDescent="0.25">
      <c r="A1101" s="49" t="s">
        <v>6015</v>
      </c>
      <c r="B1101" s="41" t="s">
        <v>6016</v>
      </c>
      <c r="C1101" s="41" t="s">
        <v>6017</v>
      </c>
      <c r="O1101" s="35"/>
      <c r="P1101" s="35" t="s">
        <v>4248</v>
      </c>
      <c r="Q1101" s="32" t="s">
        <v>9845</v>
      </c>
      <c r="R1101" s="32" t="s">
        <v>11373</v>
      </c>
      <c r="S1101" s="32" t="s">
        <v>11333</v>
      </c>
      <c r="T1101" s="32" t="e" cm="1">
        <f t="array" ref="T1101">-Ic</f>
        <v>#NAME?</v>
      </c>
      <c r="U1101" s="32" t="s">
        <v>11349</v>
      </c>
    </row>
    <row r="1102" spans="1:21" x14ac:dyDescent="0.25">
      <c r="A1102" s="49" t="s">
        <v>4048</v>
      </c>
      <c r="B1102" s="41" t="s">
        <v>4049</v>
      </c>
      <c r="C1102" s="41" t="s">
        <v>4050</v>
      </c>
      <c r="O1102" s="35"/>
      <c r="P1102" s="35" t="s">
        <v>4248</v>
      </c>
      <c r="Q1102" s="32" t="s">
        <v>9845</v>
      </c>
      <c r="R1102" s="32" t="s">
        <v>11374</v>
      </c>
      <c r="S1102" s="32" t="s">
        <v>10646</v>
      </c>
      <c r="T1102" s="32" t="s">
        <v>10354</v>
      </c>
      <c r="U1102" s="32" t="s">
        <v>11385</v>
      </c>
    </row>
    <row r="1103" spans="1:21" x14ac:dyDescent="0.25">
      <c r="A1103" s="49" t="s">
        <v>4057</v>
      </c>
      <c r="B1103" s="41" t="s">
        <v>4058</v>
      </c>
      <c r="C1103" s="41" t="s">
        <v>4059</v>
      </c>
      <c r="O1103" s="35"/>
      <c r="P1103" s="35" t="s">
        <v>4248</v>
      </c>
      <c r="Q1103" s="32" t="s">
        <v>9845</v>
      </c>
      <c r="R1103" s="32" t="s">
        <v>11374</v>
      </c>
      <c r="S1103" s="32" t="s">
        <v>10646</v>
      </c>
      <c r="T1103" s="32" t="s">
        <v>10354</v>
      </c>
      <c r="U1103" s="32" t="s">
        <v>11386</v>
      </c>
    </row>
    <row r="1104" spans="1:21" x14ac:dyDescent="0.25">
      <c r="A1104" s="49" t="s">
        <v>4066</v>
      </c>
      <c r="B1104" s="41" t="s">
        <v>4067</v>
      </c>
      <c r="C1104" s="41" t="s">
        <v>4068</v>
      </c>
      <c r="O1104" s="35"/>
      <c r="P1104" s="35" t="s">
        <v>4248</v>
      </c>
      <c r="Q1104" s="32" t="s">
        <v>9845</v>
      </c>
      <c r="R1104" s="32" t="s">
        <v>11374</v>
      </c>
      <c r="S1104" s="32" t="s">
        <v>10646</v>
      </c>
      <c r="T1104" s="32" t="s">
        <v>10354</v>
      </c>
      <c r="U1104" s="32" t="s">
        <v>11387</v>
      </c>
    </row>
    <row r="1105" spans="1:21" x14ac:dyDescent="0.25">
      <c r="A1105" s="49" t="s">
        <v>5937</v>
      </c>
      <c r="B1105" s="41" t="s">
        <v>5938</v>
      </c>
      <c r="C1105" s="41" t="s">
        <v>5939</v>
      </c>
      <c r="O1105" s="35"/>
      <c r="P1105" s="35" t="s">
        <v>4248</v>
      </c>
      <c r="Q1105" s="32" t="s">
        <v>9845</v>
      </c>
      <c r="R1105" s="32" t="s">
        <v>11373</v>
      </c>
      <c r="S1105" s="32" t="s">
        <v>11333</v>
      </c>
      <c r="T1105" s="32" t="e" cm="1">
        <f t="array" ref="T1105">-Ic</f>
        <v>#NAME?</v>
      </c>
      <c r="U1105" s="32" t="s">
        <v>11353</v>
      </c>
    </row>
    <row r="1106" spans="1:21" x14ac:dyDescent="0.25">
      <c r="A1106" s="49" t="s">
        <v>6150</v>
      </c>
      <c r="B1106" s="41" t="s">
        <v>6151</v>
      </c>
      <c r="C1106" s="41" t="s">
        <v>6152</v>
      </c>
      <c r="O1106" s="35"/>
      <c r="P1106" s="35" t="s">
        <v>4248</v>
      </c>
      <c r="Q1106" s="32" t="s">
        <v>9845</v>
      </c>
      <c r="R1106" s="32" t="s">
        <v>11373</v>
      </c>
      <c r="S1106" s="32" t="s">
        <v>11333</v>
      </c>
      <c r="T1106" s="32" t="e" cm="1">
        <f t="array" ref="T1106">-Ic</f>
        <v>#NAME?</v>
      </c>
      <c r="U1106" s="32" t="s">
        <v>11354</v>
      </c>
    </row>
    <row r="1107" spans="1:21" x14ac:dyDescent="0.25">
      <c r="A1107" s="47" t="s">
        <v>3619</v>
      </c>
      <c r="B1107" s="41" t="s">
        <v>3620</v>
      </c>
      <c r="C1107" s="41" t="s">
        <v>3621</v>
      </c>
      <c r="D1107" s="32" t="s">
        <v>3622</v>
      </c>
      <c r="O1107" s="35"/>
      <c r="P1107" s="35" t="s">
        <v>4248</v>
      </c>
      <c r="Q1107" s="32" t="s">
        <v>9845</v>
      </c>
      <c r="R1107" s="32" t="s">
        <v>3621</v>
      </c>
    </row>
    <row r="1108" spans="1:21" x14ac:dyDescent="0.25">
      <c r="A1108" s="49" t="s">
        <v>1972</v>
      </c>
      <c r="B1108" s="41" t="s">
        <v>1973</v>
      </c>
      <c r="C1108" s="41" t="s">
        <v>1974</v>
      </c>
      <c r="D1108" s="32" t="s">
        <v>110</v>
      </c>
      <c r="E1108" s="32" t="s">
        <v>1967</v>
      </c>
      <c r="F1108" s="46">
        <v>4</v>
      </c>
      <c r="G1108" s="32" t="s">
        <v>311</v>
      </c>
      <c r="H1108" s="32" t="s">
        <v>100</v>
      </c>
      <c r="I1108" s="32" t="s">
        <v>133</v>
      </c>
      <c r="M1108" s="32">
        <v>72</v>
      </c>
      <c r="N1108" s="32">
        <v>73</v>
      </c>
      <c r="O1108" s="35"/>
      <c r="P1108" s="35" t="s">
        <v>4248</v>
      </c>
      <c r="Q1108" s="32" t="s">
        <v>9992</v>
      </c>
      <c r="R1108" s="32" t="s">
        <v>11388</v>
      </c>
      <c r="S1108" s="32" t="s">
        <v>11389</v>
      </c>
      <c r="T1108" s="32" t="s">
        <v>11390</v>
      </c>
      <c r="U1108" s="32" t="s">
        <v>11391</v>
      </c>
    </row>
    <row r="1109" spans="1:21" x14ac:dyDescent="0.25">
      <c r="A1109" s="49" t="s">
        <v>1968</v>
      </c>
      <c r="B1109" s="41" t="s">
        <v>1969</v>
      </c>
      <c r="C1109" s="41" t="s">
        <v>1970</v>
      </c>
      <c r="D1109" s="32" t="s">
        <v>1971</v>
      </c>
      <c r="E1109" s="32" t="s">
        <v>1967</v>
      </c>
      <c r="F1109" s="46">
        <v>4</v>
      </c>
      <c r="G1109" s="32" t="s">
        <v>311</v>
      </c>
      <c r="H1109" s="32" t="s">
        <v>100</v>
      </c>
      <c r="I1109" s="32" t="s">
        <v>133</v>
      </c>
      <c r="O1109" s="35"/>
      <c r="P1109" s="35" t="s">
        <v>4248</v>
      </c>
      <c r="Q1109" s="32" t="s">
        <v>9992</v>
      </c>
      <c r="R1109" s="32" t="s">
        <v>11392</v>
      </c>
      <c r="S1109" s="32" t="s">
        <v>10652</v>
      </c>
      <c r="T1109" s="32" t="s">
        <v>11235</v>
      </c>
      <c r="U1109" s="32" t="s">
        <v>11393</v>
      </c>
    </row>
    <row r="1110" spans="1:21" x14ac:dyDescent="0.25">
      <c r="A1110" s="49" t="s">
        <v>1964</v>
      </c>
      <c r="B1110" s="41" t="s">
        <v>1965</v>
      </c>
      <c r="C1110" s="41" t="s">
        <v>1966</v>
      </c>
      <c r="D1110" s="32" t="s">
        <v>1117</v>
      </c>
      <c r="E1110" s="32" t="s">
        <v>1967</v>
      </c>
      <c r="F1110" s="46">
        <v>4</v>
      </c>
      <c r="G1110" s="32" t="s">
        <v>311</v>
      </c>
      <c r="H1110" s="32" t="s">
        <v>100</v>
      </c>
      <c r="I1110" s="32" t="s">
        <v>133</v>
      </c>
      <c r="O1110" s="35"/>
      <c r="P1110" s="35" t="s">
        <v>4248</v>
      </c>
      <c r="Q1110" s="32" t="s">
        <v>9992</v>
      </c>
      <c r="R1110" s="32" t="s">
        <v>11394</v>
      </c>
      <c r="S1110" s="32" t="s">
        <v>11395</v>
      </c>
      <c r="T1110" s="32" t="s">
        <v>11396</v>
      </c>
      <c r="U1110" s="32" t="s">
        <v>11397</v>
      </c>
    </row>
    <row r="1111" spans="1:21" x14ac:dyDescent="0.25">
      <c r="A1111" s="49" t="s">
        <v>1962</v>
      </c>
      <c r="B1111" s="41" t="s">
        <v>1963</v>
      </c>
      <c r="C1111" s="41" t="s">
        <v>69</v>
      </c>
      <c r="D1111" s="32" t="s">
        <v>268</v>
      </c>
      <c r="E1111" s="32" t="s">
        <v>143</v>
      </c>
      <c r="F1111" s="46">
        <v>4</v>
      </c>
      <c r="G1111" s="32" t="s">
        <v>132</v>
      </c>
      <c r="H1111" s="32" t="s">
        <v>100</v>
      </c>
      <c r="I1111" s="32" t="s">
        <v>101</v>
      </c>
      <c r="J1111" s="32" t="s">
        <v>679</v>
      </c>
      <c r="K1111" s="32">
        <v>1</v>
      </c>
      <c r="L1111" s="32" t="s">
        <v>103</v>
      </c>
      <c r="M1111" s="32">
        <v>71</v>
      </c>
      <c r="N1111" s="32">
        <v>72</v>
      </c>
      <c r="O1111" s="35"/>
      <c r="P1111" s="35" t="s">
        <v>4248</v>
      </c>
      <c r="Q1111" s="32" t="s">
        <v>9992</v>
      </c>
      <c r="R1111" s="32" t="s">
        <v>11398</v>
      </c>
      <c r="S1111" s="32" t="s">
        <v>11399</v>
      </c>
      <c r="T1111" s="32" t="s">
        <v>10226</v>
      </c>
      <c r="U1111" s="32" t="s">
        <v>11400</v>
      </c>
    </row>
    <row r="1112" spans="1:21" x14ac:dyDescent="0.25">
      <c r="A1112" s="49" t="s">
        <v>1960</v>
      </c>
      <c r="B1112" s="41" t="s">
        <v>1961</v>
      </c>
      <c r="C1112" s="41" t="s">
        <v>70</v>
      </c>
      <c r="D1112" s="32" t="s">
        <v>257</v>
      </c>
      <c r="E1112" s="32" t="s">
        <v>143</v>
      </c>
      <c r="F1112" s="46">
        <v>4</v>
      </c>
      <c r="G1112" s="32" t="s">
        <v>132</v>
      </c>
      <c r="H1112" s="32" t="s">
        <v>100</v>
      </c>
      <c r="I1112" s="32" t="s">
        <v>101</v>
      </c>
      <c r="J1112" s="32" t="s">
        <v>679</v>
      </c>
      <c r="K1112" s="32">
        <v>1</v>
      </c>
      <c r="L1112" s="32" t="s">
        <v>103</v>
      </c>
      <c r="M1112" s="32">
        <v>71</v>
      </c>
      <c r="N1112" s="32">
        <v>72</v>
      </c>
      <c r="O1112" s="35"/>
      <c r="P1112" s="35" t="s">
        <v>4248</v>
      </c>
      <c r="Q1112" s="32" t="s">
        <v>9992</v>
      </c>
      <c r="R1112" s="32" t="s">
        <v>11401</v>
      </c>
      <c r="S1112" s="32" t="s">
        <v>10535</v>
      </c>
      <c r="T1112" s="32" t="s">
        <v>10414</v>
      </c>
      <c r="U1112" s="32" t="s">
        <v>11402</v>
      </c>
    </row>
    <row r="1113" spans="1:21" x14ac:dyDescent="0.25">
      <c r="A1113" s="49" t="s">
        <v>1958</v>
      </c>
      <c r="B1113" s="41" t="s">
        <v>1959</v>
      </c>
      <c r="C1113" s="65" t="s">
        <v>71</v>
      </c>
      <c r="D1113" s="32" t="s">
        <v>394</v>
      </c>
      <c r="E1113" s="32" t="s">
        <v>143</v>
      </c>
      <c r="F1113" s="46">
        <v>4</v>
      </c>
      <c r="G1113" s="32" t="s">
        <v>132</v>
      </c>
      <c r="H1113" s="32" t="s">
        <v>100</v>
      </c>
      <c r="I1113" s="32" t="s">
        <v>101</v>
      </c>
      <c r="J1113" s="32" t="s">
        <v>679</v>
      </c>
      <c r="K1113" s="32">
        <v>1</v>
      </c>
      <c r="L1113" s="32" t="s">
        <v>103</v>
      </c>
      <c r="M1113" s="32">
        <v>71</v>
      </c>
      <c r="N1113" s="32">
        <v>72</v>
      </c>
      <c r="O1113" s="35"/>
      <c r="P1113" s="35" t="s">
        <v>4248</v>
      </c>
      <c r="Q1113" s="32" t="s">
        <v>9992</v>
      </c>
      <c r="R1113" s="32" t="s">
        <v>11403</v>
      </c>
      <c r="S1113" s="32" t="s">
        <v>11404</v>
      </c>
      <c r="T1113" s="32" t="s">
        <v>11405</v>
      </c>
      <c r="U1113" s="32" t="s">
        <v>11406</v>
      </c>
    </row>
    <row r="1114" spans="1:21" x14ac:dyDescent="0.25">
      <c r="A1114" s="49" t="s">
        <v>1955</v>
      </c>
      <c r="B1114" s="41" t="s">
        <v>1956</v>
      </c>
      <c r="C1114" s="41" t="s">
        <v>1957</v>
      </c>
      <c r="D1114" s="32" t="s">
        <v>1010</v>
      </c>
      <c r="E1114" s="32" t="s">
        <v>400</v>
      </c>
      <c r="F1114" s="46">
        <v>4</v>
      </c>
      <c r="G1114" s="32" t="s">
        <v>132</v>
      </c>
      <c r="H1114" s="32" t="s">
        <v>100</v>
      </c>
      <c r="I1114" s="32" t="s">
        <v>133</v>
      </c>
      <c r="O1114" s="35"/>
      <c r="P1114" s="35" t="s">
        <v>4248</v>
      </c>
      <c r="Q1114" s="32" t="s">
        <v>9992</v>
      </c>
      <c r="R1114" s="32" t="s">
        <v>11407</v>
      </c>
      <c r="S1114" s="32" t="s">
        <v>11408</v>
      </c>
      <c r="T1114" s="32" t="s">
        <v>11409</v>
      </c>
      <c r="U1114" s="32" t="s">
        <v>11410</v>
      </c>
    </row>
    <row r="1115" spans="1:21" x14ac:dyDescent="0.25">
      <c r="A1115" s="49" t="s">
        <v>1952</v>
      </c>
      <c r="B1115" s="41" t="s">
        <v>1953</v>
      </c>
      <c r="C1115" s="41" t="s">
        <v>1954</v>
      </c>
      <c r="D1115" s="32" t="s">
        <v>1205</v>
      </c>
      <c r="E1115" s="32" t="s">
        <v>400</v>
      </c>
      <c r="F1115" s="46">
        <v>4</v>
      </c>
      <c r="G1115" s="32" t="s">
        <v>132</v>
      </c>
      <c r="H1115" s="32" t="s">
        <v>100</v>
      </c>
      <c r="I1115" s="32" t="s">
        <v>133</v>
      </c>
      <c r="O1115" s="35"/>
      <c r="P1115" s="35" t="s">
        <v>4248</v>
      </c>
      <c r="Q1115" s="32" t="s">
        <v>9992</v>
      </c>
      <c r="R1115" s="32" t="s">
        <v>11411</v>
      </c>
      <c r="S1115" s="32" t="s">
        <v>11412</v>
      </c>
      <c r="T1115" s="32" t="s">
        <v>11413</v>
      </c>
    </row>
    <row r="1116" spans="1:21" x14ac:dyDescent="0.25">
      <c r="A1116" s="49" t="s">
        <v>1949</v>
      </c>
      <c r="B1116" s="41" t="s">
        <v>1950</v>
      </c>
      <c r="C1116" s="41" t="s">
        <v>1951</v>
      </c>
      <c r="D1116" s="32" t="s">
        <v>394</v>
      </c>
      <c r="E1116" s="32" t="s">
        <v>400</v>
      </c>
      <c r="F1116" s="46">
        <v>4</v>
      </c>
      <c r="G1116" s="32" t="s">
        <v>132</v>
      </c>
      <c r="H1116" s="32" t="s">
        <v>100</v>
      </c>
      <c r="I1116" s="32" t="s">
        <v>133</v>
      </c>
      <c r="O1116" s="35"/>
      <c r="P1116" s="35" t="s">
        <v>4248</v>
      </c>
      <c r="Q1116" s="32" t="s">
        <v>9992</v>
      </c>
      <c r="R1116" s="32" t="s">
        <v>11414</v>
      </c>
      <c r="S1116" s="32" t="s">
        <v>11415</v>
      </c>
    </row>
    <row r="1117" spans="1:21" x14ac:dyDescent="0.25">
      <c r="A1117" s="49" t="s">
        <v>1946</v>
      </c>
      <c r="B1117" s="41" t="s">
        <v>1947</v>
      </c>
      <c r="C1117" s="41" t="s">
        <v>3706</v>
      </c>
      <c r="D1117" s="32" t="s">
        <v>1374</v>
      </c>
      <c r="E1117" s="32" t="s">
        <v>138</v>
      </c>
      <c r="F1117" s="46">
        <v>4</v>
      </c>
      <c r="G1117" s="32" t="s">
        <v>138</v>
      </c>
      <c r="H1117" s="32" t="s">
        <v>138</v>
      </c>
      <c r="I1117" s="32" t="s">
        <v>133</v>
      </c>
      <c r="O1117" s="35"/>
      <c r="P1117" s="35" t="s">
        <v>4248</v>
      </c>
      <c r="R1117" s="32" t="s">
        <v>9995</v>
      </c>
      <c r="S1117" s="32" t="s">
        <v>11416</v>
      </c>
      <c r="T1117" s="32">
        <v>-54</v>
      </c>
      <c r="U1117" s="32" t="s">
        <v>11417</v>
      </c>
    </row>
    <row r="1118" spans="1:21" x14ac:dyDescent="0.25">
      <c r="A1118" s="47" t="s">
        <v>2787</v>
      </c>
      <c r="B1118" s="41" t="s">
        <v>3213</v>
      </c>
      <c r="C1118" s="41" t="s">
        <v>3009</v>
      </c>
      <c r="D1118" s="32" t="s">
        <v>627</v>
      </c>
      <c r="E1118" s="32" t="s">
        <v>138</v>
      </c>
      <c r="G1118" s="32" t="s">
        <v>132</v>
      </c>
      <c r="H1118" s="32" t="s">
        <v>153</v>
      </c>
      <c r="O1118" s="35"/>
      <c r="P1118" s="35" t="s">
        <v>4248</v>
      </c>
      <c r="Q1118" s="32" t="s">
        <v>10124</v>
      </c>
      <c r="R1118" s="32" t="s">
        <v>13528</v>
      </c>
      <c r="S1118" s="32" t="s">
        <v>11418</v>
      </c>
      <c r="T1118" s="32" t="s">
        <v>11419</v>
      </c>
      <c r="U1118" s="32" t="s">
        <v>11420</v>
      </c>
    </row>
    <row r="1119" spans="1:21" x14ac:dyDescent="0.25">
      <c r="A1119" s="49" t="s">
        <v>1943</v>
      </c>
      <c r="B1119" s="41" t="s">
        <v>1944</v>
      </c>
      <c r="C1119" s="64" t="s">
        <v>1945</v>
      </c>
      <c r="D1119" s="32" t="s">
        <v>3388</v>
      </c>
      <c r="E1119" s="32" t="s">
        <v>138</v>
      </c>
      <c r="F1119" s="46" t="s">
        <v>138</v>
      </c>
      <c r="G1119" s="32" t="s">
        <v>132</v>
      </c>
      <c r="H1119" s="32" t="s">
        <v>153</v>
      </c>
      <c r="I1119" s="32" t="s">
        <v>133</v>
      </c>
      <c r="M1119" s="32" t="s">
        <v>2713</v>
      </c>
      <c r="N1119" s="32">
        <v>144</v>
      </c>
      <c r="O1119" s="35"/>
      <c r="P1119" s="35" t="s">
        <v>4248</v>
      </c>
      <c r="Q1119" s="32" t="s">
        <v>10124</v>
      </c>
      <c r="R1119" s="32" t="s">
        <v>13529</v>
      </c>
      <c r="S1119" s="32" t="s">
        <v>11421</v>
      </c>
      <c r="T1119" s="32" t="e" cm="1">
        <f t="array" ref="T1119">-At</f>
        <v>#NAME?</v>
      </c>
      <c r="U1119" s="32" t="s">
        <v>11422</v>
      </c>
    </row>
    <row r="1120" spans="1:21" x14ac:dyDescent="0.25">
      <c r="A1120" s="49" t="s">
        <v>1937</v>
      </c>
      <c r="B1120" s="41" t="s">
        <v>1938</v>
      </c>
      <c r="C1120" s="41" t="s">
        <v>3697</v>
      </c>
      <c r="D1120" s="32" t="s">
        <v>1936</v>
      </c>
      <c r="E1120" s="32" t="s">
        <v>138</v>
      </c>
      <c r="F1120" s="46" t="s">
        <v>138</v>
      </c>
      <c r="G1120" s="32" t="s">
        <v>132</v>
      </c>
      <c r="H1120" s="32" t="s">
        <v>153</v>
      </c>
      <c r="I1120" s="32" t="s">
        <v>133</v>
      </c>
      <c r="O1120" s="35"/>
      <c r="P1120" s="35" t="s">
        <v>4248</v>
      </c>
      <c r="Q1120" s="32" t="s">
        <v>10124</v>
      </c>
      <c r="R1120" s="32" t="s">
        <v>13530</v>
      </c>
      <c r="S1120" s="32" t="s">
        <v>11423</v>
      </c>
      <c r="T1120" s="32" t="s">
        <v>11424</v>
      </c>
      <c r="U1120" s="32" t="s">
        <v>11425</v>
      </c>
    </row>
    <row r="1121" spans="1:21" x14ac:dyDescent="0.25">
      <c r="A1121" s="49" t="s">
        <v>1930</v>
      </c>
      <c r="B1121" s="41" t="s">
        <v>1931</v>
      </c>
      <c r="C1121" s="41" t="s">
        <v>1932</v>
      </c>
      <c r="D1121" s="32" t="s">
        <v>3401</v>
      </c>
      <c r="E1121" s="32" t="s">
        <v>138</v>
      </c>
      <c r="F1121" s="46" t="s">
        <v>138</v>
      </c>
      <c r="G1121" s="32" t="s">
        <v>132</v>
      </c>
      <c r="H1121" s="32" t="s">
        <v>153</v>
      </c>
      <c r="I1121" s="32" t="s">
        <v>133</v>
      </c>
      <c r="O1121" s="35"/>
      <c r="P1121" s="35" t="s">
        <v>4248</v>
      </c>
      <c r="Q1121" s="32" t="s">
        <v>10124</v>
      </c>
      <c r="R1121" s="32" t="s">
        <v>13531</v>
      </c>
      <c r="S1121" s="32" t="s">
        <v>11426</v>
      </c>
      <c r="T1121" s="32" t="s">
        <v>11427</v>
      </c>
      <c r="U1121" s="32" t="s">
        <v>11428</v>
      </c>
    </row>
    <row r="1122" spans="1:21" x14ac:dyDescent="0.25">
      <c r="A1122" s="47" t="s">
        <v>2780</v>
      </c>
      <c r="B1122" s="41" t="s">
        <v>3206</v>
      </c>
      <c r="C1122" s="41" t="s">
        <v>3002</v>
      </c>
      <c r="D1122" s="35" t="s">
        <v>3490</v>
      </c>
      <c r="E1122" s="32" t="s">
        <v>138</v>
      </c>
      <c r="G1122" s="32" t="s">
        <v>132</v>
      </c>
      <c r="H1122" s="32" t="s">
        <v>153</v>
      </c>
      <c r="O1122" s="35"/>
      <c r="P1122" s="35" t="s">
        <v>4248</v>
      </c>
      <c r="Q1122" s="32" t="s">
        <v>10124</v>
      </c>
      <c r="R1122" s="32" t="s">
        <v>13528</v>
      </c>
      <c r="S1122" s="32" t="s">
        <v>11418</v>
      </c>
      <c r="T1122" s="32" t="s">
        <v>11429</v>
      </c>
      <c r="U1122" s="32" t="s">
        <v>11430</v>
      </c>
    </row>
    <row r="1123" spans="1:21" x14ac:dyDescent="0.25">
      <c r="A1123" s="47" t="s">
        <v>2755</v>
      </c>
      <c r="B1123" s="41" t="s">
        <v>3181</v>
      </c>
      <c r="C1123" s="41" t="s">
        <v>2977</v>
      </c>
      <c r="D1123" s="32" t="s">
        <v>627</v>
      </c>
      <c r="E1123" s="32" t="s">
        <v>138</v>
      </c>
      <c r="G1123" s="32" t="s">
        <v>132</v>
      </c>
      <c r="H1123" s="32" t="s">
        <v>153</v>
      </c>
      <c r="O1123" s="35"/>
      <c r="P1123" s="35" t="s">
        <v>4248</v>
      </c>
      <c r="Q1123" s="32" t="s">
        <v>10125</v>
      </c>
      <c r="R1123" s="32" t="s">
        <v>13528</v>
      </c>
      <c r="S1123" s="32" t="s">
        <v>11418</v>
      </c>
      <c r="T1123" s="32" t="s">
        <v>11429</v>
      </c>
      <c r="U1123" s="32" t="s">
        <v>11420</v>
      </c>
    </row>
    <row r="1124" spans="1:21" x14ac:dyDescent="0.25">
      <c r="A1124" s="49" t="s">
        <v>1940</v>
      </c>
      <c r="B1124" s="41" t="s">
        <v>1941</v>
      </c>
      <c r="C1124" s="64" t="s">
        <v>39</v>
      </c>
      <c r="D1124" s="32" t="s">
        <v>3388</v>
      </c>
      <c r="E1124" s="32" t="s">
        <v>138</v>
      </c>
      <c r="F1124" s="46" t="s">
        <v>138</v>
      </c>
      <c r="G1124" s="32" t="s">
        <v>132</v>
      </c>
      <c r="H1124" s="32" t="s">
        <v>153</v>
      </c>
      <c r="I1124" s="32" t="s">
        <v>133</v>
      </c>
      <c r="M1124" s="32" t="s">
        <v>2713</v>
      </c>
      <c r="N1124" s="32">
        <v>144</v>
      </c>
      <c r="O1124" s="35"/>
      <c r="P1124" s="35" t="s">
        <v>4248</v>
      </c>
      <c r="Q1124" s="32" t="s">
        <v>10125</v>
      </c>
      <c r="R1124" s="32" t="s">
        <v>13529</v>
      </c>
      <c r="S1124" s="32" t="s">
        <v>11431</v>
      </c>
      <c r="T1124" s="32" t="e" cm="1">
        <f t="array" ref="T1124">-At</f>
        <v>#NAME?</v>
      </c>
      <c r="U1124" s="32" t="s">
        <v>11422</v>
      </c>
    </row>
    <row r="1125" spans="1:21" x14ac:dyDescent="0.25">
      <c r="A1125" s="49" t="s">
        <v>1933</v>
      </c>
      <c r="B1125" s="41" t="s">
        <v>1934</v>
      </c>
      <c r="C1125" s="41" t="s">
        <v>1935</v>
      </c>
      <c r="D1125" s="32" t="s">
        <v>1936</v>
      </c>
      <c r="E1125" s="32" t="s">
        <v>138</v>
      </c>
      <c r="F1125" s="46" t="s">
        <v>138</v>
      </c>
      <c r="G1125" s="32" t="s">
        <v>132</v>
      </c>
      <c r="H1125" s="32" t="s">
        <v>153</v>
      </c>
      <c r="I1125" s="32" t="s">
        <v>133</v>
      </c>
      <c r="O1125" s="35"/>
      <c r="P1125" s="35" t="s">
        <v>4248</v>
      </c>
      <c r="Q1125" s="32" t="s">
        <v>10125</v>
      </c>
      <c r="R1125" s="32" t="s">
        <v>13532</v>
      </c>
      <c r="S1125" s="32" t="s">
        <v>11432</v>
      </c>
      <c r="T1125" s="32" t="e" cm="1">
        <f t="array" ref="T1125">-Br</f>
        <v>#NAME?</v>
      </c>
      <c r="U1125" s="32" t="s">
        <v>11433</v>
      </c>
    </row>
    <row r="1126" spans="1:21" x14ac:dyDescent="0.25">
      <c r="A1126" s="49" t="s">
        <v>1926</v>
      </c>
      <c r="B1126" s="41" t="s">
        <v>1927</v>
      </c>
      <c r="C1126" s="41" t="s">
        <v>1928</v>
      </c>
      <c r="D1126" s="32" t="s">
        <v>3401</v>
      </c>
      <c r="E1126" s="32" t="s">
        <v>138</v>
      </c>
      <c r="F1126" s="46" t="s">
        <v>138</v>
      </c>
      <c r="G1126" s="32" t="s">
        <v>132</v>
      </c>
      <c r="H1126" s="32" t="s">
        <v>153</v>
      </c>
      <c r="I1126" s="32" t="s">
        <v>133</v>
      </c>
      <c r="O1126" s="35"/>
      <c r="P1126" s="35" t="s">
        <v>4248</v>
      </c>
      <c r="Q1126" s="32" t="s">
        <v>10125</v>
      </c>
      <c r="R1126" s="32" t="s">
        <v>13531</v>
      </c>
      <c r="S1126" s="32" t="s">
        <v>11426</v>
      </c>
      <c r="T1126" s="32" t="s">
        <v>11427</v>
      </c>
      <c r="U1126" s="32" t="s">
        <v>11434</v>
      </c>
    </row>
    <row r="1127" spans="1:21" x14ac:dyDescent="0.25">
      <c r="A1127" s="47" t="s">
        <v>2845</v>
      </c>
      <c r="B1127" s="41" t="s">
        <v>3271</v>
      </c>
      <c r="C1127" s="41" t="s">
        <v>3067</v>
      </c>
      <c r="D1127" s="35" t="s">
        <v>2715</v>
      </c>
      <c r="E1127" s="32" t="s">
        <v>138</v>
      </c>
      <c r="G1127" s="32" t="s">
        <v>132</v>
      </c>
      <c r="H1127" s="32" t="s">
        <v>153</v>
      </c>
      <c r="O1127" s="35"/>
      <c r="P1127" s="35" t="s">
        <v>4248</v>
      </c>
      <c r="Q1127" s="32" t="s">
        <v>10125</v>
      </c>
      <c r="R1127" s="32" t="s">
        <v>13528</v>
      </c>
      <c r="S1127" s="32" t="s">
        <v>11418</v>
      </c>
      <c r="T1127" s="32" t="s">
        <v>11419</v>
      </c>
      <c r="U1127" s="32" t="s">
        <v>11430</v>
      </c>
    </row>
    <row r="1128" spans="1:21" x14ac:dyDescent="0.25">
      <c r="A1128" s="49" t="s">
        <v>4384</v>
      </c>
      <c r="B1128" s="41" t="s">
        <v>4385</v>
      </c>
      <c r="C1128" s="41" t="s">
        <v>4386</v>
      </c>
      <c r="D1128" s="48"/>
      <c r="O1128" s="35"/>
      <c r="P1128" s="35" t="s">
        <v>4248</v>
      </c>
      <c r="Q1128" s="32" t="s">
        <v>13535</v>
      </c>
      <c r="R1128" s="32" t="s">
        <v>11435</v>
      </c>
      <c r="S1128" s="32" t="s">
        <v>11436</v>
      </c>
      <c r="T1128" s="32" t="s">
        <v>10226</v>
      </c>
      <c r="U1128" s="32" t="s">
        <v>10365</v>
      </c>
    </row>
    <row r="1129" spans="1:21" x14ac:dyDescent="0.25">
      <c r="A1129" s="49" t="s">
        <v>1923</v>
      </c>
      <c r="B1129" s="41" t="s">
        <v>1924</v>
      </c>
      <c r="C1129" s="41" t="s">
        <v>1925</v>
      </c>
      <c r="D1129" s="32" t="s">
        <v>1368</v>
      </c>
      <c r="E1129" s="32" t="s">
        <v>1667</v>
      </c>
      <c r="F1129" s="46">
        <v>4</v>
      </c>
      <c r="G1129" s="32" t="s">
        <v>311</v>
      </c>
      <c r="H1129" s="32" t="s">
        <v>100</v>
      </c>
      <c r="I1129" s="32" t="s">
        <v>133</v>
      </c>
      <c r="M1129" s="32">
        <v>72</v>
      </c>
      <c r="N1129" s="32">
        <v>72</v>
      </c>
      <c r="O1129" s="35"/>
      <c r="P1129" s="35" t="s">
        <v>4248</v>
      </c>
      <c r="Q1129" s="32" t="s">
        <v>9996</v>
      </c>
      <c r="R1129" s="32" t="s">
        <v>11437</v>
      </c>
      <c r="S1129" s="32" t="s">
        <v>11438</v>
      </c>
      <c r="T1129" s="32" t="s">
        <v>11235</v>
      </c>
      <c r="U1129" s="32" t="s">
        <v>11439</v>
      </c>
    </row>
    <row r="1130" spans="1:21" x14ac:dyDescent="0.25">
      <c r="A1130" s="49" t="s">
        <v>1920</v>
      </c>
      <c r="B1130" s="41" t="s">
        <v>1921</v>
      </c>
      <c r="C1130" s="41" t="s">
        <v>1922</v>
      </c>
      <c r="D1130" s="32" t="s">
        <v>2715</v>
      </c>
      <c r="E1130" s="32" t="s">
        <v>1667</v>
      </c>
      <c r="F1130" s="46">
        <v>4</v>
      </c>
      <c r="G1130" s="32" t="s">
        <v>311</v>
      </c>
      <c r="H1130" s="32" t="s">
        <v>100</v>
      </c>
      <c r="I1130" s="32" t="s">
        <v>133</v>
      </c>
      <c r="M1130" s="32">
        <v>72</v>
      </c>
      <c r="N1130" s="32">
        <v>72</v>
      </c>
      <c r="O1130" s="35"/>
      <c r="P1130" s="35" t="s">
        <v>4248</v>
      </c>
      <c r="Q1130" s="32" t="s">
        <v>9996</v>
      </c>
      <c r="R1130" s="32" t="s">
        <v>11440</v>
      </c>
      <c r="S1130" s="32" t="s">
        <v>10398</v>
      </c>
      <c r="T1130" s="32" t="s">
        <v>10399</v>
      </c>
      <c r="U1130" s="32" t="s">
        <v>11441</v>
      </c>
    </row>
    <row r="1131" spans="1:21" x14ac:dyDescent="0.25">
      <c r="A1131" s="49" t="s">
        <v>1917</v>
      </c>
      <c r="B1131" s="41" t="s">
        <v>1918</v>
      </c>
      <c r="C1131" s="41" t="s">
        <v>1919</v>
      </c>
      <c r="D1131" s="32" t="s">
        <v>3410</v>
      </c>
      <c r="E1131" s="32" t="s">
        <v>1667</v>
      </c>
      <c r="F1131" s="46">
        <v>4</v>
      </c>
      <c r="G1131" s="32" t="s">
        <v>311</v>
      </c>
      <c r="H1131" s="32" t="s">
        <v>100</v>
      </c>
      <c r="I1131" s="32" t="s">
        <v>133</v>
      </c>
      <c r="M1131" s="32">
        <v>72</v>
      </c>
      <c r="N1131" s="32">
        <v>72</v>
      </c>
      <c r="O1131" s="35"/>
      <c r="P1131" s="35" t="s">
        <v>4248</v>
      </c>
      <c r="Q1131" s="32" t="s">
        <v>9996</v>
      </c>
      <c r="R1131" s="32" t="s">
        <v>11442</v>
      </c>
      <c r="S1131" s="32" t="s">
        <v>11443</v>
      </c>
      <c r="T1131" s="32" t="s">
        <v>11444</v>
      </c>
      <c r="U1131" s="32" t="s">
        <v>11445</v>
      </c>
    </row>
    <row r="1132" spans="1:21" x14ac:dyDescent="0.25">
      <c r="A1132" s="47" t="s">
        <v>2905</v>
      </c>
      <c r="B1132" s="41" t="s">
        <v>3331</v>
      </c>
      <c r="C1132" s="41" t="s">
        <v>3109</v>
      </c>
      <c r="D1132" s="32" t="s">
        <v>1117</v>
      </c>
      <c r="E1132" s="32" t="s">
        <v>1667</v>
      </c>
      <c r="O1132" s="35"/>
      <c r="P1132" s="35" t="s">
        <v>4248</v>
      </c>
      <c r="Q1132" s="32" t="s">
        <v>9996</v>
      </c>
      <c r="R1132" s="32" t="s">
        <v>11446</v>
      </c>
      <c r="S1132" s="32" t="s">
        <v>11447</v>
      </c>
      <c r="T1132" s="32" t="s">
        <v>10373</v>
      </c>
      <c r="U1132" s="32" t="s">
        <v>11448</v>
      </c>
    </row>
    <row r="1133" spans="1:21" x14ac:dyDescent="0.25">
      <c r="A1133" s="49" t="s">
        <v>9723</v>
      </c>
      <c r="B1133" s="41" t="s">
        <v>9724</v>
      </c>
      <c r="C1133" s="41" t="s">
        <v>9725</v>
      </c>
      <c r="O1133" s="35"/>
      <c r="P1133" s="35" t="s">
        <v>4248</v>
      </c>
      <c r="Q1133" s="32" t="s">
        <v>10126</v>
      </c>
      <c r="R1133" s="32" t="s">
        <v>11449</v>
      </c>
      <c r="S1133" s="32" t="s">
        <v>11450</v>
      </c>
      <c r="T1133" s="32" t="s">
        <v>10372</v>
      </c>
      <c r="U1133" s="32" t="s">
        <v>10373</v>
      </c>
    </row>
    <row r="1134" spans="1:21" x14ac:dyDescent="0.25">
      <c r="A1134" s="49" t="s">
        <v>9717</v>
      </c>
      <c r="B1134" s="41" t="s">
        <v>9718</v>
      </c>
      <c r="C1134" s="41" t="s">
        <v>9719</v>
      </c>
      <c r="O1134" s="35"/>
      <c r="P1134" s="35" t="s">
        <v>4248</v>
      </c>
      <c r="Q1134" s="32" t="s">
        <v>10126</v>
      </c>
      <c r="R1134" s="32" t="s">
        <v>11449</v>
      </c>
      <c r="S1134" s="32" t="s">
        <v>11451</v>
      </c>
      <c r="T1134" s="32" t="s">
        <v>10811</v>
      </c>
    </row>
    <row r="1135" spans="1:21" x14ac:dyDescent="0.25">
      <c r="A1135" s="49" t="s">
        <v>9726</v>
      </c>
      <c r="B1135" s="41" t="s">
        <v>9727</v>
      </c>
      <c r="C1135" s="41" t="s">
        <v>9728</v>
      </c>
      <c r="O1135" s="35"/>
      <c r="P1135" s="35" t="s">
        <v>4248</v>
      </c>
      <c r="Q1135" s="32" t="s">
        <v>10127</v>
      </c>
      <c r="R1135" s="32" t="s">
        <v>11452</v>
      </c>
      <c r="S1135" s="32" t="s">
        <v>11450</v>
      </c>
      <c r="T1135" s="32" t="s">
        <v>10372</v>
      </c>
      <c r="U1135" s="32" t="s">
        <v>10373</v>
      </c>
    </row>
    <row r="1136" spans="1:21" x14ac:dyDescent="0.25">
      <c r="A1136" s="49" t="s">
        <v>9720</v>
      </c>
      <c r="B1136" s="41" t="s">
        <v>9721</v>
      </c>
      <c r="C1136" s="41" t="s">
        <v>9722</v>
      </c>
      <c r="O1136" s="35"/>
      <c r="P1136" s="35" t="s">
        <v>4248</v>
      </c>
      <c r="Q1136" s="32" t="s">
        <v>10127</v>
      </c>
      <c r="R1136" s="32" t="s">
        <v>11452</v>
      </c>
      <c r="S1136" s="32" t="s">
        <v>11451</v>
      </c>
      <c r="T1136" s="32" t="s">
        <v>10811</v>
      </c>
    </row>
    <row r="1137" spans="1:21" x14ac:dyDescent="0.25">
      <c r="A1137" s="49" t="s">
        <v>7584</v>
      </c>
      <c r="B1137" s="41" t="s">
        <v>7585</v>
      </c>
      <c r="C1137" s="41" t="s">
        <v>7586</v>
      </c>
      <c r="O1137" s="35"/>
      <c r="P1137" s="35" t="s">
        <v>4248</v>
      </c>
      <c r="R1137" s="32">
        <v>100000952309</v>
      </c>
      <c r="S1137" s="32" t="s">
        <v>10879</v>
      </c>
    </row>
    <row r="1138" spans="1:21" x14ac:dyDescent="0.25">
      <c r="A1138" s="49" t="s">
        <v>1914</v>
      </c>
      <c r="B1138" s="41" t="s">
        <v>1915</v>
      </c>
      <c r="C1138" s="41" t="s">
        <v>1916</v>
      </c>
      <c r="D1138" s="32" t="s">
        <v>137</v>
      </c>
      <c r="E1138" s="32" t="s">
        <v>1913</v>
      </c>
      <c r="F1138" s="46">
        <v>4</v>
      </c>
      <c r="G1138" s="32" t="s">
        <v>132</v>
      </c>
      <c r="H1138" s="32" t="s">
        <v>100</v>
      </c>
      <c r="I1138" s="32" t="s">
        <v>133</v>
      </c>
      <c r="M1138" s="32">
        <v>71</v>
      </c>
      <c r="N1138" s="32">
        <v>73</v>
      </c>
      <c r="O1138" s="35"/>
      <c r="P1138" s="35" t="s">
        <v>4248</v>
      </c>
      <c r="Q1138" s="32" t="s">
        <v>9997</v>
      </c>
      <c r="R1138" s="32" t="s">
        <v>11453</v>
      </c>
      <c r="S1138" s="32" t="s">
        <v>11122</v>
      </c>
      <c r="T1138" s="32" t="s">
        <v>11454</v>
      </c>
      <c r="U1138" s="32" t="s">
        <v>11455</v>
      </c>
    </row>
    <row r="1139" spans="1:21" x14ac:dyDescent="0.25">
      <c r="A1139" s="49" t="s">
        <v>1911</v>
      </c>
      <c r="B1139" s="41" t="s">
        <v>1912</v>
      </c>
      <c r="C1139" s="41" t="s">
        <v>36</v>
      </c>
      <c r="D1139" s="32" t="s">
        <v>110</v>
      </c>
      <c r="E1139" s="32" t="s">
        <v>1913</v>
      </c>
      <c r="F1139" s="46">
        <v>4</v>
      </c>
      <c r="G1139" s="32" t="s">
        <v>132</v>
      </c>
      <c r="H1139" s="32" t="s">
        <v>100</v>
      </c>
      <c r="I1139" s="32" t="s">
        <v>133</v>
      </c>
      <c r="M1139" s="32">
        <v>71</v>
      </c>
      <c r="N1139" s="32">
        <v>73</v>
      </c>
      <c r="O1139" s="35"/>
      <c r="P1139" s="35" t="s">
        <v>4248</v>
      </c>
      <c r="Q1139" s="32" t="s">
        <v>9997</v>
      </c>
      <c r="R1139" s="32" t="s">
        <v>11453</v>
      </c>
      <c r="S1139" s="32" t="s">
        <v>11122</v>
      </c>
      <c r="T1139" s="32" t="s">
        <v>11456</v>
      </c>
      <c r="U1139" s="32" t="s">
        <v>11457</v>
      </c>
    </row>
    <row r="1140" spans="1:21" x14ac:dyDescent="0.25">
      <c r="A1140" s="49" t="s">
        <v>4454</v>
      </c>
      <c r="B1140" s="41" t="s">
        <v>4455</v>
      </c>
      <c r="C1140" s="41" t="s">
        <v>4456</v>
      </c>
      <c r="O1140" s="35"/>
      <c r="P1140" s="35" t="s">
        <v>4248</v>
      </c>
      <c r="Q1140" s="32" t="s">
        <v>9785</v>
      </c>
      <c r="R1140" s="32" t="s">
        <v>11458</v>
      </c>
      <c r="S1140" s="32" t="s">
        <v>11459</v>
      </c>
      <c r="T1140" s="32" t="s">
        <v>11460</v>
      </c>
      <c r="U1140" s="32" t="s">
        <v>11461</v>
      </c>
    </row>
    <row r="1141" spans="1:21" x14ac:dyDescent="0.25">
      <c r="A1141" s="32" t="s">
        <v>1908</v>
      </c>
      <c r="B1141" s="41" t="s">
        <v>1909</v>
      </c>
      <c r="C1141" s="41" t="s">
        <v>1910</v>
      </c>
      <c r="D1141" s="49" t="s">
        <v>3392</v>
      </c>
      <c r="E1141" s="32" t="s">
        <v>366</v>
      </c>
      <c r="F1141" s="46">
        <v>4</v>
      </c>
      <c r="G1141" s="32" t="s">
        <v>132</v>
      </c>
      <c r="H1141" s="32" t="s">
        <v>100</v>
      </c>
      <c r="I1141" s="32" t="s">
        <v>133</v>
      </c>
      <c r="O1141" s="35"/>
      <c r="P1141" s="35" t="s">
        <v>4248</v>
      </c>
      <c r="Q1141" s="41" t="s">
        <v>10002</v>
      </c>
      <c r="R1141" s="32" t="s">
        <v>1910</v>
      </c>
    </row>
    <row r="1142" spans="1:21" x14ac:dyDescent="0.25">
      <c r="A1142" s="49" t="s">
        <v>1905</v>
      </c>
      <c r="B1142" s="41" t="s">
        <v>1906</v>
      </c>
      <c r="C1142" s="41" t="s">
        <v>1907</v>
      </c>
      <c r="D1142" s="32" t="s">
        <v>3389</v>
      </c>
      <c r="E1142" s="32" t="s">
        <v>366</v>
      </c>
      <c r="F1142" s="46">
        <v>4</v>
      </c>
      <c r="G1142" s="32" t="s">
        <v>132</v>
      </c>
      <c r="H1142" s="32" t="s">
        <v>100</v>
      </c>
      <c r="I1142" s="32" t="s">
        <v>133</v>
      </c>
      <c r="O1142" s="35"/>
      <c r="P1142" s="35" t="s">
        <v>4248</v>
      </c>
      <c r="Q1142" s="32" t="s">
        <v>9998</v>
      </c>
      <c r="R1142" s="32" t="s">
        <v>1907</v>
      </c>
    </row>
    <row r="1143" spans="1:21" x14ac:dyDescent="0.25">
      <c r="A1143" s="49" t="s">
        <v>1902</v>
      </c>
      <c r="B1143" s="41" t="s">
        <v>1903</v>
      </c>
      <c r="C1143" s="41" t="s">
        <v>1904</v>
      </c>
      <c r="D1143" s="32" t="s">
        <v>3390</v>
      </c>
      <c r="E1143" s="32" t="s">
        <v>366</v>
      </c>
      <c r="F1143" s="46">
        <v>4</v>
      </c>
      <c r="G1143" s="32" t="s">
        <v>132</v>
      </c>
      <c r="H1143" s="32" t="s">
        <v>100</v>
      </c>
      <c r="I1143" s="32" t="s">
        <v>133</v>
      </c>
      <c r="O1143" s="35"/>
      <c r="P1143" s="35" t="s">
        <v>4248</v>
      </c>
      <c r="Q1143" s="32" t="s">
        <v>10001</v>
      </c>
      <c r="R1143" s="32" t="s">
        <v>1904</v>
      </c>
    </row>
    <row r="1144" spans="1:21" x14ac:dyDescent="0.25">
      <c r="A1144" s="49" t="s">
        <v>1899</v>
      </c>
      <c r="B1144" s="41" t="s">
        <v>1900</v>
      </c>
      <c r="C1144" s="41" t="s">
        <v>1901</v>
      </c>
      <c r="D1144" s="32" t="s">
        <v>3392</v>
      </c>
      <c r="E1144" s="32" t="s">
        <v>366</v>
      </c>
      <c r="F1144" s="46">
        <v>4</v>
      </c>
      <c r="G1144" s="32" t="s">
        <v>132</v>
      </c>
      <c r="H1144" s="32" t="s">
        <v>100</v>
      </c>
      <c r="I1144" s="32" t="s">
        <v>133</v>
      </c>
      <c r="O1144" s="35"/>
      <c r="P1144" s="35" t="s">
        <v>4248</v>
      </c>
      <c r="Q1144" s="32" t="s">
        <v>10003</v>
      </c>
      <c r="R1144" s="32" t="s">
        <v>1901</v>
      </c>
    </row>
    <row r="1145" spans="1:21" x14ac:dyDescent="0.25">
      <c r="A1145" s="49" t="s">
        <v>1896</v>
      </c>
      <c r="B1145" s="41" t="s">
        <v>1897</v>
      </c>
      <c r="C1145" s="41" t="s">
        <v>1898</v>
      </c>
      <c r="D1145" s="32" t="s">
        <v>3389</v>
      </c>
      <c r="E1145" s="32" t="s">
        <v>366</v>
      </c>
      <c r="F1145" s="46">
        <v>4</v>
      </c>
      <c r="G1145" s="32" t="s">
        <v>132</v>
      </c>
      <c r="H1145" s="32" t="s">
        <v>100</v>
      </c>
      <c r="I1145" s="32" t="s">
        <v>133</v>
      </c>
      <c r="O1145" s="35"/>
      <c r="P1145" s="35" t="s">
        <v>4248</v>
      </c>
      <c r="Q1145" s="32" t="s">
        <v>10000</v>
      </c>
      <c r="R1145" s="32" t="s">
        <v>1898</v>
      </c>
    </row>
    <row r="1146" spans="1:21" x14ac:dyDescent="0.25">
      <c r="A1146" s="49" t="s">
        <v>1893</v>
      </c>
      <c r="B1146" s="41" t="s">
        <v>1894</v>
      </c>
      <c r="C1146" s="41" t="s">
        <v>1895</v>
      </c>
      <c r="D1146" s="32" t="s">
        <v>3390</v>
      </c>
      <c r="E1146" s="32" t="s">
        <v>366</v>
      </c>
      <c r="F1146" s="46">
        <v>4</v>
      </c>
      <c r="G1146" s="32" t="s">
        <v>132</v>
      </c>
      <c r="H1146" s="32" t="s">
        <v>100</v>
      </c>
      <c r="I1146" s="32" t="s">
        <v>133</v>
      </c>
      <c r="O1146" s="35"/>
      <c r="P1146" s="35" t="s">
        <v>4248</v>
      </c>
      <c r="Q1146" s="32" t="s">
        <v>10005</v>
      </c>
      <c r="R1146" s="32" t="s">
        <v>1895</v>
      </c>
    </row>
    <row r="1147" spans="1:21" x14ac:dyDescent="0.25">
      <c r="A1147" s="49" t="s">
        <v>1890</v>
      </c>
      <c r="B1147" s="41" t="s">
        <v>1891</v>
      </c>
      <c r="C1147" s="41" t="s">
        <v>1892</v>
      </c>
      <c r="D1147" s="32" t="s">
        <v>3392</v>
      </c>
      <c r="E1147" s="32" t="s">
        <v>366</v>
      </c>
      <c r="F1147" s="46">
        <v>4</v>
      </c>
      <c r="G1147" s="32" t="s">
        <v>132</v>
      </c>
      <c r="H1147" s="32" t="s">
        <v>100</v>
      </c>
      <c r="I1147" s="32" t="s">
        <v>133</v>
      </c>
      <c r="O1147" s="35"/>
      <c r="P1147" s="35" t="s">
        <v>4248</v>
      </c>
      <c r="Q1147" s="41" t="s">
        <v>10004</v>
      </c>
      <c r="R1147" s="32" t="s">
        <v>1892</v>
      </c>
    </row>
    <row r="1148" spans="1:21" x14ac:dyDescent="0.25">
      <c r="A1148" s="49" t="s">
        <v>1887</v>
      </c>
      <c r="B1148" s="41" t="s">
        <v>1888</v>
      </c>
      <c r="C1148" s="41" t="s">
        <v>1889</v>
      </c>
      <c r="D1148" s="32" t="s">
        <v>3389</v>
      </c>
      <c r="E1148" s="32" t="s">
        <v>366</v>
      </c>
      <c r="F1148" s="46">
        <v>4</v>
      </c>
      <c r="G1148" s="32" t="s">
        <v>132</v>
      </c>
      <c r="H1148" s="32" t="s">
        <v>100</v>
      </c>
      <c r="I1148" s="32" t="s">
        <v>133</v>
      </c>
      <c r="O1148" s="35"/>
      <c r="P1148" s="35" t="s">
        <v>4248</v>
      </c>
      <c r="Q1148" s="32" t="s">
        <v>9999</v>
      </c>
      <c r="R1148" s="32" t="s">
        <v>1889</v>
      </c>
    </row>
    <row r="1149" spans="1:21" x14ac:dyDescent="0.25">
      <c r="A1149" s="49" t="s">
        <v>1884</v>
      </c>
      <c r="B1149" s="41" t="s">
        <v>1885</v>
      </c>
      <c r="C1149" s="41" t="s">
        <v>1886</v>
      </c>
      <c r="D1149" s="32" t="s">
        <v>3390</v>
      </c>
      <c r="E1149" s="32" t="s">
        <v>366</v>
      </c>
      <c r="F1149" s="46">
        <v>4</v>
      </c>
      <c r="G1149" s="32" t="s">
        <v>132</v>
      </c>
      <c r="H1149" s="32" t="s">
        <v>100</v>
      </c>
      <c r="I1149" s="32" t="s">
        <v>133</v>
      </c>
      <c r="O1149" s="35"/>
      <c r="P1149" s="35" t="s">
        <v>4248</v>
      </c>
      <c r="Q1149" s="41" t="s">
        <v>10006</v>
      </c>
      <c r="R1149" s="32" t="s">
        <v>1886</v>
      </c>
    </row>
    <row r="1150" spans="1:21" x14ac:dyDescent="0.25">
      <c r="A1150" s="49" t="s">
        <v>1881</v>
      </c>
      <c r="B1150" s="41" t="s">
        <v>1882</v>
      </c>
      <c r="C1150" s="41" t="s">
        <v>1883</v>
      </c>
      <c r="D1150" s="32" t="s">
        <v>3390</v>
      </c>
      <c r="E1150" s="32" t="s">
        <v>366</v>
      </c>
      <c r="F1150" s="46">
        <v>17</v>
      </c>
      <c r="G1150" s="32" t="s">
        <v>132</v>
      </c>
      <c r="H1150" s="32" t="s">
        <v>100</v>
      </c>
      <c r="I1150" s="32" t="s">
        <v>133</v>
      </c>
      <c r="O1150" s="35"/>
      <c r="P1150" s="35" t="s">
        <v>4248</v>
      </c>
      <c r="R1150" s="32" t="s">
        <v>11462</v>
      </c>
      <c r="S1150" s="32" t="s">
        <v>11463</v>
      </c>
      <c r="T1150" s="32" t="s">
        <v>11464</v>
      </c>
      <c r="U1150" s="32" t="s">
        <v>11465</v>
      </c>
    </row>
    <row r="1151" spans="1:21" x14ac:dyDescent="0.25">
      <c r="A1151" s="49" t="s">
        <v>7455</v>
      </c>
      <c r="B1151" s="41" t="s">
        <v>7456</v>
      </c>
      <c r="C1151" s="41" t="s">
        <v>7457</v>
      </c>
      <c r="O1151" s="35"/>
      <c r="P1151" s="35" t="s">
        <v>4248</v>
      </c>
      <c r="R1151" s="32" t="s">
        <v>11462</v>
      </c>
      <c r="S1151" s="32" t="s">
        <v>11466</v>
      </c>
      <c r="T1151" s="32" t="s">
        <v>11464</v>
      </c>
      <c r="U1151" s="32" t="s">
        <v>11467</v>
      </c>
    </row>
    <row r="1152" spans="1:21" x14ac:dyDescent="0.25">
      <c r="A1152" s="47" t="s">
        <v>2813</v>
      </c>
      <c r="B1152" s="41" t="s">
        <v>3239</v>
      </c>
      <c r="C1152" s="41" t="s">
        <v>3035</v>
      </c>
      <c r="D1152" s="32" t="s">
        <v>3389</v>
      </c>
      <c r="E1152" s="32" t="s">
        <v>366</v>
      </c>
      <c r="O1152" s="35"/>
      <c r="P1152" s="35" t="s">
        <v>4248</v>
      </c>
      <c r="R1152" s="32" t="s">
        <v>11468</v>
      </c>
      <c r="S1152" s="32" t="s">
        <v>11469</v>
      </c>
      <c r="T1152" s="32" t="s">
        <v>10069</v>
      </c>
    </row>
    <row r="1153" spans="1:21" x14ac:dyDescent="0.25">
      <c r="A1153" s="49" t="s">
        <v>7458</v>
      </c>
      <c r="B1153" s="41" t="s">
        <v>7459</v>
      </c>
      <c r="C1153" s="41" t="s">
        <v>7460</v>
      </c>
      <c r="O1153" s="35"/>
      <c r="P1153" s="35" t="s">
        <v>4248</v>
      </c>
      <c r="R1153" s="32" t="s">
        <v>11462</v>
      </c>
      <c r="S1153" s="32" t="s">
        <v>11466</v>
      </c>
      <c r="T1153" s="32" t="s">
        <v>11464</v>
      </c>
      <c r="U1153" s="32" t="s">
        <v>11470</v>
      </c>
    </row>
    <row r="1154" spans="1:21" x14ac:dyDescent="0.25">
      <c r="A1154" s="35" t="s">
        <v>7560</v>
      </c>
      <c r="B1154" s="35" t="s">
        <v>7561</v>
      </c>
      <c r="C1154" s="35" t="s">
        <v>7562</v>
      </c>
      <c r="O1154" s="35"/>
      <c r="P1154" s="35" t="s">
        <v>4248</v>
      </c>
      <c r="R1154" s="32">
        <v>100001064112</v>
      </c>
      <c r="S1154" s="32" t="s">
        <v>10716</v>
      </c>
    </row>
    <row r="1155" spans="1:21" x14ac:dyDescent="0.25">
      <c r="A1155" s="35" t="s">
        <v>7521</v>
      </c>
      <c r="B1155" s="35" t="s">
        <v>7522</v>
      </c>
      <c r="C1155" s="35" t="s">
        <v>7523</v>
      </c>
      <c r="O1155" s="35"/>
      <c r="P1155" s="35" t="s">
        <v>4248</v>
      </c>
      <c r="R1155" s="32">
        <v>100001064112</v>
      </c>
      <c r="S1155" s="32" t="s">
        <v>10376</v>
      </c>
    </row>
    <row r="1156" spans="1:21" x14ac:dyDescent="0.25">
      <c r="A1156" s="35" t="s">
        <v>9377</v>
      </c>
      <c r="B1156" s="35" t="s">
        <v>9378</v>
      </c>
      <c r="C1156" s="35" t="s">
        <v>9379</v>
      </c>
      <c r="O1156" s="35"/>
      <c r="P1156" s="35" t="s">
        <v>4362</v>
      </c>
      <c r="Q1156" s="32" t="s">
        <v>9379</v>
      </c>
      <c r="R1156" s="32" t="s">
        <v>9379</v>
      </c>
    </row>
    <row r="1157" spans="1:21" x14ac:dyDescent="0.25">
      <c r="A1157" s="35" t="s">
        <v>4435</v>
      </c>
      <c r="B1157" s="35" t="s">
        <v>4433</v>
      </c>
      <c r="C1157" s="35" t="s">
        <v>4436</v>
      </c>
      <c r="O1157" s="35"/>
      <c r="P1157" s="35" t="s">
        <v>4362</v>
      </c>
      <c r="R1157" s="32" t="s">
        <v>11471</v>
      </c>
      <c r="S1157" s="32" t="s">
        <v>11472</v>
      </c>
      <c r="T1157" s="32" t="s">
        <v>11473</v>
      </c>
      <c r="U1157" s="32" t="s">
        <v>11474</v>
      </c>
    </row>
    <row r="1158" spans="1:21" x14ac:dyDescent="0.25">
      <c r="A1158" s="35" t="s">
        <v>4432</v>
      </c>
      <c r="B1158" s="35" t="s">
        <v>4433</v>
      </c>
      <c r="C1158" s="35" t="s">
        <v>4434</v>
      </c>
      <c r="O1158" s="35"/>
      <c r="P1158" s="35" t="s">
        <v>4362</v>
      </c>
      <c r="R1158" s="32" t="s">
        <v>11471</v>
      </c>
      <c r="S1158" s="32" t="s">
        <v>11472</v>
      </c>
      <c r="T1158" s="32" t="s">
        <v>11473</v>
      </c>
      <c r="U1158" s="32" t="s">
        <v>11475</v>
      </c>
    </row>
    <row r="1159" spans="1:21" x14ac:dyDescent="0.25">
      <c r="A1159" s="35" t="s">
        <v>4440</v>
      </c>
      <c r="B1159" s="35" t="s">
        <v>4433</v>
      </c>
      <c r="C1159" s="35" t="s">
        <v>4441</v>
      </c>
      <c r="O1159" s="35"/>
      <c r="P1159" s="35" t="s">
        <v>4362</v>
      </c>
      <c r="R1159" s="32" t="s">
        <v>11471</v>
      </c>
      <c r="S1159" s="32" t="s">
        <v>11472</v>
      </c>
      <c r="T1159" s="32" t="s">
        <v>11473</v>
      </c>
      <c r="U1159" s="32" t="s">
        <v>11476</v>
      </c>
    </row>
    <row r="1160" spans="1:21" x14ac:dyDescent="0.25">
      <c r="A1160" s="35" t="s">
        <v>4426</v>
      </c>
      <c r="B1160" s="35" t="s">
        <v>4427</v>
      </c>
      <c r="C1160" s="35" t="s">
        <v>4428</v>
      </c>
      <c r="O1160" s="35"/>
      <c r="P1160" s="35" t="s">
        <v>4362</v>
      </c>
      <c r="Q1160" s="32" t="s">
        <v>8137</v>
      </c>
      <c r="R1160" s="32" t="s">
        <v>11471</v>
      </c>
      <c r="S1160" s="32" t="s">
        <v>11472</v>
      </c>
      <c r="T1160" s="32" t="s">
        <v>11473</v>
      </c>
      <c r="U1160" s="32" t="s">
        <v>11477</v>
      </c>
    </row>
    <row r="1161" spans="1:21" x14ac:dyDescent="0.25">
      <c r="A1161" s="35" t="s">
        <v>4390</v>
      </c>
      <c r="B1161" s="35" t="s">
        <v>4391</v>
      </c>
      <c r="C1161" s="35" t="s">
        <v>4392</v>
      </c>
      <c r="O1161" s="35"/>
      <c r="P1161" s="35" t="s">
        <v>4362</v>
      </c>
      <c r="Q1161" s="32" t="s">
        <v>8137</v>
      </c>
      <c r="R1161" s="32" t="s">
        <v>11478</v>
      </c>
      <c r="S1161" s="32" t="s">
        <v>11479</v>
      </c>
      <c r="T1161" s="32" t="s">
        <v>11480</v>
      </c>
      <c r="U1161" s="32" t="s">
        <v>11481</v>
      </c>
    </row>
    <row r="1162" spans="1:21" x14ac:dyDescent="0.25">
      <c r="A1162" s="35" t="s">
        <v>1878</v>
      </c>
      <c r="B1162" s="35" t="s">
        <v>1879</v>
      </c>
      <c r="C1162" s="35" t="s">
        <v>1880</v>
      </c>
      <c r="D1162" s="32" t="s">
        <v>645</v>
      </c>
      <c r="E1162" s="32" t="s">
        <v>1534</v>
      </c>
      <c r="F1162" s="46" t="s">
        <v>1048</v>
      </c>
      <c r="G1162" s="32" t="s">
        <v>132</v>
      </c>
      <c r="H1162" s="32" t="s">
        <v>100</v>
      </c>
      <c r="I1162" s="32" t="s">
        <v>133</v>
      </c>
      <c r="O1162" s="35"/>
      <c r="P1162" s="35" t="s">
        <v>4248</v>
      </c>
      <c r="Q1162" s="32" t="s">
        <v>10041</v>
      </c>
      <c r="R1162" s="32" t="s">
        <v>11482</v>
      </c>
      <c r="S1162" s="32" t="s">
        <v>11483</v>
      </c>
      <c r="T1162" s="32" t="s">
        <v>11484</v>
      </c>
      <c r="U1162" s="32" t="s">
        <v>11485</v>
      </c>
    </row>
    <row r="1163" spans="1:21" x14ac:dyDescent="0.25">
      <c r="A1163" s="35" t="s">
        <v>1875</v>
      </c>
      <c r="B1163" s="35" t="s">
        <v>1876</v>
      </c>
      <c r="C1163" s="35" t="s">
        <v>1877</v>
      </c>
      <c r="D1163" s="32" t="s">
        <v>137</v>
      </c>
      <c r="E1163" s="32" t="s">
        <v>138</v>
      </c>
      <c r="F1163" s="46">
        <v>4</v>
      </c>
      <c r="G1163" s="32" t="s">
        <v>132</v>
      </c>
      <c r="H1163" s="32" t="s">
        <v>100</v>
      </c>
      <c r="I1163" s="32" t="s">
        <v>133</v>
      </c>
      <c r="O1163" s="35"/>
      <c r="P1163" s="35" t="s">
        <v>4248</v>
      </c>
      <c r="Q1163" s="32" t="s">
        <v>9846</v>
      </c>
      <c r="R1163" s="32" t="s">
        <v>11486</v>
      </c>
      <c r="S1163" s="32" t="s">
        <v>10421</v>
      </c>
    </row>
    <row r="1164" spans="1:21" x14ac:dyDescent="0.25">
      <c r="A1164" s="35" t="s">
        <v>8070</v>
      </c>
      <c r="B1164" s="35" t="s">
        <v>8071</v>
      </c>
      <c r="C1164" s="35" t="s">
        <v>8072</v>
      </c>
      <c r="O1164" s="35"/>
      <c r="P1164" s="35" t="s">
        <v>3713</v>
      </c>
      <c r="R1164" s="32" t="s">
        <v>11487</v>
      </c>
      <c r="S1164" s="32" t="s">
        <v>11488</v>
      </c>
      <c r="T1164" s="32" t="s">
        <v>11489</v>
      </c>
      <c r="U1164" s="32" t="s">
        <v>10064</v>
      </c>
    </row>
    <row r="1165" spans="1:21" x14ac:dyDescent="0.25">
      <c r="A1165" s="35" t="s">
        <v>1872</v>
      </c>
      <c r="B1165" s="35" t="s">
        <v>1873</v>
      </c>
      <c r="C1165" s="35" t="s">
        <v>1874</v>
      </c>
      <c r="D1165" s="32" t="s">
        <v>137</v>
      </c>
      <c r="E1165" s="32" t="s">
        <v>138</v>
      </c>
      <c r="F1165" s="46">
        <v>8</v>
      </c>
      <c r="G1165" s="32" t="s">
        <v>99</v>
      </c>
      <c r="H1165" s="32" t="s">
        <v>100</v>
      </c>
      <c r="I1165" s="32" t="s">
        <v>133</v>
      </c>
      <c r="O1165" s="35"/>
      <c r="P1165" s="35" t="s">
        <v>4248</v>
      </c>
      <c r="Q1165" s="32" t="s">
        <v>10128</v>
      </c>
      <c r="R1165" s="32" t="s">
        <v>10128</v>
      </c>
      <c r="S1165" s="32" t="e" cm="1">
        <f t="array" ref="S1165">-Red</f>
        <v>#NAME?</v>
      </c>
    </row>
    <row r="1166" spans="1:21" x14ac:dyDescent="0.25">
      <c r="A1166" s="35" t="s">
        <v>1869</v>
      </c>
      <c r="B1166" s="35" t="s">
        <v>1870</v>
      </c>
      <c r="C1166" s="35" t="s">
        <v>1871</v>
      </c>
      <c r="D1166" s="32" t="s">
        <v>137</v>
      </c>
      <c r="E1166" s="32" t="s">
        <v>138</v>
      </c>
      <c r="F1166" s="46">
        <v>8</v>
      </c>
      <c r="G1166" s="32" t="s">
        <v>99</v>
      </c>
      <c r="H1166" s="32" t="s">
        <v>100</v>
      </c>
      <c r="I1166" s="32" t="s">
        <v>133</v>
      </c>
      <c r="M1166" s="32">
        <v>133</v>
      </c>
      <c r="N1166" s="32">
        <v>138</v>
      </c>
      <c r="O1166" s="35"/>
      <c r="P1166" s="35" t="s">
        <v>4248</v>
      </c>
      <c r="Q1166" s="32" t="s">
        <v>10129</v>
      </c>
      <c r="R1166" s="32" t="s">
        <v>1871</v>
      </c>
    </row>
    <row r="1167" spans="1:21" x14ac:dyDescent="0.25">
      <c r="A1167" s="35" t="s">
        <v>4952</v>
      </c>
      <c r="B1167" s="35" t="s">
        <v>4953</v>
      </c>
      <c r="C1167" s="35" t="s">
        <v>4954</v>
      </c>
      <c r="O1167" s="35"/>
      <c r="P1167" s="35" t="s">
        <v>4248</v>
      </c>
      <c r="R1167" s="32" t="s">
        <v>10070</v>
      </c>
      <c r="S1167" s="32" t="s">
        <v>11490</v>
      </c>
      <c r="T1167" s="32" t="s">
        <v>11491</v>
      </c>
      <c r="U1167" s="32" t="s">
        <v>11492</v>
      </c>
    </row>
    <row r="1168" spans="1:21" x14ac:dyDescent="0.25">
      <c r="A1168" s="35" t="s">
        <v>4958</v>
      </c>
      <c r="B1168" s="35" t="s">
        <v>4959</v>
      </c>
      <c r="C1168" s="35" t="s">
        <v>4960</v>
      </c>
      <c r="O1168" s="35"/>
      <c r="P1168" s="35" t="s">
        <v>4248</v>
      </c>
      <c r="R1168" s="32" t="s">
        <v>10070</v>
      </c>
      <c r="S1168" s="32" t="s">
        <v>11490</v>
      </c>
      <c r="T1168" s="32" t="s">
        <v>11493</v>
      </c>
      <c r="U1168" s="32" t="s">
        <v>11494</v>
      </c>
    </row>
    <row r="1169" spans="1:21" x14ac:dyDescent="0.25">
      <c r="A1169" s="35" t="s">
        <v>4955</v>
      </c>
      <c r="B1169" s="35" t="s">
        <v>4956</v>
      </c>
      <c r="C1169" s="35" t="s">
        <v>4957</v>
      </c>
      <c r="O1169" s="35"/>
      <c r="P1169" s="35" t="s">
        <v>4248</v>
      </c>
      <c r="R1169" s="32" t="s">
        <v>10070</v>
      </c>
      <c r="S1169" s="32" t="s">
        <v>11490</v>
      </c>
      <c r="T1169" s="32" t="s">
        <v>11495</v>
      </c>
      <c r="U1169" s="32" t="s">
        <v>11496</v>
      </c>
    </row>
    <row r="1170" spans="1:21" x14ac:dyDescent="0.25">
      <c r="A1170" s="35" t="s">
        <v>4961</v>
      </c>
      <c r="B1170" s="35" t="s">
        <v>4962</v>
      </c>
      <c r="C1170" s="35" t="s">
        <v>4963</v>
      </c>
      <c r="O1170" s="35"/>
      <c r="P1170" s="35" t="s">
        <v>4248</v>
      </c>
      <c r="R1170" s="32" t="s">
        <v>10071</v>
      </c>
      <c r="S1170" s="32" t="s">
        <v>11490</v>
      </c>
      <c r="T1170" s="32" t="s">
        <v>11491</v>
      </c>
      <c r="U1170" s="32" t="s">
        <v>11497</v>
      </c>
    </row>
    <row r="1171" spans="1:21" x14ac:dyDescent="0.25">
      <c r="A1171" s="35" t="s">
        <v>4964</v>
      </c>
      <c r="B1171" s="35" t="s">
        <v>4965</v>
      </c>
      <c r="C1171" s="35" t="s">
        <v>4966</v>
      </c>
      <c r="O1171" s="35"/>
      <c r="P1171" s="35" t="s">
        <v>4248</v>
      </c>
      <c r="R1171" s="32" t="s">
        <v>10071</v>
      </c>
      <c r="S1171" s="32" t="s">
        <v>11490</v>
      </c>
      <c r="T1171" s="32" t="s">
        <v>11498</v>
      </c>
      <c r="U1171" s="32" t="s">
        <v>11499</v>
      </c>
    </row>
    <row r="1172" spans="1:21" x14ac:dyDescent="0.25">
      <c r="A1172" s="35" t="s">
        <v>4967</v>
      </c>
      <c r="B1172" s="35" t="s">
        <v>4968</v>
      </c>
      <c r="C1172" s="35" t="s">
        <v>4969</v>
      </c>
      <c r="O1172" s="35"/>
      <c r="P1172" s="35" t="s">
        <v>4248</v>
      </c>
      <c r="R1172" s="32" t="s">
        <v>10071</v>
      </c>
      <c r="S1172" s="32" t="s">
        <v>11490</v>
      </c>
      <c r="T1172" s="32" t="s">
        <v>11500</v>
      </c>
      <c r="U1172" s="32" t="s">
        <v>11501</v>
      </c>
    </row>
    <row r="1173" spans="1:21" x14ac:dyDescent="0.25">
      <c r="A1173" s="35" t="s">
        <v>4943</v>
      </c>
      <c r="B1173" s="35" t="s">
        <v>4944</v>
      </c>
      <c r="C1173" s="35" t="s">
        <v>4945</v>
      </c>
      <c r="O1173" s="35"/>
      <c r="P1173" s="35" t="s">
        <v>4248</v>
      </c>
      <c r="R1173" s="32" t="s">
        <v>11502</v>
      </c>
      <c r="S1173" s="32" t="s">
        <v>11503</v>
      </c>
      <c r="T1173" s="32" t="s">
        <v>11504</v>
      </c>
      <c r="U1173" s="32" t="s">
        <v>11505</v>
      </c>
    </row>
    <row r="1174" spans="1:21" x14ac:dyDescent="0.25">
      <c r="A1174" s="35" t="s">
        <v>4946</v>
      </c>
      <c r="B1174" s="35" t="s">
        <v>4947</v>
      </c>
      <c r="C1174" s="35" t="s">
        <v>4948</v>
      </c>
      <c r="O1174" s="35"/>
      <c r="P1174" s="35" t="s">
        <v>4248</v>
      </c>
      <c r="R1174" s="32" t="s">
        <v>11502</v>
      </c>
      <c r="S1174" s="32" t="s">
        <v>11503</v>
      </c>
      <c r="T1174" s="32" t="s">
        <v>11506</v>
      </c>
      <c r="U1174" s="32" t="s">
        <v>11507</v>
      </c>
    </row>
    <row r="1175" spans="1:21" x14ac:dyDescent="0.25">
      <c r="A1175" s="35" t="s">
        <v>4949</v>
      </c>
      <c r="B1175" s="35" t="s">
        <v>4950</v>
      </c>
      <c r="C1175" s="35" t="s">
        <v>4951</v>
      </c>
      <c r="O1175" s="35"/>
      <c r="P1175" s="35" t="s">
        <v>4248</v>
      </c>
      <c r="R1175" s="32" t="s">
        <v>11502</v>
      </c>
      <c r="S1175" s="32" t="s">
        <v>11503</v>
      </c>
      <c r="T1175" s="32" t="s">
        <v>11508</v>
      </c>
      <c r="U1175" s="32" t="s">
        <v>11509</v>
      </c>
    </row>
    <row r="1176" spans="1:21" x14ac:dyDescent="0.25">
      <c r="A1176" s="33" t="s">
        <v>2851</v>
      </c>
      <c r="B1176" s="35" t="s">
        <v>3277</v>
      </c>
      <c r="C1176" s="35" t="s">
        <v>3073</v>
      </c>
      <c r="D1176" s="32" t="s">
        <v>3391</v>
      </c>
      <c r="E1176" s="32" t="s">
        <v>3415</v>
      </c>
      <c r="O1176" s="35"/>
      <c r="P1176" s="35" t="s">
        <v>4248</v>
      </c>
      <c r="Q1176" s="32" t="s">
        <v>10158</v>
      </c>
      <c r="R1176" s="32" t="s">
        <v>11510</v>
      </c>
      <c r="S1176" s="32" t="s">
        <v>11511</v>
      </c>
    </row>
    <row r="1177" spans="1:21" x14ac:dyDescent="0.25">
      <c r="A1177" s="33" t="s">
        <v>2838</v>
      </c>
      <c r="B1177" s="35" t="s">
        <v>3264</v>
      </c>
      <c r="C1177" s="35" t="s">
        <v>3060</v>
      </c>
      <c r="D1177" s="32" t="s">
        <v>1168</v>
      </c>
      <c r="E1177" s="32" t="s">
        <v>3415</v>
      </c>
      <c r="O1177" s="35"/>
      <c r="P1177" s="35" t="s">
        <v>4248</v>
      </c>
      <c r="Q1177" s="32" t="s">
        <v>10159</v>
      </c>
      <c r="R1177" s="32" t="s">
        <v>11512</v>
      </c>
      <c r="S1177" s="32" t="s">
        <v>11511</v>
      </c>
    </row>
    <row r="1178" spans="1:21" x14ac:dyDescent="0.25">
      <c r="A1178" s="35" t="s">
        <v>1866</v>
      </c>
      <c r="B1178" s="35" t="s">
        <v>1867</v>
      </c>
      <c r="C1178" s="35" t="s">
        <v>1868</v>
      </c>
      <c r="D1178" s="32" t="s">
        <v>3390</v>
      </c>
      <c r="E1178" s="32" t="s">
        <v>3415</v>
      </c>
      <c r="F1178" s="46">
        <v>4</v>
      </c>
      <c r="G1178" s="32" t="s">
        <v>768</v>
      </c>
      <c r="H1178" s="32" t="s">
        <v>100</v>
      </c>
      <c r="I1178" s="32" t="s">
        <v>133</v>
      </c>
      <c r="O1178" s="35"/>
      <c r="P1178" s="35" t="s">
        <v>4248</v>
      </c>
      <c r="Q1178" s="32" t="s">
        <v>10158</v>
      </c>
      <c r="R1178" s="32" t="s">
        <v>10158</v>
      </c>
      <c r="S1178" s="32" t="e" cm="1">
        <f t="array" ref="S1178">-D.Brown</f>
        <v>#NAME?</v>
      </c>
      <c r="T1178" s="32" t="s">
        <v>10697</v>
      </c>
      <c r="U1178" s="32" t="s">
        <v>10698</v>
      </c>
    </row>
    <row r="1179" spans="1:21" x14ac:dyDescent="0.25">
      <c r="A1179" s="35" t="s">
        <v>1863</v>
      </c>
      <c r="B1179" s="35" t="s">
        <v>1864</v>
      </c>
      <c r="C1179" s="35" t="s">
        <v>1865</v>
      </c>
      <c r="D1179" s="32" t="s">
        <v>3389</v>
      </c>
      <c r="E1179" s="32" t="s">
        <v>3415</v>
      </c>
      <c r="F1179" s="46">
        <v>4</v>
      </c>
      <c r="G1179" s="32" t="s">
        <v>768</v>
      </c>
      <c r="H1179" s="32" t="s">
        <v>100</v>
      </c>
      <c r="I1179" s="32" t="s">
        <v>133</v>
      </c>
      <c r="O1179" s="35"/>
      <c r="P1179" s="35" t="s">
        <v>4248</v>
      </c>
      <c r="Q1179" s="32" t="s">
        <v>10158</v>
      </c>
      <c r="R1179" s="32" t="s">
        <v>11510</v>
      </c>
      <c r="S1179" s="32" t="s">
        <v>10082</v>
      </c>
    </row>
    <row r="1180" spans="1:21" x14ac:dyDescent="0.25">
      <c r="A1180" s="33" t="s">
        <v>2932</v>
      </c>
      <c r="B1180" s="35" t="s">
        <v>3358</v>
      </c>
      <c r="C1180" s="35" t="s">
        <v>3136</v>
      </c>
      <c r="D1180" s="32" t="s">
        <v>3406</v>
      </c>
      <c r="E1180" s="32" t="s">
        <v>3415</v>
      </c>
      <c r="O1180" s="35"/>
      <c r="P1180" s="35" t="s">
        <v>4248</v>
      </c>
      <c r="Q1180" s="32" t="s">
        <v>10158</v>
      </c>
      <c r="R1180" s="32" t="s">
        <v>11510</v>
      </c>
      <c r="S1180" s="32" t="s">
        <v>11513</v>
      </c>
    </row>
    <row r="1181" spans="1:21" x14ac:dyDescent="0.25">
      <c r="A1181" s="35" t="s">
        <v>1860</v>
      </c>
      <c r="B1181" s="35" t="s">
        <v>1861</v>
      </c>
      <c r="C1181" s="35" t="s">
        <v>1862</v>
      </c>
      <c r="D1181" s="32" t="s">
        <v>137</v>
      </c>
      <c r="E1181" s="32" t="s">
        <v>3415</v>
      </c>
      <c r="F1181" s="46">
        <v>4</v>
      </c>
      <c r="G1181" s="32" t="s">
        <v>768</v>
      </c>
      <c r="H1181" s="32" t="s">
        <v>100</v>
      </c>
      <c r="I1181" s="32" t="s">
        <v>133</v>
      </c>
      <c r="O1181" s="35"/>
      <c r="P1181" s="35" t="s">
        <v>4248</v>
      </c>
      <c r="Q1181" s="32" t="s">
        <v>10158</v>
      </c>
      <c r="R1181" s="32" t="s">
        <v>11510</v>
      </c>
      <c r="S1181" s="32" t="s">
        <v>11514</v>
      </c>
      <c r="T1181" s="32" t="s">
        <v>10051</v>
      </c>
    </row>
    <row r="1182" spans="1:21" x14ac:dyDescent="0.25">
      <c r="A1182" s="35" t="s">
        <v>1857</v>
      </c>
      <c r="B1182" s="35" t="s">
        <v>1858</v>
      </c>
      <c r="C1182" s="35" t="s">
        <v>1859</v>
      </c>
      <c r="D1182" s="32" t="s">
        <v>3390</v>
      </c>
      <c r="E1182" s="32" t="s">
        <v>3415</v>
      </c>
      <c r="F1182" s="46">
        <v>4</v>
      </c>
      <c r="G1182" s="32" t="s">
        <v>768</v>
      </c>
      <c r="H1182" s="32" t="s">
        <v>100</v>
      </c>
      <c r="I1182" s="32" t="s">
        <v>133</v>
      </c>
      <c r="O1182" s="35"/>
      <c r="P1182" s="35" t="s">
        <v>4248</v>
      </c>
      <c r="Q1182" s="32" t="s">
        <v>10159</v>
      </c>
      <c r="R1182" s="32" t="s">
        <v>10159</v>
      </c>
      <c r="S1182" s="32" t="e" cm="1">
        <f t="array" ref="S1182">-D.Brown</f>
        <v>#NAME?</v>
      </c>
      <c r="T1182" s="32" t="s">
        <v>10697</v>
      </c>
      <c r="U1182" s="32" t="s">
        <v>10698</v>
      </c>
    </row>
    <row r="1183" spans="1:21" x14ac:dyDescent="0.25">
      <c r="A1183" s="33" t="s">
        <v>2934</v>
      </c>
      <c r="B1183" s="35" t="s">
        <v>3360</v>
      </c>
      <c r="C1183" s="35" t="s">
        <v>3138</v>
      </c>
      <c r="D1183" s="32" t="s">
        <v>3406</v>
      </c>
      <c r="E1183" s="32" t="s">
        <v>3415</v>
      </c>
      <c r="O1183" s="35"/>
      <c r="P1183" s="35" t="s">
        <v>4248</v>
      </c>
      <c r="Q1183" s="32" t="s">
        <v>10159</v>
      </c>
      <c r="R1183" s="32" t="s">
        <v>11512</v>
      </c>
      <c r="S1183" s="32" t="s">
        <v>11513</v>
      </c>
    </row>
    <row r="1184" spans="1:21" x14ac:dyDescent="0.25">
      <c r="A1184" s="35" t="s">
        <v>1854</v>
      </c>
      <c r="B1184" s="35" t="s">
        <v>1855</v>
      </c>
      <c r="C1184" s="35" t="s">
        <v>1856</v>
      </c>
      <c r="D1184" s="32" t="s">
        <v>3389</v>
      </c>
      <c r="E1184" s="32" t="s">
        <v>3415</v>
      </c>
      <c r="F1184" s="46">
        <v>4</v>
      </c>
      <c r="G1184" s="32" t="s">
        <v>768</v>
      </c>
      <c r="H1184" s="32" t="s">
        <v>100</v>
      </c>
      <c r="I1184" s="32" t="s">
        <v>133</v>
      </c>
      <c r="O1184" s="35"/>
      <c r="P1184" s="35" t="s">
        <v>4248</v>
      </c>
      <c r="Q1184" s="32" t="s">
        <v>10159</v>
      </c>
      <c r="R1184" s="32" t="s">
        <v>11512</v>
      </c>
      <c r="S1184" s="32" t="s">
        <v>10082</v>
      </c>
    </row>
    <row r="1185" spans="1:21" x14ac:dyDescent="0.25">
      <c r="A1185" s="35" t="s">
        <v>1851</v>
      </c>
      <c r="B1185" s="35" t="s">
        <v>1852</v>
      </c>
      <c r="C1185" s="35" t="s">
        <v>1853</v>
      </c>
      <c r="D1185" s="32" t="s">
        <v>137</v>
      </c>
      <c r="E1185" s="32" t="s">
        <v>3415</v>
      </c>
      <c r="F1185" s="46">
        <v>4</v>
      </c>
      <c r="G1185" s="32" t="s">
        <v>768</v>
      </c>
      <c r="H1185" s="32" t="s">
        <v>100</v>
      </c>
      <c r="I1185" s="32" t="s">
        <v>133</v>
      </c>
      <c r="O1185" s="35"/>
      <c r="P1185" s="35" t="s">
        <v>4248</v>
      </c>
      <c r="Q1185" s="32" t="s">
        <v>10159</v>
      </c>
      <c r="R1185" s="32" t="s">
        <v>11512</v>
      </c>
      <c r="S1185" s="32" t="s">
        <v>11514</v>
      </c>
      <c r="T1185" s="32" t="s">
        <v>10051</v>
      </c>
    </row>
    <row r="1186" spans="1:21" x14ac:dyDescent="0.25">
      <c r="A1186" s="35" t="s">
        <v>1848</v>
      </c>
      <c r="B1186" s="35" t="s">
        <v>1849</v>
      </c>
      <c r="C1186" s="35" t="s">
        <v>1850</v>
      </c>
      <c r="D1186" s="32" t="s">
        <v>137</v>
      </c>
      <c r="E1186" s="32" t="s">
        <v>138</v>
      </c>
      <c r="F1186" s="46">
        <v>4</v>
      </c>
      <c r="G1186" s="32" t="s">
        <v>132</v>
      </c>
      <c r="H1186" s="32" t="s">
        <v>100</v>
      </c>
      <c r="I1186" s="32" t="s">
        <v>133</v>
      </c>
      <c r="O1186" s="35"/>
      <c r="P1186" s="35" t="s">
        <v>4248</v>
      </c>
      <c r="Q1186" s="32" t="s">
        <v>10042</v>
      </c>
      <c r="R1186" s="32" t="s">
        <v>11515</v>
      </c>
      <c r="S1186" s="32" t="s">
        <v>11516</v>
      </c>
      <c r="T1186" s="32" t="s">
        <v>11517</v>
      </c>
      <c r="U1186" s="32" t="s">
        <v>11518</v>
      </c>
    </row>
    <row r="1187" spans="1:21" x14ac:dyDescent="0.25">
      <c r="A1187" s="35" t="s">
        <v>1845</v>
      </c>
      <c r="B1187" s="35" t="s">
        <v>1846</v>
      </c>
      <c r="C1187" s="35" t="s">
        <v>1847</v>
      </c>
      <c r="D1187" s="32" t="s">
        <v>320</v>
      </c>
      <c r="E1187" s="32" t="s">
        <v>143</v>
      </c>
      <c r="F1187" s="46">
        <v>12</v>
      </c>
      <c r="G1187" s="32" t="s">
        <v>132</v>
      </c>
      <c r="H1187" s="32" t="s">
        <v>100</v>
      </c>
      <c r="I1187" s="32" t="s">
        <v>133</v>
      </c>
      <c r="O1187" s="35"/>
      <c r="P1187" s="35" t="s">
        <v>4248</v>
      </c>
      <c r="Q1187" s="32" t="s">
        <v>10160</v>
      </c>
      <c r="R1187" s="32" t="s">
        <v>10160</v>
      </c>
      <c r="S1187" s="32" t="e" cm="1">
        <f t="array" ref="S1187">-Charcoa</f>
        <v>#NAME?</v>
      </c>
      <c r="T1187" s="32" t="s">
        <v>11519</v>
      </c>
      <c r="U1187" s="32" t="s">
        <v>11520</v>
      </c>
    </row>
    <row r="1188" spans="1:21" x14ac:dyDescent="0.25">
      <c r="A1188" s="35" t="s">
        <v>1843</v>
      </c>
      <c r="B1188" s="35" t="s">
        <v>1844</v>
      </c>
      <c r="C1188" s="35" t="s">
        <v>64</v>
      </c>
      <c r="D1188" s="32" t="s">
        <v>268</v>
      </c>
      <c r="E1188" s="32" t="s">
        <v>143</v>
      </c>
      <c r="F1188" s="46">
        <v>12</v>
      </c>
      <c r="G1188" s="32" t="s">
        <v>132</v>
      </c>
      <c r="H1188" s="32" t="s">
        <v>100</v>
      </c>
      <c r="I1188" s="32" t="s">
        <v>133</v>
      </c>
      <c r="M1188" s="32">
        <v>266</v>
      </c>
      <c r="N1188" s="32">
        <v>198</v>
      </c>
      <c r="O1188" s="35"/>
      <c r="P1188" s="35" t="s">
        <v>4248</v>
      </c>
      <c r="Q1188" s="32" t="s">
        <v>10160</v>
      </c>
      <c r="R1188" s="32" t="s">
        <v>10160</v>
      </c>
      <c r="S1188" s="32" t="e" cm="1">
        <f t="array" ref="S1188">-Brown-A</f>
        <v>#NAME?</v>
      </c>
      <c r="T1188" s="32" t="s">
        <v>10414</v>
      </c>
      <c r="U1188" s="32" t="s">
        <v>11521</v>
      </c>
    </row>
    <row r="1189" spans="1:21" x14ac:dyDescent="0.25">
      <c r="A1189" s="35" t="s">
        <v>1840</v>
      </c>
      <c r="B1189" s="35" t="s">
        <v>1841</v>
      </c>
      <c r="C1189" s="35" t="s">
        <v>1842</v>
      </c>
      <c r="D1189" s="32" t="s">
        <v>394</v>
      </c>
      <c r="E1189" s="32" t="s">
        <v>143</v>
      </c>
      <c r="F1189" s="46">
        <v>12</v>
      </c>
      <c r="G1189" s="32" t="s">
        <v>132</v>
      </c>
      <c r="H1189" s="32" t="s">
        <v>100</v>
      </c>
      <c r="I1189" s="32" t="s">
        <v>133</v>
      </c>
      <c r="O1189" s="35"/>
      <c r="P1189" s="35" t="s">
        <v>4248</v>
      </c>
      <c r="Q1189" s="32" t="s">
        <v>10160</v>
      </c>
      <c r="R1189" s="32" t="s">
        <v>10160</v>
      </c>
      <c r="S1189" s="32" t="e" cm="1">
        <f t="array" ref="S1189">-Grey-Om</f>
        <v>#NAME?</v>
      </c>
      <c r="T1189" s="32" t="s">
        <v>11522</v>
      </c>
      <c r="U1189" s="32" t="s">
        <v>11523</v>
      </c>
    </row>
    <row r="1190" spans="1:21" x14ac:dyDescent="0.25">
      <c r="A1190" s="35" t="s">
        <v>1837</v>
      </c>
      <c r="B1190" s="35" t="s">
        <v>1838</v>
      </c>
      <c r="C1190" s="35" t="s">
        <v>1839</v>
      </c>
      <c r="D1190" s="32" t="s">
        <v>941</v>
      </c>
      <c r="E1190" s="32" t="s">
        <v>143</v>
      </c>
      <c r="F1190" s="46">
        <v>12</v>
      </c>
      <c r="G1190" s="32" t="s">
        <v>132</v>
      </c>
      <c r="H1190" s="32" t="s">
        <v>100</v>
      </c>
      <c r="I1190" s="32" t="s">
        <v>133</v>
      </c>
      <c r="O1190" s="35"/>
      <c r="P1190" s="35" t="s">
        <v>4248</v>
      </c>
      <c r="Q1190" s="32" t="s">
        <v>10160</v>
      </c>
      <c r="R1190" s="32" t="s">
        <v>10160</v>
      </c>
      <c r="S1190" s="32" t="e" cm="1">
        <f t="array" ref="S1190">-Blue-Om</f>
        <v>#NAME?</v>
      </c>
      <c r="T1190" s="32" t="s">
        <v>11522</v>
      </c>
      <c r="U1190" s="32" t="s">
        <v>11524</v>
      </c>
    </row>
    <row r="1191" spans="1:21" x14ac:dyDescent="0.25">
      <c r="A1191" s="35" t="s">
        <v>1834</v>
      </c>
      <c r="B1191" s="35" t="s">
        <v>1835</v>
      </c>
      <c r="C1191" s="35" t="s">
        <v>1836</v>
      </c>
      <c r="D1191" s="32" t="s">
        <v>137</v>
      </c>
      <c r="E1191" s="32" t="s">
        <v>143</v>
      </c>
      <c r="F1191" s="46">
        <v>8</v>
      </c>
      <c r="G1191" s="32" t="s">
        <v>132</v>
      </c>
      <c r="H1191" s="32" t="s">
        <v>100</v>
      </c>
      <c r="I1191" s="32" t="s">
        <v>133</v>
      </c>
      <c r="O1191" s="35"/>
      <c r="P1191" s="35" t="s">
        <v>4248</v>
      </c>
      <c r="Q1191" s="32" t="s">
        <v>10161</v>
      </c>
      <c r="R1191" s="32" t="s">
        <v>10161</v>
      </c>
      <c r="S1191" s="32" t="e" cm="1">
        <f t="array" ref="S1191">-Light B</f>
        <v>#NAME?</v>
      </c>
      <c r="T1191" s="32" t="s">
        <v>10526</v>
      </c>
      <c r="U1191" s="32" t="s">
        <v>11525</v>
      </c>
    </row>
    <row r="1192" spans="1:21" x14ac:dyDescent="0.25">
      <c r="A1192" s="35" t="s">
        <v>1831</v>
      </c>
      <c r="B1192" s="35" t="s">
        <v>1832</v>
      </c>
      <c r="C1192" s="35" t="s">
        <v>1833</v>
      </c>
      <c r="D1192" s="32" t="s">
        <v>320</v>
      </c>
      <c r="E1192" s="32" t="s">
        <v>143</v>
      </c>
      <c r="F1192" s="46">
        <v>8</v>
      </c>
      <c r="G1192" s="32" t="s">
        <v>132</v>
      </c>
      <c r="H1192" s="32" t="s">
        <v>100</v>
      </c>
      <c r="I1192" s="32" t="s">
        <v>133</v>
      </c>
      <c r="M1192" s="32">
        <v>142</v>
      </c>
      <c r="N1192" s="32">
        <v>143</v>
      </c>
      <c r="O1192" s="35"/>
      <c r="P1192" s="35" t="s">
        <v>4248</v>
      </c>
      <c r="Q1192" s="32" t="s">
        <v>10162</v>
      </c>
      <c r="R1192" s="32" t="s">
        <v>10162</v>
      </c>
      <c r="S1192" s="32" t="e" cm="1">
        <f t="array" ref="S1192">-Charcoa</f>
        <v>#NAME?</v>
      </c>
      <c r="T1192" s="32" t="s">
        <v>11519</v>
      </c>
      <c r="U1192" s="32" t="s">
        <v>11520</v>
      </c>
    </row>
    <row r="1193" spans="1:21" x14ac:dyDescent="0.25">
      <c r="A1193" s="35" t="s">
        <v>1828</v>
      </c>
      <c r="B1193" s="35" t="s">
        <v>1829</v>
      </c>
      <c r="C1193" s="35" t="s">
        <v>1830</v>
      </c>
      <c r="D1193" s="32" t="s">
        <v>268</v>
      </c>
      <c r="E1193" s="32" t="s">
        <v>143</v>
      </c>
      <c r="F1193" s="46">
        <v>8</v>
      </c>
      <c r="G1193" s="32" t="s">
        <v>132</v>
      </c>
      <c r="H1193" s="32" t="s">
        <v>100</v>
      </c>
      <c r="I1193" s="32" t="s">
        <v>133</v>
      </c>
      <c r="M1193" s="32">
        <v>142</v>
      </c>
      <c r="N1193" s="32">
        <v>143</v>
      </c>
      <c r="O1193" s="35"/>
      <c r="P1193" s="35" t="s">
        <v>4248</v>
      </c>
      <c r="Q1193" s="32" t="s">
        <v>10162</v>
      </c>
      <c r="R1193" s="32" t="s">
        <v>10162</v>
      </c>
      <c r="S1193" s="32" t="e" cm="1">
        <f t="array" ref="S1193">-Brown-A</f>
        <v>#NAME?</v>
      </c>
      <c r="T1193" s="32" t="s">
        <v>10414</v>
      </c>
      <c r="U1193" s="32" t="s">
        <v>11521</v>
      </c>
    </row>
    <row r="1194" spans="1:21" x14ac:dyDescent="0.25">
      <c r="A1194" s="35" t="s">
        <v>1824</v>
      </c>
      <c r="B1194" s="35" t="s">
        <v>1825</v>
      </c>
      <c r="C1194" s="35" t="s">
        <v>1826</v>
      </c>
      <c r="D1194" s="32" t="s">
        <v>137</v>
      </c>
      <c r="E1194" s="32" t="s">
        <v>143</v>
      </c>
      <c r="F1194" s="46">
        <v>8</v>
      </c>
      <c r="G1194" s="32" t="s">
        <v>132</v>
      </c>
      <c r="H1194" s="32" t="s">
        <v>100</v>
      </c>
      <c r="I1194" s="32" t="s">
        <v>133</v>
      </c>
      <c r="O1194" s="35"/>
      <c r="P1194" s="35" t="s">
        <v>4248</v>
      </c>
      <c r="Q1194" s="32" t="s">
        <v>10161</v>
      </c>
      <c r="R1194" s="32" t="s">
        <v>10161</v>
      </c>
      <c r="S1194" s="32" t="e" cm="1">
        <f t="array" ref="S1194">-NavyBlu</f>
        <v>#NAME?</v>
      </c>
      <c r="T1194" s="32" t="s">
        <v>11526</v>
      </c>
      <c r="U1194" s="32" t="s">
        <v>11527</v>
      </c>
    </row>
    <row r="1195" spans="1:21" x14ac:dyDescent="0.25">
      <c r="A1195" s="35" t="s">
        <v>1821</v>
      </c>
      <c r="B1195" s="35" t="s">
        <v>1822</v>
      </c>
      <c r="C1195" s="35" t="s">
        <v>1823</v>
      </c>
      <c r="D1195" s="32" t="s">
        <v>137</v>
      </c>
      <c r="E1195" s="32" t="s">
        <v>143</v>
      </c>
      <c r="F1195" s="46">
        <v>8</v>
      </c>
      <c r="G1195" s="32" t="s">
        <v>132</v>
      </c>
      <c r="H1195" s="32" t="s">
        <v>100</v>
      </c>
      <c r="I1195" s="32" t="s">
        <v>133</v>
      </c>
      <c r="O1195" s="35"/>
      <c r="P1195" s="35" t="s">
        <v>4248</v>
      </c>
      <c r="Q1195" s="32" t="s">
        <v>10161</v>
      </c>
      <c r="R1195" s="32" t="s">
        <v>10161</v>
      </c>
      <c r="S1195" s="32" t="e" cm="1">
        <f t="array" ref="S1195">-GarnetR</f>
        <v>#NAME?</v>
      </c>
      <c r="T1195" s="32" t="s">
        <v>11528</v>
      </c>
      <c r="U1195" s="32" t="s">
        <v>11529</v>
      </c>
    </row>
    <row r="1196" spans="1:21" x14ac:dyDescent="0.25">
      <c r="A1196" s="35" t="s">
        <v>1818</v>
      </c>
      <c r="B1196" s="35" t="s">
        <v>1819</v>
      </c>
      <c r="C1196" s="35" t="s">
        <v>1820</v>
      </c>
      <c r="D1196" s="32" t="s">
        <v>394</v>
      </c>
      <c r="E1196" s="32" t="s">
        <v>143</v>
      </c>
      <c r="F1196" s="46">
        <v>8</v>
      </c>
      <c r="G1196" s="32" t="s">
        <v>132</v>
      </c>
      <c r="H1196" s="32" t="s">
        <v>100</v>
      </c>
      <c r="I1196" s="32" t="s">
        <v>133</v>
      </c>
      <c r="M1196" s="32">
        <v>142</v>
      </c>
      <c r="N1196" s="32">
        <v>143</v>
      </c>
      <c r="O1196" s="35"/>
      <c r="P1196" s="35" t="s">
        <v>4248</v>
      </c>
      <c r="Q1196" s="32" t="s">
        <v>10162</v>
      </c>
      <c r="R1196" s="32" t="s">
        <v>10162</v>
      </c>
      <c r="S1196" s="32" t="e" cm="1">
        <f t="array" ref="S1196">-Grey-Om</f>
        <v>#NAME?</v>
      </c>
      <c r="T1196" s="32" t="s">
        <v>11522</v>
      </c>
      <c r="U1196" s="32" t="s">
        <v>11523</v>
      </c>
    </row>
    <row r="1197" spans="1:21" x14ac:dyDescent="0.25">
      <c r="A1197" s="35" t="s">
        <v>1816</v>
      </c>
      <c r="B1197" s="35" t="s">
        <v>1817</v>
      </c>
      <c r="C1197" s="35" t="s">
        <v>65</v>
      </c>
      <c r="D1197" s="32" t="s">
        <v>941</v>
      </c>
      <c r="E1197" s="32" t="s">
        <v>143</v>
      </c>
      <c r="F1197" s="46">
        <v>8</v>
      </c>
      <c r="G1197" s="32" t="s">
        <v>132</v>
      </c>
      <c r="H1197" s="32" t="s">
        <v>100</v>
      </c>
      <c r="I1197" s="32" t="s">
        <v>133</v>
      </c>
      <c r="M1197" s="32">
        <v>142</v>
      </c>
      <c r="N1197" s="32">
        <v>143</v>
      </c>
      <c r="O1197" s="35"/>
      <c r="P1197" s="35" t="s">
        <v>4248</v>
      </c>
      <c r="Q1197" s="32" t="s">
        <v>10162</v>
      </c>
      <c r="R1197" s="32" t="s">
        <v>10162</v>
      </c>
      <c r="S1197" s="32" t="e" cm="1">
        <f t="array" ref="S1197">-Blue-Om</f>
        <v>#NAME?</v>
      </c>
      <c r="T1197" s="32" t="s">
        <v>11522</v>
      </c>
      <c r="U1197" s="32" t="s">
        <v>11524</v>
      </c>
    </row>
    <row r="1198" spans="1:21" x14ac:dyDescent="0.25">
      <c r="A1198" s="35" t="s">
        <v>1813</v>
      </c>
      <c r="B1198" s="35" t="s">
        <v>1814</v>
      </c>
      <c r="C1198" s="35" t="s">
        <v>1815</v>
      </c>
      <c r="D1198" s="32" t="s">
        <v>137</v>
      </c>
      <c r="E1198" s="32" t="s">
        <v>143</v>
      </c>
      <c r="F1198" s="46">
        <v>8</v>
      </c>
      <c r="G1198" s="32" t="s">
        <v>132</v>
      </c>
      <c r="H1198" s="32" t="s">
        <v>100</v>
      </c>
      <c r="I1198" s="32" t="s">
        <v>133</v>
      </c>
      <c r="O1198" s="35"/>
      <c r="P1198" s="35" t="s">
        <v>4248</v>
      </c>
      <c r="Q1198" s="32" t="s">
        <v>10163</v>
      </c>
      <c r="R1198" s="32" t="s">
        <v>10163</v>
      </c>
      <c r="S1198" s="32" t="e" cm="1">
        <f t="array" ref="S1198">-NavyBlu</f>
        <v>#NAME?</v>
      </c>
      <c r="T1198" s="32" t="s">
        <v>11526</v>
      </c>
      <c r="U1198" s="32" t="s">
        <v>11527</v>
      </c>
    </row>
    <row r="1199" spans="1:21" x14ac:dyDescent="0.25">
      <c r="A1199" s="35" t="s">
        <v>1810</v>
      </c>
      <c r="B1199" s="35" t="s">
        <v>1811</v>
      </c>
      <c r="C1199" s="35" t="s">
        <v>1812</v>
      </c>
      <c r="D1199" s="32" t="s">
        <v>320</v>
      </c>
      <c r="E1199" s="32" t="s">
        <v>143</v>
      </c>
      <c r="F1199" s="46">
        <v>8</v>
      </c>
      <c r="G1199" s="32" t="s">
        <v>132</v>
      </c>
      <c r="H1199" s="32" t="s">
        <v>100</v>
      </c>
      <c r="I1199" s="32" t="s">
        <v>133</v>
      </c>
      <c r="M1199" s="32">
        <v>142</v>
      </c>
      <c r="N1199" s="32">
        <v>143</v>
      </c>
      <c r="O1199" s="35"/>
      <c r="P1199" s="35" t="s">
        <v>4248</v>
      </c>
      <c r="Q1199" s="32" t="s">
        <v>10164</v>
      </c>
      <c r="R1199" s="32" t="s">
        <v>10164</v>
      </c>
      <c r="S1199" s="32" t="e" cm="1">
        <f t="array" ref="S1199">-Charcoa</f>
        <v>#NAME?</v>
      </c>
      <c r="T1199" s="32" t="s">
        <v>11519</v>
      </c>
      <c r="U1199" s="32" t="s">
        <v>11520</v>
      </c>
    </row>
    <row r="1200" spans="1:21" x14ac:dyDescent="0.25">
      <c r="A1200" s="35" t="s">
        <v>1807</v>
      </c>
      <c r="B1200" s="35" t="s">
        <v>1808</v>
      </c>
      <c r="C1200" s="35" t="s">
        <v>1809</v>
      </c>
      <c r="D1200" s="32" t="s">
        <v>268</v>
      </c>
      <c r="E1200" s="32" t="s">
        <v>143</v>
      </c>
      <c r="F1200" s="46">
        <v>8</v>
      </c>
      <c r="G1200" s="32" t="s">
        <v>132</v>
      </c>
      <c r="H1200" s="32" t="s">
        <v>100</v>
      </c>
      <c r="I1200" s="32" t="s">
        <v>133</v>
      </c>
      <c r="M1200" s="32">
        <v>142</v>
      </c>
      <c r="N1200" s="32">
        <v>143</v>
      </c>
      <c r="O1200" s="35"/>
      <c r="P1200" s="35" t="s">
        <v>4248</v>
      </c>
      <c r="Q1200" s="32" t="s">
        <v>10164</v>
      </c>
      <c r="R1200" s="32" t="s">
        <v>10164</v>
      </c>
      <c r="S1200" s="32" t="e" cm="1">
        <f t="array" ref="S1200">-Brown-A</f>
        <v>#NAME?</v>
      </c>
      <c r="T1200" s="32" t="s">
        <v>10414</v>
      </c>
      <c r="U1200" s="32" t="s">
        <v>11521</v>
      </c>
    </row>
    <row r="1201" spans="1:21" x14ac:dyDescent="0.25">
      <c r="A1201" s="35" t="s">
        <v>1802</v>
      </c>
      <c r="B1201" s="35" t="s">
        <v>1803</v>
      </c>
      <c r="C1201" s="35" t="s">
        <v>1804</v>
      </c>
      <c r="D1201" s="32" t="s">
        <v>137</v>
      </c>
      <c r="E1201" s="32" t="s">
        <v>143</v>
      </c>
      <c r="F1201" s="46">
        <v>8</v>
      </c>
      <c r="G1201" s="32" t="s">
        <v>132</v>
      </c>
      <c r="H1201" s="32" t="s">
        <v>100</v>
      </c>
      <c r="I1201" s="32" t="s">
        <v>133</v>
      </c>
      <c r="O1201" s="35"/>
      <c r="P1201" s="35" t="s">
        <v>4248</v>
      </c>
      <c r="Q1201" s="32" t="s">
        <v>10163</v>
      </c>
      <c r="R1201" s="32" t="s">
        <v>10163</v>
      </c>
      <c r="S1201" s="32" t="e" cm="1">
        <f t="array" ref="S1201">-Charcoa</f>
        <v>#NAME?</v>
      </c>
      <c r="T1201" s="32" t="s">
        <v>11519</v>
      </c>
      <c r="U1201" s="32" t="s">
        <v>11530</v>
      </c>
    </row>
    <row r="1202" spans="1:21" x14ac:dyDescent="0.25">
      <c r="A1202" s="35" t="s">
        <v>1805</v>
      </c>
      <c r="B1202" s="35" t="s">
        <v>1803</v>
      </c>
      <c r="C1202" s="35" t="s">
        <v>1806</v>
      </c>
      <c r="D1202" s="32" t="s">
        <v>137</v>
      </c>
      <c r="E1202" s="32" t="s">
        <v>143</v>
      </c>
      <c r="F1202" s="46">
        <v>8</v>
      </c>
      <c r="G1202" s="32" t="s">
        <v>132</v>
      </c>
      <c r="H1202" s="32" t="s">
        <v>100</v>
      </c>
      <c r="I1202" s="32" t="s">
        <v>133</v>
      </c>
      <c r="O1202" s="35"/>
      <c r="P1202" s="35" t="s">
        <v>4248</v>
      </c>
      <c r="Q1202" s="32" t="s">
        <v>10163</v>
      </c>
      <c r="R1202" s="32" t="s">
        <v>10163</v>
      </c>
      <c r="S1202" s="32" t="e" cm="1">
        <f t="array" ref="S1202">-Light B</f>
        <v>#NAME?</v>
      </c>
      <c r="T1202" s="32" t="s">
        <v>10526</v>
      </c>
      <c r="U1202" s="32" t="s">
        <v>11525</v>
      </c>
    </row>
    <row r="1203" spans="1:21" x14ac:dyDescent="0.25">
      <c r="A1203" s="35" t="s">
        <v>1799</v>
      </c>
      <c r="B1203" s="35" t="s">
        <v>1800</v>
      </c>
      <c r="C1203" s="35" t="s">
        <v>1801</v>
      </c>
      <c r="D1203" s="32" t="s">
        <v>137</v>
      </c>
      <c r="E1203" s="32" t="s">
        <v>143</v>
      </c>
      <c r="F1203" s="46">
        <v>8</v>
      </c>
      <c r="G1203" s="32" t="s">
        <v>132</v>
      </c>
      <c r="H1203" s="32" t="s">
        <v>100</v>
      </c>
      <c r="I1203" s="32" t="s">
        <v>133</v>
      </c>
      <c r="O1203" s="35"/>
      <c r="P1203" s="35" t="s">
        <v>4248</v>
      </c>
      <c r="Q1203" s="32" t="s">
        <v>10163</v>
      </c>
      <c r="R1203" s="32" t="s">
        <v>10163</v>
      </c>
      <c r="S1203" s="32" t="e" cm="1">
        <f t="array" ref="S1203">-GarnetR</f>
        <v>#NAME?</v>
      </c>
      <c r="T1203" s="32" t="s">
        <v>11528</v>
      </c>
      <c r="U1203" s="32" t="s">
        <v>11529</v>
      </c>
    </row>
    <row r="1204" spans="1:21" x14ac:dyDescent="0.25">
      <c r="A1204" s="35" t="s">
        <v>1796</v>
      </c>
      <c r="B1204" s="35" t="s">
        <v>1797</v>
      </c>
      <c r="C1204" s="35" t="s">
        <v>1798</v>
      </c>
      <c r="D1204" s="32" t="s">
        <v>394</v>
      </c>
      <c r="E1204" s="32" t="s">
        <v>143</v>
      </c>
      <c r="F1204" s="46">
        <v>8</v>
      </c>
      <c r="G1204" s="32" t="s">
        <v>132</v>
      </c>
      <c r="H1204" s="32" t="s">
        <v>100</v>
      </c>
      <c r="I1204" s="32" t="s">
        <v>133</v>
      </c>
      <c r="M1204" s="32">
        <v>142</v>
      </c>
      <c r="N1204" s="32">
        <v>143</v>
      </c>
      <c r="O1204" s="35"/>
      <c r="P1204" s="35" t="s">
        <v>4248</v>
      </c>
      <c r="Q1204" s="32" t="s">
        <v>10164</v>
      </c>
      <c r="R1204" s="32" t="s">
        <v>10164</v>
      </c>
      <c r="S1204" s="32" t="e" cm="1">
        <f t="array" ref="S1204">-Grey-Om</f>
        <v>#NAME?</v>
      </c>
      <c r="T1204" s="32" t="s">
        <v>11522</v>
      </c>
      <c r="U1204" s="32" t="s">
        <v>11523</v>
      </c>
    </row>
    <row r="1205" spans="1:21" x14ac:dyDescent="0.25">
      <c r="A1205" s="35" t="s">
        <v>1793</v>
      </c>
      <c r="B1205" s="35" t="s">
        <v>1794</v>
      </c>
      <c r="C1205" s="35" t="s">
        <v>1795</v>
      </c>
      <c r="D1205" s="32" t="s">
        <v>941</v>
      </c>
      <c r="E1205" s="32" t="s">
        <v>143</v>
      </c>
      <c r="F1205" s="46">
        <v>8</v>
      </c>
      <c r="G1205" s="32" t="s">
        <v>132</v>
      </c>
      <c r="H1205" s="32" t="s">
        <v>100</v>
      </c>
      <c r="I1205" s="32" t="s">
        <v>133</v>
      </c>
      <c r="M1205" s="32">
        <v>142</v>
      </c>
      <c r="N1205" s="32">
        <v>143</v>
      </c>
      <c r="O1205" s="35"/>
      <c r="P1205" s="35" t="s">
        <v>4248</v>
      </c>
      <c r="Q1205" s="32" t="s">
        <v>10164</v>
      </c>
      <c r="R1205" s="32" t="s">
        <v>10164</v>
      </c>
      <c r="S1205" s="32" t="e" cm="1">
        <f t="array" ref="S1205">-Blue-Om</f>
        <v>#NAME?</v>
      </c>
      <c r="T1205" s="32" t="s">
        <v>11522</v>
      </c>
      <c r="U1205" s="32" t="s">
        <v>11524</v>
      </c>
    </row>
    <row r="1206" spans="1:21" x14ac:dyDescent="0.25">
      <c r="A1206" s="35" t="s">
        <v>1790</v>
      </c>
      <c r="B1206" s="35" t="s">
        <v>1791</v>
      </c>
      <c r="C1206" s="35" t="s">
        <v>1792</v>
      </c>
      <c r="D1206" s="32" t="s">
        <v>137</v>
      </c>
      <c r="E1206" s="32" t="s">
        <v>400</v>
      </c>
      <c r="F1206" s="46">
        <v>4</v>
      </c>
      <c r="G1206" s="32" t="s">
        <v>132</v>
      </c>
      <c r="H1206" s="32" t="s">
        <v>100</v>
      </c>
      <c r="I1206" s="32" t="s">
        <v>133</v>
      </c>
      <c r="O1206" s="35"/>
      <c r="P1206" s="35" t="s">
        <v>4248</v>
      </c>
      <c r="Q1206" s="32" t="s">
        <v>9994</v>
      </c>
      <c r="R1206" s="32" t="s">
        <v>1792</v>
      </c>
    </row>
    <row r="1207" spans="1:21" x14ac:dyDescent="0.25">
      <c r="A1207" s="35" t="s">
        <v>1787</v>
      </c>
      <c r="B1207" s="35" t="s">
        <v>1788</v>
      </c>
      <c r="C1207" s="35" t="s">
        <v>1789</v>
      </c>
      <c r="D1207" s="32" t="s">
        <v>394</v>
      </c>
      <c r="E1207" s="32" t="s">
        <v>400</v>
      </c>
      <c r="F1207" s="46">
        <v>4</v>
      </c>
      <c r="G1207" s="32" t="s">
        <v>132</v>
      </c>
      <c r="H1207" s="32" t="s">
        <v>100</v>
      </c>
      <c r="I1207" s="32" t="s">
        <v>133</v>
      </c>
      <c r="O1207" s="35"/>
      <c r="P1207" s="35" t="s">
        <v>4248</v>
      </c>
      <c r="Q1207" s="32" t="s">
        <v>9994</v>
      </c>
      <c r="R1207" s="32" t="s">
        <v>11531</v>
      </c>
      <c r="S1207" s="32" t="s">
        <v>11532</v>
      </c>
      <c r="T1207" s="32" t="e" cm="1">
        <f t="array" ref="T1207">-Om</f>
        <v>#NAME?</v>
      </c>
      <c r="U1207" s="32" t="s">
        <v>11533</v>
      </c>
    </row>
    <row r="1208" spans="1:21" x14ac:dyDescent="0.25">
      <c r="A1208" s="35" t="s">
        <v>4775</v>
      </c>
      <c r="B1208" s="35" t="s">
        <v>4776</v>
      </c>
      <c r="C1208" s="35" t="s">
        <v>4777</v>
      </c>
      <c r="O1208" s="35"/>
      <c r="P1208" s="35" t="s">
        <v>4248</v>
      </c>
      <c r="Q1208" s="32" t="s">
        <v>9847</v>
      </c>
      <c r="R1208" s="32" t="s">
        <v>10250</v>
      </c>
      <c r="S1208" s="32" t="s">
        <v>10251</v>
      </c>
      <c r="T1208" s="32">
        <v>20</v>
      </c>
    </row>
    <row r="1209" spans="1:21" x14ac:dyDescent="0.25">
      <c r="A1209" s="35" t="s">
        <v>1784</v>
      </c>
      <c r="B1209" s="35" t="s">
        <v>1785</v>
      </c>
      <c r="C1209" s="35" t="s">
        <v>1786</v>
      </c>
      <c r="D1209" s="32" t="s">
        <v>3390</v>
      </c>
      <c r="E1209" s="32" t="s">
        <v>1741</v>
      </c>
      <c r="F1209" s="46">
        <v>4</v>
      </c>
      <c r="G1209" s="32" t="s">
        <v>132</v>
      </c>
      <c r="H1209" s="32" t="s">
        <v>100</v>
      </c>
      <c r="I1209" s="32" t="s">
        <v>133</v>
      </c>
      <c r="O1209" s="35"/>
      <c r="P1209" s="35" t="s">
        <v>4248</v>
      </c>
      <c r="Q1209" s="32" t="s">
        <v>9847</v>
      </c>
      <c r="R1209" s="32" t="s">
        <v>11534</v>
      </c>
      <c r="S1209" s="32" t="s">
        <v>11535</v>
      </c>
      <c r="T1209" s="32" t="s">
        <v>11536</v>
      </c>
      <c r="U1209" s="32" t="s">
        <v>11537</v>
      </c>
    </row>
    <row r="1210" spans="1:21" x14ac:dyDescent="0.25">
      <c r="A1210" s="35" t="s">
        <v>1781</v>
      </c>
      <c r="B1210" s="35" t="s">
        <v>1782</v>
      </c>
      <c r="C1210" s="35" t="s">
        <v>1783</v>
      </c>
      <c r="D1210" s="32" t="s">
        <v>198</v>
      </c>
      <c r="E1210" s="32" t="s">
        <v>1741</v>
      </c>
      <c r="F1210" s="46">
        <v>4</v>
      </c>
      <c r="G1210" s="32" t="s">
        <v>132</v>
      </c>
      <c r="H1210" s="32" t="s">
        <v>100</v>
      </c>
      <c r="I1210" s="32" t="s">
        <v>133</v>
      </c>
      <c r="O1210" s="35"/>
      <c r="P1210" s="35" t="s">
        <v>4248</v>
      </c>
      <c r="Q1210" s="32" t="s">
        <v>9847</v>
      </c>
      <c r="R1210" s="32" t="s">
        <v>11534</v>
      </c>
      <c r="S1210" s="32" t="s">
        <v>11538</v>
      </c>
      <c r="T1210" s="32" t="s">
        <v>11539</v>
      </c>
      <c r="U1210" s="32" t="s">
        <v>11540</v>
      </c>
    </row>
    <row r="1211" spans="1:21" x14ac:dyDescent="0.25">
      <c r="A1211" s="35" t="s">
        <v>1778</v>
      </c>
      <c r="B1211" s="35" t="s">
        <v>1779</v>
      </c>
      <c r="C1211" s="35" t="s">
        <v>1780</v>
      </c>
      <c r="D1211" s="32" t="s">
        <v>194</v>
      </c>
      <c r="E1211" s="32" t="s">
        <v>1741</v>
      </c>
      <c r="F1211" s="46">
        <v>4</v>
      </c>
      <c r="G1211" s="32" t="s">
        <v>132</v>
      </c>
      <c r="H1211" s="32" t="s">
        <v>100</v>
      </c>
      <c r="I1211" s="32" t="s">
        <v>133</v>
      </c>
      <c r="O1211" s="35"/>
      <c r="P1211" s="35" t="s">
        <v>4248</v>
      </c>
      <c r="Q1211" s="32" t="s">
        <v>9847</v>
      </c>
      <c r="R1211" s="32" t="s">
        <v>11534</v>
      </c>
      <c r="S1211" s="32" t="e" cm="1">
        <f t="array" ref="S1211">-BlueVel</f>
        <v>#NAME?</v>
      </c>
      <c r="T1211" s="32" t="s">
        <v>10373</v>
      </c>
      <c r="U1211" s="32" t="e" cm="1">
        <f t="array" ref="U1211">-Iconic56</f>
        <v>#NAME?</v>
      </c>
    </row>
    <row r="1212" spans="1:21" x14ac:dyDescent="0.25">
      <c r="A1212" s="35" t="s">
        <v>1775</v>
      </c>
      <c r="B1212" s="35" t="s">
        <v>1776</v>
      </c>
      <c r="C1212" s="35" t="s">
        <v>1777</v>
      </c>
      <c r="D1212" s="32" t="s">
        <v>2715</v>
      </c>
      <c r="E1212" s="32" t="s">
        <v>1741</v>
      </c>
      <c r="F1212" s="46">
        <v>4</v>
      </c>
      <c r="G1212" s="32" t="s">
        <v>132</v>
      </c>
      <c r="H1212" s="32" t="s">
        <v>100</v>
      </c>
      <c r="I1212" s="32" t="s">
        <v>133</v>
      </c>
      <c r="O1212" s="35"/>
      <c r="P1212" s="35" t="s">
        <v>4248</v>
      </c>
      <c r="Q1212" s="32" t="s">
        <v>9847</v>
      </c>
      <c r="R1212" s="32" t="s">
        <v>11534</v>
      </c>
      <c r="S1212" s="32" t="s">
        <v>11541</v>
      </c>
      <c r="T1212" s="32" t="s">
        <v>10354</v>
      </c>
      <c r="U1212" s="32" t="s">
        <v>11542</v>
      </c>
    </row>
    <row r="1213" spans="1:21" x14ac:dyDescent="0.25">
      <c r="A1213" s="35" t="s">
        <v>4766</v>
      </c>
      <c r="B1213" s="35" t="s">
        <v>4767</v>
      </c>
      <c r="C1213" s="35" t="s">
        <v>4768</v>
      </c>
      <c r="O1213" s="35"/>
      <c r="P1213" s="35" t="s">
        <v>4248</v>
      </c>
      <c r="Q1213" s="32" t="s">
        <v>9848</v>
      </c>
      <c r="R1213" s="32" t="s">
        <v>10250</v>
      </c>
      <c r="S1213" s="32" t="s">
        <v>10251</v>
      </c>
      <c r="T1213" s="32">
        <v>19</v>
      </c>
    </row>
    <row r="1214" spans="1:21" x14ac:dyDescent="0.25">
      <c r="A1214" s="35" t="s">
        <v>1773</v>
      </c>
      <c r="B1214" s="35" t="s">
        <v>1774</v>
      </c>
      <c r="C1214" s="35" t="s">
        <v>75</v>
      </c>
      <c r="D1214" s="32" t="s">
        <v>3390</v>
      </c>
      <c r="E1214" s="32" t="s">
        <v>1741</v>
      </c>
      <c r="F1214" s="46">
        <v>4</v>
      </c>
      <c r="G1214" s="32" t="s">
        <v>132</v>
      </c>
      <c r="H1214" s="32" t="s">
        <v>100</v>
      </c>
      <c r="I1214" s="32" t="s">
        <v>133</v>
      </c>
      <c r="M1214" s="32">
        <v>83</v>
      </c>
      <c r="N1214" s="32">
        <v>84</v>
      </c>
      <c r="O1214" s="35"/>
      <c r="P1214" s="35" t="s">
        <v>4248</v>
      </c>
      <c r="Q1214" s="32" t="s">
        <v>9848</v>
      </c>
      <c r="R1214" s="32" t="s">
        <v>11543</v>
      </c>
      <c r="S1214" s="32" t="s">
        <v>11535</v>
      </c>
      <c r="T1214" s="32" t="s">
        <v>11536</v>
      </c>
      <c r="U1214" s="32" t="s">
        <v>11537</v>
      </c>
    </row>
    <row r="1215" spans="1:21" x14ac:dyDescent="0.25">
      <c r="A1215" s="35" t="s">
        <v>1770</v>
      </c>
      <c r="B1215" s="35" t="s">
        <v>1771</v>
      </c>
      <c r="C1215" s="35" t="s">
        <v>1772</v>
      </c>
      <c r="D1215" s="32" t="s">
        <v>198</v>
      </c>
      <c r="E1215" s="32" t="s">
        <v>1741</v>
      </c>
      <c r="F1215" s="46">
        <v>4</v>
      </c>
      <c r="G1215" s="32" t="s">
        <v>132</v>
      </c>
      <c r="H1215" s="32" t="s">
        <v>100</v>
      </c>
      <c r="I1215" s="32" t="s">
        <v>133</v>
      </c>
      <c r="M1215" s="32">
        <v>83</v>
      </c>
      <c r="N1215" s="32">
        <v>84</v>
      </c>
      <c r="O1215" s="35"/>
      <c r="P1215" s="35" t="s">
        <v>4248</v>
      </c>
      <c r="Q1215" s="32" t="s">
        <v>9848</v>
      </c>
      <c r="R1215" s="32" t="s">
        <v>11543</v>
      </c>
      <c r="S1215" s="32" t="s">
        <v>11538</v>
      </c>
      <c r="T1215" s="32" t="s">
        <v>11539</v>
      </c>
      <c r="U1215" s="32" t="s">
        <v>11540</v>
      </c>
    </row>
    <row r="1216" spans="1:21" x14ac:dyDescent="0.25">
      <c r="A1216" s="35" t="s">
        <v>1767</v>
      </c>
      <c r="B1216" s="35" t="s">
        <v>1768</v>
      </c>
      <c r="C1216" s="35" t="s">
        <v>1769</v>
      </c>
      <c r="D1216" s="32" t="s">
        <v>194</v>
      </c>
      <c r="E1216" s="32" t="s">
        <v>1741</v>
      </c>
      <c r="F1216" s="46">
        <v>4</v>
      </c>
      <c r="G1216" s="32" t="s">
        <v>132</v>
      </c>
      <c r="H1216" s="32" t="s">
        <v>100</v>
      </c>
      <c r="I1216" s="32" t="s">
        <v>133</v>
      </c>
      <c r="O1216" s="35"/>
      <c r="P1216" s="35" t="s">
        <v>4248</v>
      </c>
      <c r="Q1216" s="32" t="s">
        <v>9848</v>
      </c>
      <c r="R1216" s="32" t="s">
        <v>11543</v>
      </c>
      <c r="S1216" s="32" t="e" cm="1">
        <f t="array" ref="S1216">-BlueVel</f>
        <v>#NAME?</v>
      </c>
      <c r="T1216" s="32" t="s">
        <v>10373</v>
      </c>
      <c r="U1216" s="32" t="e" cm="1">
        <f t="array" ref="U1216">-Iconic56</f>
        <v>#NAME?</v>
      </c>
    </row>
    <row r="1217" spans="1:21" x14ac:dyDescent="0.25">
      <c r="A1217" s="35" t="s">
        <v>1765</v>
      </c>
      <c r="B1217" s="35" t="s">
        <v>1766</v>
      </c>
      <c r="C1217" s="35" t="s">
        <v>76</v>
      </c>
      <c r="D1217" s="32" t="s">
        <v>2715</v>
      </c>
      <c r="E1217" s="32" t="s">
        <v>1741</v>
      </c>
      <c r="F1217" s="46">
        <v>4</v>
      </c>
      <c r="G1217" s="32" t="s">
        <v>132</v>
      </c>
      <c r="H1217" s="32" t="s">
        <v>100</v>
      </c>
      <c r="I1217" s="32" t="s">
        <v>133</v>
      </c>
      <c r="M1217" s="32">
        <v>83</v>
      </c>
      <c r="N1217" s="32">
        <v>84</v>
      </c>
      <c r="O1217" s="35"/>
      <c r="P1217" s="35" t="s">
        <v>4248</v>
      </c>
      <c r="Q1217" s="32" t="s">
        <v>9848</v>
      </c>
      <c r="R1217" s="32" t="s">
        <v>11543</v>
      </c>
      <c r="S1217" s="32" t="s">
        <v>11541</v>
      </c>
      <c r="T1217" s="32" t="s">
        <v>10354</v>
      </c>
      <c r="U1217" s="32" t="s">
        <v>11542</v>
      </c>
    </row>
    <row r="1218" spans="1:21" x14ac:dyDescent="0.25">
      <c r="A1218" s="35" t="s">
        <v>4769</v>
      </c>
      <c r="B1218" s="35" t="s">
        <v>4770</v>
      </c>
      <c r="C1218" s="35" t="s">
        <v>4771</v>
      </c>
      <c r="O1218" s="35"/>
      <c r="P1218" s="35" t="s">
        <v>4248</v>
      </c>
      <c r="Q1218" s="32" t="s">
        <v>9849</v>
      </c>
      <c r="R1218" s="32" t="s">
        <v>10250</v>
      </c>
      <c r="S1218" s="32" t="s">
        <v>10251</v>
      </c>
      <c r="T1218" s="32">
        <v>18</v>
      </c>
    </row>
    <row r="1219" spans="1:21" x14ac:dyDescent="0.25">
      <c r="A1219" s="35" t="s">
        <v>1763</v>
      </c>
      <c r="B1219" s="35" t="s">
        <v>1764</v>
      </c>
      <c r="C1219" s="35" t="s">
        <v>78</v>
      </c>
      <c r="D1219" s="32" t="s">
        <v>3390</v>
      </c>
      <c r="E1219" s="32" t="s">
        <v>1741</v>
      </c>
      <c r="F1219" s="46">
        <v>4</v>
      </c>
      <c r="G1219" s="32" t="s">
        <v>132</v>
      </c>
      <c r="H1219" s="32" t="s">
        <v>100</v>
      </c>
      <c r="I1219" s="32" t="s">
        <v>133</v>
      </c>
      <c r="M1219" s="32">
        <v>83</v>
      </c>
      <c r="N1219" s="32">
        <v>84</v>
      </c>
      <c r="O1219" s="35"/>
      <c r="P1219" s="35" t="s">
        <v>4248</v>
      </c>
      <c r="Q1219" s="32" t="s">
        <v>9849</v>
      </c>
      <c r="R1219" s="32" t="s">
        <v>11544</v>
      </c>
      <c r="S1219" s="32" t="s">
        <v>11535</v>
      </c>
      <c r="T1219" s="32" t="s">
        <v>11536</v>
      </c>
      <c r="U1219" s="32" t="s">
        <v>11537</v>
      </c>
    </row>
    <row r="1220" spans="1:21" x14ac:dyDescent="0.25">
      <c r="A1220" s="35" t="s">
        <v>1761</v>
      </c>
      <c r="B1220" s="35" t="s">
        <v>1762</v>
      </c>
      <c r="C1220" s="35" t="s">
        <v>79</v>
      </c>
      <c r="D1220" s="32" t="s">
        <v>198</v>
      </c>
      <c r="E1220" s="32" t="s">
        <v>1741</v>
      </c>
      <c r="F1220" s="46">
        <v>4</v>
      </c>
      <c r="G1220" s="32" t="s">
        <v>132</v>
      </c>
      <c r="H1220" s="32" t="s">
        <v>100</v>
      </c>
      <c r="I1220" s="32" t="s">
        <v>133</v>
      </c>
      <c r="M1220" s="32">
        <v>83</v>
      </c>
      <c r="N1220" s="32">
        <v>84</v>
      </c>
      <c r="O1220" s="35"/>
      <c r="P1220" s="35" t="s">
        <v>4248</v>
      </c>
      <c r="Q1220" s="32" t="s">
        <v>9849</v>
      </c>
      <c r="R1220" s="32" t="s">
        <v>11544</v>
      </c>
      <c r="S1220" s="32" t="s">
        <v>11538</v>
      </c>
      <c r="T1220" s="32" t="s">
        <v>11539</v>
      </c>
      <c r="U1220" s="32" t="s">
        <v>11540</v>
      </c>
    </row>
    <row r="1221" spans="1:21" x14ac:dyDescent="0.25">
      <c r="A1221" s="35" t="s">
        <v>1759</v>
      </c>
      <c r="B1221" s="35" t="s">
        <v>1760</v>
      </c>
      <c r="C1221" s="35" t="s">
        <v>77</v>
      </c>
      <c r="D1221" s="32" t="s">
        <v>194</v>
      </c>
      <c r="E1221" s="32" t="s">
        <v>1741</v>
      </c>
      <c r="F1221" s="46">
        <v>4</v>
      </c>
      <c r="G1221" s="32" t="s">
        <v>132</v>
      </c>
      <c r="H1221" s="32" t="s">
        <v>100</v>
      </c>
      <c r="I1221" s="32" t="s">
        <v>133</v>
      </c>
      <c r="M1221" s="32">
        <v>83</v>
      </c>
      <c r="N1221" s="32">
        <v>84</v>
      </c>
      <c r="O1221" s="35"/>
      <c r="P1221" s="35" t="s">
        <v>4248</v>
      </c>
      <c r="Q1221" s="32" t="s">
        <v>9849</v>
      </c>
      <c r="R1221" s="32" t="s">
        <v>11544</v>
      </c>
      <c r="S1221" s="32" t="e" cm="1">
        <f t="array" ref="S1221">-BlueVel</f>
        <v>#NAME?</v>
      </c>
      <c r="T1221" s="32" t="s">
        <v>10373</v>
      </c>
      <c r="U1221" s="32" t="e" cm="1">
        <f t="array" ref="U1221">-Iconic56</f>
        <v>#NAME?</v>
      </c>
    </row>
    <row r="1222" spans="1:21" x14ac:dyDescent="0.25">
      <c r="A1222" s="35" t="s">
        <v>1757</v>
      </c>
      <c r="B1222" s="35" t="s">
        <v>1758</v>
      </c>
      <c r="C1222" s="35" t="s">
        <v>80</v>
      </c>
      <c r="D1222" s="32" t="s">
        <v>2715</v>
      </c>
      <c r="E1222" s="32" t="s">
        <v>1741</v>
      </c>
      <c r="F1222" s="46">
        <v>4</v>
      </c>
      <c r="G1222" s="32" t="s">
        <v>132</v>
      </c>
      <c r="H1222" s="32" t="s">
        <v>100</v>
      </c>
      <c r="I1222" s="32" t="s">
        <v>133</v>
      </c>
      <c r="M1222" s="32">
        <v>83</v>
      </c>
      <c r="N1222" s="32">
        <v>84</v>
      </c>
      <c r="O1222" s="35"/>
      <c r="P1222" s="35" t="s">
        <v>4248</v>
      </c>
      <c r="Q1222" s="32" t="s">
        <v>9849</v>
      </c>
      <c r="R1222" s="32" t="s">
        <v>11544</v>
      </c>
      <c r="S1222" s="32" t="s">
        <v>11541</v>
      </c>
      <c r="T1222" s="32" t="s">
        <v>10354</v>
      </c>
      <c r="U1222" s="32" t="s">
        <v>11542</v>
      </c>
    </row>
    <row r="1223" spans="1:21" x14ac:dyDescent="0.25">
      <c r="A1223" s="35" t="s">
        <v>4847</v>
      </c>
      <c r="B1223" s="35" t="s">
        <v>4848</v>
      </c>
      <c r="C1223" s="35" t="s">
        <v>4849</v>
      </c>
      <c r="O1223" s="35"/>
      <c r="P1223" s="35" t="s">
        <v>4248</v>
      </c>
      <c r="Q1223" s="32" t="s">
        <v>9847</v>
      </c>
      <c r="R1223" s="32" t="s">
        <v>10072</v>
      </c>
      <c r="S1223" s="32" t="s">
        <v>11545</v>
      </c>
      <c r="T1223" s="32" t="s">
        <v>11546</v>
      </c>
      <c r="U1223" s="32" t="s">
        <v>10052</v>
      </c>
    </row>
    <row r="1224" spans="1:21" x14ac:dyDescent="0.25">
      <c r="A1224" s="35" t="s">
        <v>9097</v>
      </c>
      <c r="B1224" s="35" t="s">
        <v>9098</v>
      </c>
      <c r="C1224" s="35" t="s">
        <v>9099</v>
      </c>
      <c r="O1224" s="35"/>
      <c r="P1224" s="35" t="s">
        <v>4248</v>
      </c>
      <c r="Q1224" s="32" t="s">
        <v>9847</v>
      </c>
      <c r="R1224" s="32" t="s">
        <v>10072</v>
      </c>
      <c r="S1224" s="32" t="s">
        <v>10321</v>
      </c>
      <c r="T1224" s="32" t="s">
        <v>10322</v>
      </c>
      <c r="U1224" s="32" t="s">
        <v>11547</v>
      </c>
    </row>
    <row r="1225" spans="1:21" x14ac:dyDescent="0.25">
      <c r="A1225" s="35" t="s">
        <v>5571</v>
      </c>
      <c r="B1225" s="35" t="s">
        <v>5572</v>
      </c>
      <c r="C1225" s="35" t="s">
        <v>5573</v>
      </c>
      <c r="O1225" s="35"/>
      <c r="P1225" s="35" t="s">
        <v>4248</v>
      </c>
      <c r="Q1225" s="32" t="s">
        <v>9847</v>
      </c>
      <c r="R1225" s="32" t="s">
        <v>10072</v>
      </c>
      <c r="S1225" s="32" t="s">
        <v>11548</v>
      </c>
      <c r="T1225" s="32" t="s">
        <v>11549</v>
      </c>
      <c r="U1225" s="32" t="s">
        <v>9907</v>
      </c>
    </row>
    <row r="1226" spans="1:21" x14ac:dyDescent="0.25">
      <c r="A1226" s="35" t="s">
        <v>6237</v>
      </c>
      <c r="B1226" s="35" t="s">
        <v>6238</v>
      </c>
      <c r="C1226" s="35" t="s">
        <v>6239</v>
      </c>
      <c r="O1226" s="35"/>
      <c r="P1226" s="35" t="s">
        <v>4248</v>
      </c>
      <c r="Q1226" s="32" t="s">
        <v>9847</v>
      </c>
      <c r="R1226" s="32" t="s">
        <v>10072</v>
      </c>
      <c r="S1226" s="32" t="s">
        <v>10321</v>
      </c>
      <c r="T1226" s="32" t="s">
        <v>10322</v>
      </c>
      <c r="U1226" s="32" t="s">
        <v>11550</v>
      </c>
    </row>
    <row r="1227" spans="1:21" x14ac:dyDescent="0.25">
      <c r="A1227" s="35" t="s">
        <v>8932</v>
      </c>
      <c r="B1227" s="35" t="s">
        <v>8933</v>
      </c>
      <c r="C1227" s="35" t="s">
        <v>8934</v>
      </c>
      <c r="O1227" s="35"/>
      <c r="P1227" s="35" t="s">
        <v>4248</v>
      </c>
      <c r="Q1227" s="32" t="s">
        <v>9847</v>
      </c>
      <c r="R1227" s="32" t="s">
        <v>10072</v>
      </c>
      <c r="S1227" s="32" t="s">
        <v>10321</v>
      </c>
      <c r="T1227" s="32" t="s">
        <v>10322</v>
      </c>
      <c r="U1227" s="32" t="s">
        <v>11551</v>
      </c>
    </row>
    <row r="1228" spans="1:21" x14ac:dyDescent="0.25">
      <c r="A1228" s="35" t="s">
        <v>5622</v>
      </c>
      <c r="B1228" s="35" t="s">
        <v>5623</v>
      </c>
      <c r="C1228" s="35" t="s">
        <v>5624</v>
      </c>
      <c r="O1228" s="35"/>
      <c r="P1228" s="35" t="s">
        <v>4248</v>
      </c>
      <c r="Q1228" s="32" t="s">
        <v>9847</v>
      </c>
      <c r="R1228" s="32" t="s">
        <v>10072</v>
      </c>
      <c r="S1228" s="32" t="s">
        <v>11552</v>
      </c>
      <c r="T1228" s="32" t="s">
        <v>11553</v>
      </c>
      <c r="U1228" s="32" t="s">
        <v>11554</v>
      </c>
    </row>
    <row r="1229" spans="1:21" x14ac:dyDescent="0.25">
      <c r="A1229" s="35" t="s">
        <v>5677</v>
      </c>
      <c r="B1229" s="35" t="s">
        <v>5623</v>
      </c>
      <c r="C1229" s="35" t="s">
        <v>5678</v>
      </c>
      <c r="O1229" s="35"/>
      <c r="P1229" s="35" t="s">
        <v>4248</v>
      </c>
      <c r="Q1229" s="32" t="s">
        <v>9847</v>
      </c>
      <c r="R1229" s="32" t="s">
        <v>11555</v>
      </c>
      <c r="S1229" s="32" t="e" cm="1">
        <f t="array" ref="S1229">- Azora</f>
        <v>#NAME?</v>
      </c>
      <c r="T1229" s="32" t="s">
        <v>11556</v>
      </c>
      <c r="U1229" s="32" t="s">
        <v>11557</v>
      </c>
    </row>
    <row r="1230" spans="1:21" x14ac:dyDescent="0.25">
      <c r="A1230" s="35" t="s">
        <v>7467</v>
      </c>
      <c r="B1230" s="35" t="s">
        <v>7468</v>
      </c>
      <c r="C1230" s="35" t="s">
        <v>7469</v>
      </c>
      <c r="O1230" s="35"/>
      <c r="P1230" s="35" t="s">
        <v>4248</v>
      </c>
      <c r="Q1230" s="32" t="s">
        <v>9847</v>
      </c>
      <c r="R1230" s="32" t="s">
        <v>10072</v>
      </c>
      <c r="S1230" s="32" t="s">
        <v>10321</v>
      </c>
      <c r="T1230" s="32" t="s">
        <v>10322</v>
      </c>
      <c r="U1230" s="32" t="s">
        <v>10323</v>
      </c>
    </row>
    <row r="1231" spans="1:21" x14ac:dyDescent="0.25">
      <c r="A1231" s="35" t="s">
        <v>6255</v>
      </c>
      <c r="B1231" s="35" t="s">
        <v>6256</v>
      </c>
      <c r="C1231" s="35" t="s">
        <v>6257</v>
      </c>
      <c r="O1231" s="35"/>
      <c r="P1231" s="35" t="s">
        <v>4248</v>
      </c>
      <c r="Q1231" s="32" t="s">
        <v>9847</v>
      </c>
      <c r="R1231" s="32" t="s">
        <v>10072</v>
      </c>
      <c r="S1231" s="32" t="s">
        <v>10321</v>
      </c>
      <c r="T1231" s="32" t="s">
        <v>10322</v>
      </c>
      <c r="U1231" s="32" t="s">
        <v>11558</v>
      </c>
    </row>
    <row r="1232" spans="1:21" x14ac:dyDescent="0.25">
      <c r="A1232" s="35" t="s">
        <v>6228</v>
      </c>
      <c r="B1232" s="35" t="s">
        <v>6229</v>
      </c>
      <c r="C1232" s="35" t="s">
        <v>6230</v>
      </c>
      <c r="O1232" s="35"/>
      <c r="P1232" s="35" t="s">
        <v>4248</v>
      </c>
      <c r="Q1232" s="32" t="s">
        <v>9847</v>
      </c>
      <c r="R1232" s="32" t="s">
        <v>10072</v>
      </c>
      <c r="S1232" s="32" t="s">
        <v>10321</v>
      </c>
      <c r="T1232" s="32" t="s">
        <v>10322</v>
      </c>
      <c r="U1232" s="32" t="s">
        <v>11559</v>
      </c>
    </row>
    <row r="1233" spans="1:21" x14ac:dyDescent="0.25">
      <c r="A1233" s="35" t="s">
        <v>8947</v>
      </c>
      <c r="B1233" s="35" t="s">
        <v>8948</v>
      </c>
      <c r="C1233" s="35" t="s">
        <v>8949</v>
      </c>
      <c r="O1233" s="35"/>
      <c r="P1233" s="35" t="s">
        <v>4248</v>
      </c>
      <c r="Q1233" s="32" t="s">
        <v>9847</v>
      </c>
      <c r="R1233" s="32" t="s">
        <v>10072</v>
      </c>
      <c r="S1233" s="32" t="s">
        <v>10321</v>
      </c>
      <c r="T1233" s="32" t="s">
        <v>10322</v>
      </c>
      <c r="U1233" s="32" t="s">
        <v>11560</v>
      </c>
    </row>
    <row r="1234" spans="1:21" x14ac:dyDescent="0.25">
      <c r="A1234" s="35" t="s">
        <v>8962</v>
      </c>
      <c r="B1234" s="35" t="s">
        <v>8963</v>
      </c>
      <c r="C1234" s="35" t="s">
        <v>8964</v>
      </c>
      <c r="O1234" s="35"/>
      <c r="P1234" s="35" t="s">
        <v>4248</v>
      </c>
      <c r="Q1234" s="32" t="s">
        <v>9847</v>
      </c>
      <c r="R1234" s="32" t="s">
        <v>10072</v>
      </c>
      <c r="S1234" s="32" t="s">
        <v>10321</v>
      </c>
      <c r="T1234" s="32" t="s">
        <v>10322</v>
      </c>
      <c r="U1234" s="32" t="s">
        <v>11561</v>
      </c>
    </row>
    <row r="1235" spans="1:21" x14ac:dyDescent="0.25">
      <c r="A1235" s="35" t="s">
        <v>8977</v>
      </c>
      <c r="B1235" s="35" t="s">
        <v>8978</v>
      </c>
      <c r="C1235" s="35" t="s">
        <v>8979</v>
      </c>
      <c r="O1235" s="35"/>
      <c r="P1235" s="35" t="s">
        <v>4248</v>
      </c>
      <c r="Q1235" s="32" t="s">
        <v>9847</v>
      </c>
      <c r="R1235" s="32" t="s">
        <v>10072</v>
      </c>
      <c r="S1235" s="32" t="s">
        <v>10321</v>
      </c>
      <c r="T1235" s="32" t="s">
        <v>10322</v>
      </c>
      <c r="U1235" s="32" t="s">
        <v>11562</v>
      </c>
    </row>
    <row r="1236" spans="1:21" x14ac:dyDescent="0.25">
      <c r="A1236" s="35" t="s">
        <v>5508</v>
      </c>
      <c r="B1236" s="35" t="s">
        <v>5509</v>
      </c>
      <c r="C1236" s="35" t="s">
        <v>5510</v>
      </c>
      <c r="O1236" s="35"/>
      <c r="P1236" s="35" t="s">
        <v>4248</v>
      </c>
      <c r="Q1236" s="32" t="s">
        <v>9847</v>
      </c>
      <c r="R1236" s="32" t="s">
        <v>10072</v>
      </c>
      <c r="S1236" s="32" t="s">
        <v>11563</v>
      </c>
      <c r="T1236" s="32" t="s">
        <v>11564</v>
      </c>
      <c r="U1236" s="32" t="s">
        <v>10439</v>
      </c>
    </row>
    <row r="1237" spans="1:21" x14ac:dyDescent="0.25">
      <c r="A1237" s="35" t="s">
        <v>7389</v>
      </c>
      <c r="B1237" s="35" t="s">
        <v>7390</v>
      </c>
      <c r="C1237" s="35" t="s">
        <v>7391</v>
      </c>
      <c r="O1237" s="35"/>
      <c r="P1237" s="35" t="s">
        <v>4248</v>
      </c>
      <c r="Q1237" s="32" t="s">
        <v>9848</v>
      </c>
      <c r="R1237" s="32" t="s">
        <v>10073</v>
      </c>
      <c r="S1237" s="32" t="s">
        <v>10321</v>
      </c>
      <c r="T1237" s="32" t="s">
        <v>10322</v>
      </c>
      <c r="U1237" s="32" t="s">
        <v>11565</v>
      </c>
    </row>
    <row r="1238" spans="1:21" x14ac:dyDescent="0.25">
      <c r="A1238" s="35" t="s">
        <v>9103</v>
      </c>
      <c r="B1238" s="35" t="s">
        <v>9104</v>
      </c>
      <c r="C1238" s="35" t="s">
        <v>9105</v>
      </c>
      <c r="O1238" s="35"/>
      <c r="P1238" s="35" t="s">
        <v>4248</v>
      </c>
      <c r="Q1238" s="32" t="s">
        <v>9848</v>
      </c>
      <c r="R1238" s="32" t="s">
        <v>10073</v>
      </c>
      <c r="S1238" s="32" t="s">
        <v>10321</v>
      </c>
      <c r="T1238" s="32" t="s">
        <v>10322</v>
      </c>
      <c r="U1238" s="32" t="s">
        <v>11566</v>
      </c>
    </row>
    <row r="1239" spans="1:21" x14ac:dyDescent="0.25">
      <c r="A1239" s="35" t="s">
        <v>5574</v>
      </c>
      <c r="B1239" s="35" t="s">
        <v>5575</v>
      </c>
      <c r="C1239" s="35" t="s">
        <v>5576</v>
      </c>
      <c r="O1239" s="35"/>
      <c r="P1239" s="35" t="s">
        <v>4248</v>
      </c>
      <c r="Q1239" s="32" t="s">
        <v>9848</v>
      </c>
      <c r="R1239" s="32" t="s">
        <v>10073</v>
      </c>
      <c r="S1239" s="32" t="s">
        <v>11548</v>
      </c>
      <c r="T1239" s="32" t="s">
        <v>11549</v>
      </c>
      <c r="U1239" s="32" t="s">
        <v>9907</v>
      </c>
    </row>
    <row r="1240" spans="1:21" x14ac:dyDescent="0.25">
      <c r="A1240" s="35" t="s">
        <v>6243</v>
      </c>
      <c r="B1240" s="35" t="s">
        <v>6244</v>
      </c>
      <c r="C1240" s="35" t="s">
        <v>6245</v>
      </c>
      <c r="O1240" s="35"/>
      <c r="P1240" s="35" t="s">
        <v>4248</v>
      </c>
      <c r="Q1240" s="32" t="s">
        <v>9848</v>
      </c>
      <c r="R1240" s="32" t="s">
        <v>10073</v>
      </c>
      <c r="S1240" s="32" t="s">
        <v>10321</v>
      </c>
      <c r="T1240" s="32" t="s">
        <v>10322</v>
      </c>
      <c r="U1240" s="32" t="s">
        <v>11567</v>
      </c>
    </row>
    <row r="1241" spans="1:21" x14ac:dyDescent="0.25">
      <c r="A1241" s="35" t="s">
        <v>8938</v>
      </c>
      <c r="B1241" s="35" t="s">
        <v>8939</v>
      </c>
      <c r="C1241" s="35" t="s">
        <v>8940</v>
      </c>
      <c r="O1241" s="35"/>
      <c r="P1241" s="35" t="s">
        <v>4248</v>
      </c>
      <c r="Q1241" s="32" t="s">
        <v>9848</v>
      </c>
      <c r="R1241" s="32" t="s">
        <v>10073</v>
      </c>
      <c r="S1241" s="32" t="s">
        <v>10321</v>
      </c>
      <c r="T1241" s="32" t="s">
        <v>10322</v>
      </c>
      <c r="U1241" s="32" t="s">
        <v>11568</v>
      </c>
    </row>
    <row r="1242" spans="1:21" x14ac:dyDescent="0.25">
      <c r="A1242" s="35" t="s">
        <v>5625</v>
      </c>
      <c r="B1242" s="35" t="s">
        <v>5626</v>
      </c>
      <c r="C1242" s="35" t="s">
        <v>5627</v>
      </c>
      <c r="O1242" s="35"/>
      <c r="P1242" s="35" t="s">
        <v>4248</v>
      </c>
      <c r="Q1242" s="32" t="s">
        <v>9848</v>
      </c>
      <c r="R1242" s="32" t="s">
        <v>10073</v>
      </c>
      <c r="S1242" s="32" t="s">
        <v>11552</v>
      </c>
      <c r="T1242" s="32" t="s">
        <v>11553</v>
      </c>
      <c r="U1242" s="32" t="s">
        <v>11554</v>
      </c>
    </row>
    <row r="1243" spans="1:21" x14ac:dyDescent="0.25">
      <c r="A1243" s="35" t="s">
        <v>5679</v>
      </c>
      <c r="B1243" s="35" t="s">
        <v>5626</v>
      </c>
      <c r="C1243" s="35" t="s">
        <v>5680</v>
      </c>
      <c r="O1243" s="35"/>
      <c r="P1243" s="35" t="s">
        <v>4248</v>
      </c>
      <c r="Q1243" s="32" t="s">
        <v>9848</v>
      </c>
      <c r="R1243" s="32" t="s">
        <v>10073</v>
      </c>
      <c r="S1243" s="32" t="s">
        <v>11569</v>
      </c>
      <c r="T1243" s="32" t="s">
        <v>11570</v>
      </c>
      <c r="U1243" s="32" t="s">
        <v>11571</v>
      </c>
    </row>
    <row r="1244" spans="1:21" x14ac:dyDescent="0.25">
      <c r="A1244" s="35" t="s">
        <v>7425</v>
      </c>
      <c r="B1244" s="35" t="s">
        <v>7426</v>
      </c>
      <c r="C1244" s="35" t="s">
        <v>7427</v>
      </c>
      <c r="O1244" s="35"/>
      <c r="P1244" s="35" t="s">
        <v>4248</v>
      </c>
      <c r="Q1244" s="32" t="s">
        <v>9848</v>
      </c>
      <c r="R1244" s="32" t="s">
        <v>10073</v>
      </c>
      <c r="S1244" s="32" t="s">
        <v>10321</v>
      </c>
      <c r="T1244" s="32" t="s">
        <v>10322</v>
      </c>
      <c r="U1244" s="32" t="s">
        <v>10323</v>
      </c>
    </row>
    <row r="1245" spans="1:21" x14ac:dyDescent="0.25">
      <c r="A1245" s="35" t="s">
        <v>6261</v>
      </c>
      <c r="B1245" s="35" t="s">
        <v>6262</v>
      </c>
      <c r="C1245" s="35" t="s">
        <v>6263</v>
      </c>
      <c r="O1245" s="35"/>
      <c r="P1245" s="35" t="s">
        <v>4248</v>
      </c>
      <c r="Q1245" s="32" t="s">
        <v>9848</v>
      </c>
      <c r="R1245" s="32" t="s">
        <v>10073</v>
      </c>
      <c r="S1245" s="32" t="s">
        <v>10321</v>
      </c>
      <c r="T1245" s="32" t="s">
        <v>10322</v>
      </c>
      <c r="U1245" s="32" t="s">
        <v>11572</v>
      </c>
    </row>
    <row r="1246" spans="1:21" x14ac:dyDescent="0.25">
      <c r="A1246" s="35" t="s">
        <v>6234</v>
      </c>
      <c r="B1246" s="35" t="s">
        <v>6235</v>
      </c>
      <c r="C1246" s="35" t="s">
        <v>6236</v>
      </c>
      <c r="O1246" s="35"/>
      <c r="P1246" s="35" t="s">
        <v>4248</v>
      </c>
      <c r="Q1246" s="32" t="s">
        <v>9848</v>
      </c>
      <c r="R1246" s="32" t="s">
        <v>10073</v>
      </c>
      <c r="S1246" s="32" t="s">
        <v>10321</v>
      </c>
      <c r="T1246" s="32" t="s">
        <v>10322</v>
      </c>
      <c r="U1246" s="32" t="s">
        <v>11573</v>
      </c>
    </row>
    <row r="1247" spans="1:21" x14ac:dyDescent="0.25">
      <c r="A1247" s="35" t="s">
        <v>8953</v>
      </c>
      <c r="B1247" s="35" t="s">
        <v>8954</v>
      </c>
      <c r="C1247" s="35" t="s">
        <v>8955</v>
      </c>
      <c r="O1247" s="35"/>
      <c r="P1247" s="35" t="s">
        <v>4248</v>
      </c>
      <c r="Q1247" s="32" t="s">
        <v>9848</v>
      </c>
      <c r="R1247" s="32" t="s">
        <v>10073</v>
      </c>
      <c r="S1247" s="32" t="s">
        <v>10321</v>
      </c>
      <c r="T1247" s="32" t="s">
        <v>10322</v>
      </c>
      <c r="U1247" s="32" t="s">
        <v>11574</v>
      </c>
    </row>
    <row r="1248" spans="1:21" x14ac:dyDescent="0.25">
      <c r="A1248" s="35" t="s">
        <v>8968</v>
      </c>
      <c r="B1248" s="35" t="s">
        <v>8969</v>
      </c>
      <c r="C1248" s="35" t="s">
        <v>8970</v>
      </c>
      <c r="O1248" s="35"/>
      <c r="P1248" s="35" t="s">
        <v>4248</v>
      </c>
      <c r="Q1248" s="32" t="s">
        <v>9848</v>
      </c>
      <c r="R1248" s="32" t="s">
        <v>10073</v>
      </c>
      <c r="S1248" s="32" t="s">
        <v>10321</v>
      </c>
      <c r="T1248" s="32" t="s">
        <v>10322</v>
      </c>
      <c r="U1248" s="32" t="s">
        <v>11575</v>
      </c>
    </row>
    <row r="1249" spans="1:21" x14ac:dyDescent="0.25">
      <c r="A1249" s="35" t="s">
        <v>8983</v>
      </c>
      <c r="B1249" s="35" t="s">
        <v>8984</v>
      </c>
      <c r="C1249" s="35" t="s">
        <v>8985</v>
      </c>
      <c r="O1249" s="35"/>
      <c r="P1249" s="35" t="s">
        <v>4248</v>
      </c>
      <c r="Q1249" s="32" t="s">
        <v>9848</v>
      </c>
      <c r="R1249" s="32" t="s">
        <v>10073</v>
      </c>
      <c r="S1249" s="32" t="s">
        <v>10321</v>
      </c>
      <c r="T1249" s="32" t="s">
        <v>10322</v>
      </c>
      <c r="U1249" s="32" t="s">
        <v>11576</v>
      </c>
    </row>
    <row r="1250" spans="1:21" x14ac:dyDescent="0.25">
      <c r="A1250" s="35" t="s">
        <v>5511</v>
      </c>
      <c r="B1250" s="35" t="s">
        <v>5512</v>
      </c>
      <c r="C1250" s="35" t="s">
        <v>5513</v>
      </c>
      <c r="O1250" s="35"/>
      <c r="P1250" s="35" t="s">
        <v>4248</v>
      </c>
      <c r="Q1250" s="32" t="s">
        <v>9848</v>
      </c>
      <c r="R1250" s="32" t="s">
        <v>10073</v>
      </c>
      <c r="S1250" s="32" t="s">
        <v>11563</v>
      </c>
      <c r="T1250" s="32" t="s">
        <v>11564</v>
      </c>
      <c r="U1250" s="32" t="s">
        <v>10439</v>
      </c>
    </row>
    <row r="1251" spans="1:21" x14ac:dyDescent="0.25">
      <c r="A1251" s="35" t="s">
        <v>4850</v>
      </c>
      <c r="B1251" s="35" t="s">
        <v>4851</v>
      </c>
      <c r="C1251" s="35" t="s">
        <v>4852</v>
      </c>
      <c r="O1251" s="35"/>
      <c r="P1251" s="35" t="s">
        <v>4248</v>
      </c>
      <c r="Q1251" s="32" t="s">
        <v>9849</v>
      </c>
      <c r="R1251" s="32" t="s">
        <v>3701</v>
      </c>
      <c r="S1251" s="32" t="s">
        <v>11577</v>
      </c>
      <c r="T1251" s="32" t="s">
        <v>10811</v>
      </c>
    </row>
    <row r="1252" spans="1:21" x14ac:dyDescent="0.25">
      <c r="A1252" s="35" t="s">
        <v>5577</v>
      </c>
      <c r="B1252" s="35" t="s">
        <v>5578</v>
      </c>
      <c r="C1252" s="35" t="s">
        <v>5579</v>
      </c>
      <c r="O1252" s="35"/>
      <c r="P1252" s="35" t="s">
        <v>4248</v>
      </c>
      <c r="Q1252" s="32" t="s">
        <v>9849</v>
      </c>
      <c r="R1252" s="32" t="s">
        <v>10074</v>
      </c>
      <c r="S1252" s="32" t="s">
        <v>11548</v>
      </c>
      <c r="T1252" s="32" t="s">
        <v>11549</v>
      </c>
      <c r="U1252" s="32" t="s">
        <v>9907</v>
      </c>
    </row>
    <row r="1253" spans="1:21" x14ac:dyDescent="0.25">
      <c r="A1253" s="35" t="s">
        <v>5628</v>
      </c>
      <c r="B1253" s="35" t="s">
        <v>5629</v>
      </c>
      <c r="C1253" s="35" t="s">
        <v>5630</v>
      </c>
      <c r="O1253" s="35"/>
      <c r="P1253" s="35" t="s">
        <v>4248</v>
      </c>
      <c r="Q1253" s="32" t="s">
        <v>9849</v>
      </c>
      <c r="R1253" s="32" t="s">
        <v>10074</v>
      </c>
      <c r="S1253" s="32" t="s">
        <v>11552</v>
      </c>
      <c r="T1253" s="32" t="s">
        <v>11553</v>
      </c>
      <c r="U1253" s="32" t="s">
        <v>11554</v>
      </c>
    </row>
    <row r="1254" spans="1:21" x14ac:dyDescent="0.25">
      <c r="A1254" s="35" t="s">
        <v>5681</v>
      </c>
      <c r="B1254" s="35" t="s">
        <v>5629</v>
      </c>
      <c r="C1254" s="35" t="s">
        <v>5682</v>
      </c>
      <c r="O1254" s="35"/>
      <c r="P1254" s="35" t="s">
        <v>4248</v>
      </c>
      <c r="Q1254" s="32" t="s">
        <v>9849</v>
      </c>
      <c r="R1254" s="32" t="s">
        <v>10074</v>
      </c>
      <c r="S1254" s="32" t="s">
        <v>11569</v>
      </c>
      <c r="T1254" s="32" t="s">
        <v>11570</v>
      </c>
      <c r="U1254" s="32" t="s">
        <v>11571</v>
      </c>
    </row>
    <row r="1255" spans="1:21" x14ac:dyDescent="0.25">
      <c r="A1255" s="35" t="s">
        <v>7422</v>
      </c>
      <c r="B1255" s="35" t="s">
        <v>7423</v>
      </c>
      <c r="C1255" s="35" t="s">
        <v>7424</v>
      </c>
      <c r="O1255" s="35"/>
      <c r="P1255" s="35" t="s">
        <v>4248</v>
      </c>
      <c r="Q1255" s="32" t="s">
        <v>9849</v>
      </c>
      <c r="R1255" s="32" t="s">
        <v>10074</v>
      </c>
      <c r="S1255" s="32" t="s">
        <v>10321</v>
      </c>
      <c r="T1255" s="32" t="s">
        <v>10322</v>
      </c>
      <c r="U1255" s="32" t="s">
        <v>10323</v>
      </c>
    </row>
    <row r="1256" spans="1:21" x14ac:dyDescent="0.25">
      <c r="A1256" s="35" t="s">
        <v>5514</v>
      </c>
      <c r="B1256" s="35" t="s">
        <v>5515</v>
      </c>
      <c r="C1256" s="35" t="s">
        <v>5516</v>
      </c>
      <c r="O1256" s="35"/>
      <c r="P1256" s="35" t="s">
        <v>4248</v>
      </c>
      <c r="Q1256" s="32" t="s">
        <v>9849</v>
      </c>
      <c r="R1256" s="32" t="s">
        <v>10074</v>
      </c>
      <c r="S1256" s="32" t="s">
        <v>11563</v>
      </c>
      <c r="T1256" s="32" t="s">
        <v>11564</v>
      </c>
      <c r="U1256" s="32" t="s">
        <v>10439</v>
      </c>
    </row>
    <row r="1257" spans="1:21" x14ac:dyDescent="0.25">
      <c r="A1257" s="35" t="s">
        <v>9012</v>
      </c>
      <c r="B1257" s="35" t="s">
        <v>9013</v>
      </c>
      <c r="C1257" s="35" t="s">
        <v>9014</v>
      </c>
      <c r="O1257" s="35"/>
      <c r="P1257" s="35" t="s">
        <v>4248</v>
      </c>
      <c r="Q1257" s="32" t="s">
        <v>9847</v>
      </c>
      <c r="R1257" s="32" t="s">
        <v>11534</v>
      </c>
      <c r="S1257" s="32" t="s">
        <v>11535</v>
      </c>
      <c r="T1257" s="32" t="s">
        <v>11536</v>
      </c>
      <c r="U1257" s="32" t="s">
        <v>11578</v>
      </c>
    </row>
    <row r="1258" spans="1:21" x14ac:dyDescent="0.25">
      <c r="A1258" s="35" t="s">
        <v>9055</v>
      </c>
      <c r="B1258" s="35" t="s">
        <v>9056</v>
      </c>
      <c r="C1258" s="35" t="s">
        <v>9057</v>
      </c>
      <c r="O1258" s="35"/>
      <c r="P1258" s="35" t="s">
        <v>4248</v>
      </c>
      <c r="Q1258" s="32" t="s">
        <v>9847</v>
      </c>
      <c r="R1258" s="32" t="s">
        <v>11534</v>
      </c>
      <c r="S1258" s="32" t="s">
        <v>11535</v>
      </c>
      <c r="T1258" s="32" t="s">
        <v>11536</v>
      </c>
      <c r="U1258" s="32" t="s">
        <v>11579</v>
      </c>
    </row>
    <row r="1259" spans="1:21" x14ac:dyDescent="0.25">
      <c r="A1259" s="35" t="s">
        <v>9025</v>
      </c>
      <c r="B1259" s="35" t="s">
        <v>9026</v>
      </c>
      <c r="C1259" s="35" t="s">
        <v>9027</v>
      </c>
      <c r="O1259" s="35"/>
      <c r="P1259" s="35" t="s">
        <v>4248</v>
      </c>
      <c r="Q1259" s="32" t="s">
        <v>9847</v>
      </c>
      <c r="R1259" s="32" t="s">
        <v>11534</v>
      </c>
      <c r="S1259" s="32" t="s">
        <v>11535</v>
      </c>
      <c r="T1259" s="32" t="s">
        <v>11536</v>
      </c>
      <c r="U1259" s="32" t="s">
        <v>11580</v>
      </c>
    </row>
    <row r="1260" spans="1:21" x14ac:dyDescent="0.25">
      <c r="A1260" s="35" t="s">
        <v>9040</v>
      </c>
      <c r="B1260" s="35" t="s">
        <v>9041</v>
      </c>
      <c r="C1260" s="35" t="s">
        <v>9042</v>
      </c>
      <c r="O1260" s="35"/>
      <c r="P1260" s="35" t="s">
        <v>4248</v>
      </c>
      <c r="Q1260" s="32" t="s">
        <v>9847</v>
      </c>
      <c r="R1260" s="32" t="s">
        <v>11534</v>
      </c>
      <c r="S1260" s="32" t="s">
        <v>11535</v>
      </c>
      <c r="T1260" s="32" t="s">
        <v>11536</v>
      </c>
      <c r="U1260" s="32" t="s">
        <v>11581</v>
      </c>
    </row>
    <row r="1261" spans="1:21" x14ac:dyDescent="0.25">
      <c r="A1261" s="35" t="s">
        <v>9018</v>
      </c>
      <c r="B1261" s="35" t="s">
        <v>9019</v>
      </c>
      <c r="C1261" s="35" t="s">
        <v>9020</v>
      </c>
      <c r="O1261" s="35"/>
      <c r="P1261" s="35" t="s">
        <v>4248</v>
      </c>
      <c r="Q1261" s="32" t="s">
        <v>9848</v>
      </c>
      <c r="R1261" s="32" t="s">
        <v>11543</v>
      </c>
      <c r="S1261" s="32" t="s">
        <v>11535</v>
      </c>
      <c r="T1261" s="32" t="s">
        <v>11536</v>
      </c>
      <c r="U1261" s="32" t="s">
        <v>11582</v>
      </c>
    </row>
    <row r="1262" spans="1:21" x14ac:dyDescent="0.25">
      <c r="A1262" s="35" t="s">
        <v>9061</v>
      </c>
      <c r="B1262" s="35" t="s">
        <v>9062</v>
      </c>
      <c r="C1262" s="35" t="s">
        <v>9063</v>
      </c>
      <c r="O1262" s="35"/>
      <c r="P1262" s="35" t="s">
        <v>4248</v>
      </c>
      <c r="Q1262" s="32" t="s">
        <v>9848</v>
      </c>
      <c r="R1262" s="32" t="s">
        <v>11543</v>
      </c>
      <c r="S1262" s="32" t="s">
        <v>11535</v>
      </c>
      <c r="T1262" s="32" t="s">
        <v>11536</v>
      </c>
      <c r="U1262" s="32" t="s">
        <v>11583</v>
      </c>
    </row>
    <row r="1263" spans="1:21" x14ac:dyDescent="0.25">
      <c r="A1263" s="35" t="s">
        <v>9031</v>
      </c>
      <c r="B1263" s="35" t="s">
        <v>9032</v>
      </c>
      <c r="C1263" s="35" t="s">
        <v>9033</v>
      </c>
      <c r="O1263" s="35"/>
      <c r="P1263" s="35" t="s">
        <v>4248</v>
      </c>
      <c r="Q1263" s="32" t="s">
        <v>9848</v>
      </c>
      <c r="R1263" s="32" t="s">
        <v>11543</v>
      </c>
      <c r="S1263" s="32" t="s">
        <v>11535</v>
      </c>
      <c r="T1263" s="32" t="s">
        <v>11536</v>
      </c>
      <c r="U1263" s="32" t="s">
        <v>11584</v>
      </c>
    </row>
    <row r="1264" spans="1:21" x14ac:dyDescent="0.25">
      <c r="A1264" s="35" t="s">
        <v>9046</v>
      </c>
      <c r="B1264" s="35" t="s">
        <v>9047</v>
      </c>
      <c r="C1264" s="35" t="s">
        <v>9048</v>
      </c>
      <c r="O1264" s="35"/>
      <c r="P1264" s="35" t="s">
        <v>4248</v>
      </c>
      <c r="Q1264" s="32" t="s">
        <v>9848</v>
      </c>
      <c r="R1264" s="32" t="s">
        <v>11543</v>
      </c>
      <c r="S1264" s="32" t="s">
        <v>11535</v>
      </c>
      <c r="T1264" s="32" t="s">
        <v>11536</v>
      </c>
      <c r="U1264" s="32" t="s">
        <v>11585</v>
      </c>
    </row>
    <row r="1265" spans="1:21" x14ac:dyDescent="0.25">
      <c r="A1265" s="35" t="s">
        <v>9015</v>
      </c>
      <c r="B1265" s="35" t="s">
        <v>9016</v>
      </c>
      <c r="C1265" s="35" t="s">
        <v>9017</v>
      </c>
      <c r="O1265" s="35"/>
      <c r="P1265" s="35" t="s">
        <v>4248</v>
      </c>
      <c r="Q1265" s="32" t="s">
        <v>9849</v>
      </c>
      <c r="R1265" s="32" t="s">
        <v>11544</v>
      </c>
      <c r="S1265" s="32" t="s">
        <v>11535</v>
      </c>
      <c r="T1265" s="32" t="s">
        <v>11536</v>
      </c>
      <c r="U1265" s="32" t="s">
        <v>11586</v>
      </c>
    </row>
    <row r="1266" spans="1:21" x14ac:dyDescent="0.25">
      <c r="A1266" s="35" t="s">
        <v>9058</v>
      </c>
      <c r="B1266" s="35" t="s">
        <v>9059</v>
      </c>
      <c r="C1266" s="35" t="s">
        <v>9060</v>
      </c>
      <c r="O1266" s="35"/>
      <c r="P1266" s="35" t="s">
        <v>4248</v>
      </c>
      <c r="Q1266" s="32" t="s">
        <v>9849</v>
      </c>
      <c r="R1266" s="32" t="s">
        <v>11544</v>
      </c>
      <c r="S1266" s="32" t="s">
        <v>11535</v>
      </c>
      <c r="T1266" s="32" t="s">
        <v>11536</v>
      </c>
      <c r="U1266" s="32" t="s">
        <v>11587</v>
      </c>
    </row>
    <row r="1267" spans="1:21" x14ac:dyDescent="0.25">
      <c r="A1267" s="35" t="s">
        <v>9028</v>
      </c>
      <c r="B1267" s="35" t="s">
        <v>9029</v>
      </c>
      <c r="C1267" s="35" t="s">
        <v>9030</v>
      </c>
      <c r="O1267" s="35"/>
      <c r="P1267" s="35" t="s">
        <v>4248</v>
      </c>
      <c r="Q1267" s="32" t="s">
        <v>9849</v>
      </c>
      <c r="R1267" s="32" t="s">
        <v>11544</v>
      </c>
      <c r="S1267" s="32" t="s">
        <v>11535</v>
      </c>
      <c r="T1267" s="32" t="s">
        <v>11536</v>
      </c>
      <c r="U1267" s="32" t="s">
        <v>11588</v>
      </c>
    </row>
    <row r="1268" spans="1:21" x14ac:dyDescent="0.25">
      <c r="A1268" s="35" t="s">
        <v>9043</v>
      </c>
      <c r="B1268" s="35" t="s">
        <v>9044</v>
      </c>
      <c r="C1268" s="35" t="s">
        <v>9045</v>
      </c>
      <c r="O1268" s="35"/>
      <c r="P1268" s="35" t="s">
        <v>4248</v>
      </c>
      <c r="Q1268" s="32" t="s">
        <v>9849</v>
      </c>
      <c r="R1268" s="32" t="s">
        <v>11544</v>
      </c>
      <c r="S1268" s="32" t="s">
        <v>11535</v>
      </c>
      <c r="T1268" s="32" t="s">
        <v>11536</v>
      </c>
      <c r="U1268" s="32" t="s">
        <v>11589</v>
      </c>
    </row>
    <row r="1269" spans="1:21" x14ac:dyDescent="0.25">
      <c r="A1269" s="35" t="s">
        <v>9109</v>
      </c>
      <c r="B1269" s="35" t="s">
        <v>9110</v>
      </c>
      <c r="C1269" s="35" t="s">
        <v>9111</v>
      </c>
      <c r="O1269" s="35"/>
      <c r="P1269" s="35" t="s">
        <v>4248</v>
      </c>
      <c r="Q1269" s="32" t="s">
        <v>10176</v>
      </c>
      <c r="R1269" s="32" t="s">
        <v>10278</v>
      </c>
      <c r="S1269" s="32" t="s">
        <v>13521</v>
      </c>
      <c r="T1269" s="32" t="s">
        <v>10044</v>
      </c>
      <c r="U1269" s="32" t="e" cm="1">
        <f t="array" ref="U1269">-AVIO-D.BROWNPVCColorAddition431</f>
        <v>#NAME?</v>
      </c>
    </row>
    <row r="1270" spans="1:21" x14ac:dyDescent="0.25">
      <c r="A1270" s="35" t="s">
        <v>5114</v>
      </c>
      <c r="B1270" s="35" t="s">
        <v>5115</v>
      </c>
      <c r="C1270" s="35" t="s">
        <v>5116</v>
      </c>
      <c r="O1270" s="35"/>
      <c r="P1270" s="35" t="s">
        <v>4248</v>
      </c>
      <c r="Q1270" s="32" t="s">
        <v>10176</v>
      </c>
      <c r="R1270" s="32" t="s">
        <v>10278</v>
      </c>
      <c r="S1270" s="32" t="s">
        <v>13521</v>
      </c>
      <c r="T1270" s="32" t="s">
        <v>10044</v>
      </c>
    </row>
    <row r="1271" spans="1:21" x14ac:dyDescent="0.25">
      <c r="A1271" s="35" t="s">
        <v>8944</v>
      </c>
      <c r="B1271" s="35" t="s">
        <v>8945</v>
      </c>
      <c r="C1271" s="35" t="s">
        <v>8946</v>
      </c>
      <c r="O1271" s="35"/>
      <c r="P1271" s="35" t="s">
        <v>4248</v>
      </c>
      <c r="Q1271" s="32" t="s">
        <v>10176</v>
      </c>
      <c r="R1271" s="32" t="s">
        <v>10278</v>
      </c>
      <c r="S1271" s="32" t="s">
        <v>13521</v>
      </c>
      <c r="T1271" s="32" t="s">
        <v>10044</v>
      </c>
      <c r="U1271" s="32" t="e" cm="1">
        <f t="array" ref="U1271">-AVIO-D.BROWNPVCColorAddition396</f>
        <v>#NAME?</v>
      </c>
    </row>
    <row r="1272" spans="1:21" x14ac:dyDescent="0.25">
      <c r="A1272" s="35" t="s">
        <v>9136</v>
      </c>
      <c r="B1272" s="35" t="s">
        <v>9137</v>
      </c>
      <c r="C1272" s="35" t="s">
        <v>9138</v>
      </c>
      <c r="O1272" s="35"/>
      <c r="P1272" s="35" t="s">
        <v>4248</v>
      </c>
      <c r="Q1272" s="32" t="s">
        <v>10176</v>
      </c>
      <c r="R1272" s="32" t="s">
        <v>10278</v>
      </c>
      <c r="S1272" s="32" t="s">
        <v>13521</v>
      </c>
      <c r="T1272" s="32" t="s">
        <v>10044</v>
      </c>
      <c r="U1272" s="32" t="e" cm="1">
        <f t="array" ref="U1272">-AVIO-D.BROWNPVCColorAddition441</f>
        <v>#NAME?</v>
      </c>
    </row>
    <row r="1273" spans="1:21" x14ac:dyDescent="0.25">
      <c r="A1273" s="35" t="s">
        <v>9122</v>
      </c>
      <c r="B1273" s="35" t="s">
        <v>9010</v>
      </c>
      <c r="C1273" s="35" t="s">
        <v>9123</v>
      </c>
      <c r="O1273" s="35"/>
      <c r="P1273" s="35" t="s">
        <v>4248</v>
      </c>
      <c r="Q1273" s="32" t="s">
        <v>10176</v>
      </c>
      <c r="R1273" s="32" t="s">
        <v>10278</v>
      </c>
      <c r="S1273" s="32" t="s">
        <v>13521</v>
      </c>
      <c r="T1273" s="32" t="s">
        <v>10044</v>
      </c>
      <c r="U1273" s="32" t="e" cm="1">
        <f t="array" ref="U1273">-AVIO-D.BROWNPVCColorAddition436</f>
        <v>#NAME?</v>
      </c>
    </row>
    <row r="1274" spans="1:21" x14ac:dyDescent="0.25">
      <c r="A1274" s="35" t="s">
        <v>9009</v>
      </c>
      <c r="B1274" s="35" t="s">
        <v>9010</v>
      </c>
      <c r="C1274" s="35" t="s">
        <v>9011</v>
      </c>
      <c r="O1274" s="35"/>
      <c r="P1274" s="35" t="s">
        <v>4248</v>
      </c>
      <c r="Q1274" s="32" t="s">
        <v>10176</v>
      </c>
      <c r="R1274" s="32" t="s">
        <v>10278</v>
      </c>
      <c r="S1274" s="32" t="s">
        <v>13521</v>
      </c>
      <c r="T1274" s="32" t="s">
        <v>10044</v>
      </c>
      <c r="U1274" s="32" t="e" cm="1">
        <f t="array" ref="U1274">-AVIO-D.BROWNPVCColorAddition456</f>
        <v>#NAME?</v>
      </c>
    </row>
    <row r="1275" spans="1:21" x14ac:dyDescent="0.25">
      <c r="A1275" s="35" t="s">
        <v>9023</v>
      </c>
      <c r="B1275" s="35" t="s">
        <v>9010</v>
      </c>
      <c r="C1275" s="35" t="s">
        <v>9024</v>
      </c>
      <c r="O1275" s="35"/>
      <c r="P1275" s="35" t="s">
        <v>4248</v>
      </c>
      <c r="Q1275" s="32" t="s">
        <v>10176</v>
      </c>
      <c r="R1275" s="32" t="s">
        <v>10278</v>
      </c>
      <c r="S1275" s="32" t="s">
        <v>13521</v>
      </c>
      <c r="T1275" s="32" t="s">
        <v>10044</v>
      </c>
      <c r="U1275" s="32" t="e" cm="1">
        <f t="array" ref="U1275">-AVIO-D.BROWNPVCColorAddition461</f>
        <v>#NAME?</v>
      </c>
    </row>
    <row r="1276" spans="1:21" x14ac:dyDescent="0.25">
      <c r="A1276" s="35" t="s">
        <v>5127</v>
      </c>
      <c r="B1276" s="35" t="s">
        <v>5128</v>
      </c>
      <c r="C1276" s="35" t="s">
        <v>5116</v>
      </c>
      <c r="O1276" s="35"/>
      <c r="P1276" s="35" t="s">
        <v>4248</v>
      </c>
      <c r="Q1276" s="32" t="s">
        <v>10176</v>
      </c>
      <c r="R1276" s="32" t="s">
        <v>10278</v>
      </c>
      <c r="S1276" s="32" t="s">
        <v>13521</v>
      </c>
      <c r="T1276" s="32" t="s">
        <v>10044</v>
      </c>
    </row>
    <row r="1277" spans="1:21" x14ac:dyDescent="0.25">
      <c r="A1277" s="35" t="s">
        <v>9067</v>
      </c>
      <c r="B1277" s="35" t="s">
        <v>9068</v>
      </c>
      <c r="C1277" s="35" t="s">
        <v>9069</v>
      </c>
      <c r="O1277" s="35"/>
      <c r="P1277" s="35" t="s">
        <v>4248</v>
      </c>
      <c r="Q1277" s="32" t="s">
        <v>10176</v>
      </c>
      <c r="R1277" s="32" t="s">
        <v>10278</v>
      </c>
      <c r="S1277" s="32" t="s">
        <v>13521</v>
      </c>
      <c r="T1277" s="32" t="s">
        <v>10044</v>
      </c>
      <c r="U1277" s="32" t="e" cm="1">
        <f t="array" ref="U1277">-AVIO-D.BROWNPVCColorAddition476</f>
        <v>#NAME?</v>
      </c>
    </row>
    <row r="1278" spans="1:21" x14ac:dyDescent="0.25">
      <c r="A1278" s="35" t="s">
        <v>4917</v>
      </c>
      <c r="B1278" s="35" t="s">
        <v>4918</v>
      </c>
      <c r="C1278" s="35" t="s">
        <v>4919</v>
      </c>
      <c r="O1278" s="35"/>
      <c r="P1278" s="35" t="s">
        <v>4248</v>
      </c>
      <c r="Q1278" s="32" t="s">
        <v>10176</v>
      </c>
      <c r="R1278" s="32" t="s">
        <v>10278</v>
      </c>
      <c r="S1278" s="32" t="s">
        <v>13521</v>
      </c>
      <c r="T1278" s="32" t="s">
        <v>10044</v>
      </c>
      <c r="U1278" s="32" t="e" cm="1">
        <f t="array" ref="U1278">-OliveGreen</f>
        <v>#NAME?</v>
      </c>
    </row>
    <row r="1279" spans="1:21" x14ac:dyDescent="0.25">
      <c r="A1279" s="35" t="s">
        <v>4921</v>
      </c>
      <c r="B1279" s="35" t="s">
        <v>4918</v>
      </c>
      <c r="C1279" s="35" t="s">
        <v>4919</v>
      </c>
      <c r="O1279" s="35"/>
      <c r="P1279" s="35" t="s">
        <v>4248</v>
      </c>
      <c r="Q1279" s="32" t="s">
        <v>10176</v>
      </c>
      <c r="R1279" s="32" t="s">
        <v>10278</v>
      </c>
      <c r="S1279" s="32" t="s">
        <v>13521</v>
      </c>
      <c r="T1279" s="32" t="s">
        <v>10044</v>
      </c>
      <c r="U1279" s="32" t="e" cm="1">
        <f t="array" ref="U1279">-OliveGreen</f>
        <v>#NAME?</v>
      </c>
    </row>
    <row r="1280" spans="1:21" x14ac:dyDescent="0.25">
      <c r="A1280" s="35" t="s">
        <v>9151</v>
      </c>
      <c r="B1280" s="35" t="s">
        <v>9152</v>
      </c>
      <c r="C1280" s="35" t="s">
        <v>9153</v>
      </c>
      <c r="O1280" s="35"/>
      <c r="P1280" s="35" t="s">
        <v>4248</v>
      </c>
      <c r="Q1280" s="32" t="s">
        <v>10176</v>
      </c>
      <c r="R1280" s="32" t="s">
        <v>10278</v>
      </c>
      <c r="S1280" s="32" t="s">
        <v>13521</v>
      </c>
      <c r="T1280" s="32" t="s">
        <v>10044</v>
      </c>
      <c r="U1280" s="32" t="e" cm="1">
        <f t="array" ref="U1280">-AVIO-D.BROWNPVCColorAddition446</f>
        <v>#NAME?</v>
      </c>
    </row>
    <row r="1281" spans="1:21" x14ac:dyDescent="0.25">
      <c r="A1281" s="35" t="s">
        <v>9037</v>
      </c>
      <c r="B1281" s="35" t="s">
        <v>9038</v>
      </c>
      <c r="C1281" s="35" t="s">
        <v>9039</v>
      </c>
      <c r="O1281" s="35"/>
      <c r="P1281" s="35" t="s">
        <v>4248</v>
      </c>
      <c r="Q1281" s="32" t="s">
        <v>10176</v>
      </c>
      <c r="R1281" s="32" t="s">
        <v>10278</v>
      </c>
      <c r="S1281" s="32" t="s">
        <v>13521</v>
      </c>
      <c r="T1281" s="32" t="s">
        <v>10044</v>
      </c>
      <c r="U1281" s="32" t="e" cm="1">
        <f t="array" ref="U1281">-AVIO-D.BROWNPVCColorAddition466</f>
        <v>#NAME?</v>
      </c>
    </row>
    <row r="1282" spans="1:21" x14ac:dyDescent="0.25">
      <c r="A1282" s="35" t="s">
        <v>8959</v>
      </c>
      <c r="B1282" s="35" t="s">
        <v>8960</v>
      </c>
      <c r="C1282" s="35" t="s">
        <v>8961</v>
      </c>
      <c r="O1282" s="35"/>
      <c r="P1282" s="35" t="s">
        <v>4248</v>
      </c>
      <c r="Q1282" s="32" t="s">
        <v>10176</v>
      </c>
      <c r="R1282" s="32" t="s">
        <v>10278</v>
      </c>
      <c r="S1282" s="32" t="s">
        <v>13521</v>
      </c>
      <c r="T1282" s="32" t="s">
        <v>10044</v>
      </c>
      <c r="U1282" s="32" t="e" cm="1">
        <f t="array" ref="U1282">-AVIO-D.BROWNPVCColorAddition401</f>
        <v>#NAME?</v>
      </c>
    </row>
    <row r="1283" spans="1:21" x14ac:dyDescent="0.25">
      <c r="A1283" s="35" t="s">
        <v>8974</v>
      </c>
      <c r="B1283" s="35" t="s">
        <v>8975</v>
      </c>
      <c r="C1283" s="35" t="s">
        <v>8976</v>
      </c>
      <c r="O1283" s="35"/>
      <c r="P1283" s="35" t="s">
        <v>4248</v>
      </c>
      <c r="Q1283" s="32" t="s">
        <v>10176</v>
      </c>
      <c r="R1283" s="32" t="s">
        <v>10278</v>
      </c>
      <c r="S1283" s="32" t="s">
        <v>13521</v>
      </c>
      <c r="T1283" s="32" t="s">
        <v>10044</v>
      </c>
      <c r="U1283" s="32" t="e" cm="1">
        <f t="array" ref="U1283">-AVIO-D.BROWNPVCColorAddition406</f>
        <v>#NAME?</v>
      </c>
    </row>
    <row r="1284" spans="1:21" x14ac:dyDescent="0.25">
      <c r="A1284" s="35" t="s">
        <v>8989</v>
      </c>
      <c r="B1284" s="35" t="s">
        <v>8990</v>
      </c>
      <c r="C1284" s="35" t="s">
        <v>8991</v>
      </c>
      <c r="O1284" s="35"/>
      <c r="P1284" s="35" t="s">
        <v>4248</v>
      </c>
      <c r="Q1284" s="32" t="s">
        <v>10176</v>
      </c>
      <c r="R1284" s="32" t="s">
        <v>10278</v>
      </c>
      <c r="S1284" s="32" t="s">
        <v>13521</v>
      </c>
      <c r="T1284" s="32" t="s">
        <v>10044</v>
      </c>
      <c r="U1284" s="32" t="e" cm="1">
        <f t="array" ref="U1284">-AVIO-D.BROWNPVCColorAddition411</f>
        <v>#NAME?</v>
      </c>
    </row>
    <row r="1285" spans="1:21" x14ac:dyDescent="0.25">
      <c r="A1285" s="35" t="s">
        <v>9052</v>
      </c>
      <c r="B1285" s="35" t="s">
        <v>9053</v>
      </c>
      <c r="C1285" s="35" t="s">
        <v>9054</v>
      </c>
      <c r="O1285" s="35"/>
      <c r="P1285" s="35" t="s">
        <v>4248</v>
      </c>
      <c r="Q1285" s="32" t="s">
        <v>10176</v>
      </c>
      <c r="R1285" s="32" t="s">
        <v>10278</v>
      </c>
      <c r="S1285" s="32" t="s">
        <v>13521</v>
      </c>
      <c r="T1285" s="32" t="s">
        <v>10044</v>
      </c>
      <c r="U1285" s="32" t="e" cm="1">
        <f t="array" ref="U1285">-AVIO-D.BROWNPVCColorAddition471</f>
        <v>#NAME?</v>
      </c>
    </row>
    <row r="1286" spans="1:21" x14ac:dyDescent="0.25">
      <c r="A1286" s="35" t="s">
        <v>9106</v>
      </c>
      <c r="B1286" s="35" t="s">
        <v>9107</v>
      </c>
      <c r="C1286" s="35" t="s">
        <v>9108</v>
      </c>
      <c r="O1286" s="35"/>
      <c r="P1286" s="35" t="s">
        <v>4248</v>
      </c>
      <c r="Q1286" s="32" t="s">
        <v>10177</v>
      </c>
      <c r="R1286" s="32" t="s">
        <v>10278</v>
      </c>
      <c r="S1286" s="32" t="s">
        <v>13521</v>
      </c>
      <c r="T1286" s="32" t="s">
        <v>10216</v>
      </c>
      <c r="U1286" s="32" t="e" cm="1">
        <f t="array" ref="U1286">-AVIO-D.BROWNPVCColorAddition430</f>
        <v>#NAME?</v>
      </c>
    </row>
    <row r="1287" spans="1:21" x14ac:dyDescent="0.25">
      <c r="A1287" s="35" t="s">
        <v>5111</v>
      </c>
      <c r="B1287" s="35" t="s">
        <v>5112</v>
      </c>
      <c r="C1287" s="35" t="s">
        <v>5113</v>
      </c>
      <c r="O1287" s="35"/>
      <c r="P1287" s="35" t="s">
        <v>4248</v>
      </c>
      <c r="Q1287" s="32" t="s">
        <v>10177</v>
      </c>
      <c r="R1287" s="32" t="s">
        <v>10278</v>
      </c>
      <c r="S1287" s="32" t="s">
        <v>13521</v>
      </c>
      <c r="T1287" s="32" t="s">
        <v>10216</v>
      </c>
    </row>
    <row r="1288" spans="1:21" x14ac:dyDescent="0.25">
      <c r="A1288" s="35" t="s">
        <v>8941</v>
      </c>
      <c r="B1288" s="35" t="s">
        <v>8942</v>
      </c>
      <c r="C1288" s="35" t="s">
        <v>8943</v>
      </c>
      <c r="O1288" s="35"/>
      <c r="P1288" s="35" t="s">
        <v>4248</v>
      </c>
      <c r="Q1288" s="32" t="s">
        <v>10177</v>
      </c>
      <c r="R1288" s="32" t="s">
        <v>10278</v>
      </c>
      <c r="S1288" s="32" t="s">
        <v>13521</v>
      </c>
      <c r="T1288" s="32" t="s">
        <v>10216</v>
      </c>
      <c r="U1288" s="32" t="e" cm="1">
        <f t="array" ref="U1288">-AVIO-D.BROWNPVCColorAddition395</f>
        <v>#NAME?</v>
      </c>
    </row>
    <row r="1289" spans="1:21" x14ac:dyDescent="0.25">
      <c r="A1289" s="35" t="s">
        <v>9133</v>
      </c>
      <c r="B1289" s="35" t="s">
        <v>9134</v>
      </c>
      <c r="C1289" s="35" t="s">
        <v>9135</v>
      </c>
      <c r="O1289" s="35"/>
      <c r="P1289" s="35" t="s">
        <v>4248</v>
      </c>
      <c r="Q1289" s="32" t="s">
        <v>10177</v>
      </c>
      <c r="R1289" s="32" t="s">
        <v>10278</v>
      </c>
      <c r="S1289" s="32" t="s">
        <v>13521</v>
      </c>
      <c r="T1289" s="32" t="s">
        <v>10216</v>
      </c>
      <c r="U1289" s="32" t="e" cm="1">
        <f t="array" ref="U1289">-AVIO-D.BROWNPVCColorAddition440</f>
        <v>#NAME?</v>
      </c>
    </row>
    <row r="1290" spans="1:21" x14ac:dyDescent="0.25">
      <c r="A1290" s="35" t="s">
        <v>9120</v>
      </c>
      <c r="B1290" s="35" t="s">
        <v>9007</v>
      </c>
      <c r="C1290" s="35" t="s">
        <v>9121</v>
      </c>
      <c r="O1290" s="35"/>
      <c r="P1290" s="35" t="s">
        <v>4248</v>
      </c>
      <c r="Q1290" s="32" t="s">
        <v>10177</v>
      </c>
      <c r="R1290" s="32" t="s">
        <v>10278</v>
      </c>
      <c r="S1290" s="32" t="s">
        <v>13521</v>
      </c>
      <c r="T1290" s="32" t="s">
        <v>10216</v>
      </c>
      <c r="U1290" s="32" t="e" cm="1">
        <f t="array" ref="U1290">-AVIO-D.BROWNPVCColorAddition435</f>
        <v>#NAME?</v>
      </c>
    </row>
    <row r="1291" spans="1:21" x14ac:dyDescent="0.25">
      <c r="A1291" s="35" t="s">
        <v>9006</v>
      </c>
      <c r="B1291" s="35" t="s">
        <v>9007</v>
      </c>
      <c r="C1291" s="35" t="s">
        <v>9008</v>
      </c>
      <c r="O1291" s="35"/>
      <c r="P1291" s="35" t="s">
        <v>4248</v>
      </c>
      <c r="Q1291" s="32" t="s">
        <v>10177</v>
      </c>
      <c r="R1291" s="32" t="s">
        <v>10278</v>
      </c>
      <c r="S1291" s="32" t="s">
        <v>13521</v>
      </c>
      <c r="T1291" s="32" t="s">
        <v>10216</v>
      </c>
      <c r="U1291" s="32" t="e" cm="1">
        <f t="array" ref="U1291">-AVIO-D.BROWNPVCColorAddition455</f>
        <v>#NAME?</v>
      </c>
    </row>
    <row r="1292" spans="1:21" x14ac:dyDescent="0.25">
      <c r="A1292" s="35" t="s">
        <v>9021</v>
      </c>
      <c r="B1292" s="35" t="s">
        <v>9007</v>
      </c>
      <c r="C1292" s="35" t="s">
        <v>9022</v>
      </c>
      <c r="O1292" s="35"/>
      <c r="P1292" s="35" t="s">
        <v>4248</v>
      </c>
      <c r="Q1292" s="32" t="s">
        <v>10177</v>
      </c>
      <c r="R1292" s="32" t="s">
        <v>10278</v>
      </c>
      <c r="S1292" s="32" t="s">
        <v>13521</v>
      </c>
      <c r="T1292" s="32" t="s">
        <v>10216</v>
      </c>
      <c r="U1292" s="32" t="e" cm="1">
        <f t="array" ref="U1292">-AVIO-D.BROWNPVCColorAddition460</f>
        <v>#NAME?</v>
      </c>
    </row>
    <row r="1293" spans="1:21" x14ac:dyDescent="0.25">
      <c r="A1293" s="35" t="s">
        <v>5125</v>
      </c>
      <c r="B1293" s="35" t="s">
        <v>5126</v>
      </c>
      <c r="C1293" s="35" t="s">
        <v>5113</v>
      </c>
      <c r="O1293" s="35"/>
      <c r="P1293" s="35" t="s">
        <v>4248</v>
      </c>
      <c r="Q1293" s="32" t="s">
        <v>10177</v>
      </c>
      <c r="R1293" s="32" t="s">
        <v>10278</v>
      </c>
      <c r="S1293" s="32" t="s">
        <v>13521</v>
      </c>
      <c r="T1293" s="32" t="s">
        <v>10216</v>
      </c>
    </row>
    <row r="1294" spans="1:21" x14ac:dyDescent="0.25">
      <c r="A1294" s="35" t="s">
        <v>9064</v>
      </c>
      <c r="B1294" s="35" t="s">
        <v>9065</v>
      </c>
      <c r="C1294" s="35" t="s">
        <v>9066</v>
      </c>
      <c r="O1294" s="35"/>
      <c r="P1294" s="35" t="s">
        <v>4248</v>
      </c>
      <c r="Q1294" s="32" t="s">
        <v>10177</v>
      </c>
      <c r="R1294" s="32" t="s">
        <v>10278</v>
      </c>
      <c r="S1294" s="32" t="s">
        <v>13521</v>
      </c>
      <c r="T1294" s="32" t="s">
        <v>10216</v>
      </c>
      <c r="U1294" s="32" t="e" cm="1">
        <f t="array" ref="U1294">-AVIO-D.BROWNPVCColorAddition475</f>
        <v>#NAME?</v>
      </c>
    </row>
    <row r="1295" spans="1:21" x14ac:dyDescent="0.25">
      <c r="A1295" s="35" t="s">
        <v>4914</v>
      </c>
      <c r="B1295" s="35" t="s">
        <v>4915</v>
      </c>
      <c r="C1295" s="35" t="s">
        <v>4916</v>
      </c>
      <c r="O1295" s="35"/>
      <c r="P1295" s="35" t="s">
        <v>4248</v>
      </c>
      <c r="Q1295" s="32" t="s">
        <v>10177</v>
      </c>
      <c r="R1295" s="32" t="s">
        <v>10278</v>
      </c>
      <c r="S1295" s="32" t="s">
        <v>13521</v>
      </c>
      <c r="T1295" s="32" t="s">
        <v>10216</v>
      </c>
      <c r="U1295" s="32" t="e" cm="1">
        <f t="array" ref="U1295">-OliveGreen</f>
        <v>#NAME?</v>
      </c>
    </row>
    <row r="1296" spans="1:21" x14ac:dyDescent="0.25">
      <c r="A1296" s="35" t="s">
        <v>4920</v>
      </c>
      <c r="B1296" s="35" t="s">
        <v>4915</v>
      </c>
      <c r="C1296" s="35" t="s">
        <v>4916</v>
      </c>
      <c r="O1296" s="35"/>
      <c r="P1296" s="35" t="s">
        <v>4248</v>
      </c>
      <c r="Q1296" s="32" t="s">
        <v>10177</v>
      </c>
      <c r="R1296" s="32" t="s">
        <v>10278</v>
      </c>
      <c r="S1296" s="32" t="s">
        <v>13521</v>
      </c>
      <c r="T1296" s="32" t="s">
        <v>10216</v>
      </c>
      <c r="U1296" s="32" t="e" cm="1">
        <f t="array" ref="U1296">-OliveGreen</f>
        <v>#NAME?</v>
      </c>
    </row>
    <row r="1297" spans="1:21" x14ac:dyDescent="0.25">
      <c r="A1297" s="35" t="s">
        <v>9148</v>
      </c>
      <c r="B1297" s="35" t="s">
        <v>9149</v>
      </c>
      <c r="C1297" s="35" t="s">
        <v>9150</v>
      </c>
      <c r="O1297" s="35"/>
      <c r="P1297" s="35" t="s">
        <v>4248</v>
      </c>
      <c r="Q1297" s="32" t="s">
        <v>10177</v>
      </c>
      <c r="R1297" s="32" t="s">
        <v>10278</v>
      </c>
      <c r="S1297" s="32" t="s">
        <v>13521</v>
      </c>
      <c r="T1297" s="32" t="s">
        <v>10216</v>
      </c>
      <c r="U1297" s="32" t="e" cm="1">
        <f t="array" ref="U1297">-AVIO-D.BROWNPVCColorAddition445</f>
        <v>#NAME?</v>
      </c>
    </row>
    <row r="1298" spans="1:21" x14ac:dyDescent="0.25">
      <c r="A1298" s="35" t="s">
        <v>9034</v>
      </c>
      <c r="B1298" s="35" t="s">
        <v>9035</v>
      </c>
      <c r="C1298" s="35" t="s">
        <v>9036</v>
      </c>
      <c r="O1298" s="35"/>
      <c r="P1298" s="35" t="s">
        <v>4248</v>
      </c>
      <c r="Q1298" s="32" t="s">
        <v>10177</v>
      </c>
      <c r="R1298" s="32" t="s">
        <v>10278</v>
      </c>
      <c r="S1298" s="32" t="s">
        <v>13521</v>
      </c>
      <c r="T1298" s="32" t="s">
        <v>10216</v>
      </c>
      <c r="U1298" s="32" t="e" cm="1">
        <f t="array" ref="U1298">-AVIO-D.BROWNPVCColorAddition465</f>
        <v>#NAME?</v>
      </c>
    </row>
    <row r="1299" spans="1:21" x14ac:dyDescent="0.25">
      <c r="A1299" s="35" t="s">
        <v>8956</v>
      </c>
      <c r="B1299" s="35" t="s">
        <v>8957</v>
      </c>
      <c r="C1299" s="35" t="s">
        <v>8958</v>
      </c>
      <c r="O1299" s="35"/>
      <c r="P1299" s="35" t="s">
        <v>4248</v>
      </c>
      <c r="Q1299" s="32" t="s">
        <v>10177</v>
      </c>
      <c r="R1299" s="32" t="s">
        <v>10278</v>
      </c>
      <c r="S1299" s="32" t="s">
        <v>13521</v>
      </c>
      <c r="T1299" s="32" t="s">
        <v>10216</v>
      </c>
      <c r="U1299" s="32" t="e" cm="1">
        <f t="array" ref="U1299">-AVIO-D.BROWNPVCColorAddition400</f>
        <v>#NAME?</v>
      </c>
    </row>
    <row r="1300" spans="1:21" x14ac:dyDescent="0.25">
      <c r="A1300" s="35" t="s">
        <v>8971</v>
      </c>
      <c r="B1300" s="35" t="s">
        <v>8972</v>
      </c>
      <c r="C1300" s="35" t="s">
        <v>8973</v>
      </c>
      <c r="O1300" s="35"/>
      <c r="P1300" s="35" t="s">
        <v>4248</v>
      </c>
      <c r="Q1300" s="32" t="s">
        <v>10177</v>
      </c>
      <c r="R1300" s="32" t="s">
        <v>10278</v>
      </c>
      <c r="S1300" s="32" t="s">
        <v>13521</v>
      </c>
      <c r="T1300" s="32" t="s">
        <v>10216</v>
      </c>
      <c r="U1300" s="32" t="e" cm="1">
        <f t="array" ref="U1300">-AVIO-D.BROWNPVCColorAddition405</f>
        <v>#NAME?</v>
      </c>
    </row>
    <row r="1301" spans="1:21" x14ac:dyDescent="0.25">
      <c r="A1301" s="35" t="s">
        <v>8986</v>
      </c>
      <c r="B1301" s="35" t="s">
        <v>8987</v>
      </c>
      <c r="C1301" s="35" t="s">
        <v>8988</v>
      </c>
      <c r="O1301" s="35"/>
      <c r="P1301" s="35" t="s">
        <v>4248</v>
      </c>
      <c r="Q1301" s="32" t="s">
        <v>10177</v>
      </c>
      <c r="R1301" s="32" t="s">
        <v>10278</v>
      </c>
      <c r="S1301" s="32" t="s">
        <v>13521</v>
      </c>
      <c r="T1301" s="32" t="s">
        <v>10216</v>
      </c>
      <c r="U1301" s="32" t="e" cm="1">
        <f t="array" ref="U1301">-AVIO-D.BROWNPVCColorAddition410</f>
        <v>#NAME?</v>
      </c>
    </row>
    <row r="1302" spans="1:21" x14ac:dyDescent="0.25">
      <c r="A1302" s="35" t="s">
        <v>9049</v>
      </c>
      <c r="B1302" s="35" t="s">
        <v>9050</v>
      </c>
      <c r="C1302" s="35" t="s">
        <v>9051</v>
      </c>
      <c r="O1302" s="35"/>
      <c r="P1302" s="35" t="s">
        <v>4248</v>
      </c>
      <c r="Q1302" s="32" t="s">
        <v>10177</v>
      </c>
      <c r="R1302" s="32" t="s">
        <v>10278</v>
      </c>
      <c r="S1302" s="32" t="s">
        <v>13521</v>
      </c>
      <c r="T1302" s="32" t="s">
        <v>10216</v>
      </c>
      <c r="U1302" s="32" t="e" cm="1">
        <f t="array" ref="U1302">-AVIO-D.BROWNPVCColorAddition470</f>
        <v>#NAME?</v>
      </c>
    </row>
    <row r="1303" spans="1:21" x14ac:dyDescent="0.25">
      <c r="A1303" s="35" t="s">
        <v>1754</v>
      </c>
      <c r="B1303" s="35" t="s">
        <v>1755</v>
      </c>
      <c r="C1303" s="35" t="s">
        <v>1756</v>
      </c>
      <c r="D1303" s="32" t="s">
        <v>3390</v>
      </c>
      <c r="E1303" s="32" t="s">
        <v>1741</v>
      </c>
      <c r="F1303" s="46">
        <v>8</v>
      </c>
      <c r="G1303" s="32" t="s">
        <v>132</v>
      </c>
      <c r="H1303" s="32" t="s">
        <v>100</v>
      </c>
      <c r="I1303" s="32" t="s">
        <v>133</v>
      </c>
      <c r="M1303" s="32">
        <v>59</v>
      </c>
      <c r="N1303" s="32">
        <v>60</v>
      </c>
      <c r="O1303" s="35"/>
      <c r="P1303" s="35" t="s">
        <v>4248</v>
      </c>
      <c r="Q1303" s="32" t="s">
        <v>10176</v>
      </c>
      <c r="R1303" s="32" t="s">
        <v>11590</v>
      </c>
      <c r="S1303" s="32" t="s">
        <v>11591</v>
      </c>
      <c r="T1303" s="32" t="s">
        <v>11592</v>
      </c>
      <c r="U1303" s="32" t="s">
        <v>11593</v>
      </c>
    </row>
    <row r="1304" spans="1:21" x14ac:dyDescent="0.25">
      <c r="A1304" s="35" t="s">
        <v>1751</v>
      </c>
      <c r="B1304" s="35" t="s">
        <v>1752</v>
      </c>
      <c r="C1304" s="35" t="s">
        <v>1753</v>
      </c>
      <c r="D1304" s="32" t="s">
        <v>3404</v>
      </c>
      <c r="E1304" s="32" t="s">
        <v>1741</v>
      </c>
      <c r="F1304" s="46">
        <v>8</v>
      </c>
      <c r="G1304" s="32" t="s">
        <v>132</v>
      </c>
      <c r="H1304" s="32" t="s">
        <v>100</v>
      </c>
      <c r="I1304" s="32" t="s">
        <v>133</v>
      </c>
      <c r="M1304" s="32">
        <v>59</v>
      </c>
      <c r="N1304" s="32">
        <v>60</v>
      </c>
      <c r="O1304" s="35"/>
      <c r="P1304" s="35" t="s">
        <v>4248</v>
      </c>
      <c r="Q1304" s="32" t="s">
        <v>10176</v>
      </c>
      <c r="R1304" s="32" t="s">
        <v>11590</v>
      </c>
      <c r="S1304" s="32" t="s">
        <v>11594</v>
      </c>
      <c r="T1304" s="32" t="s">
        <v>10354</v>
      </c>
      <c r="U1304" s="32" t="s">
        <v>11595</v>
      </c>
    </row>
    <row r="1305" spans="1:21" x14ac:dyDescent="0.25">
      <c r="A1305" s="35" t="s">
        <v>1748</v>
      </c>
      <c r="B1305" s="35" t="s">
        <v>1749</v>
      </c>
      <c r="C1305" s="35" t="s">
        <v>1750</v>
      </c>
      <c r="D1305" s="32" t="s">
        <v>3403</v>
      </c>
      <c r="E1305" s="32" t="s">
        <v>1741</v>
      </c>
      <c r="F1305" s="46">
        <v>8</v>
      </c>
      <c r="G1305" s="32" t="s">
        <v>132</v>
      </c>
      <c r="H1305" s="32" t="s">
        <v>100</v>
      </c>
      <c r="I1305" s="32" t="s">
        <v>133</v>
      </c>
      <c r="M1305" s="32">
        <v>59</v>
      </c>
      <c r="N1305" s="32">
        <v>60</v>
      </c>
      <c r="O1305" s="35"/>
      <c r="P1305" s="35" t="s">
        <v>4248</v>
      </c>
      <c r="Q1305" s="32" t="s">
        <v>10176</v>
      </c>
      <c r="R1305" s="32" t="s">
        <v>11590</v>
      </c>
      <c r="S1305" s="32" t="s">
        <v>11596</v>
      </c>
      <c r="T1305" s="32" t="s">
        <v>10354</v>
      </c>
      <c r="U1305" s="32" t="s">
        <v>11597</v>
      </c>
    </row>
    <row r="1306" spans="1:21" x14ac:dyDescent="0.25">
      <c r="A1306" s="35" t="s">
        <v>1745</v>
      </c>
      <c r="B1306" s="35" t="s">
        <v>1746</v>
      </c>
      <c r="C1306" s="35" t="s">
        <v>1747</v>
      </c>
      <c r="D1306" s="32" t="s">
        <v>2715</v>
      </c>
      <c r="E1306" s="32" t="s">
        <v>1741</v>
      </c>
      <c r="F1306" s="46">
        <v>8</v>
      </c>
      <c r="G1306" s="32" t="s">
        <v>132</v>
      </c>
      <c r="H1306" s="32" t="s">
        <v>100</v>
      </c>
      <c r="I1306" s="32" t="s">
        <v>133</v>
      </c>
      <c r="O1306" s="35"/>
      <c r="P1306" s="35" t="s">
        <v>4248</v>
      </c>
      <c r="Q1306" s="32" t="s">
        <v>10176</v>
      </c>
      <c r="R1306" s="32" t="s">
        <v>11598</v>
      </c>
      <c r="S1306" s="32" t="s">
        <v>11599</v>
      </c>
      <c r="T1306" s="32" t="s">
        <v>11600</v>
      </c>
      <c r="U1306" s="32">
        <v>337</v>
      </c>
    </row>
    <row r="1307" spans="1:21" x14ac:dyDescent="0.25">
      <c r="A1307" s="35" t="s">
        <v>1738</v>
      </c>
      <c r="B1307" s="35" t="s">
        <v>1739</v>
      </c>
      <c r="C1307" s="35" t="s">
        <v>1740</v>
      </c>
      <c r="D1307" s="32" t="s">
        <v>3390</v>
      </c>
      <c r="E1307" s="32" t="s">
        <v>1741</v>
      </c>
      <c r="F1307" s="46">
        <v>8</v>
      </c>
      <c r="G1307" s="32" t="s">
        <v>132</v>
      </c>
      <c r="H1307" s="32" t="s">
        <v>100</v>
      </c>
      <c r="I1307" s="32" t="s">
        <v>133</v>
      </c>
      <c r="M1307" s="32">
        <v>135</v>
      </c>
      <c r="N1307" s="32">
        <v>136</v>
      </c>
      <c r="O1307" s="35"/>
      <c r="P1307" s="35" t="s">
        <v>4248</v>
      </c>
      <c r="Q1307" s="32" t="s">
        <v>10177</v>
      </c>
      <c r="R1307" s="32" t="s">
        <v>11601</v>
      </c>
      <c r="S1307" s="32" t="s">
        <v>11591</v>
      </c>
      <c r="T1307" s="32" t="s">
        <v>11592</v>
      </c>
      <c r="U1307" s="32" t="s">
        <v>11593</v>
      </c>
    </row>
    <row r="1308" spans="1:21" x14ac:dyDescent="0.25">
      <c r="A1308" s="35" t="s">
        <v>1742</v>
      </c>
      <c r="B1308" s="35" t="s">
        <v>1743</v>
      </c>
      <c r="C1308" s="35" t="s">
        <v>1744</v>
      </c>
      <c r="D1308" s="32" t="s">
        <v>3403</v>
      </c>
      <c r="E1308" s="32" t="s">
        <v>1741</v>
      </c>
      <c r="F1308" s="46">
        <v>8</v>
      </c>
      <c r="G1308" s="32" t="s">
        <v>132</v>
      </c>
      <c r="H1308" s="32" t="s">
        <v>100</v>
      </c>
      <c r="I1308" s="32" t="s">
        <v>133</v>
      </c>
      <c r="M1308" s="32">
        <v>135</v>
      </c>
      <c r="N1308" s="32">
        <v>136</v>
      </c>
      <c r="O1308" s="35"/>
      <c r="P1308" s="35" t="s">
        <v>4248</v>
      </c>
      <c r="Q1308" s="32" t="s">
        <v>10177</v>
      </c>
      <c r="R1308" s="32" t="s">
        <v>11601</v>
      </c>
      <c r="S1308" s="32" t="s">
        <v>11596</v>
      </c>
      <c r="T1308" s="32" t="s">
        <v>10354</v>
      </c>
      <c r="U1308" s="32" t="s">
        <v>11597</v>
      </c>
    </row>
    <row r="1309" spans="1:21" x14ac:dyDescent="0.25">
      <c r="A1309" s="35" t="s">
        <v>9753</v>
      </c>
      <c r="B1309" s="35" t="s">
        <v>9754</v>
      </c>
      <c r="C1309" s="35" t="s">
        <v>9755</v>
      </c>
      <c r="O1309" s="35"/>
      <c r="P1309" s="35" t="s">
        <v>3713</v>
      </c>
      <c r="Q1309" s="32" t="s">
        <v>10177</v>
      </c>
      <c r="R1309" s="32" t="s">
        <v>11602</v>
      </c>
      <c r="S1309" s="32" t="s">
        <v>10380</v>
      </c>
      <c r="T1309" s="32" t="s">
        <v>10889</v>
      </c>
      <c r="U1309" s="32" t="s">
        <v>2714</v>
      </c>
    </row>
    <row r="1310" spans="1:21" x14ac:dyDescent="0.25">
      <c r="A1310" s="35" t="s">
        <v>4871</v>
      </c>
      <c r="B1310" s="35" t="s">
        <v>4872</v>
      </c>
      <c r="C1310" s="35" t="s">
        <v>4873</v>
      </c>
      <c r="O1310" s="35"/>
      <c r="P1310" s="35" t="s">
        <v>4248</v>
      </c>
      <c r="Q1310" s="32" t="s">
        <v>9847</v>
      </c>
      <c r="R1310" s="32" t="s">
        <v>11555</v>
      </c>
      <c r="S1310" s="32" t="s">
        <v>11076</v>
      </c>
      <c r="T1310" s="32" t="s">
        <v>10399</v>
      </c>
      <c r="U1310" s="32" t="s">
        <v>11077</v>
      </c>
    </row>
    <row r="1311" spans="1:21" x14ac:dyDescent="0.25">
      <c r="A1311" s="35" t="s">
        <v>5332</v>
      </c>
      <c r="B1311" s="35" t="s">
        <v>5333</v>
      </c>
      <c r="C1311" s="35" t="s">
        <v>5334</v>
      </c>
      <c r="O1311" s="35"/>
      <c r="P1311" s="35" t="s">
        <v>4248</v>
      </c>
      <c r="Q1311" s="32" t="s">
        <v>9847</v>
      </c>
      <c r="R1311" s="32" t="s">
        <v>10072</v>
      </c>
      <c r="S1311" s="32" t="s">
        <v>10353</v>
      </c>
      <c r="T1311" s="32" t="s">
        <v>10354</v>
      </c>
      <c r="U1311" s="32" t="s">
        <v>10355</v>
      </c>
    </row>
    <row r="1312" spans="1:21" x14ac:dyDescent="0.25">
      <c r="A1312" s="35" t="s">
        <v>5724</v>
      </c>
      <c r="B1312" s="35" t="s">
        <v>5725</v>
      </c>
      <c r="C1312" s="35" t="s">
        <v>5726</v>
      </c>
      <c r="O1312" s="35"/>
      <c r="P1312" s="35" t="s">
        <v>4248</v>
      </c>
      <c r="Q1312" s="32" t="s">
        <v>9847</v>
      </c>
      <c r="R1312" s="32" t="s">
        <v>11603</v>
      </c>
      <c r="S1312" s="32" t="s">
        <v>11604</v>
      </c>
      <c r="T1312" s="32" t="s">
        <v>10373</v>
      </c>
      <c r="U1312" s="32" t="s">
        <v>11605</v>
      </c>
    </row>
    <row r="1313" spans="1:21" x14ac:dyDescent="0.25">
      <c r="A1313" s="35" t="s">
        <v>5907</v>
      </c>
      <c r="B1313" s="35" t="s">
        <v>5908</v>
      </c>
      <c r="C1313" s="35" t="s">
        <v>5909</v>
      </c>
      <c r="O1313" s="35"/>
      <c r="P1313" s="35" t="s">
        <v>4248</v>
      </c>
      <c r="Q1313" s="32" t="s">
        <v>9847</v>
      </c>
      <c r="R1313" s="32" t="s">
        <v>11603</v>
      </c>
      <c r="S1313" s="32" t="s">
        <v>11604</v>
      </c>
      <c r="T1313" s="32" t="s">
        <v>10373</v>
      </c>
      <c r="U1313" s="32" t="e" cm="1">
        <f t="array" ref="U1313">- Colour-Addition - Brown Velvet-12092023</f>
        <v>#NAME?</v>
      </c>
    </row>
    <row r="1314" spans="1:21" x14ac:dyDescent="0.25">
      <c r="A1314" s="35" t="s">
        <v>5305</v>
      </c>
      <c r="B1314" s="35" t="s">
        <v>5306</v>
      </c>
      <c r="C1314" s="35" t="s">
        <v>5307</v>
      </c>
      <c r="O1314" s="35"/>
      <c r="P1314" s="35" t="s">
        <v>4248</v>
      </c>
      <c r="Q1314" s="32" t="s">
        <v>9847</v>
      </c>
      <c r="R1314" s="32" t="s">
        <v>11606</v>
      </c>
      <c r="S1314" s="32" t="s">
        <v>11607</v>
      </c>
      <c r="T1314" s="32" t="s">
        <v>10372</v>
      </c>
      <c r="U1314" s="32" t="s">
        <v>10373</v>
      </c>
    </row>
    <row r="1315" spans="1:21" x14ac:dyDescent="0.25">
      <c r="A1315" s="35" t="s">
        <v>9124</v>
      </c>
      <c r="B1315" s="35" t="s">
        <v>9125</v>
      </c>
      <c r="C1315" s="35" t="s">
        <v>9126</v>
      </c>
      <c r="O1315" s="35"/>
      <c r="P1315" s="35" t="s">
        <v>4248</v>
      </c>
      <c r="Q1315" s="32" t="s">
        <v>9847</v>
      </c>
      <c r="R1315" s="32" t="s">
        <v>10072</v>
      </c>
      <c r="S1315" s="32" t="s">
        <v>10353</v>
      </c>
      <c r="T1315" s="32" t="s">
        <v>10354</v>
      </c>
      <c r="U1315" s="32" t="s">
        <v>11608</v>
      </c>
    </row>
    <row r="1316" spans="1:21" x14ac:dyDescent="0.25">
      <c r="A1316" s="35" t="s">
        <v>9112</v>
      </c>
      <c r="B1316" s="35" t="s">
        <v>9113</v>
      </c>
      <c r="C1316" s="35" t="s">
        <v>9114</v>
      </c>
      <c r="O1316" s="35"/>
      <c r="P1316" s="35" t="s">
        <v>4248</v>
      </c>
      <c r="Q1316" s="32" t="s">
        <v>9847</v>
      </c>
      <c r="R1316" s="32" t="s">
        <v>10072</v>
      </c>
      <c r="S1316" s="32" t="s">
        <v>10353</v>
      </c>
      <c r="T1316" s="32" t="s">
        <v>10354</v>
      </c>
      <c r="U1316" s="32" t="s">
        <v>11609</v>
      </c>
    </row>
    <row r="1317" spans="1:21" x14ac:dyDescent="0.25">
      <c r="A1317" s="35" t="s">
        <v>9154</v>
      </c>
      <c r="B1317" s="35" t="s">
        <v>9113</v>
      </c>
      <c r="C1317" s="35" t="s">
        <v>9155</v>
      </c>
      <c r="O1317" s="35"/>
      <c r="P1317" s="35" t="s">
        <v>4248</v>
      </c>
      <c r="Q1317" s="32" t="s">
        <v>9847</v>
      </c>
      <c r="R1317" s="32" t="s">
        <v>10072</v>
      </c>
      <c r="S1317" s="32" t="s">
        <v>10353</v>
      </c>
      <c r="T1317" s="32" t="s">
        <v>10354</v>
      </c>
      <c r="U1317" s="32" t="s">
        <v>11610</v>
      </c>
    </row>
    <row r="1318" spans="1:21" x14ac:dyDescent="0.25">
      <c r="A1318" s="35" t="s">
        <v>5844</v>
      </c>
      <c r="B1318" s="35" t="s">
        <v>5845</v>
      </c>
      <c r="C1318" s="35" t="s">
        <v>5846</v>
      </c>
      <c r="O1318" s="35"/>
      <c r="P1318" s="35" t="s">
        <v>4248</v>
      </c>
      <c r="Q1318" s="32" t="s">
        <v>9847</v>
      </c>
      <c r="R1318" s="32" t="s">
        <v>11603</v>
      </c>
      <c r="S1318" s="32" t="s">
        <v>11604</v>
      </c>
      <c r="T1318" s="32" t="s">
        <v>10373</v>
      </c>
      <c r="U1318" s="32" t="e" cm="1">
        <f t="array" ref="U1318">- Colour-Addition - Mint Green Velvet-12092023</f>
        <v>#NAME?</v>
      </c>
    </row>
    <row r="1319" spans="1:21" x14ac:dyDescent="0.25">
      <c r="A1319" s="35" t="s">
        <v>6264</v>
      </c>
      <c r="B1319" s="35" t="s">
        <v>6265</v>
      </c>
      <c r="C1319" s="35" t="s">
        <v>6266</v>
      </c>
      <c r="O1319" s="35"/>
      <c r="P1319" s="35" t="s">
        <v>4248</v>
      </c>
      <c r="Q1319" s="32" t="s">
        <v>9847</v>
      </c>
      <c r="R1319" s="32" t="s">
        <v>10072</v>
      </c>
      <c r="S1319" s="32" t="s">
        <v>10353</v>
      </c>
      <c r="T1319" s="32" t="s">
        <v>10354</v>
      </c>
      <c r="U1319" s="32" t="s">
        <v>11611</v>
      </c>
    </row>
    <row r="1320" spans="1:21" x14ac:dyDescent="0.25">
      <c r="A1320" s="35" t="s">
        <v>9139</v>
      </c>
      <c r="B1320" s="35" t="s">
        <v>9140</v>
      </c>
      <c r="C1320" s="35" t="s">
        <v>9141</v>
      </c>
      <c r="O1320" s="35"/>
      <c r="P1320" s="35" t="s">
        <v>4248</v>
      </c>
      <c r="Q1320" s="32" t="s">
        <v>9847</v>
      </c>
      <c r="R1320" s="32" t="s">
        <v>10072</v>
      </c>
      <c r="S1320" s="32" t="s">
        <v>10353</v>
      </c>
      <c r="T1320" s="32" t="s">
        <v>10354</v>
      </c>
      <c r="U1320" s="32" t="s">
        <v>11612</v>
      </c>
    </row>
    <row r="1321" spans="1:21" x14ac:dyDescent="0.25">
      <c r="A1321" s="35" t="s">
        <v>5323</v>
      </c>
      <c r="B1321" s="35" t="s">
        <v>5324</v>
      </c>
      <c r="C1321" s="35" t="s">
        <v>5325</v>
      </c>
      <c r="O1321" s="35"/>
      <c r="P1321" s="35" t="s">
        <v>4248</v>
      </c>
      <c r="Q1321" s="32" t="s">
        <v>9847</v>
      </c>
      <c r="R1321" s="32" t="s">
        <v>10072</v>
      </c>
      <c r="S1321" s="32" t="s">
        <v>10369</v>
      </c>
      <c r="T1321" s="32" t="s">
        <v>10370</v>
      </c>
      <c r="U1321" s="32" t="s">
        <v>10064</v>
      </c>
    </row>
    <row r="1322" spans="1:21" x14ac:dyDescent="0.25">
      <c r="A1322" s="35" t="s">
        <v>5940</v>
      </c>
      <c r="B1322" s="35" t="s">
        <v>5941</v>
      </c>
      <c r="C1322" s="35" t="s">
        <v>5942</v>
      </c>
      <c r="O1322" s="35"/>
      <c r="P1322" s="35" t="s">
        <v>4248</v>
      </c>
      <c r="Q1322" s="32" t="s">
        <v>9847</v>
      </c>
      <c r="R1322" s="32" t="s">
        <v>11603</v>
      </c>
      <c r="S1322" s="32" t="s">
        <v>11604</v>
      </c>
      <c r="T1322" s="32" t="s">
        <v>10373</v>
      </c>
      <c r="U1322" s="32" t="e" cm="1">
        <f t="array" ref="U1322">- Colour-Addition - Textured Violet-12092023</f>
        <v>#NAME?</v>
      </c>
    </row>
    <row r="1323" spans="1:21" x14ac:dyDescent="0.25">
      <c r="A1323" s="35" t="s">
        <v>6153</v>
      </c>
      <c r="B1323" s="35" t="s">
        <v>6154</v>
      </c>
      <c r="C1323" s="35" t="s">
        <v>6155</v>
      </c>
      <c r="O1323" s="35"/>
      <c r="P1323" s="35" t="s">
        <v>4248</v>
      </c>
      <c r="Q1323" s="32" t="s">
        <v>9847</v>
      </c>
      <c r="R1323" s="32" t="s">
        <v>11603</v>
      </c>
      <c r="S1323" s="32" t="s">
        <v>11604</v>
      </c>
      <c r="T1323" s="32" t="s">
        <v>10373</v>
      </c>
      <c r="U1323" s="32" t="e" cm="1">
        <f t="array" ref="U1323">- Colour-Addition - Wine Velvet-12092023</f>
        <v>#NAME?</v>
      </c>
    </row>
    <row r="1324" spans="1:21" x14ac:dyDescent="0.25">
      <c r="A1324" s="35" t="s">
        <v>5314</v>
      </c>
      <c r="B1324" s="35" t="s">
        <v>5315</v>
      </c>
      <c r="C1324" s="35" t="s">
        <v>5316</v>
      </c>
      <c r="O1324" s="35"/>
      <c r="P1324" s="35" t="s">
        <v>4248</v>
      </c>
      <c r="Q1324" s="32" t="s">
        <v>9847</v>
      </c>
      <c r="R1324" s="32" t="s">
        <v>11603</v>
      </c>
      <c r="S1324" s="32" t="s">
        <v>11604</v>
      </c>
      <c r="T1324" s="32" t="s">
        <v>10373</v>
      </c>
    </row>
    <row r="1325" spans="1:21" x14ac:dyDescent="0.25">
      <c r="A1325" s="33" t="s">
        <v>3705</v>
      </c>
      <c r="B1325" s="35" t="s">
        <v>3704</v>
      </c>
      <c r="C1325" s="35" t="s">
        <v>3703</v>
      </c>
      <c r="D1325" s="32" t="s">
        <v>3702</v>
      </c>
      <c r="O1325" s="35"/>
      <c r="P1325" s="35" t="s">
        <v>4248</v>
      </c>
      <c r="Q1325" s="32" t="s">
        <v>9848</v>
      </c>
      <c r="R1325" s="32" t="s">
        <v>3703</v>
      </c>
    </row>
    <row r="1326" spans="1:21" x14ac:dyDescent="0.25">
      <c r="A1326" s="35" t="s">
        <v>5329</v>
      </c>
      <c r="B1326" s="35" t="s">
        <v>5330</v>
      </c>
      <c r="C1326" s="35" t="s">
        <v>5331</v>
      </c>
      <c r="O1326" s="35"/>
      <c r="P1326" s="35" t="s">
        <v>4248</v>
      </c>
      <c r="Q1326" s="32" t="s">
        <v>9848</v>
      </c>
      <c r="R1326" s="32" t="s">
        <v>10073</v>
      </c>
      <c r="S1326" s="32" t="s">
        <v>10353</v>
      </c>
      <c r="T1326" s="32" t="s">
        <v>10354</v>
      </c>
      <c r="U1326" s="32" t="s">
        <v>10355</v>
      </c>
    </row>
    <row r="1327" spans="1:21" x14ac:dyDescent="0.25">
      <c r="A1327" s="35" t="s">
        <v>5727</v>
      </c>
      <c r="B1327" s="35" t="s">
        <v>5728</v>
      </c>
      <c r="C1327" s="35" t="s">
        <v>5729</v>
      </c>
      <c r="O1327" s="35"/>
      <c r="P1327" s="35" t="s">
        <v>4248</v>
      </c>
      <c r="Q1327" s="32" t="s">
        <v>9848</v>
      </c>
      <c r="R1327" s="32" t="s">
        <v>11613</v>
      </c>
      <c r="S1327" s="32" t="s">
        <v>11604</v>
      </c>
      <c r="T1327" s="32" t="s">
        <v>10373</v>
      </c>
      <c r="U1327" s="32" t="s">
        <v>11605</v>
      </c>
    </row>
    <row r="1328" spans="1:21" x14ac:dyDescent="0.25">
      <c r="A1328" s="35" t="s">
        <v>5910</v>
      </c>
      <c r="B1328" s="35" t="s">
        <v>5911</v>
      </c>
      <c r="C1328" s="35" t="s">
        <v>5912</v>
      </c>
      <c r="O1328" s="35"/>
      <c r="P1328" s="35" t="s">
        <v>4248</v>
      </c>
      <c r="Q1328" s="32" t="s">
        <v>9848</v>
      </c>
      <c r="R1328" s="32" t="s">
        <v>11613</v>
      </c>
      <c r="S1328" s="32" t="s">
        <v>11604</v>
      </c>
      <c r="T1328" s="32" t="s">
        <v>10373</v>
      </c>
      <c r="U1328" s="32" t="e" cm="1">
        <f t="array" ref="U1328">- Colour-Addition - Brown Velvet-12092023</f>
        <v>#NAME?</v>
      </c>
    </row>
    <row r="1329" spans="1:21" x14ac:dyDescent="0.25">
      <c r="A1329" s="35" t="s">
        <v>5302</v>
      </c>
      <c r="B1329" s="35" t="s">
        <v>5303</v>
      </c>
      <c r="C1329" s="35" t="s">
        <v>5304</v>
      </c>
      <c r="O1329" s="35"/>
      <c r="P1329" s="35" t="s">
        <v>4248</v>
      </c>
      <c r="Q1329" s="32" t="s">
        <v>9848</v>
      </c>
      <c r="R1329" s="32" t="s">
        <v>11614</v>
      </c>
      <c r="S1329" s="32" t="s">
        <v>11607</v>
      </c>
      <c r="T1329" s="32" t="s">
        <v>10372</v>
      </c>
      <c r="U1329" s="32" t="s">
        <v>10373</v>
      </c>
    </row>
    <row r="1330" spans="1:21" x14ac:dyDescent="0.25">
      <c r="A1330" s="35" t="s">
        <v>9130</v>
      </c>
      <c r="B1330" s="35" t="s">
        <v>9131</v>
      </c>
      <c r="C1330" s="35" t="s">
        <v>9132</v>
      </c>
      <c r="O1330" s="35"/>
      <c r="P1330" s="35" t="s">
        <v>4248</v>
      </c>
      <c r="Q1330" s="32" t="s">
        <v>9848</v>
      </c>
      <c r="R1330" s="32" t="s">
        <v>10073</v>
      </c>
      <c r="S1330" s="32" t="s">
        <v>10353</v>
      </c>
      <c r="T1330" s="32" t="s">
        <v>10354</v>
      </c>
      <c r="U1330" s="32" t="s">
        <v>11615</v>
      </c>
    </row>
    <row r="1331" spans="1:21" x14ac:dyDescent="0.25">
      <c r="A1331" s="35" t="s">
        <v>9118</v>
      </c>
      <c r="B1331" s="35" t="s">
        <v>9004</v>
      </c>
      <c r="C1331" s="35" t="s">
        <v>9119</v>
      </c>
      <c r="O1331" s="35"/>
      <c r="P1331" s="35" t="s">
        <v>4248</v>
      </c>
      <c r="Q1331" s="32" t="s">
        <v>9848</v>
      </c>
      <c r="R1331" s="32" t="s">
        <v>10073</v>
      </c>
      <c r="S1331" s="32" t="s">
        <v>10353</v>
      </c>
      <c r="T1331" s="32" t="s">
        <v>10354</v>
      </c>
      <c r="U1331" s="32" t="s">
        <v>11616</v>
      </c>
    </row>
    <row r="1332" spans="1:21" x14ac:dyDescent="0.25">
      <c r="A1332" s="35" t="s">
        <v>9003</v>
      </c>
      <c r="B1332" s="35" t="s">
        <v>9004</v>
      </c>
      <c r="C1332" s="35" t="s">
        <v>9005</v>
      </c>
      <c r="O1332" s="35"/>
      <c r="P1332" s="35" t="s">
        <v>4248</v>
      </c>
      <c r="Q1332" s="32" t="s">
        <v>9848</v>
      </c>
      <c r="R1332" s="32" t="s">
        <v>10073</v>
      </c>
      <c r="S1332" s="32" t="s">
        <v>10353</v>
      </c>
      <c r="T1332" s="32" t="s">
        <v>10354</v>
      </c>
      <c r="U1332" s="32" t="s">
        <v>11617</v>
      </c>
    </row>
    <row r="1333" spans="1:21" x14ac:dyDescent="0.25">
      <c r="A1333" s="35" t="s">
        <v>5847</v>
      </c>
      <c r="B1333" s="35" t="s">
        <v>5848</v>
      </c>
      <c r="C1333" s="35" t="s">
        <v>5849</v>
      </c>
      <c r="O1333" s="35"/>
      <c r="P1333" s="35" t="s">
        <v>4248</v>
      </c>
      <c r="Q1333" s="32" t="s">
        <v>9848</v>
      </c>
      <c r="R1333" s="32" t="s">
        <v>11613</v>
      </c>
      <c r="S1333" s="32" t="s">
        <v>11604</v>
      </c>
      <c r="T1333" s="32" t="s">
        <v>10373</v>
      </c>
      <c r="U1333" s="32" t="e" cm="1">
        <f t="array" ref="U1333">- Colour-Addition - Mint Green Velvet-12092023</f>
        <v>#NAME?</v>
      </c>
    </row>
    <row r="1334" spans="1:21" x14ac:dyDescent="0.25">
      <c r="A1334" s="35" t="s">
        <v>6269</v>
      </c>
      <c r="B1334" s="35" t="s">
        <v>6270</v>
      </c>
      <c r="C1334" s="35" t="s">
        <v>6271</v>
      </c>
      <c r="O1334" s="35"/>
      <c r="P1334" s="35" t="s">
        <v>4248</v>
      </c>
      <c r="Q1334" s="32" t="s">
        <v>9848</v>
      </c>
      <c r="R1334" s="32" t="s">
        <v>10073</v>
      </c>
      <c r="S1334" s="32" t="s">
        <v>10353</v>
      </c>
      <c r="T1334" s="32" t="s">
        <v>10354</v>
      </c>
      <c r="U1334" s="32" t="s">
        <v>11618</v>
      </c>
    </row>
    <row r="1335" spans="1:21" x14ac:dyDescent="0.25">
      <c r="A1335" s="35" t="s">
        <v>9145</v>
      </c>
      <c r="B1335" s="35" t="s">
        <v>9146</v>
      </c>
      <c r="C1335" s="35" t="s">
        <v>9147</v>
      </c>
      <c r="O1335" s="35"/>
      <c r="P1335" s="35" t="s">
        <v>4248</v>
      </c>
      <c r="Q1335" s="32" t="s">
        <v>9848</v>
      </c>
      <c r="R1335" s="32" t="s">
        <v>10073</v>
      </c>
      <c r="S1335" s="32" t="s">
        <v>10353</v>
      </c>
      <c r="T1335" s="32" t="s">
        <v>10354</v>
      </c>
      <c r="U1335" s="32" t="s">
        <v>11619</v>
      </c>
    </row>
    <row r="1336" spans="1:21" x14ac:dyDescent="0.25">
      <c r="A1336" s="35" t="s">
        <v>5320</v>
      </c>
      <c r="B1336" s="35" t="s">
        <v>5321</v>
      </c>
      <c r="C1336" s="35" t="s">
        <v>5322</v>
      </c>
      <c r="O1336" s="35"/>
      <c r="P1336" s="35" t="s">
        <v>4248</v>
      </c>
      <c r="Q1336" s="32" t="s">
        <v>9848</v>
      </c>
      <c r="R1336" s="32" t="s">
        <v>11620</v>
      </c>
      <c r="S1336" s="32" t="s">
        <v>11621</v>
      </c>
      <c r="T1336" s="32" t="s">
        <v>11622</v>
      </c>
      <c r="U1336" s="32" t="s">
        <v>10358</v>
      </c>
    </row>
    <row r="1337" spans="1:21" x14ac:dyDescent="0.25">
      <c r="A1337" s="35" t="s">
        <v>5943</v>
      </c>
      <c r="B1337" s="35" t="s">
        <v>5944</v>
      </c>
      <c r="C1337" s="35" t="s">
        <v>5945</v>
      </c>
      <c r="O1337" s="35"/>
      <c r="P1337" s="35" t="s">
        <v>4248</v>
      </c>
      <c r="Q1337" s="32" t="s">
        <v>9848</v>
      </c>
      <c r="R1337" s="32" t="s">
        <v>11613</v>
      </c>
      <c r="S1337" s="32" t="s">
        <v>11604</v>
      </c>
      <c r="T1337" s="32" t="s">
        <v>10373</v>
      </c>
      <c r="U1337" s="32" t="e" cm="1">
        <f t="array" ref="U1337">- Colour-Addition - Textured Violet-12092023</f>
        <v>#NAME?</v>
      </c>
    </row>
    <row r="1338" spans="1:21" x14ac:dyDescent="0.25">
      <c r="A1338" s="35" t="s">
        <v>6156</v>
      </c>
      <c r="B1338" s="35" t="s">
        <v>6157</v>
      </c>
      <c r="C1338" s="35" t="s">
        <v>6158</v>
      </c>
      <c r="O1338" s="35"/>
      <c r="P1338" s="35" t="s">
        <v>4248</v>
      </c>
      <c r="Q1338" s="32" t="s">
        <v>9848</v>
      </c>
      <c r="R1338" s="32" t="s">
        <v>11613</v>
      </c>
      <c r="S1338" s="32" t="s">
        <v>11604</v>
      </c>
      <c r="T1338" s="32" t="s">
        <v>10373</v>
      </c>
      <c r="U1338" s="32" t="e" cm="1">
        <f t="array" ref="U1338">- Colour-Addition - Wine Velvet-12092023</f>
        <v>#NAME?</v>
      </c>
    </row>
    <row r="1339" spans="1:21" x14ac:dyDescent="0.25">
      <c r="A1339" s="35" t="s">
        <v>5311</v>
      </c>
      <c r="B1339" s="35" t="s">
        <v>5312</v>
      </c>
      <c r="C1339" s="35" t="s">
        <v>5313</v>
      </c>
      <c r="O1339" s="35"/>
      <c r="P1339" s="35" t="s">
        <v>4248</v>
      </c>
      <c r="Q1339" s="32" t="s">
        <v>9848</v>
      </c>
      <c r="R1339" s="32" t="s">
        <v>11613</v>
      </c>
      <c r="S1339" s="32" t="s">
        <v>11604</v>
      </c>
      <c r="T1339" s="32" t="s">
        <v>10373</v>
      </c>
    </row>
    <row r="1340" spans="1:21" x14ac:dyDescent="0.25">
      <c r="A1340" s="33" t="s">
        <v>3699</v>
      </c>
      <c r="B1340" s="35" t="s">
        <v>3700</v>
      </c>
      <c r="C1340" s="35" t="s">
        <v>3701</v>
      </c>
      <c r="D1340" s="32" t="s">
        <v>3702</v>
      </c>
      <c r="O1340" s="35"/>
      <c r="P1340" s="35" t="s">
        <v>4248</v>
      </c>
      <c r="Q1340" s="32" t="s">
        <v>9849</v>
      </c>
      <c r="R1340" s="32" t="s">
        <v>3701</v>
      </c>
    </row>
    <row r="1341" spans="1:21" x14ac:dyDescent="0.25">
      <c r="A1341" s="35" t="s">
        <v>5326</v>
      </c>
      <c r="B1341" s="35" t="s">
        <v>5327</v>
      </c>
      <c r="C1341" s="35" t="s">
        <v>5328</v>
      </c>
      <c r="O1341" s="35"/>
      <c r="P1341" s="35" t="s">
        <v>4248</v>
      </c>
      <c r="Q1341" s="32" t="s">
        <v>9849</v>
      </c>
      <c r="R1341" s="32" t="s">
        <v>10074</v>
      </c>
      <c r="S1341" s="32" t="s">
        <v>10353</v>
      </c>
      <c r="T1341" s="32" t="s">
        <v>10354</v>
      </c>
      <c r="U1341" s="32" t="s">
        <v>10355</v>
      </c>
    </row>
    <row r="1342" spans="1:21" x14ac:dyDescent="0.25">
      <c r="A1342" s="35" t="s">
        <v>9100</v>
      </c>
      <c r="B1342" s="35" t="s">
        <v>9101</v>
      </c>
      <c r="C1342" s="35" t="s">
        <v>9102</v>
      </c>
      <c r="O1342" s="35"/>
      <c r="P1342" s="35" t="s">
        <v>4248</v>
      </c>
      <c r="Q1342" s="32" t="s">
        <v>9849</v>
      </c>
      <c r="R1342" s="32" t="s">
        <v>11544</v>
      </c>
      <c r="S1342" s="32" t="e" cm="1">
        <f t="array" ref="S1342">-BlueVel</f>
        <v>#NAME?</v>
      </c>
      <c r="T1342" s="32" t="s">
        <v>10373</v>
      </c>
      <c r="U1342" s="32" t="e" cm="1">
        <f t="array" ref="U1342">-VISHAT BLUEColorAddition428</f>
        <v>#NAME?</v>
      </c>
    </row>
    <row r="1343" spans="1:21" x14ac:dyDescent="0.25">
      <c r="A1343" s="35" t="s">
        <v>5730</v>
      </c>
      <c r="B1343" s="35" t="s">
        <v>5731</v>
      </c>
      <c r="C1343" s="35" t="s">
        <v>5732</v>
      </c>
      <c r="O1343" s="35"/>
      <c r="P1343" s="35" t="s">
        <v>4248</v>
      </c>
      <c r="Q1343" s="32" t="s">
        <v>9849</v>
      </c>
      <c r="R1343" s="32" t="s">
        <v>11623</v>
      </c>
      <c r="S1343" s="32" t="s">
        <v>11604</v>
      </c>
      <c r="T1343" s="32" t="s">
        <v>10373</v>
      </c>
      <c r="U1343" s="32" t="s">
        <v>11605</v>
      </c>
    </row>
    <row r="1344" spans="1:21" x14ac:dyDescent="0.25">
      <c r="A1344" s="35" t="s">
        <v>6240</v>
      </c>
      <c r="B1344" s="35" t="s">
        <v>6241</v>
      </c>
      <c r="C1344" s="35" t="s">
        <v>6242</v>
      </c>
      <c r="O1344" s="35"/>
      <c r="P1344" s="35" t="s">
        <v>4248</v>
      </c>
      <c r="Q1344" s="32" t="s">
        <v>9849</v>
      </c>
      <c r="R1344" s="32" t="s">
        <v>11544</v>
      </c>
      <c r="S1344" s="32" t="e" cm="1">
        <f t="array" ref="S1344">-BlueVel</f>
        <v>#NAME?</v>
      </c>
      <c r="T1344" s="32" t="s">
        <v>10373</v>
      </c>
      <c r="U1344" s="32" t="e" cm="1">
        <f t="array" ref="U1344">-VISHAT BLUEColorAddition418</f>
        <v>#NAME?</v>
      </c>
    </row>
    <row r="1345" spans="1:21" x14ac:dyDescent="0.25">
      <c r="A1345" s="35" t="s">
        <v>8935</v>
      </c>
      <c r="B1345" s="35" t="s">
        <v>8936</v>
      </c>
      <c r="C1345" s="35" t="s">
        <v>8937</v>
      </c>
      <c r="O1345" s="35"/>
      <c r="P1345" s="35" t="s">
        <v>4248</v>
      </c>
      <c r="Q1345" s="32" t="s">
        <v>9849</v>
      </c>
      <c r="R1345" s="32" t="s">
        <v>11544</v>
      </c>
      <c r="S1345" s="32" t="e" cm="1">
        <f t="array" ref="S1345">-BlueVel</f>
        <v>#NAME?</v>
      </c>
      <c r="T1345" s="32" t="s">
        <v>10373</v>
      </c>
      <c r="U1345" s="32" t="e" cm="1">
        <f t="array" ref="U1345">-VISHAT BLUEColorAddition393</f>
        <v>#NAME?</v>
      </c>
    </row>
    <row r="1346" spans="1:21" x14ac:dyDescent="0.25">
      <c r="A1346" s="35" t="s">
        <v>5018</v>
      </c>
      <c r="B1346" s="35" t="s">
        <v>5019</v>
      </c>
      <c r="C1346" s="35" t="s">
        <v>5020</v>
      </c>
      <c r="O1346" s="35"/>
      <c r="P1346" s="35" t="s">
        <v>4248</v>
      </c>
      <c r="Q1346" s="32" t="s">
        <v>9849</v>
      </c>
      <c r="R1346" s="32" t="s">
        <v>10074</v>
      </c>
      <c r="S1346" s="32" t="s">
        <v>11624</v>
      </c>
      <c r="T1346" s="32" t="s">
        <v>10399</v>
      </c>
      <c r="U1346" s="32" t="s">
        <v>10394</v>
      </c>
    </row>
    <row r="1347" spans="1:21" x14ac:dyDescent="0.25">
      <c r="A1347" s="35" t="s">
        <v>5299</v>
      </c>
      <c r="B1347" s="35" t="s">
        <v>5300</v>
      </c>
      <c r="C1347" s="35" t="s">
        <v>5301</v>
      </c>
      <c r="O1347" s="35"/>
      <c r="P1347" s="35" t="s">
        <v>4248</v>
      </c>
      <c r="Q1347" s="32" t="s">
        <v>9849</v>
      </c>
      <c r="R1347" s="32" t="s">
        <v>11625</v>
      </c>
      <c r="S1347" s="32" t="s">
        <v>11607</v>
      </c>
      <c r="T1347" s="32" t="s">
        <v>10372</v>
      </c>
      <c r="U1347" s="32" t="s">
        <v>10373</v>
      </c>
    </row>
    <row r="1348" spans="1:21" x14ac:dyDescent="0.25">
      <c r="A1348" s="35" t="s">
        <v>9127</v>
      </c>
      <c r="B1348" s="35" t="s">
        <v>9128</v>
      </c>
      <c r="C1348" s="35" t="s">
        <v>9129</v>
      </c>
      <c r="O1348" s="35"/>
      <c r="P1348" s="35" t="s">
        <v>4248</v>
      </c>
      <c r="Q1348" s="32" t="s">
        <v>9849</v>
      </c>
      <c r="R1348" s="32" t="s">
        <v>11544</v>
      </c>
      <c r="S1348" s="32" t="e" cm="1">
        <f t="array" ref="S1348">-BlueVel</f>
        <v>#NAME?</v>
      </c>
      <c r="T1348" s="32" t="s">
        <v>10373</v>
      </c>
      <c r="U1348" s="32" t="e" cm="1">
        <f t="array" ref="U1348">-VISHAT BLUEColorAddition438</f>
        <v>#NAME?</v>
      </c>
    </row>
    <row r="1349" spans="1:21" x14ac:dyDescent="0.25">
      <c r="A1349" s="35" t="s">
        <v>9115</v>
      </c>
      <c r="B1349" s="35" t="s">
        <v>9116</v>
      </c>
      <c r="C1349" s="35" t="s">
        <v>9117</v>
      </c>
      <c r="O1349" s="35"/>
      <c r="P1349" s="35" t="s">
        <v>4248</v>
      </c>
      <c r="Q1349" s="32" t="s">
        <v>9849</v>
      </c>
      <c r="R1349" s="32" t="s">
        <v>11544</v>
      </c>
      <c r="S1349" s="32" t="e" cm="1">
        <f t="array" ref="S1349">-BlueVel</f>
        <v>#NAME?</v>
      </c>
      <c r="T1349" s="32" t="s">
        <v>10373</v>
      </c>
      <c r="U1349" s="32" t="e" cm="1">
        <f t="array" ref="U1349">-VISHAT BLUEColorAddition433</f>
        <v>#NAME?</v>
      </c>
    </row>
    <row r="1350" spans="1:21" x14ac:dyDescent="0.25">
      <c r="A1350" s="35" t="s">
        <v>9156</v>
      </c>
      <c r="B1350" s="35" t="s">
        <v>9116</v>
      </c>
      <c r="C1350" s="35" t="s">
        <v>9157</v>
      </c>
      <c r="O1350" s="35"/>
      <c r="P1350" s="35" t="s">
        <v>4248</v>
      </c>
      <c r="Q1350" s="32" t="s">
        <v>9849</v>
      </c>
      <c r="R1350" s="32" t="s">
        <v>11544</v>
      </c>
      <c r="S1350" s="32" t="e" cm="1">
        <f t="array" ref="S1350">-BlueVel</f>
        <v>#NAME?</v>
      </c>
      <c r="T1350" s="32" t="s">
        <v>10373</v>
      </c>
      <c r="U1350" s="32" t="e" cm="1">
        <f t="array" ref="U1350">-VISHAT BLUEColorAddition453</f>
        <v>#NAME?</v>
      </c>
    </row>
    <row r="1351" spans="1:21" x14ac:dyDescent="0.25">
      <c r="A1351" s="35" t="s">
        <v>6258</v>
      </c>
      <c r="B1351" s="35" t="s">
        <v>6259</v>
      </c>
      <c r="C1351" s="35" t="s">
        <v>6260</v>
      </c>
      <c r="O1351" s="35"/>
      <c r="P1351" s="35" t="s">
        <v>4248</v>
      </c>
      <c r="Q1351" s="32" t="s">
        <v>9849</v>
      </c>
      <c r="R1351" s="32" t="s">
        <v>11544</v>
      </c>
      <c r="S1351" s="32" t="e" cm="1">
        <f t="array" ref="S1351">-BlueVel</f>
        <v>#NAME?</v>
      </c>
      <c r="T1351" s="32" t="s">
        <v>10373</v>
      </c>
      <c r="U1351" s="32" t="e" cm="1">
        <f t="array" ref="U1351">-VISHAT BLUEColorAddition423</f>
        <v>#NAME?</v>
      </c>
    </row>
    <row r="1352" spans="1:21" x14ac:dyDescent="0.25">
      <c r="A1352" s="35" t="s">
        <v>5850</v>
      </c>
      <c r="B1352" s="35" t="s">
        <v>5851</v>
      </c>
      <c r="C1352" s="35" t="s">
        <v>5852</v>
      </c>
      <c r="O1352" s="35"/>
      <c r="P1352" s="35" t="s">
        <v>4248</v>
      </c>
      <c r="Q1352" s="32" t="s">
        <v>9849</v>
      </c>
      <c r="R1352" s="32" t="s">
        <v>11623</v>
      </c>
      <c r="S1352" s="32" t="s">
        <v>11604</v>
      </c>
      <c r="T1352" s="32" t="s">
        <v>10373</v>
      </c>
      <c r="U1352" s="32" t="e" cm="1">
        <f t="array" ref="U1352">- Colour-Addition - Mint Green Velvet-12092023</f>
        <v>#NAME?</v>
      </c>
    </row>
    <row r="1353" spans="1:21" x14ac:dyDescent="0.25">
      <c r="A1353" s="35" t="s">
        <v>6231</v>
      </c>
      <c r="B1353" s="35" t="s">
        <v>6232</v>
      </c>
      <c r="C1353" s="35" t="s">
        <v>6233</v>
      </c>
      <c r="O1353" s="35"/>
      <c r="P1353" s="35" t="s">
        <v>4248</v>
      </c>
      <c r="Q1353" s="32" t="s">
        <v>9849</v>
      </c>
      <c r="R1353" s="32" t="s">
        <v>11544</v>
      </c>
      <c r="S1353" s="32" t="e" cm="1">
        <f t="array" ref="S1353">-BlueVel</f>
        <v>#NAME?</v>
      </c>
      <c r="T1353" s="32" t="s">
        <v>10373</v>
      </c>
      <c r="U1353" s="32" t="e" cm="1">
        <f t="array" ref="U1353">-VISHAT BLUEColorAddition413</f>
        <v>#NAME?</v>
      </c>
    </row>
    <row r="1354" spans="1:21" x14ac:dyDescent="0.25">
      <c r="A1354" s="35" t="s">
        <v>6267</v>
      </c>
      <c r="B1354" s="35" t="s">
        <v>6232</v>
      </c>
      <c r="C1354" s="35" t="s">
        <v>6268</v>
      </c>
      <c r="O1354" s="35"/>
      <c r="P1354" s="35" t="s">
        <v>4248</v>
      </c>
      <c r="Q1354" s="32" t="s">
        <v>9849</v>
      </c>
      <c r="R1354" s="32" t="s">
        <v>11544</v>
      </c>
      <c r="S1354" s="32" t="e" cm="1">
        <f t="array" ref="S1354">-BlueVel</f>
        <v>#NAME?</v>
      </c>
      <c r="T1354" s="32" t="s">
        <v>10373</v>
      </c>
      <c r="U1354" s="32" t="e" cm="1">
        <f t="array" ref="U1354">-VISHAT BLUEColorAddition448</f>
        <v>#NAME?</v>
      </c>
    </row>
    <row r="1355" spans="1:21" x14ac:dyDescent="0.25">
      <c r="A1355" s="35" t="s">
        <v>9142</v>
      </c>
      <c r="B1355" s="35" t="s">
        <v>9143</v>
      </c>
      <c r="C1355" s="35" t="s">
        <v>9144</v>
      </c>
      <c r="O1355" s="35"/>
      <c r="P1355" s="35" t="s">
        <v>4248</v>
      </c>
      <c r="Q1355" s="32" t="s">
        <v>9849</v>
      </c>
      <c r="R1355" s="32" t="s">
        <v>11544</v>
      </c>
      <c r="S1355" s="32" t="e" cm="1">
        <f t="array" ref="S1355">-BlueVel</f>
        <v>#NAME?</v>
      </c>
      <c r="T1355" s="32" t="s">
        <v>10373</v>
      </c>
      <c r="U1355" s="32" t="e" cm="1">
        <f t="array" ref="U1355">-VISHAT BLUEColorAddition443</f>
        <v>#NAME?</v>
      </c>
    </row>
    <row r="1356" spans="1:21" x14ac:dyDescent="0.25">
      <c r="A1356" s="35" t="s">
        <v>5317</v>
      </c>
      <c r="B1356" s="35" t="s">
        <v>5318</v>
      </c>
      <c r="C1356" s="35" t="s">
        <v>5319</v>
      </c>
      <c r="O1356" s="35"/>
      <c r="P1356" s="35" t="s">
        <v>4248</v>
      </c>
      <c r="Q1356" s="32" t="s">
        <v>9849</v>
      </c>
      <c r="R1356" s="32" t="s">
        <v>11626</v>
      </c>
      <c r="S1356" s="32" t="s">
        <v>11621</v>
      </c>
      <c r="T1356" s="32" t="s">
        <v>11622</v>
      </c>
      <c r="U1356" s="32" t="s">
        <v>10358</v>
      </c>
    </row>
    <row r="1357" spans="1:21" x14ac:dyDescent="0.25">
      <c r="A1357" s="35" t="s">
        <v>8950</v>
      </c>
      <c r="B1357" s="35" t="s">
        <v>8951</v>
      </c>
      <c r="C1357" s="35" t="s">
        <v>8952</v>
      </c>
      <c r="O1357" s="35"/>
      <c r="P1357" s="35" t="s">
        <v>4248</v>
      </c>
      <c r="Q1357" s="32" t="s">
        <v>9849</v>
      </c>
      <c r="R1357" s="32" t="s">
        <v>11544</v>
      </c>
      <c r="S1357" s="32" t="e" cm="1">
        <f t="array" ref="S1357">-BlueVel</f>
        <v>#NAME?</v>
      </c>
      <c r="T1357" s="32" t="s">
        <v>10373</v>
      </c>
      <c r="U1357" s="32" t="e" cm="1">
        <f t="array" ref="U1357">-VISHAT BLUEColorAddition398</f>
        <v>#NAME?</v>
      </c>
    </row>
    <row r="1358" spans="1:21" x14ac:dyDescent="0.25">
      <c r="A1358" s="35" t="s">
        <v>8965</v>
      </c>
      <c r="B1358" s="35" t="s">
        <v>8966</v>
      </c>
      <c r="C1358" s="35" t="s">
        <v>8967</v>
      </c>
      <c r="O1358" s="35"/>
      <c r="P1358" s="35" t="s">
        <v>4248</v>
      </c>
      <c r="Q1358" s="32" t="s">
        <v>9849</v>
      </c>
      <c r="R1358" s="32" t="s">
        <v>11544</v>
      </c>
      <c r="S1358" s="32" t="e" cm="1">
        <f t="array" ref="S1358">-BlueVel</f>
        <v>#NAME?</v>
      </c>
      <c r="T1358" s="32" t="s">
        <v>10373</v>
      </c>
      <c r="U1358" s="32" t="e" cm="1">
        <f t="array" ref="U1358">-VISHAT BLUEColorAddition403</f>
        <v>#NAME?</v>
      </c>
    </row>
    <row r="1359" spans="1:21" x14ac:dyDescent="0.25">
      <c r="A1359" s="35" t="s">
        <v>8980</v>
      </c>
      <c r="B1359" s="35" t="s">
        <v>8981</v>
      </c>
      <c r="C1359" s="35" t="s">
        <v>8982</v>
      </c>
      <c r="O1359" s="35"/>
      <c r="P1359" s="35" t="s">
        <v>4248</v>
      </c>
      <c r="Q1359" s="32" t="s">
        <v>9849</v>
      </c>
      <c r="R1359" s="32" t="s">
        <v>11544</v>
      </c>
      <c r="S1359" s="32" t="e" cm="1">
        <f t="array" ref="S1359">-BlueVel</f>
        <v>#NAME?</v>
      </c>
      <c r="T1359" s="32" t="s">
        <v>10373</v>
      </c>
      <c r="U1359" s="32" t="e" cm="1">
        <f t="array" ref="U1359">-VISHAT BLUEColorAddition408</f>
        <v>#NAME?</v>
      </c>
    </row>
    <row r="1360" spans="1:21" x14ac:dyDescent="0.25">
      <c r="A1360" s="35" t="s">
        <v>5946</v>
      </c>
      <c r="B1360" s="35" t="s">
        <v>5947</v>
      </c>
      <c r="C1360" s="35" t="s">
        <v>5948</v>
      </c>
      <c r="O1360" s="35"/>
      <c r="P1360" s="35" t="s">
        <v>4248</v>
      </c>
      <c r="Q1360" s="32" t="s">
        <v>9849</v>
      </c>
      <c r="R1360" s="32" t="s">
        <v>11623</v>
      </c>
      <c r="S1360" s="32" t="s">
        <v>11604</v>
      </c>
      <c r="T1360" s="32" t="s">
        <v>10373</v>
      </c>
      <c r="U1360" s="32" t="e" cm="1">
        <f t="array" ref="U1360">- Colour-Addition - Textured Violet-12092023</f>
        <v>#NAME?</v>
      </c>
    </row>
    <row r="1361" spans="1:21" x14ac:dyDescent="0.25">
      <c r="A1361" s="35" t="s">
        <v>6159</v>
      </c>
      <c r="B1361" s="35" t="s">
        <v>6160</v>
      </c>
      <c r="C1361" s="35" t="s">
        <v>6161</v>
      </c>
      <c r="O1361" s="35"/>
      <c r="P1361" s="35" t="s">
        <v>4248</v>
      </c>
      <c r="Q1361" s="32" t="s">
        <v>9849</v>
      </c>
      <c r="R1361" s="32" t="s">
        <v>11623</v>
      </c>
      <c r="S1361" s="32" t="s">
        <v>11604</v>
      </c>
      <c r="T1361" s="32" t="s">
        <v>10373</v>
      </c>
      <c r="U1361" s="32" t="e" cm="1">
        <f t="array" ref="U1361">- Colour-Addition - Wine Velvet-12092023</f>
        <v>#NAME?</v>
      </c>
    </row>
    <row r="1362" spans="1:21" x14ac:dyDescent="0.25">
      <c r="A1362" s="35" t="s">
        <v>5308</v>
      </c>
      <c r="B1362" s="35" t="s">
        <v>5309</v>
      </c>
      <c r="C1362" s="35" t="s">
        <v>5310</v>
      </c>
      <c r="O1362" s="35"/>
      <c r="P1362" s="35" t="s">
        <v>4248</v>
      </c>
      <c r="Q1362" s="32" t="s">
        <v>9849</v>
      </c>
      <c r="R1362" s="32" t="s">
        <v>11623</v>
      </c>
      <c r="S1362" s="32" t="s">
        <v>11604</v>
      </c>
      <c r="T1362" s="32" t="s">
        <v>10373</v>
      </c>
    </row>
    <row r="1363" spans="1:21" x14ac:dyDescent="0.25">
      <c r="A1363" s="35" t="s">
        <v>6545</v>
      </c>
      <c r="B1363" s="35" t="s">
        <v>6546</v>
      </c>
      <c r="C1363" s="35" t="s">
        <v>6547</v>
      </c>
      <c r="O1363" s="35"/>
      <c r="P1363" s="35" t="s">
        <v>4248</v>
      </c>
      <c r="Q1363" s="32" t="s">
        <v>10177</v>
      </c>
      <c r="R1363" s="32" t="s">
        <v>11602</v>
      </c>
      <c r="S1363" s="32" t="s">
        <v>10884</v>
      </c>
      <c r="T1363" s="32" t="s">
        <v>10889</v>
      </c>
      <c r="U1363" s="32" t="s">
        <v>11540</v>
      </c>
    </row>
    <row r="1364" spans="1:21" x14ac:dyDescent="0.25">
      <c r="A1364" s="35" t="s">
        <v>1735</v>
      </c>
      <c r="B1364" s="35" t="s">
        <v>1736</v>
      </c>
      <c r="C1364" s="35" t="s">
        <v>1737</v>
      </c>
      <c r="D1364" s="32" t="s">
        <v>137</v>
      </c>
      <c r="E1364" s="32" t="s">
        <v>400</v>
      </c>
      <c r="F1364" s="46">
        <v>4</v>
      </c>
      <c r="G1364" s="32" t="s">
        <v>132</v>
      </c>
      <c r="H1364" s="32" t="s">
        <v>153</v>
      </c>
      <c r="I1364" s="32" t="s">
        <v>133</v>
      </c>
      <c r="O1364" s="35"/>
      <c r="P1364" s="35" t="s">
        <v>3713</v>
      </c>
      <c r="Q1364" s="32" t="s">
        <v>10130</v>
      </c>
      <c r="R1364" s="32" t="s">
        <v>1737</v>
      </c>
    </row>
    <row r="1365" spans="1:21" x14ac:dyDescent="0.25">
      <c r="A1365" s="33" t="s">
        <v>2862</v>
      </c>
      <c r="B1365" s="35" t="s">
        <v>3288</v>
      </c>
      <c r="C1365" s="35" t="s">
        <v>3084</v>
      </c>
      <c r="D1365" s="32" t="s">
        <v>1010</v>
      </c>
      <c r="E1365" s="32" t="s">
        <v>138</v>
      </c>
      <c r="O1365" s="35"/>
      <c r="P1365" s="35" t="s">
        <v>4248</v>
      </c>
      <c r="Q1365" s="32" t="s">
        <v>10196</v>
      </c>
      <c r="R1365" s="32" t="s">
        <v>11627</v>
      </c>
      <c r="S1365" s="32" t="s">
        <v>11628</v>
      </c>
      <c r="T1365" s="32" t="s">
        <v>10313</v>
      </c>
      <c r="U1365" s="32" t="s">
        <v>11629</v>
      </c>
    </row>
    <row r="1366" spans="1:21" x14ac:dyDescent="0.25">
      <c r="A1366" s="35" t="s">
        <v>9672</v>
      </c>
      <c r="B1366" s="35" t="s">
        <v>9673</v>
      </c>
      <c r="C1366" s="35" t="s">
        <v>9674</v>
      </c>
      <c r="O1366" s="35"/>
      <c r="P1366" s="35" t="s">
        <v>4248</v>
      </c>
      <c r="Q1366" s="32" t="s">
        <v>10175</v>
      </c>
      <c r="R1366" s="32" t="s">
        <v>11630</v>
      </c>
      <c r="S1366" s="32" t="s">
        <v>11631</v>
      </c>
      <c r="T1366" s="32" t="s">
        <v>11632</v>
      </c>
      <c r="U1366" s="32" t="s">
        <v>11633</v>
      </c>
    </row>
    <row r="1367" spans="1:21" x14ac:dyDescent="0.25">
      <c r="A1367" s="33" t="s">
        <v>2860</v>
      </c>
      <c r="B1367" s="35" t="s">
        <v>3286</v>
      </c>
      <c r="C1367" s="35" t="s">
        <v>3082</v>
      </c>
      <c r="D1367" s="32" t="s">
        <v>1010</v>
      </c>
      <c r="E1367" s="32" t="s">
        <v>138</v>
      </c>
      <c r="O1367" s="35"/>
      <c r="P1367" s="35" t="s">
        <v>4248</v>
      </c>
      <c r="Q1367" s="32" t="s">
        <v>10197</v>
      </c>
      <c r="R1367" s="32" t="s">
        <v>11634</v>
      </c>
      <c r="S1367" s="32" t="s">
        <v>11628</v>
      </c>
      <c r="T1367" s="32" t="s">
        <v>10313</v>
      </c>
      <c r="U1367" s="32" t="s">
        <v>11629</v>
      </c>
    </row>
    <row r="1368" spans="1:21" x14ac:dyDescent="0.25">
      <c r="A1368" s="35" t="s">
        <v>4832</v>
      </c>
      <c r="B1368" s="35" t="s">
        <v>4833</v>
      </c>
      <c r="C1368" s="35" t="s">
        <v>4834</v>
      </c>
      <c r="O1368" s="35"/>
      <c r="P1368" s="35" t="s">
        <v>4248</v>
      </c>
      <c r="Q1368" s="32" t="s">
        <v>10174</v>
      </c>
      <c r="R1368" s="32" t="s">
        <v>11635</v>
      </c>
      <c r="S1368" s="32" t="s">
        <v>11631</v>
      </c>
      <c r="T1368" s="32" t="s">
        <v>11632</v>
      </c>
      <c r="U1368" s="32" t="s">
        <v>11633</v>
      </c>
    </row>
    <row r="1369" spans="1:21" x14ac:dyDescent="0.25">
      <c r="A1369" s="35" t="s">
        <v>1733</v>
      </c>
      <c r="B1369" s="35" t="s">
        <v>1734</v>
      </c>
      <c r="C1369" s="35" t="s">
        <v>55</v>
      </c>
      <c r="D1369" s="32" t="s">
        <v>320</v>
      </c>
      <c r="E1369" s="32" t="s">
        <v>138</v>
      </c>
      <c r="F1369" s="46" t="s">
        <v>138</v>
      </c>
      <c r="G1369" s="32" t="s">
        <v>132</v>
      </c>
      <c r="H1369" s="32" t="s">
        <v>153</v>
      </c>
      <c r="I1369" s="32" t="s">
        <v>101</v>
      </c>
      <c r="J1369" s="32" t="s">
        <v>679</v>
      </c>
      <c r="K1369" s="32">
        <v>2</v>
      </c>
      <c r="L1369" s="32" t="s">
        <v>103</v>
      </c>
      <c r="N1369" s="32">
        <v>114</v>
      </c>
      <c r="O1369" s="35"/>
      <c r="P1369" s="35" t="s">
        <v>4248</v>
      </c>
      <c r="Q1369" s="32" t="s">
        <v>10196</v>
      </c>
      <c r="R1369" s="32" t="s">
        <v>11636</v>
      </c>
      <c r="S1369" s="32" t="s">
        <v>11637</v>
      </c>
      <c r="T1369" s="32" t="s">
        <v>10362</v>
      </c>
      <c r="U1369" s="32" t="s">
        <v>11638</v>
      </c>
    </row>
    <row r="1370" spans="1:21" x14ac:dyDescent="0.25">
      <c r="A1370" s="35" t="s">
        <v>1730</v>
      </c>
      <c r="B1370" s="35" t="s">
        <v>1731</v>
      </c>
      <c r="C1370" s="35" t="s">
        <v>1732</v>
      </c>
      <c r="D1370" s="32" t="s">
        <v>268</v>
      </c>
      <c r="E1370" s="32" t="s">
        <v>138</v>
      </c>
      <c r="F1370" s="46" t="s">
        <v>138</v>
      </c>
      <c r="G1370" s="32" t="s">
        <v>132</v>
      </c>
      <c r="H1370" s="32" t="s">
        <v>153</v>
      </c>
      <c r="I1370" s="32" t="s">
        <v>101</v>
      </c>
      <c r="J1370" s="32" t="s">
        <v>679</v>
      </c>
      <c r="K1370" s="32">
        <v>2</v>
      </c>
      <c r="L1370" s="32" t="s">
        <v>103</v>
      </c>
      <c r="O1370" s="35"/>
      <c r="P1370" s="35" t="s">
        <v>4248</v>
      </c>
      <c r="Q1370" s="32" t="s">
        <v>10196</v>
      </c>
      <c r="R1370" s="32" t="s">
        <v>11636</v>
      </c>
      <c r="S1370" s="32" t="s">
        <v>11639</v>
      </c>
      <c r="T1370" s="32" t="s">
        <v>11640</v>
      </c>
      <c r="U1370" s="32" t="s">
        <v>11641</v>
      </c>
    </row>
    <row r="1371" spans="1:21" x14ac:dyDescent="0.25">
      <c r="A1371" s="35" t="s">
        <v>1728</v>
      </c>
      <c r="B1371" s="35" t="s">
        <v>1729</v>
      </c>
      <c r="C1371" s="35" t="s">
        <v>2720</v>
      </c>
      <c r="D1371" s="32" t="s">
        <v>2715</v>
      </c>
      <c r="E1371" s="32" t="s">
        <v>138</v>
      </c>
      <c r="F1371" s="46" t="s">
        <v>138</v>
      </c>
      <c r="G1371" s="32" t="s">
        <v>132</v>
      </c>
      <c r="H1371" s="32" t="s">
        <v>153</v>
      </c>
      <c r="I1371" s="32" t="s">
        <v>101</v>
      </c>
      <c r="J1371" s="32" t="s">
        <v>679</v>
      </c>
      <c r="K1371" s="32">
        <v>2</v>
      </c>
      <c r="L1371" s="32" t="s">
        <v>103</v>
      </c>
      <c r="N1371" s="32">
        <v>114</v>
      </c>
      <c r="O1371" s="35"/>
      <c r="P1371" s="35" t="s">
        <v>4248</v>
      </c>
      <c r="Q1371" s="32" t="s">
        <v>10196</v>
      </c>
      <c r="R1371" s="32" t="s">
        <v>11636</v>
      </c>
      <c r="S1371" s="32" t="s">
        <v>11642</v>
      </c>
    </row>
    <row r="1372" spans="1:21" x14ac:dyDescent="0.25">
      <c r="A1372" s="35" t="s">
        <v>1725</v>
      </c>
      <c r="B1372" s="35" t="s">
        <v>1726</v>
      </c>
      <c r="C1372" s="35" t="s">
        <v>1727</v>
      </c>
      <c r="D1372" s="32" t="s">
        <v>320</v>
      </c>
      <c r="E1372" s="32" t="s">
        <v>138</v>
      </c>
      <c r="F1372" s="46" t="s">
        <v>138</v>
      </c>
      <c r="G1372" s="32" t="s">
        <v>132</v>
      </c>
      <c r="H1372" s="32" t="s">
        <v>153</v>
      </c>
      <c r="I1372" s="32" t="s">
        <v>101</v>
      </c>
      <c r="J1372" s="32" t="s">
        <v>679</v>
      </c>
      <c r="K1372" s="32">
        <v>2</v>
      </c>
      <c r="L1372" s="32" t="s">
        <v>103</v>
      </c>
      <c r="O1372" s="35"/>
      <c r="P1372" s="35" t="s">
        <v>4248</v>
      </c>
      <c r="Q1372" s="32" t="s">
        <v>10197</v>
      </c>
      <c r="R1372" s="32" t="s">
        <v>11636</v>
      </c>
      <c r="S1372" s="32" t="s">
        <v>11643</v>
      </c>
      <c r="T1372" s="32" t="s">
        <v>10362</v>
      </c>
      <c r="U1372" s="32" t="s">
        <v>11638</v>
      </c>
    </row>
    <row r="1373" spans="1:21" x14ac:dyDescent="0.25">
      <c r="A1373" s="35" t="s">
        <v>1722</v>
      </c>
      <c r="B1373" s="35" t="s">
        <v>1723</v>
      </c>
      <c r="C1373" s="35" t="s">
        <v>1724</v>
      </c>
      <c r="D1373" s="32" t="s">
        <v>268</v>
      </c>
      <c r="E1373" s="32" t="s">
        <v>138</v>
      </c>
      <c r="F1373" s="46" t="s">
        <v>138</v>
      </c>
      <c r="G1373" s="32" t="s">
        <v>132</v>
      </c>
      <c r="H1373" s="32" t="s">
        <v>153</v>
      </c>
      <c r="I1373" s="32" t="s">
        <v>101</v>
      </c>
      <c r="J1373" s="32" t="s">
        <v>679</v>
      </c>
      <c r="K1373" s="32">
        <v>2</v>
      </c>
      <c r="L1373" s="32" t="s">
        <v>103</v>
      </c>
      <c r="O1373" s="35"/>
      <c r="P1373" s="35" t="s">
        <v>4248</v>
      </c>
      <c r="Q1373" s="32" t="s">
        <v>10197</v>
      </c>
      <c r="R1373" s="32" t="s">
        <v>11636</v>
      </c>
      <c r="S1373" s="32" t="s">
        <v>11644</v>
      </c>
      <c r="T1373" s="32" t="s">
        <v>11640</v>
      </c>
      <c r="U1373" s="32" t="s">
        <v>11641</v>
      </c>
    </row>
    <row r="1374" spans="1:21" x14ac:dyDescent="0.25">
      <c r="A1374" s="35" t="s">
        <v>1719</v>
      </c>
      <c r="B1374" s="35" t="s">
        <v>1720</v>
      </c>
      <c r="C1374" s="35" t="s">
        <v>1721</v>
      </c>
      <c r="D1374" s="32" t="s">
        <v>2715</v>
      </c>
      <c r="E1374" s="32" t="s">
        <v>138</v>
      </c>
      <c r="F1374" s="46" t="s">
        <v>138</v>
      </c>
      <c r="G1374" s="32" t="s">
        <v>132</v>
      </c>
      <c r="H1374" s="32" t="s">
        <v>153</v>
      </c>
      <c r="I1374" s="32" t="s">
        <v>101</v>
      </c>
      <c r="J1374" s="32" t="s">
        <v>679</v>
      </c>
      <c r="K1374" s="32">
        <v>2</v>
      </c>
      <c r="L1374" s="32" t="s">
        <v>103</v>
      </c>
      <c r="O1374" s="35"/>
      <c r="P1374" s="35" t="s">
        <v>4248</v>
      </c>
      <c r="Q1374" s="32" t="s">
        <v>10197</v>
      </c>
      <c r="R1374" s="32" t="s">
        <v>11636</v>
      </c>
      <c r="S1374" s="32" t="s">
        <v>11645</v>
      </c>
      <c r="T1374" s="32" t="e" cm="1">
        <f t="array" ref="T1374">-Or</f>
        <v>#NAME?</v>
      </c>
      <c r="U1374" s="32" t="s">
        <v>11646</v>
      </c>
    </row>
    <row r="1375" spans="1:21" x14ac:dyDescent="0.25">
      <c r="A1375" s="35" t="s">
        <v>1716</v>
      </c>
      <c r="B1375" s="35" t="s">
        <v>1717</v>
      </c>
      <c r="C1375" s="35" t="s">
        <v>1718</v>
      </c>
      <c r="D1375" s="32" t="s">
        <v>3389</v>
      </c>
      <c r="E1375" s="32" t="s">
        <v>366</v>
      </c>
      <c r="F1375" s="46">
        <v>4</v>
      </c>
      <c r="G1375" s="32" t="s">
        <v>132</v>
      </c>
      <c r="H1375" s="32" t="s">
        <v>100</v>
      </c>
      <c r="I1375" s="32" t="s">
        <v>133</v>
      </c>
      <c r="O1375" s="35"/>
      <c r="P1375" s="35" t="s">
        <v>4248</v>
      </c>
      <c r="Q1375" s="32" t="s">
        <v>9843</v>
      </c>
      <c r="R1375" s="32" t="s">
        <v>10278</v>
      </c>
      <c r="S1375" s="32" t="s">
        <v>9843</v>
      </c>
      <c r="T1375" s="32" t="s">
        <v>11321</v>
      </c>
      <c r="U1375" s="32" t="s">
        <v>11647</v>
      </c>
    </row>
    <row r="1376" spans="1:21" x14ac:dyDescent="0.25">
      <c r="A1376" s="35" t="s">
        <v>1714</v>
      </c>
      <c r="B1376" s="35" t="s">
        <v>1712</v>
      </c>
      <c r="C1376" s="35" t="s">
        <v>1715</v>
      </c>
      <c r="D1376" s="32" t="s">
        <v>3390</v>
      </c>
      <c r="E1376" s="32" t="s">
        <v>366</v>
      </c>
      <c r="F1376" s="46">
        <v>4</v>
      </c>
      <c r="G1376" s="32" t="s">
        <v>132</v>
      </c>
      <c r="H1376" s="32" t="s">
        <v>100</v>
      </c>
      <c r="I1376" s="32" t="s">
        <v>133</v>
      </c>
      <c r="O1376" s="35"/>
      <c r="P1376" s="35" t="s">
        <v>4248</v>
      </c>
      <c r="Q1376" s="32" t="s">
        <v>9843</v>
      </c>
      <c r="R1376" s="32" t="s">
        <v>10278</v>
      </c>
      <c r="S1376" s="32" t="s">
        <v>9843</v>
      </c>
      <c r="T1376" s="32" t="s">
        <v>11321</v>
      </c>
      <c r="U1376" s="32" t="s">
        <v>11648</v>
      </c>
    </row>
    <row r="1377" spans="1:21" x14ac:dyDescent="0.25">
      <c r="A1377" s="35" t="s">
        <v>1708</v>
      </c>
      <c r="B1377" s="35" t="s">
        <v>1709</v>
      </c>
      <c r="C1377" s="35" t="s">
        <v>1710</v>
      </c>
      <c r="D1377" s="32" t="s">
        <v>198</v>
      </c>
      <c r="E1377" s="32" t="s">
        <v>366</v>
      </c>
      <c r="F1377" s="46">
        <v>4</v>
      </c>
      <c r="G1377" s="32" t="s">
        <v>132</v>
      </c>
      <c r="H1377" s="32" t="s">
        <v>100</v>
      </c>
      <c r="I1377" s="32" t="s">
        <v>133</v>
      </c>
      <c r="O1377" s="35"/>
      <c r="P1377" s="35" t="s">
        <v>4248</v>
      </c>
      <c r="Q1377" s="32" t="s">
        <v>9843</v>
      </c>
      <c r="R1377" s="32" t="s">
        <v>10278</v>
      </c>
      <c r="S1377" s="32" t="s">
        <v>9843</v>
      </c>
      <c r="T1377" s="32" t="s">
        <v>11649</v>
      </c>
      <c r="U1377" s="32" t="s">
        <v>10075</v>
      </c>
    </row>
    <row r="1378" spans="1:21" x14ac:dyDescent="0.25">
      <c r="A1378" s="35" t="s">
        <v>1711</v>
      </c>
      <c r="B1378" s="35" t="s">
        <v>3394</v>
      </c>
      <c r="C1378" s="35" t="s">
        <v>1713</v>
      </c>
      <c r="D1378" s="32" t="s">
        <v>1251</v>
      </c>
      <c r="E1378" s="32" t="s">
        <v>366</v>
      </c>
      <c r="F1378" s="46">
        <v>4</v>
      </c>
      <c r="G1378" s="32" t="s">
        <v>132</v>
      </c>
      <c r="H1378" s="32" t="s">
        <v>100</v>
      </c>
      <c r="I1378" s="32" t="s">
        <v>133</v>
      </c>
      <c r="O1378" s="35"/>
      <c r="P1378" s="35" t="s">
        <v>4248</v>
      </c>
      <c r="Q1378" s="32" t="s">
        <v>9843</v>
      </c>
      <c r="R1378" s="32" t="s">
        <v>10278</v>
      </c>
      <c r="S1378" s="32" t="s">
        <v>9843</v>
      </c>
      <c r="T1378" s="32" t="s">
        <v>11321</v>
      </c>
      <c r="U1378" s="32" t="s">
        <v>11650</v>
      </c>
    </row>
    <row r="1379" spans="1:21" x14ac:dyDescent="0.25">
      <c r="A1379" s="35" t="s">
        <v>1705</v>
      </c>
      <c r="B1379" s="35" t="s">
        <v>1706</v>
      </c>
      <c r="C1379" s="35" t="s">
        <v>1707</v>
      </c>
      <c r="D1379" s="32" t="s">
        <v>2715</v>
      </c>
      <c r="E1379" s="32" t="s">
        <v>366</v>
      </c>
      <c r="F1379" s="46">
        <v>4</v>
      </c>
      <c r="G1379" s="32" t="s">
        <v>132</v>
      </c>
      <c r="H1379" s="32" t="s">
        <v>100</v>
      </c>
      <c r="I1379" s="32" t="s">
        <v>133</v>
      </c>
      <c r="O1379" s="35"/>
      <c r="P1379" s="35" t="s">
        <v>4248</v>
      </c>
      <c r="Q1379" s="32" t="s">
        <v>9843</v>
      </c>
      <c r="R1379" s="32" t="s">
        <v>10278</v>
      </c>
      <c r="S1379" s="32" t="s">
        <v>9843</v>
      </c>
      <c r="T1379" s="32" t="s">
        <v>10310</v>
      </c>
      <c r="U1379" s="32" t="s">
        <v>11651</v>
      </c>
    </row>
    <row r="1380" spans="1:21" x14ac:dyDescent="0.25">
      <c r="A1380" s="35" t="s">
        <v>1702</v>
      </c>
      <c r="B1380" s="35" t="s">
        <v>1703</v>
      </c>
      <c r="C1380" s="35" t="s">
        <v>1704</v>
      </c>
      <c r="D1380" s="32" t="s">
        <v>3389</v>
      </c>
      <c r="E1380" s="32" t="s">
        <v>366</v>
      </c>
      <c r="F1380" s="46">
        <v>4</v>
      </c>
      <c r="G1380" s="32" t="s">
        <v>132</v>
      </c>
      <c r="H1380" s="32" t="s">
        <v>100</v>
      </c>
      <c r="I1380" s="32" t="s">
        <v>133</v>
      </c>
      <c r="O1380" s="35"/>
      <c r="P1380" s="35" t="s">
        <v>4248</v>
      </c>
      <c r="Q1380" s="32" t="s">
        <v>9844</v>
      </c>
      <c r="R1380" s="32" t="s">
        <v>10278</v>
      </c>
      <c r="S1380" s="32" t="s">
        <v>9844</v>
      </c>
      <c r="T1380" s="32" t="s">
        <v>11321</v>
      </c>
      <c r="U1380" s="32" t="s">
        <v>11647</v>
      </c>
    </row>
    <row r="1381" spans="1:21" x14ac:dyDescent="0.25">
      <c r="A1381" s="35" t="s">
        <v>1697</v>
      </c>
      <c r="B1381" s="35" t="s">
        <v>1698</v>
      </c>
      <c r="C1381" s="35" t="s">
        <v>1699</v>
      </c>
      <c r="D1381" s="32" t="s">
        <v>3390</v>
      </c>
      <c r="E1381" s="32" t="s">
        <v>366</v>
      </c>
      <c r="F1381" s="46">
        <v>4</v>
      </c>
      <c r="G1381" s="32" t="s">
        <v>132</v>
      </c>
      <c r="H1381" s="32" t="s">
        <v>100</v>
      </c>
      <c r="I1381" s="32" t="s">
        <v>133</v>
      </c>
      <c r="O1381" s="35"/>
      <c r="P1381" s="35" t="s">
        <v>4248</v>
      </c>
      <c r="Q1381" s="32" t="s">
        <v>9844</v>
      </c>
      <c r="R1381" s="32" t="s">
        <v>10278</v>
      </c>
      <c r="S1381" s="32" t="s">
        <v>9844</v>
      </c>
      <c r="T1381" s="32" t="s">
        <v>11321</v>
      </c>
      <c r="U1381" s="32" t="s">
        <v>11648</v>
      </c>
    </row>
    <row r="1382" spans="1:21" x14ac:dyDescent="0.25">
      <c r="A1382" s="35" t="s">
        <v>1694</v>
      </c>
      <c r="B1382" s="35" t="s">
        <v>1695</v>
      </c>
      <c r="C1382" s="35" t="s">
        <v>1696</v>
      </c>
      <c r="D1382" s="32" t="s">
        <v>198</v>
      </c>
      <c r="E1382" s="32" t="s">
        <v>366</v>
      </c>
      <c r="F1382" s="46">
        <v>4</v>
      </c>
      <c r="G1382" s="32" t="s">
        <v>132</v>
      </c>
      <c r="H1382" s="32" t="s">
        <v>100</v>
      </c>
      <c r="I1382" s="32" t="s">
        <v>133</v>
      </c>
      <c r="O1382" s="35"/>
      <c r="P1382" s="35" t="s">
        <v>4248</v>
      </c>
      <c r="Q1382" s="32" t="s">
        <v>9844</v>
      </c>
      <c r="R1382" s="32" t="s">
        <v>10278</v>
      </c>
      <c r="S1382" s="32" t="s">
        <v>9844</v>
      </c>
      <c r="T1382" s="32" t="s">
        <v>11649</v>
      </c>
      <c r="U1382" s="32" t="s">
        <v>10075</v>
      </c>
    </row>
    <row r="1383" spans="1:21" x14ac:dyDescent="0.25">
      <c r="A1383" s="35" t="s">
        <v>1700</v>
      </c>
      <c r="B1383" s="35" t="s">
        <v>3395</v>
      </c>
      <c r="C1383" s="35" t="s">
        <v>1701</v>
      </c>
      <c r="D1383" s="32" t="s">
        <v>1251</v>
      </c>
      <c r="E1383" s="32" t="s">
        <v>366</v>
      </c>
      <c r="F1383" s="46">
        <v>4</v>
      </c>
      <c r="G1383" s="32" t="s">
        <v>132</v>
      </c>
      <c r="H1383" s="32" t="s">
        <v>100</v>
      </c>
      <c r="I1383" s="32" t="s">
        <v>133</v>
      </c>
      <c r="O1383" s="35"/>
      <c r="P1383" s="35" t="s">
        <v>4248</v>
      </c>
      <c r="Q1383" s="32" t="s">
        <v>9844</v>
      </c>
      <c r="R1383" s="32" t="s">
        <v>10278</v>
      </c>
      <c r="S1383" s="32" t="s">
        <v>9844</v>
      </c>
      <c r="T1383" s="32" t="s">
        <v>11321</v>
      </c>
      <c r="U1383" s="32" t="s">
        <v>11650</v>
      </c>
    </row>
    <row r="1384" spans="1:21" x14ac:dyDescent="0.25">
      <c r="A1384" s="35" t="s">
        <v>1691</v>
      </c>
      <c r="B1384" s="35" t="s">
        <v>1692</v>
      </c>
      <c r="C1384" s="35" t="s">
        <v>1693</v>
      </c>
      <c r="D1384" s="32" t="s">
        <v>2715</v>
      </c>
      <c r="E1384" s="32" t="s">
        <v>366</v>
      </c>
      <c r="F1384" s="46">
        <v>4</v>
      </c>
      <c r="G1384" s="32" t="s">
        <v>132</v>
      </c>
      <c r="H1384" s="32" t="s">
        <v>100</v>
      </c>
      <c r="I1384" s="32" t="s">
        <v>133</v>
      </c>
      <c r="O1384" s="35"/>
      <c r="P1384" s="35" t="s">
        <v>4248</v>
      </c>
      <c r="Q1384" s="32" t="s">
        <v>9844</v>
      </c>
      <c r="R1384" s="32" t="s">
        <v>10278</v>
      </c>
      <c r="S1384" s="32" t="s">
        <v>9844</v>
      </c>
      <c r="T1384" s="32" t="s">
        <v>10310</v>
      </c>
      <c r="U1384" s="32" t="s">
        <v>11651</v>
      </c>
    </row>
    <row r="1385" spans="1:21" x14ac:dyDescent="0.25">
      <c r="A1385" s="35" t="s">
        <v>1688</v>
      </c>
      <c r="B1385" s="35" t="s">
        <v>1689</v>
      </c>
      <c r="C1385" s="35" t="s">
        <v>1690</v>
      </c>
      <c r="D1385" s="32" t="s">
        <v>3389</v>
      </c>
      <c r="E1385" s="32" t="s">
        <v>366</v>
      </c>
      <c r="F1385" s="46">
        <v>4</v>
      </c>
      <c r="G1385" s="32" t="s">
        <v>132</v>
      </c>
      <c r="H1385" s="32" t="s">
        <v>100</v>
      </c>
      <c r="I1385" s="32" t="s">
        <v>133</v>
      </c>
      <c r="O1385" s="35"/>
      <c r="P1385" s="35" t="s">
        <v>4248</v>
      </c>
      <c r="Q1385" s="32" t="s">
        <v>9845</v>
      </c>
      <c r="R1385" s="32" t="s">
        <v>10278</v>
      </c>
      <c r="S1385" s="32" t="s">
        <v>9845</v>
      </c>
      <c r="T1385" s="32" t="s">
        <v>11321</v>
      </c>
      <c r="U1385" s="32" t="s">
        <v>11647</v>
      </c>
    </row>
    <row r="1386" spans="1:21" x14ac:dyDescent="0.25">
      <c r="A1386" s="35" t="s">
        <v>1683</v>
      </c>
      <c r="B1386" s="35" t="s">
        <v>1684</v>
      </c>
      <c r="C1386" s="35" t="s">
        <v>1685</v>
      </c>
      <c r="D1386" s="32" t="s">
        <v>3390</v>
      </c>
      <c r="E1386" s="32" t="s">
        <v>366</v>
      </c>
      <c r="F1386" s="46">
        <v>4</v>
      </c>
      <c r="G1386" s="32" t="s">
        <v>132</v>
      </c>
      <c r="H1386" s="32" t="s">
        <v>100</v>
      </c>
      <c r="I1386" s="32" t="s">
        <v>133</v>
      </c>
      <c r="O1386" s="35"/>
      <c r="P1386" s="35" t="s">
        <v>4248</v>
      </c>
      <c r="Q1386" s="32" t="s">
        <v>9845</v>
      </c>
      <c r="R1386" s="32" t="s">
        <v>10278</v>
      </c>
      <c r="S1386" s="32" t="s">
        <v>9845</v>
      </c>
      <c r="T1386" s="32" t="s">
        <v>11321</v>
      </c>
      <c r="U1386" s="32" t="s">
        <v>11648</v>
      </c>
    </row>
    <row r="1387" spans="1:21" x14ac:dyDescent="0.25">
      <c r="A1387" s="35" t="s">
        <v>1680</v>
      </c>
      <c r="B1387" s="35" t="s">
        <v>1681</v>
      </c>
      <c r="C1387" s="35" t="s">
        <v>1682</v>
      </c>
      <c r="D1387" s="32" t="s">
        <v>198</v>
      </c>
      <c r="E1387" s="32" t="s">
        <v>366</v>
      </c>
      <c r="F1387" s="46">
        <v>4</v>
      </c>
      <c r="G1387" s="32" t="s">
        <v>132</v>
      </c>
      <c r="H1387" s="32" t="s">
        <v>100</v>
      </c>
      <c r="I1387" s="32" t="s">
        <v>133</v>
      </c>
      <c r="O1387" s="35"/>
      <c r="P1387" s="35" t="s">
        <v>4248</v>
      </c>
      <c r="Q1387" s="32" t="s">
        <v>9845</v>
      </c>
      <c r="R1387" s="32" t="s">
        <v>10278</v>
      </c>
      <c r="S1387" s="32" t="s">
        <v>9845</v>
      </c>
      <c r="T1387" s="32" t="s">
        <v>11649</v>
      </c>
      <c r="U1387" s="32" t="s">
        <v>10075</v>
      </c>
    </row>
    <row r="1388" spans="1:21" x14ac:dyDescent="0.25">
      <c r="A1388" s="35" t="s">
        <v>1686</v>
      </c>
      <c r="B1388" s="35" t="s">
        <v>3393</v>
      </c>
      <c r="C1388" s="35" t="s">
        <v>1687</v>
      </c>
      <c r="D1388" s="32" t="s">
        <v>1251</v>
      </c>
      <c r="E1388" s="32" t="s">
        <v>366</v>
      </c>
      <c r="F1388" s="46">
        <v>4</v>
      </c>
      <c r="G1388" s="32" t="s">
        <v>132</v>
      </c>
      <c r="H1388" s="32" t="s">
        <v>100</v>
      </c>
      <c r="I1388" s="32" t="s">
        <v>133</v>
      </c>
      <c r="O1388" s="35"/>
      <c r="P1388" s="35" t="s">
        <v>4248</v>
      </c>
      <c r="Q1388" s="32" t="s">
        <v>9845</v>
      </c>
      <c r="R1388" s="32" t="s">
        <v>10278</v>
      </c>
      <c r="S1388" s="32" t="s">
        <v>9845</v>
      </c>
      <c r="T1388" s="32" t="s">
        <v>11321</v>
      </c>
      <c r="U1388" s="32" t="s">
        <v>11650</v>
      </c>
    </row>
    <row r="1389" spans="1:21" x14ac:dyDescent="0.25">
      <c r="A1389" s="35" t="s">
        <v>1677</v>
      </c>
      <c r="B1389" s="35" t="s">
        <v>1678</v>
      </c>
      <c r="C1389" s="35" t="s">
        <v>1679</v>
      </c>
      <c r="D1389" s="32" t="s">
        <v>2715</v>
      </c>
      <c r="E1389" s="32" t="s">
        <v>366</v>
      </c>
      <c r="F1389" s="46">
        <v>4</v>
      </c>
      <c r="G1389" s="32" t="s">
        <v>132</v>
      </c>
      <c r="H1389" s="32" t="s">
        <v>100</v>
      </c>
      <c r="I1389" s="32" t="s">
        <v>133</v>
      </c>
      <c r="O1389" s="35"/>
      <c r="P1389" s="35" t="s">
        <v>4248</v>
      </c>
      <c r="Q1389" s="32" t="s">
        <v>9845</v>
      </c>
      <c r="R1389" s="32" t="s">
        <v>10278</v>
      </c>
      <c r="S1389" s="32" t="s">
        <v>9845</v>
      </c>
      <c r="T1389" s="32" t="s">
        <v>10310</v>
      </c>
      <c r="U1389" s="32" t="s">
        <v>11651</v>
      </c>
    </row>
    <row r="1390" spans="1:21" x14ac:dyDescent="0.25">
      <c r="A1390" s="35" t="s">
        <v>8025</v>
      </c>
      <c r="B1390" s="35" t="s">
        <v>8026</v>
      </c>
      <c r="C1390" s="35" t="s">
        <v>8027</v>
      </c>
      <c r="O1390" s="35"/>
      <c r="P1390" s="35" t="s">
        <v>4248</v>
      </c>
      <c r="Q1390" s="32" t="s">
        <v>10043</v>
      </c>
      <c r="R1390" s="32" t="s">
        <v>11652</v>
      </c>
      <c r="S1390" s="32" t="s">
        <v>11653</v>
      </c>
      <c r="T1390" s="32" t="s">
        <v>11654</v>
      </c>
      <c r="U1390" s="32" t="s">
        <v>11655</v>
      </c>
    </row>
    <row r="1391" spans="1:21" x14ac:dyDescent="0.25">
      <c r="A1391" s="35" t="s">
        <v>7888</v>
      </c>
      <c r="B1391" s="35" t="s">
        <v>7889</v>
      </c>
      <c r="C1391" s="35" t="s">
        <v>7890</v>
      </c>
      <c r="O1391" s="35"/>
      <c r="P1391" s="35" t="s">
        <v>4248</v>
      </c>
      <c r="R1391" s="32">
        <v>100000889821</v>
      </c>
      <c r="S1391" s="32" t="s">
        <v>10377</v>
      </c>
    </row>
    <row r="1392" spans="1:21" x14ac:dyDescent="0.25">
      <c r="A1392" s="35" t="s">
        <v>7786</v>
      </c>
      <c r="B1392" s="35" t="s">
        <v>7787</v>
      </c>
      <c r="C1392" s="35" t="s">
        <v>7788</v>
      </c>
      <c r="O1392" s="35"/>
      <c r="P1392" s="35" t="s">
        <v>4248</v>
      </c>
      <c r="R1392" s="32">
        <v>100000889820</v>
      </c>
      <c r="S1392" s="32" t="s">
        <v>10378</v>
      </c>
    </row>
    <row r="1393" spans="1:21" x14ac:dyDescent="0.25">
      <c r="A1393" s="35" t="s">
        <v>7795</v>
      </c>
      <c r="B1393" s="35" t="s">
        <v>7796</v>
      </c>
      <c r="C1393" s="35" t="s">
        <v>7797</v>
      </c>
      <c r="O1393" s="35"/>
      <c r="P1393" s="35" t="s">
        <v>4248</v>
      </c>
      <c r="R1393" s="32">
        <v>100000889819</v>
      </c>
      <c r="S1393" s="32" t="s">
        <v>10716</v>
      </c>
    </row>
    <row r="1394" spans="1:21" x14ac:dyDescent="0.25">
      <c r="A1394" s="33" t="s">
        <v>3644</v>
      </c>
      <c r="B1394" s="35" t="s">
        <v>3645</v>
      </c>
      <c r="C1394" s="35" t="s">
        <v>3646</v>
      </c>
      <c r="D1394" s="32" t="s">
        <v>3647</v>
      </c>
      <c r="O1394" s="35"/>
      <c r="P1394" s="35" t="s">
        <v>4248</v>
      </c>
      <c r="R1394" s="32" t="s">
        <v>11656</v>
      </c>
      <c r="S1394" s="32" t="s">
        <v>11657</v>
      </c>
    </row>
    <row r="1395" spans="1:21" x14ac:dyDescent="0.25">
      <c r="A1395" s="35" t="s">
        <v>1674</v>
      </c>
      <c r="B1395" s="35" t="s">
        <v>1675</v>
      </c>
      <c r="C1395" s="35" t="s">
        <v>1676</v>
      </c>
      <c r="D1395" s="32" t="s">
        <v>3389</v>
      </c>
      <c r="E1395" s="32" t="s">
        <v>1662</v>
      </c>
      <c r="F1395" s="46">
        <v>4</v>
      </c>
      <c r="G1395" s="32" t="s">
        <v>132</v>
      </c>
      <c r="H1395" s="32" t="s">
        <v>100</v>
      </c>
      <c r="I1395" s="32" t="s">
        <v>133</v>
      </c>
      <c r="O1395" s="35"/>
      <c r="P1395" s="35" t="s">
        <v>4248</v>
      </c>
      <c r="Q1395" s="32" t="s">
        <v>9851</v>
      </c>
      <c r="R1395" s="32" t="s">
        <v>11658</v>
      </c>
      <c r="S1395" s="32" t="s">
        <v>11659</v>
      </c>
      <c r="T1395" s="32" t="s">
        <v>9796</v>
      </c>
      <c r="U1395" s="32" t="s">
        <v>11660</v>
      </c>
    </row>
    <row r="1396" spans="1:21" x14ac:dyDescent="0.25">
      <c r="A1396" s="35" t="s">
        <v>1671</v>
      </c>
      <c r="B1396" s="35" t="s">
        <v>1672</v>
      </c>
      <c r="C1396" s="35" t="s">
        <v>1673</v>
      </c>
      <c r="D1396" s="32" t="s">
        <v>3389</v>
      </c>
      <c r="E1396" s="32" t="s">
        <v>1662</v>
      </c>
      <c r="F1396" s="46">
        <v>4</v>
      </c>
      <c r="G1396" s="32" t="s">
        <v>132</v>
      </c>
      <c r="H1396" s="32" t="s">
        <v>100</v>
      </c>
      <c r="I1396" s="32" t="s">
        <v>133</v>
      </c>
      <c r="O1396" s="35"/>
      <c r="P1396" s="35" t="s">
        <v>4248</v>
      </c>
      <c r="Q1396" s="32" t="s">
        <v>9852</v>
      </c>
      <c r="R1396" s="32" t="s">
        <v>11661</v>
      </c>
      <c r="S1396" s="32" t="s">
        <v>11659</v>
      </c>
      <c r="T1396" s="32" t="s">
        <v>9796</v>
      </c>
      <c r="U1396" s="32" t="s">
        <v>11660</v>
      </c>
    </row>
    <row r="1397" spans="1:21" x14ac:dyDescent="0.25">
      <c r="A1397" s="35" t="s">
        <v>1668</v>
      </c>
      <c r="B1397" s="35" t="s">
        <v>1669</v>
      </c>
      <c r="C1397" s="35" t="s">
        <v>1670</v>
      </c>
      <c r="D1397" s="32" t="s">
        <v>3389</v>
      </c>
      <c r="E1397" s="32" t="s">
        <v>1662</v>
      </c>
      <c r="F1397" s="46">
        <v>4</v>
      </c>
      <c r="G1397" s="32" t="s">
        <v>132</v>
      </c>
      <c r="H1397" s="32" t="s">
        <v>100</v>
      </c>
      <c r="I1397" s="32" t="s">
        <v>133</v>
      </c>
      <c r="O1397" s="35"/>
      <c r="P1397" s="35" t="s">
        <v>4248</v>
      </c>
      <c r="Q1397" s="32" t="s">
        <v>9853</v>
      </c>
      <c r="R1397" s="32" t="s">
        <v>11662</v>
      </c>
      <c r="S1397" s="32" t="s">
        <v>11659</v>
      </c>
      <c r="T1397" s="32" t="s">
        <v>9796</v>
      </c>
      <c r="U1397" s="32" t="s">
        <v>11660</v>
      </c>
    </row>
    <row r="1398" spans="1:21" x14ac:dyDescent="0.25">
      <c r="A1398" s="35" t="s">
        <v>1663</v>
      </c>
      <c r="B1398" s="35" t="s">
        <v>1664</v>
      </c>
      <c r="C1398" s="35" t="s">
        <v>1665</v>
      </c>
      <c r="D1398" s="32" t="s">
        <v>3408</v>
      </c>
      <c r="E1398" s="32" t="s">
        <v>1667</v>
      </c>
      <c r="F1398" s="46">
        <v>4</v>
      </c>
      <c r="G1398" s="32" t="s">
        <v>132</v>
      </c>
      <c r="H1398" s="32" t="s">
        <v>100</v>
      </c>
      <c r="I1398" s="32" t="s">
        <v>133</v>
      </c>
      <c r="O1398" s="35"/>
      <c r="P1398" s="35" t="s">
        <v>4248</v>
      </c>
      <c r="Q1398" s="32" t="s">
        <v>9853</v>
      </c>
      <c r="R1398" s="32" t="s">
        <v>11663</v>
      </c>
      <c r="S1398" s="32" t="s">
        <v>11664</v>
      </c>
      <c r="T1398" s="32" t="s">
        <v>11665</v>
      </c>
      <c r="U1398" s="32" t="s">
        <v>11666</v>
      </c>
    </row>
    <row r="1399" spans="1:21" x14ac:dyDescent="0.25">
      <c r="A1399" s="33" t="s">
        <v>2785</v>
      </c>
      <c r="B1399" s="35" t="s">
        <v>3211</v>
      </c>
      <c r="C1399" s="35" t="s">
        <v>3007</v>
      </c>
      <c r="D1399" s="32" t="s">
        <v>3389</v>
      </c>
      <c r="E1399" s="32" t="s">
        <v>1662</v>
      </c>
      <c r="O1399" s="35"/>
      <c r="P1399" s="35" t="s">
        <v>4248</v>
      </c>
      <c r="Q1399" s="32" t="s">
        <v>9851</v>
      </c>
      <c r="R1399" s="32" t="s">
        <v>11667</v>
      </c>
      <c r="S1399" s="32" t="s">
        <v>11668</v>
      </c>
    </row>
    <row r="1400" spans="1:21" x14ac:dyDescent="0.25">
      <c r="A1400" s="33" t="s">
        <v>2753</v>
      </c>
      <c r="B1400" s="35" t="s">
        <v>3179</v>
      </c>
      <c r="C1400" s="35" t="s">
        <v>2975</v>
      </c>
      <c r="D1400" s="32" t="s">
        <v>3389</v>
      </c>
      <c r="E1400" s="32" t="s">
        <v>1662</v>
      </c>
      <c r="O1400" s="35"/>
      <c r="P1400" s="35" t="s">
        <v>4248</v>
      </c>
      <c r="Q1400" s="32" t="s">
        <v>9852</v>
      </c>
      <c r="R1400" s="32" t="s">
        <v>11669</v>
      </c>
      <c r="S1400" s="32" t="s">
        <v>11668</v>
      </c>
    </row>
    <row r="1401" spans="1:21" x14ac:dyDescent="0.25">
      <c r="A1401" s="33" t="s">
        <v>2843</v>
      </c>
      <c r="B1401" s="35" t="s">
        <v>3269</v>
      </c>
      <c r="C1401" s="35" t="s">
        <v>3065</v>
      </c>
      <c r="D1401" s="32" t="s">
        <v>3389</v>
      </c>
      <c r="E1401" s="32" t="s">
        <v>1662</v>
      </c>
      <c r="O1401" s="35"/>
      <c r="P1401" s="35" t="s">
        <v>4248</v>
      </c>
      <c r="Q1401" s="32" t="s">
        <v>9853</v>
      </c>
      <c r="R1401" s="32" t="s">
        <v>11670</v>
      </c>
      <c r="S1401" s="32" t="s">
        <v>11668</v>
      </c>
    </row>
    <row r="1402" spans="1:21" x14ac:dyDescent="0.25">
      <c r="A1402" s="35" t="s">
        <v>1659</v>
      </c>
      <c r="B1402" s="35" t="s">
        <v>1660</v>
      </c>
      <c r="C1402" s="35" t="s">
        <v>1661</v>
      </c>
      <c r="D1402" s="32" t="s">
        <v>3389</v>
      </c>
      <c r="E1402" s="32" t="s">
        <v>1662</v>
      </c>
      <c r="F1402" s="46">
        <v>4</v>
      </c>
      <c r="G1402" s="32" t="s">
        <v>132</v>
      </c>
      <c r="H1402" s="32" t="s">
        <v>100</v>
      </c>
      <c r="I1402" s="32" t="s">
        <v>133</v>
      </c>
      <c r="O1402" s="35"/>
      <c r="P1402" s="35" t="s">
        <v>4248</v>
      </c>
      <c r="Q1402" s="32" t="s">
        <v>13543</v>
      </c>
      <c r="R1402" s="32" t="s">
        <v>11671</v>
      </c>
      <c r="S1402" s="32" t="s">
        <v>11672</v>
      </c>
      <c r="T1402" s="32" t="s">
        <v>11673</v>
      </c>
      <c r="U1402" s="32" t="s">
        <v>11674</v>
      </c>
    </row>
    <row r="1403" spans="1:21" x14ac:dyDescent="0.25">
      <c r="A1403" s="35" t="s">
        <v>9762</v>
      </c>
      <c r="B1403" s="35" t="s">
        <v>9763</v>
      </c>
      <c r="C1403" s="35" t="s">
        <v>9764</v>
      </c>
      <c r="O1403" s="35"/>
      <c r="P1403" s="35" t="s">
        <v>4248</v>
      </c>
      <c r="Q1403" s="32" t="s">
        <v>9854</v>
      </c>
      <c r="R1403" s="32" t="s">
        <v>11675</v>
      </c>
      <c r="S1403" s="32" t="s">
        <v>11676</v>
      </c>
      <c r="T1403" s="32" t="s">
        <v>11677</v>
      </c>
      <c r="U1403" s="32" t="s">
        <v>9959</v>
      </c>
    </row>
    <row r="1404" spans="1:21" x14ac:dyDescent="0.25">
      <c r="A1404" s="35" t="s">
        <v>9765</v>
      </c>
      <c r="B1404" s="35" t="s">
        <v>9766</v>
      </c>
      <c r="C1404" s="35" t="s">
        <v>9767</v>
      </c>
      <c r="O1404" s="35"/>
      <c r="P1404" s="35" t="s">
        <v>4248</v>
      </c>
      <c r="Q1404" s="32" t="s">
        <v>9855</v>
      </c>
      <c r="R1404" s="32" t="s">
        <v>11678</v>
      </c>
      <c r="S1404" s="32" t="s">
        <v>11676</v>
      </c>
      <c r="T1404" s="32" t="s">
        <v>11677</v>
      </c>
      <c r="U1404" s="32" t="s">
        <v>9959</v>
      </c>
    </row>
    <row r="1405" spans="1:21" x14ac:dyDescent="0.25">
      <c r="A1405" s="35" t="s">
        <v>9759</v>
      </c>
      <c r="B1405" s="35" t="s">
        <v>9760</v>
      </c>
      <c r="C1405" s="35" t="s">
        <v>9761</v>
      </c>
      <c r="O1405" s="35"/>
      <c r="P1405" s="35" t="s">
        <v>4248</v>
      </c>
      <c r="Q1405" s="32" t="s">
        <v>9856</v>
      </c>
      <c r="R1405" s="32" t="s">
        <v>11679</v>
      </c>
      <c r="S1405" s="32" t="s">
        <v>11676</v>
      </c>
      <c r="T1405" s="32" t="s">
        <v>11677</v>
      </c>
      <c r="U1405" s="32" t="s">
        <v>9959</v>
      </c>
    </row>
    <row r="1406" spans="1:21" x14ac:dyDescent="0.25">
      <c r="A1406" s="35" t="s">
        <v>9756</v>
      </c>
      <c r="B1406" s="35" t="s">
        <v>9757</v>
      </c>
      <c r="C1406" s="35" t="s">
        <v>9758</v>
      </c>
      <c r="O1406" s="35"/>
      <c r="P1406" s="35" t="s">
        <v>4248</v>
      </c>
      <c r="Q1406" s="32" t="s">
        <v>9855</v>
      </c>
      <c r="R1406" s="32" t="s">
        <v>11680</v>
      </c>
      <c r="S1406" s="32" t="s">
        <v>11681</v>
      </c>
      <c r="T1406" s="32" t="s">
        <v>9959</v>
      </c>
    </row>
    <row r="1407" spans="1:21" x14ac:dyDescent="0.25">
      <c r="A1407" s="35" t="s">
        <v>7653</v>
      </c>
      <c r="B1407" s="35" t="s">
        <v>7654</v>
      </c>
      <c r="C1407" s="35" t="s">
        <v>7655</v>
      </c>
      <c r="O1407" s="35"/>
      <c r="P1407" s="35" t="s">
        <v>4248</v>
      </c>
      <c r="R1407" s="32">
        <v>100000847475</v>
      </c>
      <c r="S1407" s="32" t="s">
        <v>10716</v>
      </c>
    </row>
    <row r="1408" spans="1:21" x14ac:dyDescent="0.25">
      <c r="A1408" s="33" t="s">
        <v>2943</v>
      </c>
      <c r="B1408" s="35" t="s">
        <v>3369</v>
      </c>
      <c r="C1408" s="35" t="s">
        <v>3147</v>
      </c>
      <c r="D1408" s="32" t="s">
        <v>3381</v>
      </c>
      <c r="E1408" s="32" t="s">
        <v>862</v>
      </c>
      <c r="O1408" s="35"/>
      <c r="P1408" s="35" t="s">
        <v>4248</v>
      </c>
      <c r="R1408" s="32" t="s">
        <v>11682</v>
      </c>
      <c r="S1408" s="32" t="s">
        <v>11683</v>
      </c>
      <c r="T1408" s="32" t="s">
        <v>11684</v>
      </c>
      <c r="U1408" s="32" t="s">
        <v>11685</v>
      </c>
    </row>
    <row r="1409" spans="1:21" x14ac:dyDescent="0.25">
      <c r="A1409" s="35" t="s">
        <v>9744</v>
      </c>
      <c r="B1409" s="35" t="s">
        <v>9745</v>
      </c>
      <c r="C1409" s="35" t="s">
        <v>9746</v>
      </c>
      <c r="O1409" s="35"/>
      <c r="P1409" s="35" t="s">
        <v>4248</v>
      </c>
      <c r="R1409" s="32" t="s">
        <v>11686</v>
      </c>
      <c r="S1409" s="32" t="s">
        <v>11687</v>
      </c>
      <c r="T1409" s="32" t="s">
        <v>10099</v>
      </c>
      <c r="U1409" s="32" t="s">
        <v>10365</v>
      </c>
    </row>
    <row r="1410" spans="1:21" x14ac:dyDescent="0.25">
      <c r="A1410" s="35" t="s">
        <v>9705</v>
      </c>
      <c r="B1410" s="35" t="s">
        <v>9706</v>
      </c>
      <c r="C1410" s="35" t="s">
        <v>9707</v>
      </c>
      <c r="O1410" s="35"/>
      <c r="P1410" s="35" t="s">
        <v>4248</v>
      </c>
      <c r="R1410" s="32" t="s">
        <v>11686</v>
      </c>
      <c r="S1410" s="32" t="s">
        <v>11688</v>
      </c>
      <c r="T1410" s="32" t="s">
        <v>11689</v>
      </c>
      <c r="U1410" s="32" t="s">
        <v>10077</v>
      </c>
    </row>
    <row r="1411" spans="1:21" x14ac:dyDescent="0.25">
      <c r="A1411" s="35" t="s">
        <v>8144</v>
      </c>
      <c r="B1411" s="35" t="s">
        <v>8145</v>
      </c>
      <c r="C1411" s="35" t="s">
        <v>8146</v>
      </c>
      <c r="O1411" s="35"/>
      <c r="P1411" s="35" t="s">
        <v>4248</v>
      </c>
      <c r="R1411" s="32" t="s">
        <v>11690</v>
      </c>
      <c r="S1411" s="32" t="s">
        <v>11691</v>
      </c>
      <c r="T1411" s="32" t="s">
        <v>11692</v>
      </c>
    </row>
    <row r="1412" spans="1:21" x14ac:dyDescent="0.25">
      <c r="A1412" s="35" t="s">
        <v>9741</v>
      </c>
      <c r="B1412" s="35" t="s">
        <v>9742</v>
      </c>
      <c r="C1412" s="35" t="s">
        <v>9743</v>
      </c>
      <c r="O1412" s="35"/>
      <c r="P1412" s="35" t="s">
        <v>4248</v>
      </c>
      <c r="R1412" s="32" t="s">
        <v>11690</v>
      </c>
      <c r="S1412" s="32" t="s">
        <v>11693</v>
      </c>
      <c r="T1412" s="32" t="s">
        <v>10526</v>
      </c>
      <c r="U1412" s="32" t="s">
        <v>10095</v>
      </c>
    </row>
    <row r="1413" spans="1:21" x14ac:dyDescent="0.25">
      <c r="A1413" s="35" t="s">
        <v>9371</v>
      </c>
      <c r="B1413" s="35" t="s">
        <v>9372</v>
      </c>
      <c r="C1413" s="35" t="s">
        <v>9373</v>
      </c>
      <c r="O1413" s="35"/>
      <c r="P1413" s="35" t="s">
        <v>4248</v>
      </c>
      <c r="Q1413" s="32" t="s">
        <v>10173</v>
      </c>
      <c r="R1413" s="32" t="s">
        <v>11694</v>
      </c>
      <c r="S1413" s="32" t="s">
        <v>11695</v>
      </c>
    </row>
    <row r="1414" spans="1:21" x14ac:dyDescent="0.25">
      <c r="A1414" s="35" t="s">
        <v>4527</v>
      </c>
      <c r="B1414" s="35" t="s">
        <v>4528</v>
      </c>
      <c r="C1414" s="35" t="s">
        <v>4529</v>
      </c>
      <c r="O1414" s="35"/>
      <c r="P1414" s="35" t="s">
        <v>4248</v>
      </c>
      <c r="Q1414" s="32" t="s">
        <v>9857</v>
      </c>
      <c r="R1414" s="32" t="s">
        <v>11696</v>
      </c>
      <c r="S1414" s="32" t="s">
        <v>11697</v>
      </c>
    </row>
    <row r="1415" spans="1:21" x14ac:dyDescent="0.25">
      <c r="A1415" s="35" t="s">
        <v>6462</v>
      </c>
      <c r="B1415" s="35" t="s">
        <v>6463</v>
      </c>
      <c r="C1415" s="35" t="s">
        <v>6464</v>
      </c>
      <c r="O1415" s="35"/>
      <c r="P1415" s="35" t="s">
        <v>4248</v>
      </c>
      <c r="Q1415" s="32" t="s">
        <v>9858</v>
      </c>
      <c r="R1415" s="32" t="s">
        <v>11698</v>
      </c>
      <c r="S1415" s="32" t="s">
        <v>11697</v>
      </c>
    </row>
    <row r="1416" spans="1:21" x14ac:dyDescent="0.25">
      <c r="A1416" s="35" t="s">
        <v>4530</v>
      </c>
      <c r="B1416" s="35" t="s">
        <v>4531</v>
      </c>
      <c r="C1416" s="35" t="s">
        <v>4532</v>
      </c>
      <c r="O1416" s="35"/>
      <c r="P1416" s="35" t="s">
        <v>4248</v>
      </c>
      <c r="Q1416" s="32" t="s">
        <v>9859</v>
      </c>
      <c r="R1416" s="32" t="s">
        <v>11699</v>
      </c>
      <c r="S1416" s="32" t="s">
        <v>11697</v>
      </c>
    </row>
    <row r="1417" spans="1:21" x14ac:dyDescent="0.25">
      <c r="A1417" s="35" t="s">
        <v>1656</v>
      </c>
      <c r="B1417" s="35" t="s">
        <v>1657</v>
      </c>
      <c r="C1417" s="35" t="s">
        <v>1658</v>
      </c>
      <c r="D1417" s="32" t="s">
        <v>3403</v>
      </c>
      <c r="E1417" s="32" t="s">
        <v>131</v>
      </c>
      <c r="F1417" s="46" t="s">
        <v>131</v>
      </c>
      <c r="G1417" s="32" t="s">
        <v>132</v>
      </c>
      <c r="H1417" s="32" t="s">
        <v>153</v>
      </c>
      <c r="I1417" s="32" t="s">
        <v>133</v>
      </c>
      <c r="M1417" s="32">
        <v>72</v>
      </c>
      <c r="N1417" s="32">
        <v>73</v>
      </c>
      <c r="O1417" s="35"/>
      <c r="P1417" s="35" t="s">
        <v>4248</v>
      </c>
      <c r="Q1417" s="32" t="s">
        <v>10007</v>
      </c>
      <c r="R1417" s="32" t="s">
        <v>11700</v>
      </c>
      <c r="S1417" s="32" t="s">
        <v>11701</v>
      </c>
      <c r="T1417" s="32" t="s">
        <v>11702</v>
      </c>
      <c r="U1417" s="32" t="s">
        <v>11703</v>
      </c>
    </row>
    <row r="1418" spans="1:21" x14ac:dyDescent="0.25">
      <c r="A1418" s="35" t="s">
        <v>1653</v>
      </c>
      <c r="B1418" s="35" t="s">
        <v>1654</v>
      </c>
      <c r="C1418" s="35" t="s">
        <v>1655</v>
      </c>
      <c r="D1418" s="32" t="s">
        <v>3411</v>
      </c>
      <c r="E1418" s="32" t="s">
        <v>131</v>
      </c>
      <c r="F1418" s="46" t="s">
        <v>131</v>
      </c>
      <c r="G1418" s="32" t="s">
        <v>132</v>
      </c>
      <c r="H1418" s="32" t="s">
        <v>153</v>
      </c>
      <c r="I1418" s="32" t="s">
        <v>133</v>
      </c>
      <c r="M1418" s="32">
        <v>72</v>
      </c>
      <c r="N1418" s="32">
        <v>73</v>
      </c>
      <c r="O1418" s="35"/>
      <c r="P1418" s="35" t="s">
        <v>4248</v>
      </c>
      <c r="Q1418" s="32" t="s">
        <v>10007</v>
      </c>
      <c r="R1418" s="32" t="s">
        <v>11704</v>
      </c>
      <c r="S1418" s="32" t="s">
        <v>11705</v>
      </c>
      <c r="T1418" s="32" t="s">
        <v>11706</v>
      </c>
      <c r="U1418" s="32" t="s">
        <v>11707</v>
      </c>
    </row>
    <row r="1419" spans="1:21" x14ac:dyDescent="0.25">
      <c r="A1419" s="33" t="s">
        <v>3663</v>
      </c>
      <c r="B1419" s="35" t="s">
        <v>3559</v>
      </c>
      <c r="C1419" s="35" t="s">
        <v>3560</v>
      </c>
      <c r="D1419" s="32" t="s">
        <v>517</v>
      </c>
      <c r="O1419" s="35"/>
      <c r="P1419" s="35" t="s">
        <v>4248</v>
      </c>
      <c r="Q1419" s="32" t="s">
        <v>10172</v>
      </c>
      <c r="R1419" s="32" t="s">
        <v>11708</v>
      </c>
      <c r="S1419" s="32" t="s">
        <v>11709</v>
      </c>
      <c r="T1419" s="32" t="s">
        <v>11710</v>
      </c>
    </row>
    <row r="1420" spans="1:21" x14ac:dyDescent="0.25">
      <c r="A1420" s="35" t="s">
        <v>4323</v>
      </c>
      <c r="B1420" s="35" t="s">
        <v>4324</v>
      </c>
      <c r="C1420" s="35" t="s">
        <v>4325</v>
      </c>
      <c r="O1420" s="35"/>
      <c r="P1420" s="35" t="s">
        <v>4248</v>
      </c>
      <c r="Q1420" s="32" t="s">
        <v>10171</v>
      </c>
      <c r="R1420" s="32" t="s">
        <v>11711</v>
      </c>
      <c r="S1420" s="32" t="s">
        <v>11712</v>
      </c>
    </row>
    <row r="1421" spans="1:21" x14ac:dyDescent="0.25">
      <c r="A1421" s="33" t="s">
        <v>2806</v>
      </c>
      <c r="B1421" s="35" t="s">
        <v>3232</v>
      </c>
      <c r="C1421" s="35" t="s">
        <v>3028</v>
      </c>
      <c r="D1421" s="32" t="s">
        <v>517</v>
      </c>
      <c r="O1421" s="35"/>
      <c r="P1421" s="35" t="s">
        <v>4248</v>
      </c>
      <c r="Q1421" s="32" t="s">
        <v>10195</v>
      </c>
      <c r="R1421" s="32" t="s">
        <v>11713</v>
      </c>
      <c r="S1421" s="32" t="s">
        <v>11714</v>
      </c>
      <c r="T1421" s="32" t="s">
        <v>10287</v>
      </c>
      <c r="U1421" s="32" t="s">
        <v>10059</v>
      </c>
    </row>
    <row r="1422" spans="1:21" x14ac:dyDescent="0.25">
      <c r="A1422" s="35" t="s">
        <v>7876</v>
      </c>
      <c r="B1422" s="35" t="s">
        <v>7877</v>
      </c>
      <c r="C1422" s="35" t="s">
        <v>7878</v>
      </c>
      <c r="O1422" s="35"/>
      <c r="P1422" s="35" t="s">
        <v>4248</v>
      </c>
      <c r="R1422" s="32">
        <v>100000577275</v>
      </c>
      <c r="S1422" s="32" t="s">
        <v>10879</v>
      </c>
    </row>
    <row r="1423" spans="1:21" x14ac:dyDescent="0.25">
      <c r="A1423" s="35" t="s">
        <v>1650</v>
      </c>
      <c r="B1423" s="35" t="s">
        <v>1651</v>
      </c>
      <c r="C1423" s="35" t="s">
        <v>1652</v>
      </c>
      <c r="D1423" s="32" t="s">
        <v>137</v>
      </c>
      <c r="E1423" s="32" t="s">
        <v>138</v>
      </c>
      <c r="F1423" s="46" t="s">
        <v>138</v>
      </c>
      <c r="G1423" s="32" t="s">
        <v>132</v>
      </c>
      <c r="H1423" s="32" t="s">
        <v>153</v>
      </c>
      <c r="I1423" s="32" t="s">
        <v>133</v>
      </c>
      <c r="O1423" s="35"/>
      <c r="P1423" s="35" t="s">
        <v>4248</v>
      </c>
      <c r="Q1423" s="32" t="s">
        <v>10008</v>
      </c>
      <c r="R1423" s="32" t="s">
        <v>11715</v>
      </c>
      <c r="S1423" s="32" t="s">
        <v>11716</v>
      </c>
      <c r="T1423" s="32" t="s">
        <v>11717</v>
      </c>
    </row>
    <row r="1424" spans="1:21" x14ac:dyDescent="0.25">
      <c r="A1424" s="35" t="s">
        <v>1644</v>
      </c>
      <c r="B1424" s="35" t="s">
        <v>1645</v>
      </c>
      <c r="C1424" s="35" t="s">
        <v>1646</v>
      </c>
      <c r="D1424" s="32" t="s">
        <v>198</v>
      </c>
      <c r="E1424" s="32" t="s">
        <v>862</v>
      </c>
      <c r="F1424" s="46">
        <v>4</v>
      </c>
      <c r="G1424" s="32" t="s">
        <v>132</v>
      </c>
      <c r="H1424" s="32" t="s">
        <v>153</v>
      </c>
      <c r="I1424" s="32" t="s">
        <v>133</v>
      </c>
      <c r="O1424" s="35"/>
      <c r="P1424" s="35" t="s">
        <v>4248</v>
      </c>
      <c r="Q1424" s="32" t="s">
        <v>9819</v>
      </c>
      <c r="R1424" s="32" t="s">
        <v>10278</v>
      </c>
      <c r="S1424" s="32" t="s">
        <v>9819</v>
      </c>
      <c r="T1424" s="32" t="s">
        <v>11649</v>
      </c>
      <c r="U1424" s="32" t="s">
        <v>11718</v>
      </c>
    </row>
    <row r="1425" spans="1:21" x14ac:dyDescent="0.25">
      <c r="A1425" s="35" t="s">
        <v>1647</v>
      </c>
      <c r="B1425" s="35" t="s">
        <v>1648</v>
      </c>
      <c r="C1425" s="37" t="s">
        <v>1649</v>
      </c>
      <c r="D1425" s="32" t="s">
        <v>3403</v>
      </c>
      <c r="E1425" s="32" t="s">
        <v>862</v>
      </c>
      <c r="F1425" s="46">
        <v>4</v>
      </c>
      <c r="G1425" s="32" t="s">
        <v>132</v>
      </c>
      <c r="H1425" s="32" t="s">
        <v>153</v>
      </c>
      <c r="I1425" s="32" t="s">
        <v>133</v>
      </c>
      <c r="O1425" s="35"/>
      <c r="P1425" s="35" t="s">
        <v>4248</v>
      </c>
      <c r="Q1425" s="32" t="s">
        <v>9819</v>
      </c>
      <c r="R1425" s="32" t="s">
        <v>10278</v>
      </c>
      <c r="S1425" s="32" t="s">
        <v>9819</v>
      </c>
      <c r="T1425" s="32" t="s">
        <v>10304</v>
      </c>
      <c r="U1425" s="32" t="s">
        <v>11719</v>
      </c>
    </row>
    <row r="1426" spans="1:21" x14ac:dyDescent="0.25">
      <c r="A1426" s="35" t="s">
        <v>1641</v>
      </c>
      <c r="B1426" s="35" t="s">
        <v>1642</v>
      </c>
      <c r="C1426" s="35" t="s">
        <v>1643</v>
      </c>
      <c r="D1426" s="32" t="s">
        <v>2715</v>
      </c>
      <c r="E1426" s="32" t="s">
        <v>862</v>
      </c>
      <c r="F1426" s="46">
        <v>4</v>
      </c>
      <c r="G1426" s="32" t="s">
        <v>132</v>
      </c>
      <c r="H1426" s="32" t="s">
        <v>153</v>
      </c>
      <c r="I1426" s="32" t="s">
        <v>133</v>
      </c>
      <c r="O1426" s="35"/>
      <c r="P1426" s="35" t="s">
        <v>4248</v>
      </c>
      <c r="Q1426" s="32" t="s">
        <v>9819</v>
      </c>
      <c r="R1426" s="32" t="s">
        <v>11720</v>
      </c>
      <c r="S1426" s="32" t="s">
        <v>11721</v>
      </c>
      <c r="T1426" s="32" t="s">
        <v>10546</v>
      </c>
      <c r="U1426" s="32" t="s">
        <v>11722</v>
      </c>
    </row>
    <row r="1427" spans="1:21" x14ac:dyDescent="0.25">
      <c r="A1427" s="35" t="s">
        <v>1632</v>
      </c>
      <c r="B1427" s="35" t="s">
        <v>1633</v>
      </c>
      <c r="C1427" s="35" t="s">
        <v>1634</v>
      </c>
      <c r="D1427" s="32" t="s">
        <v>198</v>
      </c>
      <c r="E1427" s="32" t="s">
        <v>862</v>
      </c>
      <c r="F1427" s="46">
        <v>4</v>
      </c>
      <c r="G1427" s="32" t="s">
        <v>132</v>
      </c>
      <c r="H1427" s="32" t="s">
        <v>153</v>
      </c>
      <c r="I1427" s="32" t="s">
        <v>133</v>
      </c>
      <c r="O1427" s="35"/>
      <c r="P1427" s="35" t="s">
        <v>4248</v>
      </c>
      <c r="Q1427" s="32" t="s">
        <v>9820</v>
      </c>
      <c r="R1427" s="32" t="s">
        <v>10278</v>
      </c>
      <c r="S1427" s="32" t="s">
        <v>9820</v>
      </c>
      <c r="T1427" s="32" t="s">
        <v>11649</v>
      </c>
      <c r="U1427" s="32" t="s">
        <v>11718</v>
      </c>
    </row>
    <row r="1428" spans="1:21" x14ac:dyDescent="0.25">
      <c r="A1428" s="35" t="s">
        <v>1635</v>
      </c>
      <c r="B1428" s="35" t="s">
        <v>1636</v>
      </c>
      <c r="C1428" s="35" t="s">
        <v>1637</v>
      </c>
      <c r="D1428" s="32" t="s">
        <v>3403</v>
      </c>
      <c r="E1428" s="32" t="s">
        <v>862</v>
      </c>
      <c r="F1428" s="46">
        <v>4</v>
      </c>
      <c r="G1428" s="32" t="s">
        <v>132</v>
      </c>
      <c r="H1428" s="32" t="s">
        <v>153</v>
      </c>
      <c r="I1428" s="32" t="s">
        <v>133</v>
      </c>
      <c r="O1428" s="35"/>
      <c r="P1428" s="35" t="s">
        <v>4248</v>
      </c>
      <c r="Q1428" s="32" t="s">
        <v>9820</v>
      </c>
      <c r="R1428" s="32" t="s">
        <v>10278</v>
      </c>
      <c r="S1428" s="32" t="s">
        <v>9820</v>
      </c>
      <c r="T1428" s="32" t="s">
        <v>10304</v>
      </c>
      <c r="U1428" s="32" t="s">
        <v>11719</v>
      </c>
    </row>
    <row r="1429" spans="1:21" x14ac:dyDescent="0.25">
      <c r="A1429" s="35" t="s">
        <v>1638</v>
      </c>
      <c r="B1429" s="35" t="s">
        <v>1639</v>
      </c>
      <c r="C1429" s="35" t="s">
        <v>1640</v>
      </c>
      <c r="D1429" s="32" t="s">
        <v>2715</v>
      </c>
      <c r="E1429" s="32" t="s">
        <v>862</v>
      </c>
      <c r="F1429" s="46">
        <v>4</v>
      </c>
      <c r="G1429" s="32" t="s">
        <v>132</v>
      </c>
      <c r="H1429" s="32" t="s">
        <v>153</v>
      </c>
      <c r="I1429" s="32" t="s">
        <v>133</v>
      </c>
      <c r="O1429" s="35"/>
      <c r="P1429" s="35" t="s">
        <v>4248</v>
      </c>
      <c r="Q1429" s="32" t="s">
        <v>9820</v>
      </c>
      <c r="R1429" s="32" t="s">
        <v>11723</v>
      </c>
      <c r="S1429" s="32" t="s">
        <v>11721</v>
      </c>
      <c r="T1429" s="32" t="s">
        <v>10546</v>
      </c>
      <c r="U1429" s="32" t="s">
        <v>11722</v>
      </c>
    </row>
    <row r="1430" spans="1:21" x14ac:dyDescent="0.25">
      <c r="A1430" s="35" t="s">
        <v>1623</v>
      </c>
      <c r="B1430" s="35" t="s">
        <v>1624</v>
      </c>
      <c r="C1430" s="35" t="s">
        <v>1625</v>
      </c>
      <c r="D1430" s="32" t="s">
        <v>198</v>
      </c>
      <c r="E1430" s="32" t="s">
        <v>862</v>
      </c>
      <c r="F1430" s="46">
        <v>4</v>
      </c>
      <c r="G1430" s="32" t="s">
        <v>132</v>
      </c>
      <c r="H1430" s="32" t="s">
        <v>153</v>
      </c>
      <c r="I1430" s="32" t="s">
        <v>133</v>
      </c>
      <c r="O1430" s="35"/>
      <c r="P1430" s="35" t="s">
        <v>4248</v>
      </c>
      <c r="Q1430" s="32" t="s">
        <v>9821</v>
      </c>
      <c r="R1430" s="32" t="s">
        <v>10278</v>
      </c>
      <c r="S1430" s="32" t="s">
        <v>9821</v>
      </c>
      <c r="T1430" s="32" t="s">
        <v>11649</v>
      </c>
      <c r="U1430" s="32" t="s">
        <v>11718</v>
      </c>
    </row>
    <row r="1431" spans="1:21" x14ac:dyDescent="0.25">
      <c r="A1431" s="43" t="s">
        <v>1626</v>
      </c>
      <c r="B1431" s="43" t="s">
        <v>1627</v>
      </c>
      <c r="C1431" s="43" t="s">
        <v>1628</v>
      </c>
      <c r="D1431" s="32" t="s">
        <v>3403</v>
      </c>
      <c r="E1431" s="45" t="s">
        <v>862</v>
      </c>
      <c r="F1431" s="61">
        <v>4</v>
      </c>
      <c r="G1431" s="45" t="s">
        <v>132</v>
      </c>
      <c r="H1431" s="45" t="s">
        <v>153</v>
      </c>
      <c r="I1431" s="45" t="s">
        <v>133</v>
      </c>
      <c r="J1431" s="45"/>
      <c r="K1431" s="45"/>
      <c r="L1431" s="45"/>
      <c r="M1431" s="45"/>
      <c r="N1431" s="45"/>
      <c r="O1431" s="35"/>
      <c r="P1431" s="35" t="s">
        <v>4248</v>
      </c>
      <c r="Q1431" s="32" t="s">
        <v>9821</v>
      </c>
      <c r="R1431" s="32" t="s">
        <v>10278</v>
      </c>
      <c r="S1431" s="32" t="s">
        <v>9821</v>
      </c>
      <c r="T1431" s="32" t="s">
        <v>10304</v>
      </c>
      <c r="U1431" s="32" t="s">
        <v>11719</v>
      </c>
    </row>
    <row r="1432" spans="1:21" x14ac:dyDescent="0.25">
      <c r="A1432" s="35" t="s">
        <v>1629</v>
      </c>
      <c r="B1432" s="35" t="s">
        <v>1630</v>
      </c>
      <c r="C1432" s="35" t="s">
        <v>1631</v>
      </c>
      <c r="D1432" s="32" t="s">
        <v>2715</v>
      </c>
      <c r="E1432" s="32" t="s">
        <v>862</v>
      </c>
      <c r="F1432" s="46">
        <v>4</v>
      </c>
      <c r="G1432" s="32" t="s">
        <v>132</v>
      </c>
      <c r="H1432" s="32" t="s">
        <v>153</v>
      </c>
      <c r="I1432" s="32" t="s">
        <v>133</v>
      </c>
      <c r="O1432" s="35"/>
      <c r="P1432" s="35" t="s">
        <v>4248</v>
      </c>
      <c r="Q1432" s="32" t="s">
        <v>9821</v>
      </c>
      <c r="R1432" s="32" t="s">
        <v>11724</v>
      </c>
      <c r="S1432" s="32" t="s">
        <v>11721</v>
      </c>
      <c r="T1432" s="32" t="s">
        <v>10546</v>
      </c>
      <c r="U1432" s="32" t="s">
        <v>11722</v>
      </c>
    </row>
    <row r="1433" spans="1:21" x14ac:dyDescent="0.25">
      <c r="A1433" s="35" t="s">
        <v>7843</v>
      </c>
      <c r="B1433" s="35" t="s">
        <v>7844</v>
      </c>
      <c r="C1433" s="35" t="s">
        <v>7845</v>
      </c>
      <c r="O1433" s="35"/>
      <c r="P1433" s="35" t="s">
        <v>4248</v>
      </c>
      <c r="R1433" s="32">
        <v>100001046426</v>
      </c>
      <c r="S1433" s="32" t="s">
        <v>10985</v>
      </c>
    </row>
    <row r="1434" spans="1:21" x14ac:dyDescent="0.25">
      <c r="A1434" s="35" t="s">
        <v>7772</v>
      </c>
      <c r="B1434" s="35" t="s">
        <v>7773</v>
      </c>
      <c r="C1434" s="35" t="s">
        <v>7774</v>
      </c>
      <c r="O1434" s="35"/>
      <c r="P1434" s="35" t="s">
        <v>4248</v>
      </c>
      <c r="R1434" s="32">
        <v>100001046426</v>
      </c>
      <c r="S1434" s="32" t="s">
        <v>10878</v>
      </c>
    </row>
    <row r="1435" spans="1:21" x14ac:dyDescent="0.25">
      <c r="A1435" s="35" t="s">
        <v>7757</v>
      </c>
      <c r="B1435" s="35" t="s">
        <v>7758</v>
      </c>
      <c r="C1435" s="35" t="s">
        <v>7759</v>
      </c>
      <c r="O1435" s="35"/>
      <c r="P1435" s="35" t="s">
        <v>4248</v>
      </c>
      <c r="R1435" s="32">
        <v>100001046427</v>
      </c>
      <c r="S1435" s="32" t="s">
        <v>10880</v>
      </c>
    </row>
    <row r="1436" spans="1:21" x14ac:dyDescent="0.25">
      <c r="A1436" s="35" t="s">
        <v>1620</v>
      </c>
      <c r="B1436" s="35" t="s">
        <v>1621</v>
      </c>
      <c r="C1436" s="35" t="s">
        <v>1622</v>
      </c>
      <c r="D1436" s="32" t="s">
        <v>137</v>
      </c>
      <c r="E1436" s="32" t="s">
        <v>138</v>
      </c>
      <c r="F1436" s="46">
        <v>4</v>
      </c>
      <c r="G1436" s="32" t="s">
        <v>132</v>
      </c>
      <c r="H1436" s="32" t="s">
        <v>153</v>
      </c>
      <c r="I1436" s="32" t="s">
        <v>133</v>
      </c>
      <c r="O1436" s="35"/>
      <c r="P1436" s="35" t="s">
        <v>4248</v>
      </c>
      <c r="Q1436" s="35" t="s">
        <v>13544</v>
      </c>
      <c r="R1436" s="32" t="s">
        <v>11725</v>
      </c>
      <c r="S1436" s="32" t="s">
        <v>11726</v>
      </c>
      <c r="T1436" s="32" t="s">
        <v>10421</v>
      </c>
      <c r="U1436" s="32" t="s">
        <v>11727</v>
      </c>
    </row>
    <row r="1437" spans="1:21" x14ac:dyDescent="0.25">
      <c r="A1437" s="35" t="s">
        <v>6536</v>
      </c>
      <c r="B1437" s="35" t="s">
        <v>6537</v>
      </c>
      <c r="C1437" s="35" t="s">
        <v>6538</v>
      </c>
      <c r="O1437" s="35"/>
      <c r="P1437" s="35" t="s">
        <v>3713</v>
      </c>
      <c r="R1437" s="32" t="s">
        <v>11728</v>
      </c>
      <c r="S1437" s="32" t="s">
        <v>11729</v>
      </c>
      <c r="T1437" s="32" t="s">
        <v>11016</v>
      </c>
      <c r="U1437" s="32" t="s">
        <v>10094</v>
      </c>
    </row>
    <row r="1438" spans="1:21" x14ac:dyDescent="0.25">
      <c r="A1438" s="35" t="s">
        <v>8168</v>
      </c>
      <c r="B1438" s="35" t="s">
        <v>8169</v>
      </c>
      <c r="C1438" s="35" t="s">
        <v>8170</v>
      </c>
      <c r="O1438" s="35"/>
      <c r="P1438" s="35" t="s">
        <v>4248</v>
      </c>
      <c r="Q1438" s="32" t="s">
        <v>9860</v>
      </c>
      <c r="R1438" s="32" t="s">
        <v>11730</v>
      </c>
      <c r="S1438" s="32" t="s">
        <v>10587</v>
      </c>
    </row>
    <row r="1439" spans="1:21" x14ac:dyDescent="0.25">
      <c r="A1439" s="35" t="s">
        <v>8165</v>
      </c>
      <c r="B1439" s="35" t="s">
        <v>8166</v>
      </c>
      <c r="C1439" s="35" t="s">
        <v>8167</v>
      </c>
      <c r="O1439" s="35"/>
      <c r="P1439" s="35" t="s">
        <v>4248</v>
      </c>
      <c r="Q1439" s="32" t="s">
        <v>9861</v>
      </c>
      <c r="R1439" s="32" t="s">
        <v>11731</v>
      </c>
      <c r="S1439" s="32" t="s">
        <v>10587</v>
      </c>
    </row>
    <row r="1440" spans="1:21" x14ac:dyDescent="0.25">
      <c r="A1440" s="33" t="s">
        <v>2796</v>
      </c>
      <c r="B1440" s="35" t="s">
        <v>3222</v>
      </c>
      <c r="C1440" s="35" t="s">
        <v>3018</v>
      </c>
      <c r="D1440" s="32" t="s">
        <v>257</v>
      </c>
      <c r="O1440" s="35"/>
      <c r="P1440" s="35" t="s">
        <v>4248</v>
      </c>
      <c r="Q1440" s="32" t="s">
        <v>9861</v>
      </c>
      <c r="R1440" s="32" t="s">
        <v>11731</v>
      </c>
      <c r="S1440" s="32" t="s">
        <v>11732</v>
      </c>
      <c r="T1440" s="32">
        <v>613</v>
      </c>
      <c r="U1440" s="32">
        <v>6</v>
      </c>
    </row>
    <row r="1441" spans="1:21" x14ac:dyDescent="0.25">
      <c r="A1441" s="35" t="s">
        <v>1617</v>
      </c>
      <c r="B1441" s="35" t="s">
        <v>1618</v>
      </c>
      <c r="C1441" s="35" t="s">
        <v>1619</v>
      </c>
      <c r="D1441" s="32" t="s">
        <v>320</v>
      </c>
      <c r="E1441" s="32" t="s">
        <v>1604</v>
      </c>
      <c r="F1441" s="46" t="s">
        <v>131</v>
      </c>
      <c r="G1441" s="32" t="s">
        <v>132</v>
      </c>
      <c r="H1441" s="32" t="s">
        <v>153</v>
      </c>
      <c r="I1441" s="32" t="s">
        <v>133</v>
      </c>
      <c r="O1441" s="35"/>
      <c r="P1441" s="35" t="s">
        <v>4248</v>
      </c>
      <c r="Q1441" s="32" t="s">
        <v>10169</v>
      </c>
      <c r="R1441" s="32" t="s">
        <v>11733</v>
      </c>
      <c r="S1441" s="32" t="s">
        <v>11734</v>
      </c>
      <c r="T1441" s="32" t="s">
        <v>10287</v>
      </c>
      <c r="U1441" s="32" t="s">
        <v>10288</v>
      </c>
    </row>
    <row r="1442" spans="1:21" x14ac:dyDescent="0.25">
      <c r="A1442" s="35" t="s">
        <v>1614</v>
      </c>
      <c r="B1442" s="35" t="s">
        <v>1615</v>
      </c>
      <c r="C1442" s="35" t="s">
        <v>1616</v>
      </c>
      <c r="D1442" s="32" t="s">
        <v>257</v>
      </c>
      <c r="E1442" s="32" t="s">
        <v>1604</v>
      </c>
      <c r="F1442" s="46" t="s">
        <v>131</v>
      </c>
      <c r="G1442" s="32" t="s">
        <v>132</v>
      </c>
      <c r="H1442" s="32" t="s">
        <v>153</v>
      </c>
      <c r="I1442" s="32" t="s">
        <v>133</v>
      </c>
      <c r="O1442" s="35"/>
      <c r="P1442" s="35" t="s">
        <v>4248</v>
      </c>
      <c r="Q1442" s="32" t="s">
        <v>10169</v>
      </c>
      <c r="R1442" s="32" t="s">
        <v>11733</v>
      </c>
      <c r="S1442" s="32" t="s">
        <v>11735</v>
      </c>
      <c r="T1442" s="32" t="s">
        <v>10313</v>
      </c>
      <c r="U1442" s="32" t="s">
        <v>11736</v>
      </c>
    </row>
    <row r="1443" spans="1:21" x14ac:dyDescent="0.25">
      <c r="A1443" s="35" t="s">
        <v>1611</v>
      </c>
      <c r="B1443" s="35" t="s">
        <v>1612</v>
      </c>
      <c r="C1443" s="35" t="s">
        <v>1613</v>
      </c>
      <c r="D1443" s="32" t="s">
        <v>3392</v>
      </c>
      <c r="E1443" s="32" t="s">
        <v>1604</v>
      </c>
      <c r="F1443" s="46" t="s">
        <v>131</v>
      </c>
      <c r="G1443" s="32" t="s">
        <v>132</v>
      </c>
      <c r="H1443" s="32" t="s">
        <v>153</v>
      </c>
      <c r="I1443" s="32" t="s">
        <v>133</v>
      </c>
      <c r="O1443" s="35"/>
      <c r="P1443" s="35" t="s">
        <v>4248</v>
      </c>
      <c r="Q1443" s="32" t="s">
        <v>10169</v>
      </c>
      <c r="R1443" s="32" t="s">
        <v>11733</v>
      </c>
      <c r="S1443" s="32" t="s">
        <v>11737</v>
      </c>
      <c r="T1443" s="32" t="s">
        <v>11738</v>
      </c>
      <c r="U1443" s="32" t="s">
        <v>11739</v>
      </c>
    </row>
    <row r="1444" spans="1:21" x14ac:dyDescent="0.25">
      <c r="A1444" s="35" t="s">
        <v>1608</v>
      </c>
      <c r="B1444" s="35" t="s">
        <v>1609</v>
      </c>
      <c r="C1444" s="35" t="s">
        <v>1610</v>
      </c>
      <c r="D1444" s="32" t="s">
        <v>320</v>
      </c>
      <c r="E1444" s="32" t="s">
        <v>1604</v>
      </c>
      <c r="F1444" s="46" t="s">
        <v>131</v>
      </c>
      <c r="G1444" s="32" t="s">
        <v>132</v>
      </c>
      <c r="H1444" s="32" t="s">
        <v>153</v>
      </c>
      <c r="I1444" s="32" t="s">
        <v>133</v>
      </c>
      <c r="O1444" s="35"/>
      <c r="P1444" s="35" t="s">
        <v>4248</v>
      </c>
      <c r="Q1444" s="32" t="s">
        <v>10170</v>
      </c>
      <c r="R1444" s="32" t="s">
        <v>11740</v>
      </c>
      <c r="S1444" s="32" t="s">
        <v>11734</v>
      </c>
      <c r="T1444" s="32" t="s">
        <v>10287</v>
      </c>
      <c r="U1444" s="32" t="s">
        <v>10288</v>
      </c>
    </row>
    <row r="1445" spans="1:21" x14ac:dyDescent="0.25">
      <c r="A1445" s="35" t="s">
        <v>1605</v>
      </c>
      <c r="B1445" s="35" t="s">
        <v>1606</v>
      </c>
      <c r="C1445" s="35" t="s">
        <v>1607</v>
      </c>
      <c r="D1445" s="32" t="s">
        <v>257</v>
      </c>
      <c r="E1445" s="32" t="s">
        <v>1604</v>
      </c>
      <c r="F1445" s="46" t="s">
        <v>131</v>
      </c>
      <c r="G1445" s="32" t="s">
        <v>132</v>
      </c>
      <c r="H1445" s="32" t="s">
        <v>153</v>
      </c>
      <c r="I1445" s="32" t="s">
        <v>133</v>
      </c>
      <c r="O1445" s="35"/>
      <c r="P1445" s="35" t="s">
        <v>4248</v>
      </c>
      <c r="Q1445" s="32" t="s">
        <v>10170</v>
      </c>
      <c r="R1445" s="32" t="s">
        <v>11740</v>
      </c>
      <c r="S1445" s="32" t="s">
        <v>11735</v>
      </c>
      <c r="T1445" s="32" t="s">
        <v>10313</v>
      </c>
      <c r="U1445" s="32" t="s">
        <v>11736</v>
      </c>
    </row>
    <row r="1446" spans="1:21" x14ac:dyDescent="0.25">
      <c r="A1446" s="35" t="s">
        <v>1601</v>
      </c>
      <c r="B1446" s="35" t="s">
        <v>1602</v>
      </c>
      <c r="C1446" s="35" t="s">
        <v>1603</v>
      </c>
      <c r="D1446" s="32" t="s">
        <v>3392</v>
      </c>
      <c r="E1446" s="32" t="s">
        <v>1604</v>
      </c>
      <c r="F1446" s="46" t="s">
        <v>131</v>
      </c>
      <c r="G1446" s="32" t="s">
        <v>132</v>
      </c>
      <c r="H1446" s="32" t="s">
        <v>153</v>
      </c>
      <c r="I1446" s="32" t="s">
        <v>133</v>
      </c>
      <c r="O1446" s="35"/>
      <c r="P1446" s="35" t="s">
        <v>4248</v>
      </c>
      <c r="Q1446" s="32" t="s">
        <v>10170</v>
      </c>
      <c r="R1446" s="32" t="s">
        <v>11740</v>
      </c>
      <c r="S1446" s="32" t="s">
        <v>11737</v>
      </c>
      <c r="T1446" s="32" t="s">
        <v>11738</v>
      </c>
      <c r="U1446" s="32" t="s">
        <v>11739</v>
      </c>
    </row>
    <row r="1447" spans="1:21" x14ac:dyDescent="0.25">
      <c r="A1447" s="35" t="s">
        <v>7832</v>
      </c>
      <c r="B1447" s="35" t="s">
        <v>7833</v>
      </c>
      <c r="C1447" s="35" t="s">
        <v>7834</v>
      </c>
      <c r="O1447" s="35"/>
      <c r="P1447" s="35" t="s">
        <v>4248</v>
      </c>
      <c r="R1447" s="32">
        <v>100000934438</v>
      </c>
      <c r="S1447" s="32" t="s">
        <v>10879</v>
      </c>
    </row>
    <row r="1448" spans="1:21" x14ac:dyDescent="0.25">
      <c r="A1448" s="35" t="s">
        <v>7728</v>
      </c>
      <c r="B1448" s="35" t="s">
        <v>7666</v>
      </c>
      <c r="C1448" s="35" t="s">
        <v>7729</v>
      </c>
      <c r="O1448" s="35"/>
      <c r="P1448" s="35" t="s">
        <v>4248</v>
      </c>
      <c r="R1448" s="32">
        <v>100000934438</v>
      </c>
      <c r="S1448" s="32" t="s">
        <v>10878</v>
      </c>
    </row>
    <row r="1449" spans="1:21" x14ac:dyDescent="0.25">
      <c r="A1449" s="35" t="s">
        <v>7665</v>
      </c>
      <c r="B1449" s="35" t="s">
        <v>7666</v>
      </c>
      <c r="C1449" s="35" t="s">
        <v>7667</v>
      </c>
      <c r="O1449" s="35"/>
      <c r="P1449" s="35" t="s">
        <v>4248</v>
      </c>
      <c r="R1449" s="32">
        <v>100000936323</v>
      </c>
      <c r="S1449" s="32" t="s">
        <v>11741</v>
      </c>
    </row>
    <row r="1450" spans="1:21" x14ac:dyDescent="0.25">
      <c r="A1450" s="35" t="s">
        <v>4521</v>
      </c>
      <c r="B1450" s="35" t="s">
        <v>4522</v>
      </c>
      <c r="C1450" s="35" t="s">
        <v>4523</v>
      </c>
      <c r="O1450" s="35"/>
      <c r="P1450" s="35" t="s">
        <v>4248</v>
      </c>
      <c r="Q1450" s="32" t="s">
        <v>10137</v>
      </c>
      <c r="R1450" s="32" t="s">
        <v>11742</v>
      </c>
      <c r="S1450" s="32" t="s">
        <v>11743</v>
      </c>
      <c r="T1450" s="32" t="s">
        <v>11549</v>
      </c>
      <c r="U1450" s="32" t="s">
        <v>11744</v>
      </c>
    </row>
    <row r="1451" spans="1:21" x14ac:dyDescent="0.25">
      <c r="A1451" s="35" t="s">
        <v>4706</v>
      </c>
      <c r="B1451" s="35" t="s">
        <v>4707</v>
      </c>
      <c r="C1451" s="35" t="s">
        <v>4708</v>
      </c>
      <c r="O1451" s="35"/>
      <c r="P1451" s="35" t="s">
        <v>4248</v>
      </c>
      <c r="Q1451" s="32" t="s">
        <v>10137</v>
      </c>
      <c r="R1451" s="32" t="s">
        <v>11745</v>
      </c>
      <c r="S1451" s="32" t="s">
        <v>11746</v>
      </c>
    </row>
    <row r="1452" spans="1:21" x14ac:dyDescent="0.25">
      <c r="A1452" s="33" t="s">
        <v>3680</v>
      </c>
      <c r="B1452" s="35" t="s">
        <v>3681</v>
      </c>
      <c r="C1452" s="35" t="s">
        <v>3682</v>
      </c>
      <c r="D1452" s="32" t="s">
        <v>315</v>
      </c>
      <c r="O1452" s="35"/>
      <c r="P1452" s="35" t="s">
        <v>4248</v>
      </c>
      <c r="Q1452" s="32" t="s">
        <v>10137</v>
      </c>
      <c r="R1452" s="32" t="s">
        <v>11745</v>
      </c>
      <c r="S1452" s="32" t="s">
        <v>10625</v>
      </c>
      <c r="T1452" s="32" t="s">
        <v>10526</v>
      </c>
      <c r="U1452" s="32" t="s">
        <v>10095</v>
      </c>
    </row>
    <row r="1453" spans="1:21" x14ac:dyDescent="0.25">
      <c r="A1453" s="35" t="s">
        <v>1598</v>
      </c>
      <c r="B1453" s="35" t="s">
        <v>1599</v>
      </c>
      <c r="C1453" s="35" t="s">
        <v>1600</v>
      </c>
      <c r="D1453" s="32" t="s">
        <v>394</v>
      </c>
      <c r="E1453" s="32" t="s">
        <v>138</v>
      </c>
      <c r="F1453" s="46">
        <v>4</v>
      </c>
      <c r="G1453" s="32" t="s">
        <v>132</v>
      </c>
      <c r="H1453" s="32" t="s">
        <v>153</v>
      </c>
      <c r="I1453" s="32" t="s">
        <v>133</v>
      </c>
      <c r="O1453" s="35"/>
      <c r="P1453" s="35" t="s">
        <v>4248</v>
      </c>
      <c r="Q1453" s="32" t="s">
        <v>10137</v>
      </c>
      <c r="R1453" s="32" t="s">
        <v>11745</v>
      </c>
      <c r="S1453" s="32" t="s">
        <v>11747</v>
      </c>
      <c r="T1453" s="32" t="s">
        <v>11748</v>
      </c>
      <c r="U1453" s="32" t="s">
        <v>10059</v>
      </c>
    </row>
    <row r="1454" spans="1:21" x14ac:dyDescent="0.25">
      <c r="A1454" s="35" t="s">
        <v>7783</v>
      </c>
      <c r="B1454" s="35" t="s">
        <v>7784</v>
      </c>
      <c r="C1454" s="35" t="s">
        <v>7785</v>
      </c>
      <c r="O1454" s="35"/>
      <c r="P1454" s="35" t="s">
        <v>4248</v>
      </c>
      <c r="R1454" s="32">
        <v>100000671612</v>
      </c>
      <c r="S1454" s="32" t="s">
        <v>10985</v>
      </c>
    </row>
    <row r="1455" spans="1:21" x14ac:dyDescent="0.25">
      <c r="A1455" s="35" t="s">
        <v>7527</v>
      </c>
      <c r="B1455" s="35" t="s">
        <v>7528</v>
      </c>
      <c r="C1455" s="35" t="s">
        <v>7529</v>
      </c>
      <c r="O1455" s="35"/>
      <c r="P1455" s="35" t="s">
        <v>4248</v>
      </c>
      <c r="R1455" s="32">
        <v>100000671612</v>
      </c>
      <c r="S1455" s="32" t="s">
        <v>10879</v>
      </c>
    </row>
    <row r="1456" spans="1:21" x14ac:dyDescent="0.25">
      <c r="A1456" s="35" t="s">
        <v>4572</v>
      </c>
      <c r="B1456" s="35" t="s">
        <v>4573</v>
      </c>
      <c r="C1456" s="35" t="s">
        <v>4574</v>
      </c>
      <c r="O1456" s="35"/>
      <c r="P1456" s="35" t="s">
        <v>4248</v>
      </c>
      <c r="Q1456" s="32" t="s">
        <v>10138</v>
      </c>
      <c r="R1456" s="32" t="s">
        <v>11749</v>
      </c>
      <c r="S1456" s="32" t="s">
        <v>11750</v>
      </c>
      <c r="T1456" s="32" t="s">
        <v>11751</v>
      </c>
      <c r="U1456" s="32" t="s">
        <v>11752</v>
      </c>
    </row>
    <row r="1457" spans="1:21" x14ac:dyDescent="0.25">
      <c r="A1457" s="35" t="s">
        <v>1595</v>
      </c>
      <c r="B1457" s="35" t="s">
        <v>1596</v>
      </c>
      <c r="C1457" s="35" t="s">
        <v>1597</v>
      </c>
      <c r="D1457" s="32" t="s">
        <v>137</v>
      </c>
      <c r="E1457" s="32" t="s">
        <v>862</v>
      </c>
      <c r="F1457" s="46">
        <v>4</v>
      </c>
      <c r="G1457" s="32" t="s">
        <v>132</v>
      </c>
      <c r="H1457" s="32" t="s">
        <v>153</v>
      </c>
      <c r="I1457" s="32" t="s">
        <v>133</v>
      </c>
      <c r="O1457" s="35"/>
      <c r="P1457" s="35" t="s">
        <v>4248</v>
      </c>
      <c r="Q1457" s="32" t="s">
        <v>10140</v>
      </c>
      <c r="R1457" s="32" t="s">
        <v>1597</v>
      </c>
    </row>
    <row r="1458" spans="1:21" x14ac:dyDescent="0.25">
      <c r="A1458" s="35" t="s">
        <v>1592</v>
      </c>
      <c r="B1458" s="35" t="s">
        <v>1593</v>
      </c>
      <c r="C1458" s="35" t="s">
        <v>1594</v>
      </c>
      <c r="D1458" s="32" t="s">
        <v>137</v>
      </c>
      <c r="E1458" s="32" t="s">
        <v>138</v>
      </c>
      <c r="F1458" s="46">
        <v>4</v>
      </c>
      <c r="G1458" s="32" t="s">
        <v>132</v>
      </c>
      <c r="H1458" s="32" t="s">
        <v>100</v>
      </c>
      <c r="I1458" s="32" t="s">
        <v>101</v>
      </c>
      <c r="J1458" s="32" t="s">
        <v>102</v>
      </c>
      <c r="K1458" s="32">
        <v>2</v>
      </c>
      <c r="L1458" s="32" t="s">
        <v>103</v>
      </c>
      <c r="O1458" s="35"/>
      <c r="P1458" s="35" t="s">
        <v>4248</v>
      </c>
      <c r="Q1458" s="32" t="s">
        <v>9862</v>
      </c>
      <c r="R1458" s="32" t="s">
        <v>11753</v>
      </c>
      <c r="S1458" s="32" t="s">
        <v>11754</v>
      </c>
      <c r="T1458" s="32" t="s">
        <v>10550</v>
      </c>
    </row>
    <row r="1459" spans="1:21" x14ac:dyDescent="0.25">
      <c r="A1459" s="35" t="s">
        <v>1589</v>
      </c>
      <c r="B1459" s="35" t="s">
        <v>1590</v>
      </c>
      <c r="C1459" s="35" t="s">
        <v>1591</v>
      </c>
      <c r="D1459" s="32" t="s">
        <v>137</v>
      </c>
      <c r="E1459" s="32" t="s">
        <v>138</v>
      </c>
      <c r="F1459" s="46" t="s">
        <v>131</v>
      </c>
      <c r="G1459" s="32" t="s">
        <v>132</v>
      </c>
      <c r="H1459" s="32" t="s">
        <v>117</v>
      </c>
      <c r="I1459" s="32" t="s">
        <v>101</v>
      </c>
      <c r="J1459" s="32" t="s">
        <v>102</v>
      </c>
      <c r="K1459" s="32">
        <v>2</v>
      </c>
      <c r="L1459" s="32" t="s">
        <v>103</v>
      </c>
      <c r="O1459" s="35"/>
      <c r="P1459" s="35" t="s">
        <v>4248</v>
      </c>
      <c r="Q1459" s="32" t="s">
        <v>9862</v>
      </c>
      <c r="R1459" s="32" t="s">
        <v>11755</v>
      </c>
      <c r="S1459" s="32" t="s">
        <v>11756</v>
      </c>
      <c r="T1459" s="32" t="s">
        <v>10095</v>
      </c>
    </row>
    <row r="1460" spans="1:21" x14ac:dyDescent="0.25">
      <c r="A1460" s="35" t="s">
        <v>1586</v>
      </c>
      <c r="B1460" s="35" t="s">
        <v>1587</v>
      </c>
      <c r="C1460" s="35" t="s">
        <v>1588</v>
      </c>
      <c r="D1460" s="32" t="s">
        <v>137</v>
      </c>
      <c r="E1460" s="32" t="s">
        <v>138</v>
      </c>
      <c r="F1460" s="46" t="s">
        <v>131</v>
      </c>
      <c r="G1460" s="32" t="s">
        <v>132</v>
      </c>
      <c r="H1460" s="32" t="s">
        <v>117</v>
      </c>
      <c r="I1460" s="32" t="s">
        <v>101</v>
      </c>
      <c r="J1460" s="32" t="s">
        <v>102</v>
      </c>
      <c r="K1460" s="32">
        <v>2</v>
      </c>
      <c r="L1460" s="32" t="s">
        <v>103</v>
      </c>
      <c r="O1460" s="35"/>
      <c r="P1460" s="35" t="s">
        <v>4248</v>
      </c>
      <c r="Q1460" s="32" t="s">
        <v>9862</v>
      </c>
      <c r="R1460" s="32" t="s">
        <v>11757</v>
      </c>
      <c r="S1460" s="32" t="s">
        <v>11758</v>
      </c>
      <c r="T1460" s="32" t="s">
        <v>10526</v>
      </c>
      <c r="U1460" s="32" t="s">
        <v>10095</v>
      </c>
    </row>
    <row r="1461" spans="1:21" x14ac:dyDescent="0.25">
      <c r="A1461" s="35" t="s">
        <v>1583</v>
      </c>
      <c r="B1461" s="35" t="s">
        <v>1584</v>
      </c>
      <c r="C1461" s="35" t="s">
        <v>1585</v>
      </c>
      <c r="D1461" s="32" t="s">
        <v>137</v>
      </c>
      <c r="E1461" s="32" t="s">
        <v>138</v>
      </c>
      <c r="F1461" s="46">
        <v>4</v>
      </c>
      <c r="G1461" s="32" t="s">
        <v>132</v>
      </c>
      <c r="H1461" s="32" t="s">
        <v>100</v>
      </c>
      <c r="I1461" s="32" t="s">
        <v>101</v>
      </c>
      <c r="J1461" s="32" t="s">
        <v>102</v>
      </c>
      <c r="K1461" s="32">
        <v>2</v>
      </c>
      <c r="L1461" s="32" t="s">
        <v>103</v>
      </c>
      <c r="O1461" s="35"/>
      <c r="P1461" s="35" t="s">
        <v>4248</v>
      </c>
      <c r="Q1461" s="32" t="s">
        <v>9863</v>
      </c>
      <c r="R1461" s="32" t="s">
        <v>11759</v>
      </c>
      <c r="S1461" s="32" t="s">
        <v>11754</v>
      </c>
      <c r="T1461" s="32" t="s">
        <v>10550</v>
      </c>
    </row>
    <row r="1462" spans="1:21" x14ac:dyDescent="0.25">
      <c r="A1462" s="35" t="s">
        <v>1580</v>
      </c>
      <c r="B1462" s="35" t="s">
        <v>1581</v>
      </c>
      <c r="C1462" s="35" t="s">
        <v>1582</v>
      </c>
      <c r="D1462" s="32" t="s">
        <v>137</v>
      </c>
      <c r="E1462" s="32" t="s">
        <v>138</v>
      </c>
      <c r="F1462" s="46" t="s">
        <v>131</v>
      </c>
      <c r="G1462" s="32" t="s">
        <v>132</v>
      </c>
      <c r="H1462" s="32" t="s">
        <v>117</v>
      </c>
      <c r="I1462" s="32" t="s">
        <v>101</v>
      </c>
      <c r="J1462" s="32" t="s">
        <v>102</v>
      </c>
      <c r="K1462" s="32">
        <v>2</v>
      </c>
      <c r="L1462" s="32" t="s">
        <v>103</v>
      </c>
      <c r="O1462" s="35"/>
      <c r="P1462" s="35" t="s">
        <v>4248</v>
      </c>
      <c r="Q1462" s="32" t="s">
        <v>9863</v>
      </c>
      <c r="R1462" s="32" t="s">
        <v>11760</v>
      </c>
      <c r="S1462" s="32" t="s">
        <v>11756</v>
      </c>
      <c r="T1462" s="32" t="s">
        <v>10095</v>
      </c>
    </row>
    <row r="1463" spans="1:21" x14ac:dyDescent="0.25">
      <c r="A1463" s="35" t="s">
        <v>1577</v>
      </c>
      <c r="B1463" s="35" t="s">
        <v>1578</v>
      </c>
      <c r="C1463" s="35" t="s">
        <v>1579</v>
      </c>
      <c r="D1463" s="32" t="s">
        <v>137</v>
      </c>
      <c r="E1463" s="32" t="s">
        <v>138</v>
      </c>
      <c r="F1463" s="46" t="s">
        <v>131</v>
      </c>
      <c r="G1463" s="32" t="s">
        <v>132</v>
      </c>
      <c r="H1463" s="32" t="s">
        <v>117</v>
      </c>
      <c r="I1463" s="32" t="s">
        <v>101</v>
      </c>
      <c r="J1463" s="32" t="s">
        <v>102</v>
      </c>
      <c r="K1463" s="32">
        <v>2</v>
      </c>
      <c r="L1463" s="32" t="s">
        <v>103</v>
      </c>
      <c r="O1463" s="35"/>
      <c r="P1463" s="35" t="s">
        <v>4248</v>
      </c>
      <c r="Q1463" s="32" t="s">
        <v>9863</v>
      </c>
      <c r="R1463" s="32" t="s">
        <v>11761</v>
      </c>
      <c r="S1463" s="32" t="s">
        <v>11758</v>
      </c>
      <c r="T1463" s="32" t="s">
        <v>10526</v>
      </c>
      <c r="U1463" s="32" t="s">
        <v>10095</v>
      </c>
    </row>
    <row r="1464" spans="1:21" x14ac:dyDescent="0.25">
      <c r="A1464" s="33" t="s">
        <v>3676</v>
      </c>
      <c r="B1464" s="35" t="s">
        <v>3677</v>
      </c>
      <c r="C1464" s="35" t="s">
        <v>3679</v>
      </c>
      <c r="D1464" s="32" t="s">
        <v>3678</v>
      </c>
      <c r="O1464" s="35"/>
      <c r="P1464" s="35" t="s">
        <v>3713</v>
      </c>
      <c r="Q1464" s="32" t="s">
        <v>3813</v>
      </c>
      <c r="R1464" s="32" t="s">
        <v>11762</v>
      </c>
      <c r="S1464" s="32" t="s">
        <v>11763</v>
      </c>
      <c r="T1464" s="32" t="s">
        <v>11764</v>
      </c>
      <c r="U1464" s="32" t="s">
        <v>11765</v>
      </c>
    </row>
    <row r="1465" spans="1:21" x14ac:dyDescent="0.25">
      <c r="A1465" s="33" t="s">
        <v>3526</v>
      </c>
      <c r="B1465" s="35" t="s">
        <v>3527</v>
      </c>
      <c r="C1465" s="35" t="s">
        <v>3528</v>
      </c>
      <c r="D1465" s="32" t="s">
        <v>3529</v>
      </c>
      <c r="O1465" s="35"/>
      <c r="P1465" s="35" t="s">
        <v>3713</v>
      </c>
      <c r="Q1465" s="32" t="s">
        <v>3813</v>
      </c>
      <c r="R1465" s="32" t="s">
        <v>11762</v>
      </c>
      <c r="S1465" s="32" t="s">
        <v>11763</v>
      </c>
      <c r="T1465" s="32" t="s">
        <v>11764</v>
      </c>
      <c r="U1465" s="32" t="s">
        <v>11766</v>
      </c>
    </row>
    <row r="1466" spans="1:21" x14ac:dyDescent="0.25">
      <c r="A1466" s="33" t="s">
        <v>3481</v>
      </c>
      <c r="B1466" s="35" t="s">
        <v>3482</v>
      </c>
      <c r="C1466" s="35" t="s">
        <v>3483</v>
      </c>
      <c r="D1466" s="32" t="s">
        <v>3565</v>
      </c>
      <c r="O1466" s="35"/>
      <c r="P1466" s="35" t="s">
        <v>3713</v>
      </c>
      <c r="Q1466" s="32" t="s">
        <v>3813</v>
      </c>
      <c r="R1466" s="32" t="s">
        <v>11762</v>
      </c>
      <c r="S1466" s="32" t="s">
        <v>11763</v>
      </c>
      <c r="T1466" s="32" t="s">
        <v>11764</v>
      </c>
      <c r="U1466" s="32" t="s">
        <v>11767</v>
      </c>
    </row>
    <row r="1467" spans="1:21" x14ac:dyDescent="0.25">
      <c r="A1467" s="33" t="s">
        <v>3505</v>
      </c>
      <c r="B1467" s="35" t="s">
        <v>3504</v>
      </c>
      <c r="C1467" s="35" t="s">
        <v>3502</v>
      </c>
      <c r="D1467" s="32" t="s">
        <v>3503</v>
      </c>
      <c r="O1467" s="35"/>
      <c r="P1467" s="35" t="s">
        <v>3713</v>
      </c>
      <c r="Q1467" s="32" t="s">
        <v>3813</v>
      </c>
      <c r="R1467" s="32" t="s">
        <v>11762</v>
      </c>
      <c r="S1467" s="32" t="s">
        <v>11763</v>
      </c>
      <c r="T1467" s="32" t="s">
        <v>11764</v>
      </c>
      <c r="U1467" s="32" t="s">
        <v>11768</v>
      </c>
    </row>
    <row r="1468" spans="1:21" x14ac:dyDescent="0.25">
      <c r="A1468" s="35" t="s">
        <v>8028</v>
      </c>
      <c r="B1468" s="35" t="s">
        <v>8029</v>
      </c>
      <c r="C1468" s="35" t="s">
        <v>8030</v>
      </c>
      <c r="O1468" s="35"/>
      <c r="P1468" s="35" t="s">
        <v>3713</v>
      </c>
      <c r="Q1468" s="32" t="s">
        <v>3813</v>
      </c>
      <c r="R1468" s="32" t="s">
        <v>11769</v>
      </c>
      <c r="S1468" s="32" t="s">
        <v>11770</v>
      </c>
      <c r="T1468" s="32" t="s">
        <v>11771</v>
      </c>
      <c r="U1468" s="32" t="s">
        <v>11772</v>
      </c>
    </row>
    <row r="1469" spans="1:21" x14ac:dyDescent="0.25">
      <c r="A1469" s="35" t="s">
        <v>4363</v>
      </c>
      <c r="B1469" s="35" t="s">
        <v>4364</v>
      </c>
      <c r="C1469" s="35" t="s">
        <v>4365</v>
      </c>
      <c r="O1469" s="35"/>
      <c r="P1469" s="35" t="s">
        <v>4248</v>
      </c>
      <c r="Q1469" s="32" t="s">
        <v>10139</v>
      </c>
      <c r="R1469" s="32" t="s">
        <v>11773</v>
      </c>
      <c r="S1469" s="32" t="s">
        <v>11774</v>
      </c>
      <c r="T1469" s="32" t="s">
        <v>11035</v>
      </c>
    </row>
    <row r="1470" spans="1:21" x14ac:dyDescent="0.25">
      <c r="A1470" s="33" t="s">
        <v>3601</v>
      </c>
      <c r="B1470" s="35" t="s">
        <v>3602</v>
      </c>
      <c r="C1470" s="35" t="s">
        <v>3603</v>
      </c>
      <c r="D1470" s="32" t="s">
        <v>2715</v>
      </c>
      <c r="O1470" s="35"/>
      <c r="P1470" s="35" t="s">
        <v>4248</v>
      </c>
      <c r="Q1470" s="32" t="s">
        <v>10139</v>
      </c>
      <c r="R1470" s="32" t="s">
        <v>11775</v>
      </c>
      <c r="S1470" s="32" t="s">
        <v>10054</v>
      </c>
    </row>
    <row r="1471" spans="1:21" x14ac:dyDescent="0.25">
      <c r="A1471" s="35" t="s">
        <v>1574</v>
      </c>
      <c r="B1471" s="35" t="s">
        <v>1575</v>
      </c>
      <c r="C1471" s="35" t="s">
        <v>1576</v>
      </c>
      <c r="D1471" s="32" t="s">
        <v>1567</v>
      </c>
      <c r="E1471" s="32" t="s">
        <v>143</v>
      </c>
      <c r="F1471" s="46">
        <v>4</v>
      </c>
      <c r="G1471" s="32" t="s">
        <v>132</v>
      </c>
      <c r="H1471" s="32" t="s">
        <v>100</v>
      </c>
      <c r="I1471" s="32" t="s">
        <v>101</v>
      </c>
      <c r="J1471" s="32" t="s">
        <v>235</v>
      </c>
      <c r="K1471" s="32">
        <v>1</v>
      </c>
      <c r="L1471" s="32" t="s">
        <v>103</v>
      </c>
      <c r="O1471" s="35"/>
      <c r="P1471" s="35" t="s">
        <v>4248</v>
      </c>
      <c r="Q1471" s="32" t="s">
        <v>9864</v>
      </c>
      <c r="R1471" s="32" t="s">
        <v>11776</v>
      </c>
      <c r="S1471" s="32" t="s">
        <v>11777</v>
      </c>
      <c r="T1471" s="32" t="s">
        <v>11778</v>
      </c>
      <c r="U1471" s="32" t="s">
        <v>11779</v>
      </c>
    </row>
    <row r="1472" spans="1:21" x14ac:dyDescent="0.25">
      <c r="A1472" s="35" t="s">
        <v>1571</v>
      </c>
      <c r="B1472" s="35" t="s">
        <v>1572</v>
      </c>
      <c r="C1472" s="35" t="s">
        <v>1573</v>
      </c>
      <c r="D1472" s="32" t="s">
        <v>1567</v>
      </c>
      <c r="E1472" s="32" t="s">
        <v>143</v>
      </c>
      <c r="F1472" s="46">
        <v>4</v>
      </c>
      <c r="G1472" s="32" t="s">
        <v>132</v>
      </c>
      <c r="H1472" s="32" t="s">
        <v>100</v>
      </c>
      <c r="I1472" s="32" t="s">
        <v>101</v>
      </c>
      <c r="J1472" s="32" t="s">
        <v>235</v>
      </c>
      <c r="K1472" s="32">
        <v>2</v>
      </c>
      <c r="L1472" s="32" t="s">
        <v>103</v>
      </c>
      <c r="O1472" s="35"/>
      <c r="P1472" s="35" t="s">
        <v>4248</v>
      </c>
      <c r="Q1472" s="32" t="s">
        <v>9865</v>
      </c>
      <c r="R1472" s="32" t="s">
        <v>11780</v>
      </c>
      <c r="S1472" s="32" t="s">
        <v>11777</v>
      </c>
      <c r="T1472" s="32" t="s">
        <v>11778</v>
      </c>
      <c r="U1472" s="32" t="s">
        <v>11779</v>
      </c>
    </row>
    <row r="1473" spans="1:21" x14ac:dyDescent="0.25">
      <c r="A1473" s="35" t="s">
        <v>1568</v>
      </c>
      <c r="B1473" s="35" t="s">
        <v>1569</v>
      </c>
      <c r="C1473" s="35" t="s">
        <v>1570</v>
      </c>
      <c r="D1473" s="32" t="s">
        <v>1567</v>
      </c>
      <c r="E1473" s="32" t="s">
        <v>143</v>
      </c>
      <c r="F1473" s="46">
        <v>4</v>
      </c>
      <c r="G1473" s="32" t="s">
        <v>132</v>
      </c>
      <c r="H1473" s="32" t="s">
        <v>100</v>
      </c>
      <c r="I1473" s="32" t="s">
        <v>101</v>
      </c>
      <c r="J1473" s="32" t="s">
        <v>235</v>
      </c>
      <c r="K1473" s="32">
        <v>2</v>
      </c>
      <c r="L1473" s="32" t="s">
        <v>103</v>
      </c>
      <c r="O1473" s="35"/>
      <c r="P1473" s="35" t="s">
        <v>4248</v>
      </c>
      <c r="Q1473" s="32" t="s">
        <v>9866</v>
      </c>
      <c r="R1473" s="32" t="s">
        <v>11781</v>
      </c>
      <c r="S1473" s="32" t="s">
        <v>11777</v>
      </c>
      <c r="T1473" s="32" t="s">
        <v>11778</v>
      </c>
      <c r="U1473" s="32" t="s">
        <v>11779</v>
      </c>
    </row>
    <row r="1474" spans="1:21" x14ac:dyDescent="0.25">
      <c r="A1474" s="35" t="s">
        <v>1564</v>
      </c>
      <c r="B1474" s="35" t="s">
        <v>1565</v>
      </c>
      <c r="C1474" s="35" t="s">
        <v>1566</v>
      </c>
      <c r="D1474" s="32" t="s">
        <v>1567</v>
      </c>
      <c r="E1474" s="32" t="s">
        <v>143</v>
      </c>
      <c r="F1474" s="46">
        <v>4</v>
      </c>
      <c r="G1474" s="32" t="s">
        <v>132</v>
      </c>
      <c r="H1474" s="32" t="s">
        <v>100</v>
      </c>
      <c r="I1474" s="32" t="s">
        <v>101</v>
      </c>
      <c r="J1474" s="32" t="s">
        <v>679</v>
      </c>
      <c r="K1474" s="32">
        <v>1</v>
      </c>
      <c r="L1474" s="32" t="s">
        <v>103</v>
      </c>
      <c r="M1474" s="32">
        <v>71</v>
      </c>
      <c r="N1474" s="32">
        <v>72</v>
      </c>
      <c r="O1474" s="35"/>
      <c r="P1474" s="35" t="s">
        <v>4248</v>
      </c>
      <c r="Q1474" s="32" t="s">
        <v>9993</v>
      </c>
      <c r="R1474" s="32" t="s">
        <v>11782</v>
      </c>
      <c r="S1474" s="32" t="s">
        <v>11783</v>
      </c>
      <c r="T1474" s="32" t="s">
        <v>11784</v>
      </c>
      <c r="U1474" s="32" t="s">
        <v>10555</v>
      </c>
    </row>
    <row r="1475" spans="1:21" x14ac:dyDescent="0.25">
      <c r="A1475" s="35" t="s">
        <v>1560</v>
      </c>
      <c r="B1475" s="35" t="s">
        <v>1561</v>
      </c>
      <c r="C1475" s="35" t="s">
        <v>1562</v>
      </c>
      <c r="D1475" s="32" t="s">
        <v>1567</v>
      </c>
      <c r="E1475" s="32" t="s">
        <v>857</v>
      </c>
      <c r="F1475" s="46">
        <v>4</v>
      </c>
      <c r="G1475" s="32" t="s">
        <v>132</v>
      </c>
      <c r="H1475" s="32" t="s">
        <v>100</v>
      </c>
      <c r="I1475" s="32" t="s">
        <v>133</v>
      </c>
      <c r="O1475" s="35"/>
      <c r="P1475" s="35" t="s">
        <v>4248</v>
      </c>
      <c r="Q1475" s="32" t="s">
        <v>10009</v>
      </c>
      <c r="R1475" s="32" t="s">
        <v>11785</v>
      </c>
      <c r="S1475" s="32" t="s">
        <v>11786</v>
      </c>
      <c r="T1475" s="32" t="s">
        <v>11787</v>
      </c>
      <c r="U1475" s="32" t="s">
        <v>11788</v>
      </c>
    </row>
    <row r="1476" spans="1:21" x14ac:dyDescent="0.25">
      <c r="A1476" s="35" t="s">
        <v>4533</v>
      </c>
      <c r="B1476" s="35" t="s">
        <v>4534</v>
      </c>
      <c r="C1476" s="35" t="s">
        <v>4535</v>
      </c>
      <c r="O1476" s="35"/>
      <c r="P1476" s="35" t="s">
        <v>4248</v>
      </c>
      <c r="Q1476" s="32" t="s">
        <v>9867</v>
      </c>
      <c r="R1476" s="32" t="s">
        <v>11789</v>
      </c>
      <c r="S1476" s="32" t="s">
        <v>11790</v>
      </c>
      <c r="T1476" s="32" t="s">
        <v>11791</v>
      </c>
      <c r="U1476" s="32" t="s">
        <v>11792</v>
      </c>
    </row>
    <row r="1477" spans="1:21" x14ac:dyDescent="0.25">
      <c r="A1477" s="35" t="s">
        <v>1558</v>
      </c>
      <c r="B1477" s="35" t="s">
        <v>1559</v>
      </c>
      <c r="C1477" s="35" t="s">
        <v>35</v>
      </c>
      <c r="D1477" s="32" t="s">
        <v>3404</v>
      </c>
      <c r="E1477" s="32" t="s">
        <v>131</v>
      </c>
      <c r="F1477" s="46" t="s">
        <v>131</v>
      </c>
      <c r="G1477" s="32" t="s">
        <v>132</v>
      </c>
      <c r="H1477" s="32" t="s">
        <v>100</v>
      </c>
      <c r="I1477" s="32" t="s">
        <v>101</v>
      </c>
      <c r="J1477" s="32" t="s">
        <v>102</v>
      </c>
      <c r="K1477" s="32">
        <v>4</v>
      </c>
      <c r="L1477" s="32" t="s">
        <v>117</v>
      </c>
      <c r="M1477" s="32">
        <v>149</v>
      </c>
      <c r="N1477" s="32">
        <v>150</v>
      </c>
      <c r="O1477" s="35"/>
      <c r="P1477" s="35" t="s">
        <v>4248</v>
      </c>
      <c r="R1477" s="32" t="s">
        <v>11793</v>
      </c>
      <c r="S1477" s="32" t="s">
        <v>11794</v>
      </c>
      <c r="T1477" s="32" t="s">
        <v>10399</v>
      </c>
      <c r="U1477" s="32" t="s">
        <v>11795</v>
      </c>
    </row>
    <row r="1478" spans="1:21" x14ac:dyDescent="0.25">
      <c r="A1478" s="33" t="s">
        <v>2762</v>
      </c>
      <c r="B1478" s="35" t="s">
        <v>3188</v>
      </c>
      <c r="C1478" s="35" t="s">
        <v>2984</v>
      </c>
      <c r="D1478" s="32" t="s">
        <v>3376</v>
      </c>
      <c r="O1478" s="35"/>
      <c r="P1478" s="35" t="s">
        <v>4248</v>
      </c>
      <c r="Q1478" s="32" t="s">
        <v>9868</v>
      </c>
      <c r="R1478" s="32" t="s">
        <v>11796</v>
      </c>
      <c r="S1478" s="32" t="s">
        <v>11797</v>
      </c>
      <c r="T1478" s="32" t="s">
        <v>10354</v>
      </c>
      <c r="U1478" s="32" t="s">
        <v>10355</v>
      </c>
    </row>
    <row r="1479" spans="1:21" x14ac:dyDescent="0.25">
      <c r="A1479" s="35" t="s">
        <v>8079</v>
      </c>
      <c r="B1479" s="35" t="s">
        <v>8080</v>
      </c>
      <c r="C1479" s="35" t="s">
        <v>8081</v>
      </c>
      <c r="O1479" s="35"/>
      <c r="P1479" s="35" t="s">
        <v>4248</v>
      </c>
      <c r="R1479" s="32" t="s">
        <v>11798</v>
      </c>
      <c r="S1479" s="32" t="e" cm="1">
        <f t="array" ref="S1479">-Beige-Q</f>
        <v>#NAME?</v>
      </c>
      <c r="T1479" s="32" t="s">
        <v>11799</v>
      </c>
      <c r="U1479" s="32" t="s">
        <v>10095</v>
      </c>
    </row>
    <row r="1480" spans="1:21" x14ac:dyDescent="0.25">
      <c r="A1480" s="35" t="s">
        <v>1555</v>
      </c>
      <c r="B1480" s="35" t="s">
        <v>1556</v>
      </c>
      <c r="C1480" s="35" t="s">
        <v>1557</v>
      </c>
      <c r="D1480" s="32" t="s">
        <v>117</v>
      </c>
      <c r="E1480" s="32" t="s">
        <v>862</v>
      </c>
      <c r="F1480" s="46">
        <v>8</v>
      </c>
      <c r="G1480" s="32" t="s">
        <v>132</v>
      </c>
      <c r="H1480" s="32" t="s">
        <v>153</v>
      </c>
      <c r="I1480" s="32" t="s">
        <v>133</v>
      </c>
      <c r="O1480" s="35"/>
      <c r="P1480" s="35" t="s">
        <v>4248</v>
      </c>
      <c r="R1480" s="32" t="s">
        <v>11800</v>
      </c>
      <c r="S1480" s="32" t="s">
        <v>11801</v>
      </c>
      <c r="T1480" s="32" t="s">
        <v>10421</v>
      </c>
      <c r="U1480" s="32" t="s">
        <v>11802</v>
      </c>
    </row>
    <row r="1481" spans="1:21" x14ac:dyDescent="0.25">
      <c r="A1481" s="35" t="s">
        <v>1552</v>
      </c>
      <c r="B1481" s="35" t="s">
        <v>1553</v>
      </c>
      <c r="C1481" s="35" t="s">
        <v>1554</v>
      </c>
      <c r="D1481" s="32" t="s">
        <v>117</v>
      </c>
      <c r="E1481" s="32" t="s">
        <v>862</v>
      </c>
      <c r="F1481" s="46">
        <v>8</v>
      </c>
      <c r="G1481" s="32" t="s">
        <v>132</v>
      </c>
      <c r="H1481" s="32" t="s">
        <v>153</v>
      </c>
      <c r="I1481" s="32" t="s">
        <v>133</v>
      </c>
      <c r="O1481" s="35"/>
      <c r="P1481" s="35" t="s">
        <v>4248</v>
      </c>
      <c r="R1481" s="32" t="s">
        <v>11803</v>
      </c>
      <c r="S1481" s="32" t="s">
        <v>11801</v>
      </c>
      <c r="T1481" s="32" t="s">
        <v>10421</v>
      </c>
      <c r="U1481" s="32" t="s">
        <v>11802</v>
      </c>
    </row>
    <row r="1482" spans="1:21" x14ac:dyDescent="0.25">
      <c r="A1482" s="35" t="s">
        <v>8055</v>
      </c>
      <c r="B1482" s="35" t="s">
        <v>8056</v>
      </c>
      <c r="C1482" s="35" t="s">
        <v>8057</v>
      </c>
      <c r="O1482" s="35"/>
      <c r="P1482" s="35" t="s">
        <v>4248</v>
      </c>
      <c r="Q1482" s="32" t="s">
        <v>10106</v>
      </c>
      <c r="R1482" s="32" t="s">
        <v>10379</v>
      </c>
      <c r="S1482" s="32" t="s">
        <v>10297</v>
      </c>
    </row>
    <row r="1483" spans="1:21" x14ac:dyDescent="0.25">
      <c r="A1483" s="35" t="s">
        <v>7470</v>
      </c>
      <c r="B1483" s="35" t="s">
        <v>7471</v>
      </c>
      <c r="C1483" s="35" t="s">
        <v>7472</v>
      </c>
      <c r="O1483" s="35"/>
      <c r="P1483" s="35" t="s">
        <v>4248</v>
      </c>
      <c r="Q1483" s="32" t="s">
        <v>10107</v>
      </c>
      <c r="R1483" s="32" t="s">
        <v>10381</v>
      </c>
      <c r="S1483" s="32" t="s">
        <v>10297</v>
      </c>
    </row>
    <row r="1484" spans="1:21" x14ac:dyDescent="0.25">
      <c r="A1484" s="35" t="s">
        <v>4460</v>
      </c>
      <c r="B1484" s="35" t="s">
        <v>4461</v>
      </c>
      <c r="C1484" s="35" t="s">
        <v>4462</v>
      </c>
      <c r="O1484" s="35"/>
      <c r="P1484" s="35" t="s">
        <v>4248</v>
      </c>
      <c r="Q1484" s="32" t="s">
        <v>10141</v>
      </c>
      <c r="R1484" s="32" t="s">
        <v>11804</v>
      </c>
      <c r="S1484" s="32" t="s">
        <v>11805</v>
      </c>
      <c r="T1484" s="32" t="s">
        <v>10372</v>
      </c>
      <c r="U1484" s="32" t="s">
        <v>10373</v>
      </c>
    </row>
    <row r="1485" spans="1:21" x14ac:dyDescent="0.25">
      <c r="A1485" s="35" t="s">
        <v>7977</v>
      </c>
      <c r="B1485" s="35" t="s">
        <v>7978</v>
      </c>
      <c r="C1485" s="35" t="s">
        <v>7979</v>
      </c>
      <c r="O1485" s="35"/>
      <c r="P1485" s="35" t="s">
        <v>4248</v>
      </c>
      <c r="Q1485" s="32" t="s">
        <v>10142</v>
      </c>
      <c r="R1485" s="32" t="s">
        <v>11804</v>
      </c>
      <c r="S1485" s="32" t="s">
        <v>11805</v>
      </c>
      <c r="T1485" s="32" t="s">
        <v>10372</v>
      </c>
      <c r="U1485" s="32" t="s">
        <v>11806</v>
      </c>
    </row>
    <row r="1486" spans="1:21" x14ac:dyDescent="0.25">
      <c r="A1486" s="35" t="s">
        <v>6620</v>
      </c>
      <c r="B1486" s="35" t="s">
        <v>6621</v>
      </c>
      <c r="C1486" s="35" t="s">
        <v>6622</v>
      </c>
      <c r="O1486" s="35"/>
      <c r="P1486" s="35" t="s">
        <v>4248</v>
      </c>
      <c r="R1486" s="32" t="s">
        <v>10010</v>
      </c>
      <c r="S1486" s="32" t="s">
        <v>11807</v>
      </c>
      <c r="T1486" s="32" t="s">
        <v>10999</v>
      </c>
      <c r="U1486" s="32" t="s">
        <v>11808</v>
      </c>
    </row>
    <row r="1487" spans="1:21" x14ac:dyDescent="0.25">
      <c r="A1487" s="35" t="s">
        <v>4177</v>
      </c>
      <c r="B1487" s="35" t="s">
        <v>4178</v>
      </c>
      <c r="C1487" s="35" t="s">
        <v>4179</v>
      </c>
      <c r="O1487" s="35"/>
      <c r="P1487" s="35" t="s">
        <v>4248</v>
      </c>
      <c r="Q1487" s="32" t="s">
        <v>9869</v>
      </c>
      <c r="R1487" s="32" t="s">
        <v>11809</v>
      </c>
      <c r="S1487" s="32" t="s">
        <v>11810</v>
      </c>
      <c r="T1487" s="32" t="s">
        <v>11811</v>
      </c>
      <c r="U1487" s="32" t="s">
        <v>11812</v>
      </c>
    </row>
    <row r="1488" spans="1:21" x14ac:dyDescent="0.25">
      <c r="A1488" s="35" t="s">
        <v>4168</v>
      </c>
      <c r="B1488" s="35" t="s">
        <v>4169</v>
      </c>
      <c r="C1488" s="35" t="s">
        <v>4170</v>
      </c>
      <c r="O1488" s="35"/>
      <c r="P1488" s="35" t="s">
        <v>4248</v>
      </c>
      <c r="Q1488" s="32" t="s">
        <v>9869</v>
      </c>
      <c r="R1488" s="32" t="s">
        <v>11809</v>
      </c>
      <c r="S1488" s="32" t="s">
        <v>11810</v>
      </c>
      <c r="T1488" s="32" t="s">
        <v>11811</v>
      </c>
      <c r="U1488" s="32" t="s">
        <v>11813</v>
      </c>
    </row>
    <row r="1489" spans="1:21" x14ac:dyDescent="0.25">
      <c r="A1489" s="35" t="s">
        <v>4186</v>
      </c>
      <c r="B1489" s="35" t="s">
        <v>4187</v>
      </c>
      <c r="C1489" s="35" t="s">
        <v>4188</v>
      </c>
      <c r="O1489" s="35"/>
      <c r="P1489" s="35" t="s">
        <v>4248</v>
      </c>
      <c r="Q1489" s="32" t="s">
        <v>9869</v>
      </c>
      <c r="R1489" s="32" t="s">
        <v>11809</v>
      </c>
      <c r="S1489" s="32" t="s">
        <v>11810</v>
      </c>
      <c r="T1489" s="32" t="s">
        <v>11811</v>
      </c>
      <c r="U1489" s="32" t="s">
        <v>11814</v>
      </c>
    </row>
    <row r="1490" spans="1:21" x14ac:dyDescent="0.25">
      <c r="A1490" s="35" t="s">
        <v>4195</v>
      </c>
      <c r="B1490" s="35" t="s">
        <v>4196</v>
      </c>
      <c r="C1490" s="35" t="s">
        <v>4197</v>
      </c>
      <c r="O1490" s="35"/>
      <c r="P1490" s="35" t="s">
        <v>4248</v>
      </c>
      <c r="Q1490" s="32" t="s">
        <v>9869</v>
      </c>
      <c r="R1490" s="32" t="s">
        <v>11809</v>
      </c>
      <c r="S1490" s="32" t="s">
        <v>11810</v>
      </c>
      <c r="T1490" s="32" t="s">
        <v>11811</v>
      </c>
      <c r="U1490" s="32" t="s">
        <v>11815</v>
      </c>
    </row>
    <row r="1491" spans="1:21" x14ac:dyDescent="0.25">
      <c r="A1491" s="35" t="s">
        <v>5161</v>
      </c>
      <c r="B1491" s="35" t="s">
        <v>5162</v>
      </c>
      <c r="C1491" s="35" t="s">
        <v>5163</v>
      </c>
      <c r="O1491" s="35"/>
      <c r="P1491" s="35" t="s">
        <v>4248</v>
      </c>
      <c r="Q1491" s="32" t="s">
        <v>9869</v>
      </c>
      <c r="R1491" s="32" t="s">
        <v>11809</v>
      </c>
      <c r="S1491" s="32" t="s">
        <v>11816</v>
      </c>
    </row>
    <row r="1492" spans="1:21" x14ac:dyDescent="0.25">
      <c r="A1492" s="35" t="s">
        <v>4183</v>
      </c>
      <c r="B1492" s="35" t="s">
        <v>4184</v>
      </c>
      <c r="C1492" s="35" t="s">
        <v>4185</v>
      </c>
      <c r="O1492" s="35"/>
      <c r="P1492" s="35" t="s">
        <v>4248</v>
      </c>
      <c r="Q1492" s="32" t="s">
        <v>9870</v>
      </c>
      <c r="R1492" s="32" t="s">
        <v>11817</v>
      </c>
      <c r="S1492" s="32" t="s">
        <v>11810</v>
      </c>
      <c r="T1492" s="32" t="s">
        <v>11811</v>
      </c>
      <c r="U1492" s="32" t="s">
        <v>11818</v>
      </c>
    </row>
    <row r="1493" spans="1:21" x14ac:dyDescent="0.25">
      <c r="A1493" s="35" t="s">
        <v>4174</v>
      </c>
      <c r="B1493" s="35" t="s">
        <v>4175</v>
      </c>
      <c r="C1493" s="35" t="s">
        <v>4176</v>
      </c>
      <c r="O1493" s="35"/>
      <c r="P1493" s="35" t="s">
        <v>4248</v>
      </c>
      <c r="Q1493" s="32" t="s">
        <v>9870</v>
      </c>
      <c r="R1493" s="32" t="s">
        <v>11817</v>
      </c>
      <c r="S1493" s="32" t="s">
        <v>11810</v>
      </c>
      <c r="T1493" s="32" t="s">
        <v>11811</v>
      </c>
      <c r="U1493" s="32" t="s">
        <v>11819</v>
      </c>
    </row>
    <row r="1494" spans="1:21" x14ac:dyDescent="0.25">
      <c r="A1494" s="35" t="s">
        <v>4192</v>
      </c>
      <c r="B1494" s="35" t="s">
        <v>4193</v>
      </c>
      <c r="C1494" s="35" t="s">
        <v>4194</v>
      </c>
      <c r="O1494" s="35"/>
      <c r="P1494" s="35" t="s">
        <v>4248</v>
      </c>
      <c r="Q1494" s="32" t="s">
        <v>9870</v>
      </c>
      <c r="R1494" s="32" t="s">
        <v>11817</v>
      </c>
      <c r="S1494" s="32" t="s">
        <v>11810</v>
      </c>
      <c r="T1494" s="32" t="s">
        <v>11811</v>
      </c>
      <c r="U1494" s="32" t="s">
        <v>11820</v>
      </c>
    </row>
    <row r="1495" spans="1:21" x14ac:dyDescent="0.25">
      <c r="A1495" s="33" t="s">
        <v>3586</v>
      </c>
      <c r="B1495" s="35" t="s">
        <v>3587</v>
      </c>
      <c r="C1495" s="35" t="s">
        <v>3588</v>
      </c>
      <c r="D1495" s="32" t="s">
        <v>3391</v>
      </c>
      <c r="O1495" s="35"/>
      <c r="P1495" s="35" t="s">
        <v>4248</v>
      </c>
      <c r="Q1495" s="32" t="s">
        <v>9870</v>
      </c>
      <c r="R1495" s="32" t="s">
        <v>11817</v>
      </c>
      <c r="S1495" s="32" t="s">
        <v>11810</v>
      </c>
      <c r="T1495" s="32" t="s">
        <v>11811</v>
      </c>
      <c r="U1495" s="32" t="s">
        <v>11821</v>
      </c>
    </row>
    <row r="1496" spans="1:21" x14ac:dyDescent="0.25">
      <c r="A1496" s="35" t="s">
        <v>5164</v>
      </c>
      <c r="B1496" s="35" t="s">
        <v>5165</v>
      </c>
      <c r="C1496" s="35" t="s">
        <v>5166</v>
      </c>
      <c r="O1496" s="35"/>
      <c r="P1496" s="35" t="s">
        <v>4248</v>
      </c>
      <c r="Q1496" s="32" t="s">
        <v>9870</v>
      </c>
      <c r="R1496" s="32" t="s">
        <v>11817</v>
      </c>
      <c r="S1496" s="32" t="s">
        <v>11816</v>
      </c>
    </row>
    <row r="1497" spans="1:21" x14ac:dyDescent="0.25">
      <c r="A1497" s="35" t="s">
        <v>4180</v>
      </c>
      <c r="B1497" s="35" t="s">
        <v>4181</v>
      </c>
      <c r="C1497" s="35" t="s">
        <v>4182</v>
      </c>
      <c r="O1497" s="35"/>
      <c r="P1497" s="35" t="s">
        <v>4248</v>
      </c>
      <c r="Q1497" s="32" t="s">
        <v>9871</v>
      </c>
      <c r="R1497" s="32" t="s">
        <v>11822</v>
      </c>
      <c r="S1497" s="32" t="s">
        <v>11810</v>
      </c>
      <c r="T1497" s="32" t="s">
        <v>11811</v>
      </c>
      <c r="U1497" s="32" t="s">
        <v>11823</v>
      </c>
    </row>
    <row r="1498" spans="1:21" x14ac:dyDescent="0.25">
      <c r="A1498" s="35" t="s">
        <v>4171</v>
      </c>
      <c r="B1498" s="35" t="s">
        <v>4172</v>
      </c>
      <c r="C1498" s="35" t="s">
        <v>4173</v>
      </c>
      <c r="O1498" s="35"/>
      <c r="P1498" s="35" t="s">
        <v>4248</v>
      </c>
      <c r="Q1498" s="32" t="s">
        <v>9871</v>
      </c>
      <c r="R1498" s="32" t="s">
        <v>11822</v>
      </c>
      <c r="S1498" s="32" t="s">
        <v>11810</v>
      </c>
      <c r="T1498" s="32" t="s">
        <v>11811</v>
      </c>
      <c r="U1498" s="32" t="s">
        <v>11824</v>
      </c>
    </row>
    <row r="1499" spans="1:21" x14ac:dyDescent="0.25">
      <c r="A1499" s="35" t="s">
        <v>4189</v>
      </c>
      <c r="B1499" s="35" t="s">
        <v>4190</v>
      </c>
      <c r="C1499" s="35" t="s">
        <v>4191</v>
      </c>
      <c r="O1499" s="35"/>
      <c r="P1499" s="35" t="s">
        <v>4248</v>
      </c>
      <c r="Q1499" s="32" t="s">
        <v>9871</v>
      </c>
      <c r="R1499" s="32" t="s">
        <v>11822</v>
      </c>
      <c r="S1499" s="32" t="s">
        <v>11810</v>
      </c>
      <c r="T1499" s="32" t="s">
        <v>11811</v>
      </c>
      <c r="U1499" s="32" t="s">
        <v>11825</v>
      </c>
    </row>
    <row r="1500" spans="1:21" x14ac:dyDescent="0.25">
      <c r="A1500" s="35" t="s">
        <v>4198</v>
      </c>
      <c r="B1500" s="35" t="s">
        <v>4199</v>
      </c>
      <c r="C1500" s="35" t="s">
        <v>4200</v>
      </c>
      <c r="O1500" s="35"/>
      <c r="P1500" s="35" t="s">
        <v>4248</v>
      </c>
      <c r="Q1500" s="32" t="s">
        <v>9871</v>
      </c>
      <c r="R1500" s="32" t="s">
        <v>11822</v>
      </c>
      <c r="S1500" s="32" t="s">
        <v>11810</v>
      </c>
      <c r="T1500" s="32" t="s">
        <v>11811</v>
      </c>
      <c r="U1500" s="32" t="s">
        <v>11826</v>
      </c>
    </row>
    <row r="1501" spans="1:21" x14ac:dyDescent="0.25">
      <c r="A1501" s="35" t="s">
        <v>5167</v>
      </c>
      <c r="B1501" s="35" t="s">
        <v>5168</v>
      </c>
      <c r="C1501" s="35" t="s">
        <v>5169</v>
      </c>
      <c r="O1501" s="35"/>
      <c r="P1501" s="35" t="s">
        <v>4248</v>
      </c>
      <c r="Q1501" s="32" t="s">
        <v>9871</v>
      </c>
      <c r="R1501" s="32" t="s">
        <v>11822</v>
      </c>
      <c r="S1501" s="32" t="s">
        <v>11816</v>
      </c>
    </row>
    <row r="1502" spans="1:21" x14ac:dyDescent="0.25">
      <c r="A1502" s="35" t="s">
        <v>1550</v>
      </c>
      <c r="B1502" s="35" t="s">
        <v>1551</v>
      </c>
      <c r="C1502" s="35" t="s">
        <v>4</v>
      </c>
      <c r="D1502" s="32" t="s">
        <v>3389</v>
      </c>
      <c r="E1502" s="32" t="s">
        <v>366</v>
      </c>
      <c r="F1502" s="46">
        <v>4</v>
      </c>
      <c r="G1502" s="32" t="s">
        <v>132</v>
      </c>
      <c r="H1502" s="32" t="s">
        <v>100</v>
      </c>
      <c r="I1502" s="32" t="s">
        <v>133</v>
      </c>
      <c r="M1502" s="32">
        <v>62</v>
      </c>
      <c r="N1502" s="32">
        <v>68</v>
      </c>
      <c r="O1502" s="35"/>
      <c r="P1502" s="35" t="s">
        <v>4248</v>
      </c>
      <c r="Q1502" s="35" t="s">
        <v>9872</v>
      </c>
      <c r="R1502" s="32" t="s">
        <v>4</v>
      </c>
    </row>
    <row r="1503" spans="1:21" x14ac:dyDescent="0.25">
      <c r="A1503" s="35" t="s">
        <v>1547</v>
      </c>
      <c r="B1503" s="35" t="s">
        <v>1548</v>
      </c>
      <c r="C1503" s="35" t="s">
        <v>1549</v>
      </c>
      <c r="D1503" s="32" t="s">
        <v>3392</v>
      </c>
      <c r="E1503" s="32" t="s">
        <v>366</v>
      </c>
      <c r="F1503" s="46">
        <v>4</v>
      </c>
      <c r="G1503" s="32" t="s">
        <v>132</v>
      </c>
      <c r="H1503" s="32" t="s">
        <v>100</v>
      </c>
      <c r="I1503" s="32" t="s">
        <v>133</v>
      </c>
      <c r="O1503" s="35"/>
      <c r="P1503" s="35" t="s">
        <v>4248</v>
      </c>
      <c r="Q1503" s="32" t="s">
        <v>9872</v>
      </c>
      <c r="R1503" s="32" t="s">
        <v>11827</v>
      </c>
      <c r="S1503" s="32" t="s">
        <v>11828</v>
      </c>
    </row>
    <row r="1504" spans="1:21" x14ac:dyDescent="0.25">
      <c r="A1504" s="35" t="s">
        <v>1544</v>
      </c>
      <c r="B1504" s="35" t="s">
        <v>1545</v>
      </c>
      <c r="C1504" s="35" t="s">
        <v>1546</v>
      </c>
      <c r="D1504" s="32" t="s">
        <v>3391</v>
      </c>
      <c r="E1504" s="32" t="s">
        <v>366</v>
      </c>
      <c r="F1504" s="46">
        <v>4</v>
      </c>
      <c r="G1504" s="32" t="s">
        <v>132</v>
      </c>
      <c r="H1504" s="32" t="s">
        <v>100</v>
      </c>
      <c r="I1504" s="32" t="s">
        <v>133</v>
      </c>
      <c r="O1504" s="35"/>
      <c r="P1504" s="35" t="s">
        <v>4248</v>
      </c>
      <c r="Q1504" s="32" t="s">
        <v>9872</v>
      </c>
      <c r="R1504" s="32" t="s">
        <v>11829</v>
      </c>
      <c r="S1504" s="32" t="s">
        <v>11830</v>
      </c>
    </row>
    <row r="1505" spans="1:21" x14ac:dyDescent="0.25">
      <c r="A1505" s="35" t="s">
        <v>1541</v>
      </c>
      <c r="B1505" s="35" t="s">
        <v>1542</v>
      </c>
      <c r="C1505" s="35" t="s">
        <v>1543</v>
      </c>
      <c r="D1505" s="32" t="s">
        <v>3389</v>
      </c>
      <c r="E1505" s="32" t="s">
        <v>366</v>
      </c>
      <c r="F1505" s="46">
        <v>4</v>
      </c>
      <c r="G1505" s="32" t="s">
        <v>132</v>
      </c>
      <c r="H1505" s="32" t="s">
        <v>100</v>
      </c>
      <c r="I1505" s="32" t="s">
        <v>133</v>
      </c>
      <c r="O1505" s="35"/>
      <c r="P1505" s="35" t="s">
        <v>4248</v>
      </c>
      <c r="Q1505" s="35" t="s">
        <v>9873</v>
      </c>
      <c r="R1505" s="32" t="s">
        <v>1543</v>
      </c>
    </row>
    <row r="1506" spans="1:21" x14ac:dyDescent="0.25">
      <c r="A1506" s="35" t="s">
        <v>1538</v>
      </c>
      <c r="B1506" s="35" t="s">
        <v>1539</v>
      </c>
      <c r="C1506" s="35" t="s">
        <v>1540</v>
      </c>
      <c r="D1506" s="32" t="s">
        <v>3392</v>
      </c>
      <c r="E1506" s="32" t="s">
        <v>366</v>
      </c>
      <c r="F1506" s="46">
        <v>4</v>
      </c>
      <c r="G1506" s="32" t="s">
        <v>132</v>
      </c>
      <c r="H1506" s="32" t="s">
        <v>100</v>
      </c>
      <c r="I1506" s="32" t="s">
        <v>133</v>
      </c>
      <c r="O1506" s="35"/>
      <c r="P1506" s="35" t="s">
        <v>4248</v>
      </c>
      <c r="Q1506" s="32" t="s">
        <v>9873</v>
      </c>
      <c r="R1506" s="32" t="s">
        <v>11831</v>
      </c>
      <c r="S1506" s="32" t="s">
        <v>11828</v>
      </c>
    </row>
    <row r="1507" spans="1:21" x14ac:dyDescent="0.25">
      <c r="A1507" s="35" t="s">
        <v>1535</v>
      </c>
      <c r="B1507" s="35" t="s">
        <v>1536</v>
      </c>
      <c r="C1507" s="35" t="s">
        <v>1537</v>
      </c>
      <c r="D1507" s="32" t="s">
        <v>3391</v>
      </c>
      <c r="E1507" s="32" t="s">
        <v>366</v>
      </c>
      <c r="F1507" s="46">
        <v>4</v>
      </c>
      <c r="G1507" s="32" t="s">
        <v>132</v>
      </c>
      <c r="H1507" s="32" t="s">
        <v>100</v>
      </c>
      <c r="I1507" s="32" t="s">
        <v>133</v>
      </c>
      <c r="O1507" s="35"/>
      <c r="P1507" s="35" t="s">
        <v>4248</v>
      </c>
      <c r="Q1507" s="32" t="s">
        <v>9873</v>
      </c>
      <c r="R1507" s="32" t="s">
        <v>11832</v>
      </c>
      <c r="S1507" s="32" t="s">
        <v>11830</v>
      </c>
    </row>
    <row r="1508" spans="1:21" x14ac:dyDescent="0.25">
      <c r="A1508" s="35" t="s">
        <v>1530</v>
      </c>
      <c r="B1508" s="35" t="s">
        <v>1531</v>
      </c>
      <c r="C1508" s="35" t="s">
        <v>1532</v>
      </c>
      <c r="D1508" s="32" t="s">
        <v>1533</v>
      </c>
      <c r="E1508" s="32" t="s">
        <v>1534</v>
      </c>
      <c r="F1508" s="46">
        <v>4</v>
      </c>
      <c r="G1508" s="32" t="s">
        <v>132</v>
      </c>
      <c r="H1508" s="32" t="s">
        <v>100</v>
      </c>
      <c r="I1508" s="32" t="s">
        <v>133</v>
      </c>
      <c r="O1508" s="35"/>
      <c r="P1508" s="35" t="s">
        <v>4248</v>
      </c>
      <c r="Q1508" s="32" t="s">
        <v>10131</v>
      </c>
      <c r="R1508" s="32" t="s">
        <v>1532</v>
      </c>
    </row>
    <row r="1509" spans="1:21" x14ac:dyDescent="0.25">
      <c r="A1509" s="35" t="s">
        <v>1528</v>
      </c>
      <c r="B1509" s="37" t="s">
        <v>1529</v>
      </c>
      <c r="C1509" s="35" t="s">
        <v>40</v>
      </c>
      <c r="D1509" s="32" t="s">
        <v>2715</v>
      </c>
      <c r="E1509" s="32" t="s">
        <v>862</v>
      </c>
      <c r="F1509" s="46">
        <v>4</v>
      </c>
      <c r="G1509" s="32" t="s">
        <v>132</v>
      </c>
      <c r="H1509" s="32" t="s">
        <v>100</v>
      </c>
      <c r="I1509" s="32" t="s">
        <v>133</v>
      </c>
      <c r="M1509" s="32" t="s">
        <v>2713</v>
      </c>
      <c r="N1509" s="32">
        <v>72</v>
      </c>
      <c r="O1509" s="35"/>
      <c r="P1509" s="35" t="s">
        <v>4248</v>
      </c>
      <c r="Q1509" s="32" t="s">
        <v>9785</v>
      </c>
      <c r="R1509" s="32" t="s">
        <v>11833</v>
      </c>
      <c r="S1509" s="32" t="s">
        <v>11834</v>
      </c>
      <c r="T1509" s="32" t="s">
        <v>10054</v>
      </c>
      <c r="U1509" s="32" t="s">
        <v>11835</v>
      </c>
    </row>
    <row r="1510" spans="1:21" x14ac:dyDescent="0.25">
      <c r="A1510" s="35" t="s">
        <v>1525</v>
      </c>
      <c r="B1510" s="37" t="s">
        <v>1526</v>
      </c>
      <c r="C1510" s="35" t="s">
        <v>1527</v>
      </c>
      <c r="D1510" s="32" t="s">
        <v>2715</v>
      </c>
      <c r="E1510" s="32" t="s">
        <v>143</v>
      </c>
      <c r="F1510" s="46">
        <v>8</v>
      </c>
      <c r="G1510" s="32" t="s">
        <v>132</v>
      </c>
      <c r="H1510" s="32" t="s">
        <v>100</v>
      </c>
      <c r="I1510" s="32" t="s">
        <v>133</v>
      </c>
      <c r="O1510" s="35"/>
      <c r="P1510" s="35" t="s">
        <v>4248</v>
      </c>
      <c r="Q1510" s="32" t="s">
        <v>10143</v>
      </c>
      <c r="R1510" s="32" t="s">
        <v>11836</v>
      </c>
      <c r="S1510" s="32" t="s">
        <v>11837</v>
      </c>
      <c r="T1510" s="32" t="s">
        <v>10372</v>
      </c>
      <c r="U1510" s="32" t="s">
        <v>11838</v>
      </c>
    </row>
    <row r="1511" spans="1:21" x14ac:dyDescent="0.25">
      <c r="A1511" s="35" t="s">
        <v>1522</v>
      </c>
      <c r="B1511" s="37" t="s">
        <v>1523</v>
      </c>
      <c r="C1511" s="35" t="s">
        <v>1524</v>
      </c>
      <c r="D1511" s="32" t="s">
        <v>2715</v>
      </c>
      <c r="E1511" s="32" t="s">
        <v>143</v>
      </c>
      <c r="F1511" s="46">
        <v>8</v>
      </c>
      <c r="G1511" s="32" t="s">
        <v>132</v>
      </c>
      <c r="H1511" s="32" t="s">
        <v>100</v>
      </c>
      <c r="I1511" s="32" t="s">
        <v>133</v>
      </c>
      <c r="O1511" s="35"/>
      <c r="P1511" s="35" t="s">
        <v>4248</v>
      </c>
      <c r="Q1511" s="32" t="s">
        <v>10145</v>
      </c>
      <c r="R1511" s="32" t="s">
        <v>11839</v>
      </c>
      <c r="S1511" s="32" t="s">
        <v>11837</v>
      </c>
      <c r="T1511" s="32" t="s">
        <v>10372</v>
      </c>
      <c r="U1511" s="32" t="s">
        <v>11838</v>
      </c>
    </row>
    <row r="1512" spans="1:21" x14ac:dyDescent="0.25">
      <c r="A1512" s="35" t="s">
        <v>5099</v>
      </c>
      <c r="B1512" s="35" t="s">
        <v>5100</v>
      </c>
      <c r="C1512" s="35" t="s">
        <v>5101</v>
      </c>
      <c r="O1512" s="35"/>
      <c r="P1512" s="35" t="s">
        <v>4248</v>
      </c>
      <c r="Q1512" s="32" t="s">
        <v>10143</v>
      </c>
      <c r="R1512" s="32" t="s">
        <v>11836</v>
      </c>
      <c r="S1512" s="32" t="s">
        <v>11840</v>
      </c>
      <c r="T1512" s="32" t="s">
        <v>10373</v>
      </c>
      <c r="U1512" s="32" t="e" cm="1">
        <f t="array" ref="U1512">-Iconic2_9338</f>
        <v>#NAME?</v>
      </c>
    </row>
    <row r="1513" spans="1:21" x14ac:dyDescent="0.25">
      <c r="A1513" s="35" t="s">
        <v>4602</v>
      </c>
      <c r="B1513" s="35" t="s">
        <v>4603</v>
      </c>
      <c r="C1513" s="35" t="s">
        <v>4604</v>
      </c>
      <c r="O1513" s="35"/>
      <c r="P1513" s="35" t="s">
        <v>4248</v>
      </c>
      <c r="Q1513" s="32" t="s">
        <v>10143</v>
      </c>
      <c r="R1513" s="32" t="s">
        <v>11836</v>
      </c>
      <c r="S1513" s="32" t="s">
        <v>10936</v>
      </c>
      <c r="T1513" s="32" t="s">
        <v>10885</v>
      </c>
      <c r="U1513" s="32">
        <v>9338</v>
      </c>
    </row>
    <row r="1514" spans="1:21" x14ac:dyDescent="0.25">
      <c r="A1514" s="33" t="s">
        <v>2913</v>
      </c>
      <c r="B1514" s="35" t="s">
        <v>3339</v>
      </c>
      <c r="C1514" s="35" t="s">
        <v>3117</v>
      </c>
      <c r="D1514" s="32" t="s">
        <v>3410</v>
      </c>
      <c r="E1514" s="32" t="s">
        <v>143</v>
      </c>
      <c r="O1514" s="35"/>
      <c r="P1514" s="35" t="s">
        <v>4248</v>
      </c>
      <c r="Q1514" s="32" t="s">
        <v>10143</v>
      </c>
      <c r="R1514" s="32" t="s">
        <v>11836</v>
      </c>
      <c r="S1514" s="32" t="s">
        <v>11841</v>
      </c>
      <c r="T1514" s="32" t="s">
        <v>11842</v>
      </c>
      <c r="U1514" s="32" t="s">
        <v>11843</v>
      </c>
    </row>
    <row r="1515" spans="1:21" x14ac:dyDescent="0.25">
      <c r="A1515" s="35" t="s">
        <v>5102</v>
      </c>
      <c r="B1515" s="35" t="s">
        <v>5103</v>
      </c>
      <c r="C1515" s="35" t="s">
        <v>5104</v>
      </c>
      <c r="O1515" s="35"/>
      <c r="P1515" s="35" t="s">
        <v>4248</v>
      </c>
      <c r="Q1515" s="32" t="s">
        <v>10145</v>
      </c>
      <c r="R1515" s="32" t="s">
        <v>11839</v>
      </c>
      <c r="S1515" s="32" t="s">
        <v>11840</v>
      </c>
      <c r="T1515" s="32" t="s">
        <v>10373</v>
      </c>
      <c r="U1515" s="32" t="e" cm="1">
        <f t="array" ref="U1515">-Iconic2_9338</f>
        <v>#NAME?</v>
      </c>
    </row>
    <row r="1516" spans="1:21" x14ac:dyDescent="0.25">
      <c r="A1516" s="35" t="s">
        <v>9639</v>
      </c>
      <c r="B1516" s="35" t="s">
        <v>9640</v>
      </c>
      <c r="C1516" s="35" t="s">
        <v>9641</v>
      </c>
      <c r="O1516" s="35"/>
      <c r="P1516" s="35" t="s">
        <v>4248</v>
      </c>
      <c r="Q1516" s="32" t="s">
        <v>10145</v>
      </c>
      <c r="R1516" s="32" t="s">
        <v>11839</v>
      </c>
      <c r="S1516" s="32" t="s">
        <v>10936</v>
      </c>
      <c r="T1516" s="32" t="s">
        <v>10885</v>
      </c>
      <c r="U1516" s="32">
        <v>9338</v>
      </c>
    </row>
    <row r="1517" spans="1:21" x14ac:dyDescent="0.25">
      <c r="A1517" s="33" t="s">
        <v>2915</v>
      </c>
      <c r="B1517" s="35" t="s">
        <v>3341</v>
      </c>
      <c r="C1517" s="35" t="s">
        <v>3119</v>
      </c>
      <c r="D1517" s="32" t="s">
        <v>3410</v>
      </c>
      <c r="E1517" s="32" t="s">
        <v>143</v>
      </c>
      <c r="O1517" s="35"/>
      <c r="P1517" s="35" t="s">
        <v>4248</v>
      </c>
      <c r="Q1517" s="32" t="s">
        <v>10145</v>
      </c>
      <c r="R1517" s="32" t="s">
        <v>11839</v>
      </c>
      <c r="S1517" s="32" t="s">
        <v>11841</v>
      </c>
      <c r="T1517" s="32" t="s">
        <v>11842</v>
      </c>
      <c r="U1517" s="32" t="s">
        <v>11843</v>
      </c>
    </row>
    <row r="1518" spans="1:21" x14ac:dyDescent="0.25">
      <c r="A1518" s="35" t="s">
        <v>1519</v>
      </c>
      <c r="B1518" s="37" t="s">
        <v>1520</v>
      </c>
      <c r="C1518" s="35" t="s">
        <v>1521</v>
      </c>
      <c r="D1518" s="32" t="s">
        <v>268</v>
      </c>
      <c r="E1518" s="32" t="s">
        <v>400</v>
      </c>
      <c r="F1518" s="46">
        <v>8</v>
      </c>
      <c r="G1518" s="32" t="s">
        <v>132</v>
      </c>
      <c r="H1518" s="32" t="s">
        <v>100</v>
      </c>
      <c r="I1518" s="32" t="s">
        <v>133</v>
      </c>
      <c r="O1518" s="35"/>
      <c r="P1518" s="35" t="s">
        <v>4248</v>
      </c>
      <c r="Q1518" s="32" t="s">
        <v>10144</v>
      </c>
      <c r="R1518" s="32" t="s">
        <v>11844</v>
      </c>
      <c r="S1518" s="32" t="s">
        <v>10321</v>
      </c>
      <c r="T1518" s="32">
        <v>9</v>
      </c>
      <c r="U1518" s="32" t="s">
        <v>10555</v>
      </c>
    </row>
    <row r="1519" spans="1:21" x14ac:dyDescent="0.25">
      <c r="A1519" s="35" t="s">
        <v>1510</v>
      </c>
      <c r="B1519" s="37" t="s">
        <v>1511</v>
      </c>
      <c r="C1519" s="35" t="s">
        <v>1512</v>
      </c>
      <c r="D1519" s="32" t="s">
        <v>3404</v>
      </c>
      <c r="E1519" s="32" t="s">
        <v>400</v>
      </c>
      <c r="F1519" s="46">
        <v>8</v>
      </c>
      <c r="G1519" s="32" t="s">
        <v>132</v>
      </c>
      <c r="H1519" s="32" t="s">
        <v>100</v>
      </c>
      <c r="I1519" s="32" t="s">
        <v>133</v>
      </c>
      <c r="O1519" s="35"/>
      <c r="P1519" s="35" t="s">
        <v>4248</v>
      </c>
      <c r="Q1519" s="32" t="s">
        <v>10144</v>
      </c>
      <c r="R1519" s="32" t="s">
        <v>11844</v>
      </c>
      <c r="S1519" s="32" t="s">
        <v>10884</v>
      </c>
      <c r="T1519" s="32" t="s">
        <v>10889</v>
      </c>
      <c r="U1519" s="32" t="s">
        <v>11845</v>
      </c>
    </row>
    <row r="1520" spans="1:21" x14ac:dyDescent="0.25">
      <c r="A1520" s="35" t="s">
        <v>1513</v>
      </c>
      <c r="B1520" s="37" t="s">
        <v>1514</v>
      </c>
      <c r="C1520" s="35" t="s">
        <v>1515</v>
      </c>
      <c r="D1520" s="32" t="s">
        <v>3403</v>
      </c>
      <c r="E1520" s="32" t="s">
        <v>400</v>
      </c>
      <c r="F1520" s="46">
        <v>8</v>
      </c>
      <c r="G1520" s="32" t="s">
        <v>132</v>
      </c>
      <c r="H1520" s="32" t="s">
        <v>100</v>
      </c>
      <c r="I1520" s="32" t="s">
        <v>133</v>
      </c>
      <c r="O1520" s="35"/>
      <c r="P1520" s="35" t="s">
        <v>4248</v>
      </c>
      <c r="Q1520" s="32" t="s">
        <v>10144</v>
      </c>
      <c r="R1520" s="32" t="s">
        <v>11844</v>
      </c>
      <c r="S1520" s="32" t="s">
        <v>10936</v>
      </c>
      <c r="T1520" s="32" t="s">
        <v>10889</v>
      </c>
      <c r="U1520" s="32" t="s">
        <v>11846</v>
      </c>
    </row>
    <row r="1521" spans="1:21" x14ac:dyDescent="0.25">
      <c r="A1521" s="35" t="s">
        <v>1516</v>
      </c>
      <c r="B1521" s="37" t="s">
        <v>1517</v>
      </c>
      <c r="C1521" s="35" t="s">
        <v>1518</v>
      </c>
      <c r="D1521" s="32" t="s">
        <v>268</v>
      </c>
      <c r="E1521" s="32" t="s">
        <v>400</v>
      </c>
      <c r="F1521" s="46">
        <v>8</v>
      </c>
      <c r="G1521" s="32" t="s">
        <v>132</v>
      </c>
      <c r="H1521" s="32" t="s">
        <v>100</v>
      </c>
      <c r="I1521" s="32" t="s">
        <v>133</v>
      </c>
      <c r="O1521" s="35"/>
      <c r="P1521" s="35" t="s">
        <v>4248</v>
      </c>
      <c r="Q1521" s="32" t="s">
        <v>10146</v>
      </c>
      <c r="R1521" s="32" t="s">
        <v>11847</v>
      </c>
      <c r="S1521" s="32" t="s">
        <v>10321</v>
      </c>
      <c r="T1521" s="32">
        <v>9</v>
      </c>
      <c r="U1521" s="32" t="s">
        <v>10555</v>
      </c>
    </row>
    <row r="1522" spans="1:21" x14ac:dyDescent="0.25">
      <c r="A1522" s="35" t="s">
        <v>1504</v>
      </c>
      <c r="B1522" s="37" t="s">
        <v>1505</v>
      </c>
      <c r="C1522" s="35" t="s">
        <v>1506</v>
      </c>
      <c r="D1522" s="32" t="s">
        <v>3404</v>
      </c>
      <c r="E1522" s="32" t="s">
        <v>400</v>
      </c>
      <c r="F1522" s="46">
        <v>8</v>
      </c>
      <c r="G1522" s="32" t="s">
        <v>132</v>
      </c>
      <c r="H1522" s="32" t="s">
        <v>100</v>
      </c>
      <c r="I1522" s="32" t="s">
        <v>133</v>
      </c>
      <c r="O1522" s="35"/>
      <c r="P1522" s="35" t="s">
        <v>4248</v>
      </c>
      <c r="Q1522" s="32" t="s">
        <v>10146</v>
      </c>
      <c r="R1522" s="32" t="s">
        <v>11847</v>
      </c>
      <c r="S1522" s="32" t="s">
        <v>10884</v>
      </c>
      <c r="T1522" s="32" t="s">
        <v>10889</v>
      </c>
      <c r="U1522" s="32" t="s">
        <v>11848</v>
      </c>
    </row>
    <row r="1523" spans="1:21" x14ac:dyDescent="0.25">
      <c r="A1523" s="35" t="s">
        <v>1507</v>
      </c>
      <c r="B1523" s="37" t="s">
        <v>1508</v>
      </c>
      <c r="C1523" s="35" t="s">
        <v>1509</v>
      </c>
      <c r="D1523" s="32" t="s">
        <v>3403</v>
      </c>
      <c r="E1523" s="32" t="s">
        <v>400</v>
      </c>
      <c r="F1523" s="46">
        <v>8</v>
      </c>
      <c r="G1523" s="32" t="s">
        <v>132</v>
      </c>
      <c r="H1523" s="32" t="s">
        <v>100</v>
      </c>
      <c r="I1523" s="32" t="s">
        <v>133</v>
      </c>
      <c r="O1523" s="35"/>
      <c r="P1523" s="35" t="s">
        <v>4248</v>
      </c>
      <c r="Q1523" s="32" t="s">
        <v>10146</v>
      </c>
      <c r="R1523" s="32" t="s">
        <v>11847</v>
      </c>
      <c r="S1523" s="32" t="s">
        <v>10936</v>
      </c>
      <c r="T1523" s="32" t="s">
        <v>10889</v>
      </c>
      <c r="U1523" s="32" t="s">
        <v>11846</v>
      </c>
    </row>
    <row r="1524" spans="1:21" x14ac:dyDescent="0.25">
      <c r="A1524" s="35" t="s">
        <v>5658</v>
      </c>
      <c r="B1524" s="35" t="s">
        <v>5659</v>
      </c>
      <c r="C1524" s="35" t="s">
        <v>5660</v>
      </c>
      <c r="O1524" s="35"/>
      <c r="P1524" s="35" t="s">
        <v>4248</v>
      </c>
      <c r="Q1524" s="32" t="s">
        <v>9874</v>
      </c>
      <c r="R1524" s="32" t="s">
        <v>10078</v>
      </c>
      <c r="S1524" s="32" t="e" cm="1">
        <f t="array" ref="S1524">- Beige</f>
        <v>#NAME?</v>
      </c>
      <c r="T1524" s="32" t="s">
        <v>11849</v>
      </c>
      <c r="U1524" s="32" t="s">
        <v>11850</v>
      </c>
    </row>
    <row r="1525" spans="1:21" x14ac:dyDescent="0.25">
      <c r="A1525" s="35" t="s">
        <v>5733</v>
      </c>
      <c r="B1525" s="35" t="s">
        <v>5734</v>
      </c>
      <c r="C1525" s="35" t="s">
        <v>5735</v>
      </c>
      <c r="O1525" s="35"/>
      <c r="P1525" s="35" t="s">
        <v>4248</v>
      </c>
      <c r="Q1525" s="32" t="s">
        <v>9874</v>
      </c>
      <c r="R1525" s="32" t="s">
        <v>10078</v>
      </c>
      <c r="S1525" s="32" t="e" cm="1">
        <f t="array" ref="S1525">-VISHAT</f>
        <v>#NAME?</v>
      </c>
      <c r="T1525" s="32" t="s">
        <v>11500</v>
      </c>
      <c r="U1525" s="32" t="s">
        <v>11851</v>
      </c>
    </row>
    <row r="1526" spans="1:21" x14ac:dyDescent="0.25">
      <c r="A1526" s="35" t="s">
        <v>8323</v>
      </c>
      <c r="B1526" s="35" t="s">
        <v>8324</v>
      </c>
      <c r="C1526" s="35" t="s">
        <v>8325</v>
      </c>
      <c r="O1526" s="35"/>
      <c r="P1526" s="35" t="s">
        <v>4248</v>
      </c>
      <c r="Q1526" s="32" t="s">
        <v>9874</v>
      </c>
      <c r="R1526" s="32" t="s">
        <v>11852</v>
      </c>
      <c r="S1526" s="32" t="s">
        <v>11228</v>
      </c>
      <c r="T1526" s="32" t="e" cm="1">
        <f t="array" ref="T1526">-Ic</f>
        <v>#NAME?</v>
      </c>
      <c r="U1526" s="32" t="s">
        <v>11853</v>
      </c>
    </row>
    <row r="1527" spans="1:21" x14ac:dyDescent="0.25">
      <c r="A1527" s="35" t="s">
        <v>8417</v>
      </c>
      <c r="B1527" s="35" t="s">
        <v>8418</v>
      </c>
      <c r="C1527" s="35" t="s">
        <v>8419</v>
      </c>
      <c r="O1527" s="35"/>
      <c r="P1527" s="35" t="s">
        <v>4248</v>
      </c>
      <c r="Q1527" s="32" t="s">
        <v>9874</v>
      </c>
      <c r="R1527" s="32" t="s">
        <v>11852</v>
      </c>
      <c r="S1527" s="32" t="s">
        <v>11228</v>
      </c>
      <c r="T1527" s="32" t="e" cm="1">
        <f t="array" ref="T1527">-Ic</f>
        <v>#NAME?</v>
      </c>
      <c r="U1527" s="32" t="s">
        <v>11854</v>
      </c>
    </row>
    <row r="1528" spans="1:21" x14ac:dyDescent="0.25">
      <c r="A1528" s="35" t="s">
        <v>8408</v>
      </c>
      <c r="B1528" s="35" t="s">
        <v>8409</v>
      </c>
      <c r="C1528" s="35" t="s">
        <v>8410</v>
      </c>
      <c r="O1528" s="35"/>
      <c r="P1528" s="35" t="s">
        <v>4248</v>
      </c>
      <c r="Q1528" s="32" t="s">
        <v>9874</v>
      </c>
      <c r="R1528" s="32" t="s">
        <v>11852</v>
      </c>
      <c r="S1528" s="32" t="s">
        <v>11228</v>
      </c>
      <c r="T1528" s="32" t="e" cm="1">
        <f t="array" ref="T1528">-Ic</f>
        <v>#NAME?</v>
      </c>
      <c r="U1528" s="32" t="s">
        <v>11855</v>
      </c>
    </row>
    <row r="1529" spans="1:21" x14ac:dyDescent="0.25">
      <c r="A1529" s="35" t="s">
        <v>8399</v>
      </c>
      <c r="B1529" s="35" t="s">
        <v>8400</v>
      </c>
      <c r="C1529" s="35" t="s">
        <v>8401</v>
      </c>
      <c r="O1529" s="35"/>
      <c r="P1529" s="35" t="s">
        <v>4248</v>
      </c>
      <c r="Q1529" s="32" t="s">
        <v>9874</v>
      </c>
      <c r="R1529" s="32" t="s">
        <v>11852</v>
      </c>
      <c r="S1529" s="32" t="s">
        <v>11228</v>
      </c>
      <c r="T1529" s="32" t="e" cm="1">
        <f t="array" ref="T1529">-Ic</f>
        <v>#NAME?</v>
      </c>
      <c r="U1529" s="32" t="s">
        <v>11856</v>
      </c>
    </row>
    <row r="1530" spans="1:21" x14ac:dyDescent="0.25">
      <c r="A1530" s="35" t="s">
        <v>8426</v>
      </c>
      <c r="B1530" s="35" t="s">
        <v>8427</v>
      </c>
      <c r="C1530" s="35" t="s">
        <v>8428</v>
      </c>
      <c r="O1530" s="35"/>
      <c r="P1530" s="35" t="s">
        <v>4248</v>
      </c>
      <c r="Q1530" s="32" t="s">
        <v>9874</v>
      </c>
      <c r="R1530" s="32" t="s">
        <v>11852</v>
      </c>
      <c r="S1530" s="32" t="s">
        <v>11228</v>
      </c>
      <c r="T1530" s="32" t="e" cm="1">
        <f t="array" ref="T1530">-Ic</f>
        <v>#NAME?</v>
      </c>
      <c r="U1530" s="32" t="s">
        <v>11857</v>
      </c>
    </row>
    <row r="1531" spans="1:21" x14ac:dyDescent="0.25">
      <c r="A1531" s="35" t="s">
        <v>8435</v>
      </c>
      <c r="B1531" s="35" t="s">
        <v>8436</v>
      </c>
      <c r="C1531" s="35" t="s">
        <v>8437</v>
      </c>
      <c r="O1531" s="35"/>
      <c r="P1531" s="35" t="s">
        <v>4248</v>
      </c>
      <c r="Q1531" s="32" t="s">
        <v>9874</v>
      </c>
      <c r="R1531" s="32" t="s">
        <v>11852</v>
      </c>
      <c r="S1531" s="32" t="s">
        <v>11228</v>
      </c>
      <c r="T1531" s="32" t="e" cm="1">
        <f t="array" ref="T1531">-Ic</f>
        <v>#NAME?</v>
      </c>
      <c r="U1531" s="32" t="s">
        <v>11858</v>
      </c>
    </row>
    <row r="1532" spans="1:21" x14ac:dyDescent="0.25">
      <c r="A1532" s="35" t="s">
        <v>6162</v>
      </c>
      <c r="B1532" s="35" t="s">
        <v>6163</v>
      </c>
      <c r="C1532" s="35" t="s">
        <v>6164</v>
      </c>
      <c r="O1532" s="35"/>
      <c r="P1532" s="35" t="s">
        <v>4248</v>
      </c>
      <c r="Q1532" s="32" t="s">
        <v>9874</v>
      </c>
      <c r="R1532" s="32" t="s">
        <v>10078</v>
      </c>
      <c r="S1532" s="32" t="e" cm="1">
        <f t="array" ref="S1532">-VISHAT</f>
        <v>#NAME?</v>
      </c>
      <c r="T1532" s="32" t="s">
        <v>11500</v>
      </c>
      <c r="U1532" s="32" t="s">
        <v>11859</v>
      </c>
    </row>
    <row r="1533" spans="1:21" x14ac:dyDescent="0.25">
      <c r="A1533" s="35" t="s">
        <v>6078</v>
      </c>
      <c r="B1533" s="35" t="s">
        <v>6079</v>
      </c>
      <c r="C1533" s="35" t="s">
        <v>6080</v>
      </c>
      <c r="O1533" s="35"/>
      <c r="P1533" s="35" t="s">
        <v>4248</v>
      </c>
      <c r="Q1533" s="32" t="s">
        <v>9874</v>
      </c>
      <c r="R1533" s="32" t="s">
        <v>10078</v>
      </c>
      <c r="S1533" s="32" t="e" cm="1">
        <f t="array" ref="S1533">-VISHAT</f>
        <v>#NAME?</v>
      </c>
      <c r="T1533" s="32" t="s">
        <v>11500</v>
      </c>
      <c r="U1533" s="32" t="s">
        <v>11860</v>
      </c>
    </row>
    <row r="1534" spans="1:21" x14ac:dyDescent="0.25">
      <c r="A1534" s="33" t="s">
        <v>3555</v>
      </c>
      <c r="B1534" s="35" t="s">
        <v>3556</v>
      </c>
      <c r="C1534" s="35" t="s">
        <v>3557</v>
      </c>
      <c r="D1534" s="32" t="s">
        <v>3558</v>
      </c>
      <c r="O1534" s="35"/>
      <c r="P1534" s="35" t="s">
        <v>4248</v>
      </c>
      <c r="Q1534" s="32" t="s">
        <v>9875</v>
      </c>
      <c r="R1534" s="32" t="s">
        <v>3557</v>
      </c>
    </row>
    <row r="1535" spans="1:21" x14ac:dyDescent="0.25">
      <c r="A1535" s="35" t="s">
        <v>5736</v>
      </c>
      <c r="B1535" s="35" t="s">
        <v>5737</v>
      </c>
      <c r="C1535" s="35" t="s">
        <v>5738</v>
      </c>
      <c r="O1535" s="35"/>
      <c r="P1535" s="35" t="s">
        <v>4248</v>
      </c>
      <c r="Q1535" s="32" t="s">
        <v>9875</v>
      </c>
      <c r="R1535" s="32" t="s">
        <v>3557</v>
      </c>
      <c r="S1535" s="32" t="e" cm="1">
        <f t="array" ref="S1535">-VISHAT</f>
        <v>#NAME?</v>
      </c>
      <c r="T1535" s="32" t="s">
        <v>11500</v>
      </c>
      <c r="U1535" s="32" t="s">
        <v>11851</v>
      </c>
    </row>
    <row r="1536" spans="1:21" x14ac:dyDescent="0.25">
      <c r="A1536" s="35" t="s">
        <v>8396</v>
      </c>
      <c r="B1536" s="35" t="s">
        <v>8397</v>
      </c>
      <c r="C1536" s="35" t="s">
        <v>8398</v>
      </c>
      <c r="O1536" s="35"/>
      <c r="P1536" s="35" t="s">
        <v>4248</v>
      </c>
      <c r="Q1536" s="32" t="s">
        <v>9875</v>
      </c>
      <c r="R1536" s="32" t="s">
        <v>11861</v>
      </c>
      <c r="S1536" s="32" t="s">
        <v>11228</v>
      </c>
      <c r="T1536" s="32" t="e" cm="1">
        <f t="array" ref="T1536">-Ic</f>
        <v>#NAME?</v>
      </c>
      <c r="U1536" s="32" t="s">
        <v>11862</v>
      </c>
    </row>
    <row r="1537" spans="1:21" x14ac:dyDescent="0.25">
      <c r="A1537" s="35" t="s">
        <v>8423</v>
      </c>
      <c r="B1537" s="35" t="s">
        <v>8424</v>
      </c>
      <c r="C1537" s="35" t="s">
        <v>8425</v>
      </c>
      <c r="O1537" s="35"/>
      <c r="P1537" s="35" t="s">
        <v>4248</v>
      </c>
      <c r="Q1537" s="32" t="s">
        <v>9875</v>
      </c>
      <c r="R1537" s="32" t="s">
        <v>11861</v>
      </c>
      <c r="S1537" s="32" t="s">
        <v>11228</v>
      </c>
      <c r="T1537" s="32" t="e" cm="1">
        <f t="array" ref="T1537">-Ic</f>
        <v>#NAME?</v>
      </c>
      <c r="U1537" s="32" t="s">
        <v>11863</v>
      </c>
    </row>
    <row r="1538" spans="1:21" x14ac:dyDescent="0.25">
      <c r="A1538" s="35" t="s">
        <v>8414</v>
      </c>
      <c r="B1538" s="35" t="s">
        <v>8415</v>
      </c>
      <c r="C1538" s="35" t="s">
        <v>8416</v>
      </c>
      <c r="O1538" s="35"/>
      <c r="P1538" s="35" t="s">
        <v>4248</v>
      </c>
      <c r="Q1538" s="32" t="s">
        <v>9875</v>
      </c>
      <c r="R1538" s="32" t="s">
        <v>11861</v>
      </c>
      <c r="S1538" s="32" t="s">
        <v>11228</v>
      </c>
      <c r="T1538" s="32" t="e" cm="1">
        <f t="array" ref="T1538">-Ic</f>
        <v>#NAME?</v>
      </c>
      <c r="U1538" s="32" t="s">
        <v>11864</v>
      </c>
    </row>
    <row r="1539" spans="1:21" x14ac:dyDescent="0.25">
      <c r="A1539" s="35" t="s">
        <v>8405</v>
      </c>
      <c r="B1539" s="35" t="s">
        <v>8406</v>
      </c>
      <c r="C1539" s="35" t="s">
        <v>8407</v>
      </c>
      <c r="O1539" s="35"/>
      <c r="P1539" s="35" t="s">
        <v>4248</v>
      </c>
      <c r="Q1539" s="32" t="s">
        <v>9875</v>
      </c>
      <c r="R1539" s="32" t="s">
        <v>11861</v>
      </c>
      <c r="S1539" s="32" t="s">
        <v>11228</v>
      </c>
      <c r="T1539" s="32" t="e" cm="1">
        <f t="array" ref="T1539">-Ic</f>
        <v>#NAME?</v>
      </c>
      <c r="U1539" s="32" t="s">
        <v>11865</v>
      </c>
    </row>
    <row r="1540" spans="1:21" x14ac:dyDescent="0.25">
      <c r="A1540" s="35" t="s">
        <v>8432</v>
      </c>
      <c r="B1540" s="35" t="s">
        <v>8433</v>
      </c>
      <c r="C1540" s="35" t="s">
        <v>8434</v>
      </c>
      <c r="O1540" s="35"/>
      <c r="P1540" s="35" t="s">
        <v>4248</v>
      </c>
      <c r="Q1540" s="32" t="s">
        <v>9875</v>
      </c>
      <c r="R1540" s="32" t="s">
        <v>11861</v>
      </c>
      <c r="S1540" s="32" t="s">
        <v>11228</v>
      </c>
      <c r="T1540" s="32" t="e" cm="1">
        <f t="array" ref="T1540">-Ic</f>
        <v>#NAME?</v>
      </c>
      <c r="U1540" s="32" t="s">
        <v>11866</v>
      </c>
    </row>
    <row r="1541" spans="1:21" x14ac:dyDescent="0.25">
      <c r="A1541" s="35" t="s">
        <v>8441</v>
      </c>
      <c r="B1541" s="35" t="s">
        <v>8442</v>
      </c>
      <c r="C1541" s="35" t="s">
        <v>8443</v>
      </c>
      <c r="O1541" s="35"/>
      <c r="P1541" s="35" t="s">
        <v>4248</v>
      </c>
      <c r="Q1541" s="32" t="s">
        <v>9875</v>
      </c>
      <c r="R1541" s="32" t="s">
        <v>11861</v>
      </c>
      <c r="S1541" s="32" t="s">
        <v>11228</v>
      </c>
      <c r="T1541" s="32" t="e" cm="1">
        <f t="array" ref="T1541">-Ic</f>
        <v>#NAME?</v>
      </c>
      <c r="U1541" s="32" t="s">
        <v>11867</v>
      </c>
    </row>
    <row r="1542" spans="1:21" x14ac:dyDescent="0.25">
      <c r="A1542" s="35" t="s">
        <v>6165</v>
      </c>
      <c r="B1542" s="35" t="s">
        <v>6166</v>
      </c>
      <c r="C1542" s="35" t="s">
        <v>6167</v>
      </c>
      <c r="O1542" s="35"/>
      <c r="P1542" s="35" t="s">
        <v>4248</v>
      </c>
      <c r="Q1542" s="32" t="s">
        <v>9875</v>
      </c>
      <c r="R1542" s="32" t="s">
        <v>3557</v>
      </c>
      <c r="S1542" s="32" t="e" cm="1">
        <f t="array" ref="S1542">-VISHAT</f>
        <v>#NAME?</v>
      </c>
      <c r="T1542" s="32" t="s">
        <v>11500</v>
      </c>
      <c r="U1542" s="32" t="s">
        <v>11859</v>
      </c>
    </row>
    <row r="1543" spans="1:21" x14ac:dyDescent="0.25">
      <c r="A1543" s="35" t="s">
        <v>6081</v>
      </c>
      <c r="B1543" s="35" t="s">
        <v>6082</v>
      </c>
      <c r="C1543" s="35" t="s">
        <v>6083</v>
      </c>
      <c r="O1543" s="35"/>
      <c r="P1543" s="35" t="s">
        <v>4248</v>
      </c>
      <c r="Q1543" s="32" t="s">
        <v>9875</v>
      </c>
      <c r="R1543" s="32" t="s">
        <v>3557</v>
      </c>
      <c r="S1543" s="32" t="e" cm="1">
        <f t="array" ref="S1543">-VISHAT</f>
        <v>#NAME?</v>
      </c>
      <c r="T1543" s="32" t="s">
        <v>11500</v>
      </c>
      <c r="U1543" s="32" t="s">
        <v>11860</v>
      </c>
    </row>
    <row r="1544" spans="1:21" x14ac:dyDescent="0.25">
      <c r="A1544" s="35" t="s">
        <v>5661</v>
      </c>
      <c r="B1544" s="35" t="s">
        <v>5662</v>
      </c>
      <c r="C1544" s="35" t="s">
        <v>5663</v>
      </c>
      <c r="O1544" s="35"/>
      <c r="P1544" s="35" t="s">
        <v>4248</v>
      </c>
      <c r="Q1544" s="32" t="s">
        <v>9876</v>
      </c>
      <c r="R1544" s="32" t="s">
        <v>11868</v>
      </c>
      <c r="S1544" s="32" t="e" cm="1">
        <f t="array" ref="S1544">- Beige</f>
        <v>#NAME?</v>
      </c>
      <c r="T1544" s="32" t="s">
        <v>10372</v>
      </c>
      <c r="U1544" s="32" t="s">
        <v>11869</v>
      </c>
    </row>
    <row r="1545" spans="1:21" x14ac:dyDescent="0.25">
      <c r="A1545" s="35" t="s">
        <v>5739</v>
      </c>
      <c r="B1545" s="35" t="s">
        <v>5740</v>
      </c>
      <c r="C1545" s="35" t="s">
        <v>5741</v>
      </c>
      <c r="O1545" s="35"/>
      <c r="P1545" s="35" t="s">
        <v>4248</v>
      </c>
      <c r="Q1545" s="32" t="s">
        <v>9876</v>
      </c>
      <c r="R1545" s="32" t="s">
        <v>11868</v>
      </c>
      <c r="S1545" s="32" t="e" cm="1">
        <f t="array" ref="S1545">-VISHAT</f>
        <v>#NAME?</v>
      </c>
      <c r="T1545" s="32" t="s">
        <v>11500</v>
      </c>
      <c r="U1545" s="32" t="s">
        <v>11851</v>
      </c>
    </row>
    <row r="1546" spans="1:21" x14ac:dyDescent="0.25">
      <c r="A1546" s="35" t="s">
        <v>8326</v>
      </c>
      <c r="B1546" s="35" t="s">
        <v>8327</v>
      </c>
      <c r="C1546" s="35" t="s">
        <v>8328</v>
      </c>
      <c r="O1546" s="35"/>
      <c r="P1546" s="35" t="s">
        <v>4248</v>
      </c>
      <c r="Q1546" s="32" t="s">
        <v>9876</v>
      </c>
      <c r="R1546" s="32" t="s">
        <v>11870</v>
      </c>
      <c r="S1546" s="32" t="s">
        <v>11228</v>
      </c>
      <c r="T1546" s="32" t="e" cm="1">
        <f t="array" ref="T1546">-Ic</f>
        <v>#NAME?</v>
      </c>
      <c r="U1546" s="32" t="s">
        <v>11871</v>
      </c>
    </row>
    <row r="1547" spans="1:21" x14ac:dyDescent="0.25">
      <c r="A1547" s="35" t="s">
        <v>8420</v>
      </c>
      <c r="B1547" s="35" t="s">
        <v>8421</v>
      </c>
      <c r="C1547" s="35" t="s">
        <v>8422</v>
      </c>
      <c r="O1547" s="35"/>
      <c r="P1547" s="35" t="s">
        <v>4248</v>
      </c>
      <c r="Q1547" s="32" t="s">
        <v>9876</v>
      </c>
      <c r="R1547" s="32" t="s">
        <v>11870</v>
      </c>
      <c r="S1547" s="32" t="s">
        <v>11228</v>
      </c>
      <c r="T1547" s="32" t="e" cm="1">
        <f t="array" ref="T1547">-Ic</f>
        <v>#NAME?</v>
      </c>
      <c r="U1547" s="32" t="s">
        <v>11872</v>
      </c>
    </row>
    <row r="1548" spans="1:21" x14ac:dyDescent="0.25">
      <c r="A1548" s="35" t="s">
        <v>8411</v>
      </c>
      <c r="B1548" s="35" t="s">
        <v>8412</v>
      </c>
      <c r="C1548" s="35" t="s">
        <v>8413</v>
      </c>
      <c r="O1548" s="35"/>
      <c r="P1548" s="35" t="s">
        <v>4248</v>
      </c>
      <c r="Q1548" s="32" t="s">
        <v>9876</v>
      </c>
      <c r="R1548" s="32" t="s">
        <v>11870</v>
      </c>
      <c r="S1548" s="32" t="s">
        <v>11228</v>
      </c>
      <c r="T1548" s="32" t="e" cm="1">
        <f t="array" ref="T1548">-Ic</f>
        <v>#NAME?</v>
      </c>
      <c r="U1548" s="32" t="s">
        <v>11873</v>
      </c>
    </row>
    <row r="1549" spans="1:21" x14ac:dyDescent="0.25">
      <c r="A1549" s="35" t="s">
        <v>8402</v>
      </c>
      <c r="B1549" s="35" t="s">
        <v>8403</v>
      </c>
      <c r="C1549" s="35" t="s">
        <v>8404</v>
      </c>
      <c r="O1549" s="35"/>
      <c r="P1549" s="35" t="s">
        <v>4248</v>
      </c>
      <c r="Q1549" s="32" t="s">
        <v>9876</v>
      </c>
      <c r="R1549" s="32" t="s">
        <v>11870</v>
      </c>
      <c r="S1549" s="32" t="s">
        <v>11228</v>
      </c>
      <c r="T1549" s="32" t="e" cm="1">
        <f t="array" ref="T1549">-Ic</f>
        <v>#NAME?</v>
      </c>
      <c r="U1549" s="32" t="s">
        <v>11874</v>
      </c>
    </row>
    <row r="1550" spans="1:21" x14ac:dyDescent="0.25">
      <c r="A1550" s="35" t="s">
        <v>8429</v>
      </c>
      <c r="B1550" s="35" t="s">
        <v>8430</v>
      </c>
      <c r="C1550" s="35" t="s">
        <v>8431</v>
      </c>
      <c r="O1550" s="35"/>
      <c r="P1550" s="35" t="s">
        <v>4248</v>
      </c>
      <c r="Q1550" s="32" t="s">
        <v>9876</v>
      </c>
      <c r="R1550" s="32" t="s">
        <v>11870</v>
      </c>
      <c r="S1550" s="32" t="s">
        <v>11228</v>
      </c>
      <c r="T1550" s="32" t="e" cm="1">
        <f t="array" ref="T1550">-Ic</f>
        <v>#NAME?</v>
      </c>
      <c r="U1550" s="32" t="s">
        <v>11875</v>
      </c>
    </row>
    <row r="1551" spans="1:21" x14ac:dyDescent="0.25">
      <c r="A1551" s="35" t="s">
        <v>8438</v>
      </c>
      <c r="B1551" s="35" t="s">
        <v>8439</v>
      </c>
      <c r="C1551" s="35" t="s">
        <v>8440</v>
      </c>
      <c r="O1551" s="35"/>
      <c r="P1551" s="35" t="s">
        <v>4248</v>
      </c>
      <c r="Q1551" s="32" t="s">
        <v>9876</v>
      </c>
      <c r="R1551" s="32" t="s">
        <v>11870</v>
      </c>
      <c r="S1551" s="32" t="s">
        <v>11228</v>
      </c>
      <c r="T1551" s="32" t="e" cm="1">
        <f t="array" ref="T1551">-Ic</f>
        <v>#NAME?</v>
      </c>
      <c r="U1551" s="32" t="s">
        <v>11876</v>
      </c>
    </row>
    <row r="1552" spans="1:21" x14ac:dyDescent="0.25">
      <c r="A1552" s="35" t="s">
        <v>6168</v>
      </c>
      <c r="B1552" s="35" t="s">
        <v>6169</v>
      </c>
      <c r="C1552" s="35" t="s">
        <v>6170</v>
      </c>
      <c r="O1552" s="35"/>
      <c r="P1552" s="35" t="s">
        <v>4248</v>
      </c>
      <c r="Q1552" s="32" t="s">
        <v>9876</v>
      </c>
      <c r="R1552" s="32" t="s">
        <v>11868</v>
      </c>
      <c r="S1552" s="32" t="e" cm="1">
        <f t="array" ref="S1552">-VISHAT</f>
        <v>#NAME?</v>
      </c>
      <c r="T1552" s="32" t="s">
        <v>11500</v>
      </c>
      <c r="U1552" s="32" t="s">
        <v>11859</v>
      </c>
    </row>
    <row r="1553" spans="1:21" x14ac:dyDescent="0.25">
      <c r="A1553" s="35" t="s">
        <v>6084</v>
      </c>
      <c r="B1553" s="35" t="s">
        <v>6085</v>
      </c>
      <c r="C1553" s="35" t="s">
        <v>6086</v>
      </c>
      <c r="O1553" s="35"/>
      <c r="P1553" s="35" t="s">
        <v>4248</v>
      </c>
      <c r="Q1553" s="32" t="s">
        <v>9876</v>
      </c>
      <c r="R1553" s="32" t="s">
        <v>11868</v>
      </c>
      <c r="S1553" s="32" t="e" cm="1">
        <f t="array" ref="S1553">-VISHAT</f>
        <v>#NAME?</v>
      </c>
      <c r="T1553" s="32" t="s">
        <v>11500</v>
      </c>
      <c r="U1553" s="32" t="s">
        <v>11860</v>
      </c>
    </row>
    <row r="1554" spans="1:21" x14ac:dyDescent="0.25">
      <c r="A1554" s="35" t="s">
        <v>8091</v>
      </c>
      <c r="B1554" s="35" t="s">
        <v>8092</v>
      </c>
      <c r="C1554" s="35" t="s">
        <v>8093</v>
      </c>
      <c r="O1554" s="35"/>
      <c r="P1554" s="35" t="s">
        <v>4248</v>
      </c>
      <c r="Q1554" s="32" t="s">
        <v>10132</v>
      </c>
      <c r="R1554" s="32" t="s">
        <v>11877</v>
      </c>
      <c r="S1554" s="32" t="e" cm="1">
        <f t="array" ref="S1554">-Azora58</f>
        <v>#NAME?</v>
      </c>
      <c r="T1554" s="32">
        <v>45</v>
      </c>
    </row>
    <row r="1555" spans="1:21" x14ac:dyDescent="0.25">
      <c r="A1555" s="35" t="s">
        <v>8094</v>
      </c>
      <c r="B1555" s="35" t="s">
        <v>8095</v>
      </c>
      <c r="C1555" s="35" t="s">
        <v>8096</v>
      </c>
      <c r="O1555" s="35"/>
      <c r="P1555" s="35" t="s">
        <v>4248</v>
      </c>
      <c r="Q1555" s="32" t="s">
        <v>10132</v>
      </c>
      <c r="R1555" s="32" t="s">
        <v>11877</v>
      </c>
      <c r="S1555" s="32" t="e" cm="1">
        <f t="array" ref="S1555">-BlueVel</f>
        <v>#NAME?</v>
      </c>
      <c r="T1555" s="32" t="s">
        <v>10373</v>
      </c>
    </row>
    <row r="1556" spans="1:21" x14ac:dyDescent="0.25">
      <c r="A1556" s="35" t="s">
        <v>1500</v>
      </c>
      <c r="B1556" s="35" t="s">
        <v>1501</v>
      </c>
      <c r="C1556" s="35" t="s">
        <v>1502</v>
      </c>
      <c r="D1556" s="32" t="s">
        <v>3390</v>
      </c>
      <c r="E1556" s="32" t="s">
        <v>138</v>
      </c>
      <c r="F1556" s="46">
        <v>4</v>
      </c>
      <c r="G1556" s="32" t="s">
        <v>132</v>
      </c>
      <c r="H1556" s="32" t="s">
        <v>100</v>
      </c>
      <c r="I1556" s="32" t="s">
        <v>133</v>
      </c>
      <c r="O1556" s="35"/>
      <c r="P1556" s="35" t="s">
        <v>4248</v>
      </c>
      <c r="R1556" s="32" t="s">
        <v>11878</v>
      </c>
      <c r="S1556" s="32" t="s">
        <v>11879</v>
      </c>
      <c r="T1556" s="32" t="s">
        <v>11880</v>
      </c>
      <c r="U1556" s="32" t="s">
        <v>11881</v>
      </c>
    </row>
    <row r="1557" spans="1:21" x14ac:dyDescent="0.25">
      <c r="A1557" s="35" t="s">
        <v>4685</v>
      </c>
      <c r="B1557" s="35" t="s">
        <v>4686</v>
      </c>
      <c r="C1557" s="35" t="s">
        <v>4687</v>
      </c>
      <c r="O1557" s="35"/>
      <c r="P1557" s="35" t="s">
        <v>4248</v>
      </c>
      <c r="Q1557" s="32" t="s">
        <v>10147</v>
      </c>
      <c r="R1557" s="32" t="s">
        <v>11882</v>
      </c>
      <c r="S1557" s="32" t="s">
        <v>11883</v>
      </c>
      <c r="T1557" s="32" t="s">
        <v>10882</v>
      </c>
      <c r="U1557" s="32" t="s">
        <v>11884</v>
      </c>
    </row>
    <row r="1558" spans="1:21" x14ac:dyDescent="0.25">
      <c r="A1558" s="35" t="s">
        <v>4682</v>
      </c>
      <c r="B1558" s="35" t="s">
        <v>4683</v>
      </c>
      <c r="C1558" s="35" t="s">
        <v>4684</v>
      </c>
      <c r="O1558" s="35"/>
      <c r="P1558" s="35" t="s">
        <v>4248</v>
      </c>
      <c r="Q1558" s="32" t="s">
        <v>10148</v>
      </c>
      <c r="R1558" s="32" t="s">
        <v>11885</v>
      </c>
      <c r="S1558" s="32" t="s">
        <v>11883</v>
      </c>
      <c r="T1558" s="32" t="s">
        <v>10882</v>
      </c>
      <c r="U1558" s="32" t="s">
        <v>11884</v>
      </c>
    </row>
    <row r="1559" spans="1:21" x14ac:dyDescent="0.25">
      <c r="A1559" s="35" t="s">
        <v>4691</v>
      </c>
      <c r="B1559" s="35" t="s">
        <v>4692</v>
      </c>
      <c r="C1559" s="35" t="s">
        <v>4693</v>
      </c>
      <c r="O1559" s="35"/>
      <c r="P1559" s="35" t="s">
        <v>4248</v>
      </c>
      <c r="Q1559" s="32" t="s">
        <v>10147</v>
      </c>
      <c r="R1559" s="32" t="s">
        <v>11882</v>
      </c>
      <c r="S1559" s="32" t="s">
        <v>11886</v>
      </c>
      <c r="T1559" s="32" t="s">
        <v>10054</v>
      </c>
      <c r="U1559" s="32" t="s">
        <v>11887</v>
      </c>
    </row>
    <row r="1560" spans="1:21" x14ac:dyDescent="0.25">
      <c r="A1560" s="35" t="s">
        <v>4688</v>
      </c>
      <c r="B1560" s="35" t="s">
        <v>4689</v>
      </c>
      <c r="C1560" s="35" t="s">
        <v>4690</v>
      </c>
      <c r="O1560" s="35"/>
      <c r="P1560" s="35" t="s">
        <v>4248</v>
      </c>
      <c r="Q1560" s="32" t="s">
        <v>10148</v>
      </c>
      <c r="R1560" s="32" t="s">
        <v>11885</v>
      </c>
      <c r="S1560" s="32" t="s">
        <v>11886</v>
      </c>
      <c r="T1560" s="32" t="s">
        <v>10054</v>
      </c>
      <c r="U1560" s="32" t="s">
        <v>11887</v>
      </c>
    </row>
    <row r="1561" spans="1:21" x14ac:dyDescent="0.25">
      <c r="A1561" s="35" t="s">
        <v>7980</v>
      </c>
      <c r="B1561" s="35" t="s">
        <v>7981</v>
      </c>
      <c r="C1561" s="35" t="s">
        <v>7982</v>
      </c>
      <c r="O1561" s="35"/>
      <c r="P1561" s="35" t="s">
        <v>3713</v>
      </c>
      <c r="R1561" s="32" t="s">
        <v>11888</v>
      </c>
      <c r="S1561" s="32" t="s">
        <v>11889</v>
      </c>
      <c r="T1561" s="32" t="s">
        <v>10370</v>
      </c>
      <c r="U1561" s="32" t="s">
        <v>10064</v>
      </c>
    </row>
    <row r="1562" spans="1:21" x14ac:dyDescent="0.25">
      <c r="A1562" s="35" t="s">
        <v>9589</v>
      </c>
      <c r="B1562" s="35" t="s">
        <v>9590</v>
      </c>
      <c r="C1562" s="35" t="s">
        <v>9591</v>
      </c>
      <c r="O1562" s="35"/>
      <c r="P1562" s="35" t="s">
        <v>4362</v>
      </c>
      <c r="Q1562" s="32" t="s">
        <v>3814</v>
      </c>
      <c r="R1562" s="32" t="s">
        <v>11890</v>
      </c>
      <c r="S1562" s="32" t="s">
        <v>11891</v>
      </c>
      <c r="T1562" s="32" t="s">
        <v>10811</v>
      </c>
      <c r="U1562" s="32" t="s">
        <v>11892</v>
      </c>
    </row>
    <row r="1563" spans="1:21" x14ac:dyDescent="0.25">
      <c r="A1563" s="35" t="s">
        <v>9592</v>
      </c>
      <c r="B1563" s="35" t="s">
        <v>9593</v>
      </c>
      <c r="C1563" s="35" t="s">
        <v>9594</v>
      </c>
      <c r="O1563" s="35"/>
      <c r="P1563" s="35" t="s">
        <v>4362</v>
      </c>
      <c r="Q1563" s="32" t="s">
        <v>3814</v>
      </c>
      <c r="R1563" s="32" t="s">
        <v>11893</v>
      </c>
      <c r="S1563" s="32" t="s">
        <v>11894</v>
      </c>
      <c r="T1563" s="32" t="s">
        <v>11519</v>
      </c>
      <c r="U1563" s="32" t="s">
        <v>10653</v>
      </c>
    </row>
    <row r="1564" spans="1:21" x14ac:dyDescent="0.25">
      <c r="A1564" s="35" t="s">
        <v>9598</v>
      </c>
      <c r="B1564" s="35" t="s">
        <v>9599</v>
      </c>
      <c r="C1564" s="35" t="s">
        <v>9600</v>
      </c>
      <c r="O1564" s="35"/>
      <c r="P1564" s="35" t="s">
        <v>4362</v>
      </c>
      <c r="Q1564" s="32" t="s">
        <v>3814</v>
      </c>
      <c r="R1564" s="32" t="s">
        <v>11893</v>
      </c>
      <c r="S1564" s="32" t="s">
        <v>11895</v>
      </c>
      <c r="T1564" s="32" t="s">
        <v>11896</v>
      </c>
      <c r="U1564" s="32" t="s">
        <v>11897</v>
      </c>
    </row>
    <row r="1565" spans="1:21" x14ac:dyDescent="0.25">
      <c r="A1565" s="35" t="s">
        <v>9595</v>
      </c>
      <c r="B1565" s="35" t="s">
        <v>9596</v>
      </c>
      <c r="C1565" s="35" t="s">
        <v>9597</v>
      </c>
      <c r="O1565" s="35"/>
      <c r="P1565" s="35" t="s">
        <v>4362</v>
      </c>
      <c r="Q1565" s="32" t="s">
        <v>3814</v>
      </c>
      <c r="R1565" s="32" t="s">
        <v>11893</v>
      </c>
      <c r="S1565" s="32" t="s">
        <v>11898</v>
      </c>
      <c r="T1565" s="32">
        <v>560</v>
      </c>
      <c r="U1565" s="32">
        <v>51</v>
      </c>
    </row>
    <row r="1566" spans="1:21" x14ac:dyDescent="0.25">
      <c r="A1566" s="35" t="s">
        <v>9601</v>
      </c>
      <c r="B1566" s="35" t="s">
        <v>9602</v>
      </c>
      <c r="C1566" s="35" t="s">
        <v>9603</v>
      </c>
      <c r="O1566" s="35"/>
      <c r="P1566" s="35" t="s">
        <v>4362</v>
      </c>
      <c r="Q1566" s="32" t="s">
        <v>3814</v>
      </c>
      <c r="R1566" s="32" t="s">
        <v>11893</v>
      </c>
      <c r="S1566" s="32" t="s">
        <v>11899</v>
      </c>
      <c r="T1566" s="32" t="s">
        <v>11570</v>
      </c>
      <c r="U1566" s="32" t="s">
        <v>11900</v>
      </c>
    </row>
    <row r="1567" spans="1:21" x14ac:dyDescent="0.25">
      <c r="A1567" s="35" t="s">
        <v>9353</v>
      </c>
      <c r="B1567" s="35" t="s">
        <v>9354</v>
      </c>
      <c r="C1567" s="35" t="s">
        <v>9355</v>
      </c>
      <c r="O1567" s="35"/>
      <c r="P1567" s="35" t="s">
        <v>4362</v>
      </c>
      <c r="Q1567" s="32" t="s">
        <v>3814</v>
      </c>
      <c r="R1567" s="32" t="s">
        <v>11893</v>
      </c>
      <c r="S1567" s="32" t="s">
        <v>11901</v>
      </c>
      <c r="T1567" s="32" t="s">
        <v>11186</v>
      </c>
      <c r="U1567" s="32" t="s">
        <v>11902</v>
      </c>
    </row>
    <row r="1568" spans="1:21" x14ac:dyDescent="0.25">
      <c r="A1568" s="35" t="s">
        <v>6575</v>
      </c>
      <c r="B1568" s="35" t="s">
        <v>6576</v>
      </c>
      <c r="C1568" s="35" t="s">
        <v>6577</v>
      </c>
      <c r="O1568" s="35"/>
      <c r="P1568" s="35" t="s">
        <v>4362</v>
      </c>
      <c r="Q1568" s="32" t="s">
        <v>3814</v>
      </c>
      <c r="R1568" s="32" t="s">
        <v>11893</v>
      </c>
      <c r="S1568" s="32" t="s">
        <v>11903</v>
      </c>
    </row>
    <row r="1569" spans="1:21" x14ac:dyDescent="0.25">
      <c r="A1569" s="35" t="s">
        <v>1497</v>
      </c>
      <c r="B1569" s="35" t="s">
        <v>1498</v>
      </c>
      <c r="C1569" s="35" t="s">
        <v>1499</v>
      </c>
      <c r="D1569" s="32" t="s">
        <v>1010</v>
      </c>
      <c r="E1569" s="32" t="s">
        <v>416</v>
      </c>
      <c r="F1569" s="46">
        <v>4</v>
      </c>
      <c r="G1569" s="32" t="s">
        <v>132</v>
      </c>
      <c r="H1569" s="32" t="s">
        <v>100</v>
      </c>
      <c r="I1569" s="32" t="s">
        <v>133</v>
      </c>
      <c r="O1569" s="35"/>
      <c r="P1569" s="35" t="s">
        <v>4248</v>
      </c>
      <c r="Q1569" s="32" t="s">
        <v>9877</v>
      </c>
      <c r="R1569" s="32" t="s">
        <v>11904</v>
      </c>
      <c r="S1569" s="32" t="e" cm="1">
        <f t="array" ref="S1569">-Beige-A</f>
        <v>#NAME?</v>
      </c>
      <c r="T1569" s="32" t="s">
        <v>10414</v>
      </c>
      <c r="U1569" s="32" t="s">
        <v>10415</v>
      </c>
    </row>
    <row r="1570" spans="1:21" x14ac:dyDescent="0.25">
      <c r="A1570" s="35" t="s">
        <v>1494</v>
      </c>
      <c r="B1570" s="35" t="s">
        <v>1495</v>
      </c>
      <c r="C1570" s="35" t="s">
        <v>1496</v>
      </c>
      <c r="D1570" s="32" t="s">
        <v>315</v>
      </c>
      <c r="E1570" s="32" t="s">
        <v>416</v>
      </c>
      <c r="F1570" s="46">
        <v>4</v>
      </c>
      <c r="G1570" s="32" t="s">
        <v>132</v>
      </c>
      <c r="H1570" s="32" t="s">
        <v>100</v>
      </c>
      <c r="I1570" s="32" t="s">
        <v>133</v>
      </c>
      <c r="O1570" s="35"/>
      <c r="P1570" s="35" t="s">
        <v>4248</v>
      </c>
      <c r="Q1570" s="32" t="s">
        <v>9877</v>
      </c>
      <c r="R1570" s="32" t="s">
        <v>11904</v>
      </c>
      <c r="S1570" s="32" t="e" cm="1">
        <f t="array" ref="S1570">-Sandy B</f>
        <v>#NAME?</v>
      </c>
      <c r="T1570" s="32" t="s">
        <v>10526</v>
      </c>
      <c r="U1570" s="32" t="s">
        <v>11905</v>
      </c>
    </row>
    <row r="1571" spans="1:21" x14ac:dyDescent="0.25">
      <c r="A1571" s="35" t="s">
        <v>1491</v>
      </c>
      <c r="B1571" s="35" t="s">
        <v>1492</v>
      </c>
      <c r="C1571" s="35" t="s">
        <v>1493</v>
      </c>
      <c r="D1571" s="32" t="s">
        <v>1010</v>
      </c>
      <c r="E1571" s="32" t="s">
        <v>416</v>
      </c>
      <c r="F1571" s="46">
        <v>4</v>
      </c>
      <c r="G1571" s="32" t="s">
        <v>132</v>
      </c>
      <c r="H1571" s="32" t="s">
        <v>100</v>
      </c>
      <c r="I1571" s="32" t="s">
        <v>133</v>
      </c>
      <c r="O1571" s="35"/>
      <c r="P1571" s="35" t="s">
        <v>4248</v>
      </c>
      <c r="Q1571" s="32" t="s">
        <v>9878</v>
      </c>
      <c r="R1571" s="32" t="s">
        <v>11906</v>
      </c>
      <c r="S1571" s="32" t="e" cm="1">
        <f t="array" ref="S1571">-Beige-A</f>
        <v>#NAME?</v>
      </c>
      <c r="T1571" s="32" t="s">
        <v>10414</v>
      </c>
      <c r="U1571" s="32" t="s">
        <v>10415</v>
      </c>
    </row>
    <row r="1572" spans="1:21" x14ac:dyDescent="0.25">
      <c r="A1572" s="35" t="s">
        <v>1488</v>
      </c>
      <c r="B1572" s="35" t="s">
        <v>1489</v>
      </c>
      <c r="C1572" s="35" t="s">
        <v>1490</v>
      </c>
      <c r="D1572" s="32" t="s">
        <v>315</v>
      </c>
      <c r="E1572" s="32" t="s">
        <v>416</v>
      </c>
      <c r="F1572" s="46">
        <v>4</v>
      </c>
      <c r="G1572" s="32" t="s">
        <v>132</v>
      </c>
      <c r="H1572" s="32" t="s">
        <v>100</v>
      </c>
      <c r="I1572" s="32" t="s">
        <v>133</v>
      </c>
      <c r="O1572" s="35"/>
      <c r="P1572" s="35" t="s">
        <v>4248</v>
      </c>
      <c r="Q1572" s="32" t="s">
        <v>9878</v>
      </c>
      <c r="R1572" s="32" t="s">
        <v>11906</v>
      </c>
      <c r="S1572" s="32" t="e" cm="1">
        <f t="array" ref="S1572">-Sandy B</f>
        <v>#NAME?</v>
      </c>
      <c r="T1572" s="32" t="s">
        <v>10526</v>
      </c>
      <c r="U1572" s="32" t="s">
        <v>11905</v>
      </c>
    </row>
    <row r="1573" spans="1:21" x14ac:dyDescent="0.25">
      <c r="A1573" s="35" t="s">
        <v>1485</v>
      </c>
      <c r="B1573" s="35" t="s">
        <v>1486</v>
      </c>
      <c r="C1573" s="35" t="s">
        <v>1487</v>
      </c>
      <c r="D1573" s="32" t="s">
        <v>1010</v>
      </c>
      <c r="E1573" s="32" t="s">
        <v>416</v>
      </c>
      <c r="F1573" s="46">
        <v>4</v>
      </c>
      <c r="G1573" s="32" t="s">
        <v>132</v>
      </c>
      <c r="H1573" s="32" t="s">
        <v>100</v>
      </c>
      <c r="I1573" s="32" t="s">
        <v>133</v>
      </c>
      <c r="O1573" s="35"/>
      <c r="P1573" s="35" t="s">
        <v>4248</v>
      </c>
      <c r="Q1573" s="32" t="s">
        <v>9879</v>
      </c>
      <c r="R1573" s="32" t="s">
        <v>11907</v>
      </c>
      <c r="S1573" s="32" t="e" cm="1">
        <f t="array" ref="S1573">-Beige-A</f>
        <v>#NAME?</v>
      </c>
      <c r="T1573" s="32" t="s">
        <v>10414</v>
      </c>
      <c r="U1573" s="32" t="s">
        <v>10415</v>
      </c>
    </row>
    <row r="1574" spans="1:21" x14ac:dyDescent="0.25">
      <c r="A1574" s="35" t="s">
        <v>1482</v>
      </c>
      <c r="B1574" s="35" t="s">
        <v>1483</v>
      </c>
      <c r="C1574" s="35" t="s">
        <v>1484</v>
      </c>
      <c r="D1574" s="32" t="s">
        <v>315</v>
      </c>
      <c r="E1574" s="32" t="s">
        <v>416</v>
      </c>
      <c r="F1574" s="46">
        <v>4</v>
      </c>
      <c r="G1574" s="32" t="s">
        <v>132</v>
      </c>
      <c r="H1574" s="32" t="s">
        <v>100</v>
      </c>
      <c r="I1574" s="32" t="s">
        <v>133</v>
      </c>
      <c r="O1574" s="35"/>
      <c r="P1574" s="35" t="s">
        <v>4248</v>
      </c>
      <c r="Q1574" s="32" t="s">
        <v>9879</v>
      </c>
      <c r="R1574" s="32" t="s">
        <v>11907</v>
      </c>
      <c r="S1574" s="32" t="e" cm="1">
        <f t="array" ref="S1574">-Sandy B</f>
        <v>#NAME?</v>
      </c>
      <c r="T1574" s="32" t="s">
        <v>10526</v>
      </c>
      <c r="U1574" s="32" t="s">
        <v>11905</v>
      </c>
    </row>
    <row r="1575" spans="1:21" x14ac:dyDescent="0.25">
      <c r="A1575" s="33" t="s">
        <v>2847</v>
      </c>
      <c r="B1575" s="35" t="s">
        <v>3273</v>
      </c>
      <c r="C1575" s="35" t="s">
        <v>3069</v>
      </c>
      <c r="D1575" s="32" t="s">
        <v>3414</v>
      </c>
      <c r="E1575" s="32" t="s">
        <v>1118</v>
      </c>
      <c r="O1575" s="35"/>
      <c r="P1575" s="35" t="s">
        <v>4248</v>
      </c>
      <c r="Q1575" s="32" t="s">
        <v>9859</v>
      </c>
      <c r="R1575" s="32" t="s">
        <v>11699</v>
      </c>
      <c r="S1575" s="32" t="s">
        <v>10393</v>
      </c>
      <c r="T1575" s="32" t="s">
        <v>10394</v>
      </c>
    </row>
    <row r="1576" spans="1:21" x14ac:dyDescent="0.25">
      <c r="A1576" s="33" t="s">
        <v>2854</v>
      </c>
      <c r="B1576" s="35" t="s">
        <v>3280</v>
      </c>
      <c r="C1576" s="35" t="s">
        <v>3076</v>
      </c>
      <c r="D1576" s="32" t="s">
        <v>2715</v>
      </c>
      <c r="E1576" s="32" t="s">
        <v>1118</v>
      </c>
      <c r="O1576" s="35"/>
      <c r="P1576" s="35" t="s">
        <v>4248</v>
      </c>
      <c r="Q1576" s="32" t="s">
        <v>9859</v>
      </c>
      <c r="R1576" s="32" t="s">
        <v>11908</v>
      </c>
      <c r="S1576" s="32" t="s">
        <v>11333</v>
      </c>
    </row>
    <row r="1577" spans="1:21" x14ac:dyDescent="0.25">
      <c r="A1577" s="35" t="s">
        <v>7903</v>
      </c>
      <c r="B1577" s="35" t="s">
        <v>7904</v>
      </c>
      <c r="C1577" s="35" t="s">
        <v>7905</v>
      </c>
      <c r="O1577" s="35"/>
      <c r="P1577" s="35" t="s">
        <v>4248</v>
      </c>
      <c r="R1577" s="32">
        <v>100000889822</v>
      </c>
      <c r="S1577" s="32" t="s">
        <v>10716</v>
      </c>
    </row>
    <row r="1578" spans="1:21" x14ac:dyDescent="0.25">
      <c r="A1578" s="35" t="s">
        <v>7647</v>
      </c>
      <c r="B1578" s="35" t="s">
        <v>7648</v>
      </c>
      <c r="C1578" s="35" t="s">
        <v>7649</v>
      </c>
      <c r="O1578" s="35"/>
      <c r="P1578" s="35" t="s">
        <v>4248</v>
      </c>
      <c r="R1578" s="32">
        <v>100000889820</v>
      </c>
      <c r="S1578" s="32" t="s">
        <v>10715</v>
      </c>
    </row>
    <row r="1579" spans="1:21" x14ac:dyDescent="0.25">
      <c r="A1579" s="35" t="s">
        <v>7548</v>
      </c>
      <c r="B1579" s="35" t="s">
        <v>7549</v>
      </c>
      <c r="C1579" s="35" t="s">
        <v>7550</v>
      </c>
      <c r="O1579" s="35"/>
      <c r="P1579" s="35" t="s">
        <v>4248</v>
      </c>
      <c r="R1579" s="32">
        <v>100000889819</v>
      </c>
      <c r="S1579" s="32" t="s">
        <v>10376</v>
      </c>
    </row>
    <row r="1580" spans="1:21" x14ac:dyDescent="0.25">
      <c r="A1580" s="35" t="s">
        <v>7879</v>
      </c>
      <c r="B1580" s="35" t="s">
        <v>7880</v>
      </c>
      <c r="C1580" s="35" t="s">
        <v>7881</v>
      </c>
      <c r="O1580" s="35"/>
      <c r="P1580" s="35" t="s">
        <v>4248</v>
      </c>
      <c r="R1580" s="32">
        <v>100001071703</v>
      </c>
      <c r="S1580" s="32" t="s">
        <v>11741</v>
      </c>
    </row>
    <row r="1581" spans="1:21" x14ac:dyDescent="0.25">
      <c r="A1581" s="35" t="s">
        <v>7512</v>
      </c>
      <c r="B1581" s="35" t="s">
        <v>7513</v>
      </c>
      <c r="C1581" s="35" t="s">
        <v>7514</v>
      </c>
      <c r="O1581" s="35"/>
      <c r="P1581" s="35" t="s">
        <v>4248</v>
      </c>
      <c r="R1581" s="32">
        <v>100001071704</v>
      </c>
      <c r="S1581" s="32" t="s">
        <v>11741</v>
      </c>
    </row>
    <row r="1582" spans="1:21" x14ac:dyDescent="0.25">
      <c r="A1582" s="35" t="s">
        <v>1479</v>
      </c>
      <c r="B1582" s="35" t="s">
        <v>1480</v>
      </c>
      <c r="C1582" s="35" t="s">
        <v>1481</v>
      </c>
      <c r="D1582" s="32" t="s">
        <v>137</v>
      </c>
      <c r="E1582" s="32" t="s">
        <v>138</v>
      </c>
      <c r="F1582" s="46">
        <v>4</v>
      </c>
      <c r="G1582" s="32" t="s">
        <v>132</v>
      </c>
      <c r="H1582" s="32" t="s">
        <v>100</v>
      </c>
      <c r="I1582" s="32" t="s">
        <v>133</v>
      </c>
      <c r="O1582" s="35"/>
      <c r="P1582" s="35" t="s">
        <v>4248</v>
      </c>
      <c r="R1582" s="32" t="s">
        <v>11909</v>
      </c>
      <c r="S1582" s="32" t="s">
        <v>11910</v>
      </c>
      <c r="T1582" s="32" t="s">
        <v>11911</v>
      </c>
      <c r="U1582" s="32" t="s">
        <v>10048</v>
      </c>
    </row>
    <row r="1583" spans="1:21" x14ac:dyDescent="0.25">
      <c r="A1583" s="35" t="s">
        <v>1476</v>
      </c>
      <c r="B1583" s="35" t="s">
        <v>1477</v>
      </c>
      <c r="C1583" s="35" t="s">
        <v>1478</v>
      </c>
      <c r="D1583" s="32" t="s">
        <v>117</v>
      </c>
      <c r="E1583" s="32" t="s">
        <v>138</v>
      </c>
      <c r="F1583" s="46">
        <v>4</v>
      </c>
      <c r="G1583" s="32" t="s">
        <v>132</v>
      </c>
      <c r="H1583" s="32" t="s">
        <v>100</v>
      </c>
      <c r="I1583" s="32" t="s">
        <v>133</v>
      </c>
      <c r="O1583" s="35"/>
      <c r="P1583" s="35" t="s">
        <v>4248</v>
      </c>
      <c r="Q1583" s="32" t="s">
        <v>13526</v>
      </c>
      <c r="R1583" s="32" t="s">
        <v>10278</v>
      </c>
      <c r="S1583" s="32" t="s">
        <v>11912</v>
      </c>
      <c r="T1583" s="32" t="s">
        <v>11913</v>
      </c>
      <c r="U1583" s="32" t="s">
        <v>11914</v>
      </c>
    </row>
    <row r="1584" spans="1:21" x14ac:dyDescent="0.25">
      <c r="A1584" s="35" t="s">
        <v>1473</v>
      </c>
      <c r="B1584" s="35" t="s">
        <v>1474</v>
      </c>
      <c r="C1584" s="35" t="s">
        <v>1475</v>
      </c>
      <c r="D1584" s="32" t="s">
        <v>137</v>
      </c>
      <c r="E1584" s="32" t="s">
        <v>138</v>
      </c>
      <c r="F1584" s="46">
        <v>4</v>
      </c>
      <c r="G1584" s="32" t="s">
        <v>132</v>
      </c>
      <c r="H1584" s="32" t="s">
        <v>100</v>
      </c>
      <c r="I1584" s="32" t="s">
        <v>133</v>
      </c>
      <c r="O1584" s="35"/>
      <c r="P1584" s="35" t="s">
        <v>4248</v>
      </c>
      <c r="Q1584" s="32" t="s">
        <v>9880</v>
      </c>
      <c r="R1584" s="32" t="s">
        <v>11915</v>
      </c>
      <c r="S1584" s="32" t="s">
        <v>11916</v>
      </c>
      <c r="T1584" s="32" t="s">
        <v>11917</v>
      </c>
      <c r="U1584" s="32" t="s">
        <v>11918</v>
      </c>
    </row>
    <row r="1585" spans="1:21" x14ac:dyDescent="0.25">
      <c r="A1585" s="35" t="s">
        <v>1470</v>
      </c>
      <c r="B1585" s="35" t="s">
        <v>1471</v>
      </c>
      <c r="C1585" s="35" t="s">
        <v>1472</v>
      </c>
      <c r="D1585" s="32" t="s">
        <v>137</v>
      </c>
      <c r="E1585" s="32" t="s">
        <v>138</v>
      </c>
      <c r="F1585" s="46">
        <v>4</v>
      </c>
      <c r="G1585" s="32" t="s">
        <v>132</v>
      </c>
      <c r="H1585" s="32" t="s">
        <v>100</v>
      </c>
      <c r="I1585" s="32" t="s">
        <v>133</v>
      </c>
      <c r="O1585" s="35"/>
      <c r="P1585" s="35" t="s">
        <v>4248</v>
      </c>
      <c r="Q1585" s="32" t="s">
        <v>9881</v>
      </c>
      <c r="R1585" s="32" t="s">
        <v>11919</v>
      </c>
      <c r="S1585" s="32" t="s">
        <v>11916</v>
      </c>
      <c r="T1585" s="32" t="s">
        <v>11917</v>
      </c>
      <c r="U1585" s="32" t="s">
        <v>11920</v>
      </c>
    </row>
    <row r="1586" spans="1:21" x14ac:dyDescent="0.25">
      <c r="A1586" s="35" t="s">
        <v>1467</v>
      </c>
      <c r="B1586" s="35" t="s">
        <v>1468</v>
      </c>
      <c r="C1586" s="35" t="s">
        <v>1469</v>
      </c>
      <c r="D1586" s="32" t="s">
        <v>137</v>
      </c>
      <c r="E1586" s="32" t="s">
        <v>138</v>
      </c>
      <c r="F1586" s="46">
        <v>4</v>
      </c>
      <c r="G1586" s="32" t="s">
        <v>390</v>
      </c>
      <c r="H1586" s="32" t="s">
        <v>100</v>
      </c>
      <c r="I1586" s="32" t="s">
        <v>101</v>
      </c>
      <c r="J1586" s="32" t="s">
        <v>235</v>
      </c>
      <c r="K1586" s="32">
        <v>2</v>
      </c>
      <c r="L1586" s="32" t="s">
        <v>117</v>
      </c>
      <c r="O1586" s="35"/>
      <c r="P1586" s="35" t="s">
        <v>4248</v>
      </c>
      <c r="Q1586" s="35" t="s">
        <v>1469</v>
      </c>
      <c r="R1586" s="32" t="s">
        <v>1469</v>
      </c>
    </row>
    <row r="1587" spans="1:21" x14ac:dyDescent="0.25">
      <c r="A1587" s="35" t="s">
        <v>1464</v>
      </c>
      <c r="B1587" s="35" t="s">
        <v>1465</v>
      </c>
      <c r="C1587" s="35" t="s">
        <v>1466</v>
      </c>
      <c r="D1587" s="32" t="s">
        <v>137</v>
      </c>
      <c r="E1587" s="32" t="s">
        <v>138</v>
      </c>
      <c r="F1587" s="46">
        <v>4</v>
      </c>
      <c r="G1587" s="32" t="s">
        <v>390</v>
      </c>
      <c r="H1587" s="32" t="s">
        <v>100</v>
      </c>
      <c r="I1587" s="32" t="s">
        <v>101</v>
      </c>
      <c r="J1587" s="32" t="s">
        <v>235</v>
      </c>
      <c r="K1587" s="32">
        <v>6</v>
      </c>
      <c r="L1587" s="32" t="s">
        <v>117</v>
      </c>
      <c r="O1587" s="35"/>
      <c r="P1587" s="35" t="s">
        <v>4248</v>
      </c>
      <c r="Q1587" s="35" t="s">
        <v>1466</v>
      </c>
      <c r="R1587" s="32" t="s">
        <v>1466</v>
      </c>
    </row>
    <row r="1588" spans="1:21" x14ac:dyDescent="0.25">
      <c r="A1588" s="35" t="s">
        <v>1461</v>
      </c>
      <c r="B1588" s="35" t="s">
        <v>1462</v>
      </c>
      <c r="C1588" s="35" t="s">
        <v>1463</v>
      </c>
      <c r="D1588" s="32" t="s">
        <v>1436</v>
      </c>
      <c r="E1588" s="32" t="s">
        <v>143</v>
      </c>
      <c r="F1588" s="46">
        <v>4</v>
      </c>
      <c r="G1588" s="32" t="s">
        <v>132</v>
      </c>
      <c r="H1588" s="32" t="s">
        <v>100</v>
      </c>
      <c r="I1588" s="32" t="s">
        <v>133</v>
      </c>
      <c r="O1588" s="35"/>
      <c r="P1588" s="35" t="s">
        <v>4248</v>
      </c>
      <c r="Q1588" s="32" t="s">
        <v>9832</v>
      </c>
      <c r="R1588" s="32" t="s">
        <v>11921</v>
      </c>
      <c r="S1588" s="32" t="s">
        <v>10540</v>
      </c>
      <c r="T1588" s="32" t="s">
        <v>10354</v>
      </c>
      <c r="U1588" s="32" t="s">
        <v>11922</v>
      </c>
    </row>
    <row r="1589" spans="1:21" x14ac:dyDescent="0.25">
      <c r="A1589" s="35" t="s">
        <v>1458</v>
      </c>
      <c r="B1589" s="35" t="s">
        <v>1459</v>
      </c>
      <c r="C1589" s="35" t="s">
        <v>1460</v>
      </c>
      <c r="D1589" s="32" t="s">
        <v>320</v>
      </c>
      <c r="E1589" s="32" t="s">
        <v>143</v>
      </c>
      <c r="F1589" s="46">
        <v>4</v>
      </c>
      <c r="G1589" s="32" t="s">
        <v>132</v>
      </c>
      <c r="H1589" s="32" t="s">
        <v>100</v>
      </c>
      <c r="I1589" s="32" t="s">
        <v>133</v>
      </c>
      <c r="O1589" s="35"/>
      <c r="P1589" s="35" t="s">
        <v>4248</v>
      </c>
      <c r="Q1589" s="32" t="s">
        <v>9832</v>
      </c>
      <c r="R1589" s="32" t="s">
        <v>11923</v>
      </c>
      <c r="S1589" s="32" t="s">
        <v>11924</v>
      </c>
      <c r="T1589" s="32" t="s">
        <v>10341</v>
      </c>
      <c r="U1589" s="32" t="s">
        <v>11925</v>
      </c>
    </row>
    <row r="1590" spans="1:21" x14ac:dyDescent="0.25">
      <c r="A1590" s="35" t="s">
        <v>1455</v>
      </c>
      <c r="B1590" s="35" t="s">
        <v>1456</v>
      </c>
      <c r="C1590" s="35" t="s">
        <v>1457</v>
      </c>
      <c r="D1590" s="32" t="s">
        <v>394</v>
      </c>
      <c r="E1590" s="32" t="s">
        <v>143</v>
      </c>
      <c r="F1590" s="46">
        <v>4</v>
      </c>
      <c r="G1590" s="32" t="s">
        <v>132</v>
      </c>
      <c r="H1590" s="32" t="s">
        <v>100</v>
      </c>
      <c r="I1590" s="32" t="s">
        <v>133</v>
      </c>
      <c r="O1590" s="35"/>
      <c r="P1590" s="35" t="s">
        <v>4248</v>
      </c>
      <c r="Q1590" s="32" t="s">
        <v>9832</v>
      </c>
      <c r="R1590" s="32" t="s">
        <v>11036</v>
      </c>
      <c r="S1590" s="32" t="s">
        <v>11037</v>
      </c>
      <c r="T1590" s="32">
        <v>52</v>
      </c>
      <c r="U1590" s="32" t="s">
        <v>10555</v>
      </c>
    </row>
    <row r="1591" spans="1:21" x14ac:dyDescent="0.25">
      <c r="A1591" s="35" t="s">
        <v>1452</v>
      </c>
      <c r="B1591" s="35" t="s">
        <v>1453</v>
      </c>
      <c r="C1591" s="35" t="s">
        <v>1454</v>
      </c>
      <c r="D1591" s="32" t="s">
        <v>2715</v>
      </c>
      <c r="E1591" s="32" t="s">
        <v>143</v>
      </c>
      <c r="F1591" s="46">
        <v>4</v>
      </c>
      <c r="G1591" s="32" t="s">
        <v>132</v>
      </c>
      <c r="H1591" s="32" t="s">
        <v>100</v>
      </c>
      <c r="I1591" s="32" t="s">
        <v>133</v>
      </c>
      <c r="O1591" s="35"/>
      <c r="P1591" s="35" t="s">
        <v>4248</v>
      </c>
      <c r="Q1591" s="32" t="s">
        <v>9832</v>
      </c>
      <c r="R1591" s="32" t="s">
        <v>11055</v>
      </c>
      <c r="S1591" s="32" t="s">
        <v>10637</v>
      </c>
      <c r="T1591" s="32" t="s">
        <v>10638</v>
      </c>
      <c r="U1591" s="32">
        <v>7</v>
      </c>
    </row>
    <row r="1592" spans="1:21" x14ac:dyDescent="0.25">
      <c r="A1592" s="35" t="s">
        <v>1449</v>
      </c>
      <c r="B1592" s="35" t="s">
        <v>1450</v>
      </c>
      <c r="C1592" s="35" t="s">
        <v>1451</v>
      </c>
      <c r="D1592" s="32" t="s">
        <v>320</v>
      </c>
      <c r="E1592" s="32" t="s">
        <v>143</v>
      </c>
      <c r="F1592" s="46">
        <v>4</v>
      </c>
      <c r="G1592" s="32" t="s">
        <v>132</v>
      </c>
      <c r="H1592" s="32" t="s">
        <v>100</v>
      </c>
      <c r="I1592" s="32" t="s">
        <v>133</v>
      </c>
      <c r="O1592" s="35"/>
      <c r="P1592" s="35" t="s">
        <v>4248</v>
      </c>
      <c r="Q1592" s="32" t="s">
        <v>9833</v>
      </c>
      <c r="R1592" s="32" t="s">
        <v>11926</v>
      </c>
      <c r="S1592" s="32" t="s">
        <v>11924</v>
      </c>
      <c r="T1592" s="32" t="s">
        <v>10341</v>
      </c>
      <c r="U1592" s="32" t="s">
        <v>11925</v>
      </c>
    </row>
    <row r="1593" spans="1:21" x14ac:dyDescent="0.25">
      <c r="A1593" s="35" t="s">
        <v>1446</v>
      </c>
      <c r="B1593" s="35" t="s">
        <v>1447</v>
      </c>
      <c r="C1593" s="35" t="s">
        <v>1448</v>
      </c>
      <c r="D1593" s="32" t="s">
        <v>1436</v>
      </c>
      <c r="E1593" s="32" t="s">
        <v>143</v>
      </c>
      <c r="F1593" s="46">
        <v>4</v>
      </c>
      <c r="G1593" s="32" t="s">
        <v>132</v>
      </c>
      <c r="H1593" s="32" t="s">
        <v>100</v>
      </c>
      <c r="I1593" s="32" t="s">
        <v>133</v>
      </c>
      <c r="O1593" s="35"/>
      <c r="P1593" s="35" t="s">
        <v>4248</v>
      </c>
      <c r="Q1593" s="32" t="s">
        <v>9833</v>
      </c>
      <c r="R1593" s="32" t="s">
        <v>11927</v>
      </c>
      <c r="S1593" s="32" t="s">
        <v>10540</v>
      </c>
      <c r="T1593" s="32" t="s">
        <v>10354</v>
      </c>
      <c r="U1593" s="32" t="s">
        <v>11922</v>
      </c>
    </row>
    <row r="1594" spans="1:21" x14ac:dyDescent="0.25">
      <c r="A1594" s="35" t="s">
        <v>1443</v>
      </c>
      <c r="B1594" s="35" t="s">
        <v>1444</v>
      </c>
      <c r="C1594" s="35" t="s">
        <v>1445</v>
      </c>
      <c r="D1594" s="32" t="s">
        <v>394</v>
      </c>
      <c r="E1594" s="32" t="s">
        <v>143</v>
      </c>
      <c r="F1594" s="46">
        <v>4</v>
      </c>
      <c r="G1594" s="32" t="s">
        <v>132</v>
      </c>
      <c r="H1594" s="32" t="s">
        <v>100</v>
      </c>
      <c r="I1594" s="32" t="s">
        <v>133</v>
      </c>
      <c r="O1594" s="35"/>
      <c r="P1594" s="35" t="s">
        <v>4248</v>
      </c>
      <c r="Q1594" s="32" t="s">
        <v>9833</v>
      </c>
      <c r="R1594" s="32" t="s">
        <v>11928</v>
      </c>
      <c r="S1594" s="32" t="s">
        <v>11037</v>
      </c>
      <c r="T1594" s="32">
        <v>52</v>
      </c>
      <c r="U1594" s="32" t="s">
        <v>10555</v>
      </c>
    </row>
    <row r="1595" spans="1:21" x14ac:dyDescent="0.25">
      <c r="A1595" s="35" t="s">
        <v>1440</v>
      </c>
      <c r="B1595" s="35" t="s">
        <v>1441</v>
      </c>
      <c r="C1595" s="35" t="s">
        <v>1442</v>
      </c>
      <c r="D1595" s="32" t="s">
        <v>2715</v>
      </c>
      <c r="E1595" s="32" t="s">
        <v>143</v>
      </c>
      <c r="F1595" s="46">
        <v>4</v>
      </c>
      <c r="G1595" s="32" t="s">
        <v>132</v>
      </c>
      <c r="H1595" s="32" t="s">
        <v>100</v>
      </c>
      <c r="I1595" s="32" t="s">
        <v>133</v>
      </c>
      <c r="O1595" s="35"/>
      <c r="P1595" s="35" t="s">
        <v>4248</v>
      </c>
      <c r="Q1595" s="32" t="s">
        <v>9833</v>
      </c>
      <c r="R1595" s="32" t="s">
        <v>11079</v>
      </c>
      <c r="S1595" s="32" t="s">
        <v>10637</v>
      </c>
      <c r="T1595" s="32" t="s">
        <v>10638</v>
      </c>
      <c r="U1595" s="32">
        <v>7</v>
      </c>
    </row>
    <row r="1596" spans="1:21" x14ac:dyDescent="0.25">
      <c r="A1596" s="35" t="s">
        <v>1437</v>
      </c>
      <c r="B1596" s="35" t="s">
        <v>1438</v>
      </c>
      <c r="C1596" s="35" t="s">
        <v>1439</v>
      </c>
      <c r="D1596" s="32" t="s">
        <v>320</v>
      </c>
      <c r="E1596" s="32" t="s">
        <v>143</v>
      </c>
      <c r="F1596" s="46">
        <v>4</v>
      </c>
      <c r="G1596" s="32" t="s">
        <v>132</v>
      </c>
      <c r="H1596" s="32" t="s">
        <v>100</v>
      </c>
      <c r="I1596" s="32" t="s">
        <v>133</v>
      </c>
      <c r="O1596" s="35"/>
      <c r="P1596" s="35" t="s">
        <v>4248</v>
      </c>
      <c r="Q1596" s="32" t="s">
        <v>9834</v>
      </c>
      <c r="R1596" s="32" t="s">
        <v>11929</v>
      </c>
      <c r="S1596" s="32" t="s">
        <v>11924</v>
      </c>
      <c r="T1596" s="32" t="s">
        <v>10341</v>
      </c>
      <c r="U1596" s="32" t="s">
        <v>11925</v>
      </c>
    </row>
    <row r="1597" spans="1:21" x14ac:dyDescent="0.25">
      <c r="A1597" s="35" t="s">
        <v>1433</v>
      </c>
      <c r="B1597" s="35" t="s">
        <v>1434</v>
      </c>
      <c r="C1597" s="35" t="s">
        <v>1435</v>
      </c>
      <c r="D1597" s="32" t="s">
        <v>1436</v>
      </c>
      <c r="E1597" s="32" t="s">
        <v>143</v>
      </c>
      <c r="F1597" s="46">
        <v>4</v>
      </c>
      <c r="G1597" s="32" t="s">
        <v>132</v>
      </c>
      <c r="H1597" s="32" t="s">
        <v>100</v>
      </c>
      <c r="I1597" s="32" t="s">
        <v>133</v>
      </c>
      <c r="O1597" s="35"/>
      <c r="P1597" s="35" t="s">
        <v>4248</v>
      </c>
      <c r="Q1597" s="32" t="s">
        <v>9834</v>
      </c>
      <c r="R1597" s="32" t="s">
        <v>11930</v>
      </c>
      <c r="S1597" s="32" t="s">
        <v>10540</v>
      </c>
      <c r="T1597" s="32" t="s">
        <v>10354</v>
      </c>
      <c r="U1597" s="32" t="s">
        <v>11922</v>
      </c>
    </row>
    <row r="1598" spans="1:21" x14ac:dyDescent="0.25">
      <c r="A1598" s="35" t="s">
        <v>1430</v>
      </c>
      <c r="B1598" s="35" t="s">
        <v>1431</v>
      </c>
      <c r="C1598" s="35" t="s">
        <v>1432</v>
      </c>
      <c r="D1598" s="32" t="s">
        <v>394</v>
      </c>
      <c r="E1598" s="32" t="s">
        <v>143</v>
      </c>
      <c r="F1598" s="46">
        <v>4</v>
      </c>
      <c r="G1598" s="32" t="s">
        <v>132</v>
      </c>
      <c r="H1598" s="32" t="s">
        <v>100</v>
      </c>
      <c r="I1598" s="32" t="s">
        <v>133</v>
      </c>
      <c r="O1598" s="35"/>
      <c r="P1598" s="35" t="s">
        <v>4248</v>
      </c>
      <c r="Q1598" s="32" t="s">
        <v>9834</v>
      </c>
      <c r="R1598" s="32" t="s">
        <v>11931</v>
      </c>
      <c r="S1598" s="32" t="s">
        <v>11037</v>
      </c>
      <c r="T1598" s="32">
        <v>52</v>
      </c>
      <c r="U1598" s="32" t="s">
        <v>10555</v>
      </c>
    </row>
    <row r="1599" spans="1:21" x14ac:dyDescent="0.25">
      <c r="A1599" s="35" t="s">
        <v>1427</v>
      </c>
      <c r="B1599" s="35" t="s">
        <v>1428</v>
      </c>
      <c r="C1599" s="35" t="s">
        <v>1429</v>
      </c>
      <c r="D1599" s="32" t="s">
        <v>2715</v>
      </c>
      <c r="E1599" s="32" t="s">
        <v>143</v>
      </c>
      <c r="F1599" s="46">
        <v>4</v>
      </c>
      <c r="G1599" s="32" t="s">
        <v>132</v>
      </c>
      <c r="H1599" s="32" t="s">
        <v>100</v>
      </c>
      <c r="I1599" s="32" t="s">
        <v>133</v>
      </c>
      <c r="O1599" s="35"/>
      <c r="P1599" s="35" t="s">
        <v>4248</v>
      </c>
      <c r="Q1599" s="32" t="s">
        <v>9834</v>
      </c>
      <c r="R1599" s="32" t="s">
        <v>11101</v>
      </c>
      <c r="S1599" s="32" t="s">
        <v>10637</v>
      </c>
      <c r="T1599" s="32" t="s">
        <v>10638</v>
      </c>
      <c r="U1599" s="32">
        <v>7</v>
      </c>
    </row>
    <row r="1600" spans="1:21" x14ac:dyDescent="0.25">
      <c r="A1600" s="35" t="s">
        <v>7927</v>
      </c>
      <c r="B1600" s="35" t="s">
        <v>7928</v>
      </c>
      <c r="C1600" s="35" t="s">
        <v>7929</v>
      </c>
      <c r="O1600" s="35"/>
      <c r="P1600" s="35" t="s">
        <v>4248</v>
      </c>
      <c r="R1600" s="32">
        <v>100000577276</v>
      </c>
      <c r="S1600" s="32" t="s">
        <v>10879</v>
      </c>
    </row>
    <row r="1601" spans="1:21" x14ac:dyDescent="0.25">
      <c r="A1601" s="35" t="s">
        <v>7780</v>
      </c>
      <c r="B1601" s="35" t="s">
        <v>7781</v>
      </c>
      <c r="C1601" s="35" t="s">
        <v>7782</v>
      </c>
      <c r="O1601" s="35"/>
      <c r="P1601" s="35" t="s">
        <v>4248</v>
      </c>
      <c r="R1601" s="32">
        <v>100000577252</v>
      </c>
      <c r="S1601" s="32" t="s">
        <v>11741</v>
      </c>
    </row>
    <row r="1602" spans="1:21" x14ac:dyDescent="0.25">
      <c r="A1602" s="35" t="s">
        <v>7506</v>
      </c>
      <c r="B1602" s="35" t="s">
        <v>7507</v>
      </c>
      <c r="C1602" s="35" t="s">
        <v>7508</v>
      </c>
      <c r="O1602" s="35"/>
      <c r="P1602" s="35" t="s">
        <v>4248</v>
      </c>
      <c r="R1602" s="32">
        <v>100000577252</v>
      </c>
      <c r="S1602" s="32" t="s">
        <v>10880</v>
      </c>
    </row>
    <row r="1603" spans="1:21" x14ac:dyDescent="0.25">
      <c r="A1603" s="35" t="s">
        <v>4703</v>
      </c>
      <c r="B1603" s="35" t="s">
        <v>4704</v>
      </c>
      <c r="C1603" s="35" t="s">
        <v>4705</v>
      </c>
      <c r="O1603" s="35"/>
      <c r="P1603" s="35" t="s">
        <v>4248</v>
      </c>
      <c r="R1603" s="32" t="s">
        <v>11932</v>
      </c>
      <c r="S1603" s="32" t="s">
        <v>11933</v>
      </c>
      <c r="T1603" s="32" t="s">
        <v>11934</v>
      </c>
      <c r="U1603" s="32" t="s">
        <v>11935</v>
      </c>
    </row>
    <row r="1604" spans="1:21" x14ac:dyDescent="0.25">
      <c r="A1604" s="35" t="s">
        <v>4469</v>
      </c>
      <c r="B1604" s="35" t="s">
        <v>4470</v>
      </c>
      <c r="C1604" s="35" t="s">
        <v>4471</v>
      </c>
      <c r="O1604" s="35"/>
      <c r="P1604" s="35" t="s">
        <v>4248</v>
      </c>
      <c r="R1604" s="32" t="s">
        <v>11936</v>
      </c>
      <c r="S1604" s="32" t="s">
        <v>11937</v>
      </c>
      <c r="T1604" s="32">
        <v>90</v>
      </c>
      <c r="U1604" s="32" t="s">
        <v>11938</v>
      </c>
    </row>
    <row r="1605" spans="1:21" x14ac:dyDescent="0.25">
      <c r="A1605" s="35" t="s">
        <v>4308</v>
      </c>
      <c r="B1605" s="35" t="s">
        <v>4309</v>
      </c>
      <c r="C1605" s="35" t="s">
        <v>4310</v>
      </c>
      <c r="O1605" s="35"/>
      <c r="P1605" s="35" t="s">
        <v>4248</v>
      </c>
      <c r="R1605" s="32" t="s">
        <v>11939</v>
      </c>
      <c r="S1605" s="32" t="s">
        <v>11940</v>
      </c>
      <c r="T1605" s="32" t="s">
        <v>11941</v>
      </c>
      <c r="U1605" s="32" t="s">
        <v>11942</v>
      </c>
    </row>
    <row r="1606" spans="1:21" x14ac:dyDescent="0.25">
      <c r="A1606" s="35" t="s">
        <v>7434</v>
      </c>
      <c r="B1606" s="35" t="s">
        <v>7435</v>
      </c>
      <c r="C1606" s="35" t="s">
        <v>7436</v>
      </c>
      <c r="O1606" s="35"/>
      <c r="P1606" s="35" t="s">
        <v>4248</v>
      </c>
      <c r="R1606" s="32" t="s">
        <v>11943</v>
      </c>
      <c r="S1606" s="32" t="s">
        <v>11944</v>
      </c>
      <c r="T1606" s="32" t="s">
        <v>11945</v>
      </c>
      <c r="U1606" s="32" t="s">
        <v>11946</v>
      </c>
    </row>
    <row r="1607" spans="1:21" x14ac:dyDescent="0.25">
      <c r="A1607" s="35" t="s">
        <v>4457</v>
      </c>
      <c r="B1607" s="35" t="s">
        <v>4458</v>
      </c>
      <c r="C1607" s="35" t="s">
        <v>4459</v>
      </c>
      <c r="O1607" s="35"/>
      <c r="P1607" s="35" t="s">
        <v>4248</v>
      </c>
      <c r="R1607" s="32" t="s">
        <v>11947</v>
      </c>
      <c r="S1607" s="32" t="s">
        <v>11948</v>
      </c>
      <c r="T1607" s="32" t="s">
        <v>11934</v>
      </c>
      <c r="U1607" s="32" t="s">
        <v>11949</v>
      </c>
    </row>
    <row r="1608" spans="1:21" x14ac:dyDescent="0.25">
      <c r="A1608" s="35" t="s">
        <v>5042</v>
      </c>
      <c r="B1608" s="35" t="s">
        <v>5043</v>
      </c>
      <c r="C1608" s="35" t="s">
        <v>5044</v>
      </c>
      <c r="O1608" s="35"/>
      <c r="P1608" s="35" t="s">
        <v>4248</v>
      </c>
      <c r="R1608" s="32" t="s">
        <v>11950</v>
      </c>
      <c r="S1608" s="32" t="s">
        <v>11951</v>
      </c>
      <c r="T1608" s="32" t="s">
        <v>11952</v>
      </c>
      <c r="U1608" s="32" t="s">
        <v>11953</v>
      </c>
    </row>
    <row r="1609" spans="1:21" x14ac:dyDescent="0.25">
      <c r="A1609" s="33" t="s">
        <v>2919</v>
      </c>
      <c r="B1609" s="35" t="s">
        <v>3345</v>
      </c>
      <c r="C1609" s="35" t="s">
        <v>3123</v>
      </c>
      <c r="D1609" s="32" t="s">
        <v>3384</v>
      </c>
      <c r="E1609" s="32" t="s">
        <v>400</v>
      </c>
      <c r="O1609" s="35"/>
      <c r="P1609" s="35" t="s">
        <v>4248</v>
      </c>
      <c r="Q1609" s="32" t="s">
        <v>9980</v>
      </c>
      <c r="R1609" s="32" t="s">
        <v>11954</v>
      </c>
      <c r="S1609" s="32" t="s">
        <v>11955</v>
      </c>
      <c r="T1609" s="32">
        <v>104</v>
      </c>
      <c r="U1609" s="32" t="s">
        <v>11956</v>
      </c>
    </row>
    <row r="1610" spans="1:21" x14ac:dyDescent="0.25">
      <c r="A1610" s="35" t="s">
        <v>6638</v>
      </c>
      <c r="B1610" s="35" t="s">
        <v>6639</v>
      </c>
      <c r="C1610" s="35" t="s">
        <v>6640</v>
      </c>
      <c r="O1610" s="35"/>
      <c r="P1610" s="35" t="s">
        <v>4248</v>
      </c>
      <c r="Q1610" s="32" t="s">
        <v>9980</v>
      </c>
      <c r="R1610" s="32" t="s">
        <v>11957</v>
      </c>
      <c r="S1610" s="32" t="s">
        <v>10393</v>
      </c>
      <c r="T1610" s="32" t="s">
        <v>10394</v>
      </c>
    </row>
    <row r="1611" spans="1:21" x14ac:dyDescent="0.25">
      <c r="A1611" s="35" t="s">
        <v>5060</v>
      </c>
      <c r="B1611" s="35" t="s">
        <v>5061</v>
      </c>
      <c r="C1611" s="35" t="s">
        <v>5062</v>
      </c>
      <c r="O1611" s="35"/>
      <c r="P1611" s="35" t="s">
        <v>4248</v>
      </c>
      <c r="Q1611" s="32" t="s">
        <v>9980</v>
      </c>
      <c r="R1611" s="32" t="s">
        <v>11958</v>
      </c>
      <c r="S1611" s="32" t="s">
        <v>11959</v>
      </c>
    </row>
    <row r="1612" spans="1:21" x14ac:dyDescent="0.25">
      <c r="A1612" s="35" t="s">
        <v>4778</v>
      </c>
      <c r="B1612" s="35" t="s">
        <v>4779</v>
      </c>
      <c r="C1612" s="35" t="s">
        <v>4780</v>
      </c>
      <c r="O1612" s="35"/>
      <c r="P1612" s="35" t="s">
        <v>4248</v>
      </c>
      <c r="Q1612" s="32" t="s">
        <v>9882</v>
      </c>
      <c r="R1612" s="32" t="s">
        <v>10250</v>
      </c>
      <c r="S1612" s="32" t="s">
        <v>10251</v>
      </c>
      <c r="T1612" s="32">
        <v>23</v>
      </c>
    </row>
    <row r="1613" spans="1:21" x14ac:dyDescent="0.25">
      <c r="A1613" s="35" t="s">
        <v>1421</v>
      </c>
      <c r="B1613" s="35" t="s">
        <v>1422</v>
      </c>
      <c r="C1613" s="35" t="s">
        <v>1423</v>
      </c>
      <c r="D1613" s="32" t="s">
        <v>1368</v>
      </c>
      <c r="E1613" s="32" t="s">
        <v>1667</v>
      </c>
      <c r="F1613" s="46">
        <v>4</v>
      </c>
      <c r="G1613" s="32" t="s">
        <v>132</v>
      </c>
      <c r="H1613" s="32" t="s">
        <v>100</v>
      </c>
      <c r="I1613" s="32" t="s">
        <v>133</v>
      </c>
      <c r="O1613" s="35"/>
      <c r="P1613" s="35" t="s">
        <v>3713</v>
      </c>
      <c r="Q1613" s="32" t="s">
        <v>9882</v>
      </c>
      <c r="R1613" s="32" t="s">
        <v>11960</v>
      </c>
      <c r="S1613" s="32" t="s">
        <v>11438</v>
      </c>
      <c r="T1613" s="32" t="s">
        <v>11235</v>
      </c>
      <c r="U1613" s="32" t="s">
        <v>11961</v>
      </c>
    </row>
    <row r="1614" spans="1:21" x14ac:dyDescent="0.25">
      <c r="A1614" s="35" t="s">
        <v>1418</v>
      </c>
      <c r="B1614" s="35" t="s">
        <v>1419</v>
      </c>
      <c r="C1614" s="35" t="s">
        <v>1420</v>
      </c>
      <c r="D1614" s="32" t="s">
        <v>3404</v>
      </c>
      <c r="E1614" s="32" t="s">
        <v>1667</v>
      </c>
      <c r="F1614" s="46">
        <v>4</v>
      </c>
      <c r="G1614" s="32" t="s">
        <v>132</v>
      </c>
      <c r="H1614" s="32" t="s">
        <v>100</v>
      </c>
      <c r="I1614" s="32" t="s">
        <v>133</v>
      </c>
      <c r="O1614" s="35"/>
      <c r="P1614" s="35" t="s">
        <v>3713</v>
      </c>
      <c r="Q1614" s="32" t="s">
        <v>9882</v>
      </c>
      <c r="R1614" s="32" t="s">
        <v>11962</v>
      </c>
      <c r="S1614" s="32" t="s">
        <v>11963</v>
      </c>
      <c r="T1614" s="32" t="e" cm="1">
        <f t="array" ref="T1614">-Ic</f>
        <v>#NAME?</v>
      </c>
      <c r="U1614" s="32" t="s">
        <v>11964</v>
      </c>
    </row>
    <row r="1615" spans="1:21" x14ac:dyDescent="0.25">
      <c r="A1615" s="35" t="s">
        <v>1415</v>
      </c>
      <c r="B1615" s="35" t="s">
        <v>1416</v>
      </c>
      <c r="C1615" s="35" t="s">
        <v>1417</v>
      </c>
      <c r="D1615" s="32" t="s">
        <v>3414</v>
      </c>
      <c r="E1615" s="32" t="s">
        <v>1667</v>
      </c>
      <c r="F1615" s="46">
        <v>4</v>
      </c>
      <c r="G1615" s="32" t="s">
        <v>132</v>
      </c>
      <c r="H1615" s="32" t="s">
        <v>100</v>
      </c>
      <c r="I1615" s="32" t="s">
        <v>133</v>
      </c>
      <c r="O1615" s="35"/>
      <c r="P1615" s="35" t="s">
        <v>3713</v>
      </c>
      <c r="Q1615" s="32" t="s">
        <v>9882</v>
      </c>
      <c r="R1615" s="32" t="s">
        <v>11965</v>
      </c>
      <c r="S1615" s="32" t="s">
        <v>11149</v>
      </c>
      <c r="T1615" s="32" t="s">
        <v>11966</v>
      </c>
      <c r="U1615" s="32" t="s">
        <v>11967</v>
      </c>
    </row>
    <row r="1616" spans="1:21" x14ac:dyDescent="0.25">
      <c r="A1616" s="35" t="s">
        <v>1412</v>
      </c>
      <c r="B1616" s="35" t="s">
        <v>1413</v>
      </c>
      <c r="C1616" s="35" t="s">
        <v>1414</v>
      </c>
      <c r="D1616" s="32" t="s">
        <v>1374</v>
      </c>
      <c r="E1616" s="32" t="s">
        <v>1667</v>
      </c>
      <c r="F1616" s="46">
        <v>4</v>
      </c>
      <c r="G1616" s="32" t="s">
        <v>132</v>
      </c>
      <c r="H1616" s="32" t="s">
        <v>100</v>
      </c>
      <c r="I1616" s="32" t="s">
        <v>133</v>
      </c>
      <c r="O1616" s="35"/>
      <c r="P1616" s="35" t="s">
        <v>3713</v>
      </c>
      <c r="Q1616" s="32" t="s">
        <v>9882</v>
      </c>
      <c r="R1616" s="32" t="s">
        <v>11968</v>
      </c>
      <c r="S1616" s="32" t="s">
        <v>11969</v>
      </c>
      <c r="T1616" s="32" t="s">
        <v>11970</v>
      </c>
      <c r="U1616" s="32" t="s">
        <v>11971</v>
      </c>
    </row>
    <row r="1617" spans="1:21" x14ac:dyDescent="0.25">
      <c r="A1617" s="35" t="s">
        <v>1409</v>
      </c>
      <c r="B1617" s="35" t="s">
        <v>1410</v>
      </c>
      <c r="C1617" s="35" t="s">
        <v>1411</v>
      </c>
      <c r="D1617" s="32" t="s">
        <v>3403</v>
      </c>
      <c r="E1617" s="32" t="s">
        <v>1667</v>
      </c>
      <c r="F1617" s="46">
        <v>4</v>
      </c>
      <c r="G1617" s="32" t="s">
        <v>132</v>
      </c>
      <c r="H1617" s="32" t="s">
        <v>100</v>
      </c>
      <c r="I1617" s="32" t="s">
        <v>133</v>
      </c>
      <c r="O1617" s="35"/>
      <c r="P1617" s="35" t="s">
        <v>3713</v>
      </c>
      <c r="Q1617" s="32" t="s">
        <v>9882</v>
      </c>
      <c r="R1617" s="32" t="s">
        <v>11965</v>
      </c>
      <c r="S1617" s="32" t="s">
        <v>10898</v>
      </c>
      <c r="T1617" s="32" t="e" cm="1">
        <f t="array" ref="T1617">-Ic</f>
        <v>#NAME?</v>
      </c>
      <c r="U1617" s="32" t="s">
        <v>11972</v>
      </c>
    </row>
    <row r="1618" spans="1:21" x14ac:dyDescent="0.25">
      <c r="A1618" s="35" t="s">
        <v>1406</v>
      </c>
      <c r="B1618" s="35" t="s">
        <v>1407</v>
      </c>
      <c r="C1618" s="35" t="s">
        <v>1408</v>
      </c>
      <c r="D1618" s="32" t="s">
        <v>394</v>
      </c>
      <c r="E1618" s="32" t="s">
        <v>1667</v>
      </c>
      <c r="F1618" s="46">
        <v>4</v>
      </c>
      <c r="G1618" s="32" t="s">
        <v>132</v>
      </c>
      <c r="H1618" s="32" t="s">
        <v>100</v>
      </c>
      <c r="I1618" s="32" t="s">
        <v>133</v>
      </c>
      <c r="O1618" s="35"/>
      <c r="P1618" s="35" t="s">
        <v>3713</v>
      </c>
      <c r="Q1618" s="32" t="s">
        <v>9882</v>
      </c>
      <c r="R1618" s="32" t="s">
        <v>11973</v>
      </c>
      <c r="S1618" s="32" t="s">
        <v>11142</v>
      </c>
      <c r="T1618" s="32">
        <v>35</v>
      </c>
      <c r="U1618" s="32" t="s">
        <v>11143</v>
      </c>
    </row>
    <row r="1619" spans="1:21" x14ac:dyDescent="0.25">
      <c r="A1619" s="35" t="s">
        <v>1403</v>
      </c>
      <c r="B1619" s="37" t="s">
        <v>1404</v>
      </c>
      <c r="C1619" s="35" t="s">
        <v>1405</v>
      </c>
      <c r="D1619" s="32" t="s">
        <v>2715</v>
      </c>
      <c r="E1619" s="32" t="s">
        <v>1667</v>
      </c>
      <c r="F1619" s="46">
        <v>4</v>
      </c>
      <c r="G1619" s="32" t="s">
        <v>132</v>
      </c>
      <c r="H1619" s="32" t="s">
        <v>100</v>
      </c>
      <c r="I1619" s="32" t="s">
        <v>133</v>
      </c>
      <c r="O1619" s="35"/>
      <c r="P1619" s="35" t="s">
        <v>3713</v>
      </c>
      <c r="Q1619" s="32" t="s">
        <v>9882</v>
      </c>
      <c r="R1619" s="32" t="s">
        <v>11974</v>
      </c>
      <c r="S1619" s="32" t="s">
        <v>11975</v>
      </c>
      <c r="T1619" s="32" t="s">
        <v>11976</v>
      </c>
      <c r="U1619" s="32" t="s">
        <v>11977</v>
      </c>
    </row>
    <row r="1620" spans="1:21" x14ac:dyDescent="0.25">
      <c r="A1620" s="35" t="s">
        <v>1400</v>
      </c>
      <c r="B1620" s="35" t="s">
        <v>1401</v>
      </c>
      <c r="C1620" s="35" t="s">
        <v>1402</v>
      </c>
      <c r="D1620" s="32" t="s">
        <v>3410</v>
      </c>
      <c r="E1620" s="32" t="s">
        <v>1667</v>
      </c>
      <c r="F1620" s="46">
        <v>4</v>
      </c>
      <c r="G1620" s="32" t="s">
        <v>132</v>
      </c>
      <c r="H1620" s="32" t="s">
        <v>100</v>
      </c>
      <c r="I1620" s="32" t="s">
        <v>133</v>
      </c>
      <c r="O1620" s="35"/>
      <c r="P1620" s="35" t="s">
        <v>3713</v>
      </c>
      <c r="Q1620" s="32" t="s">
        <v>9882</v>
      </c>
      <c r="R1620" s="32" t="s">
        <v>11978</v>
      </c>
      <c r="S1620" s="32" t="s">
        <v>11979</v>
      </c>
      <c r="T1620" s="32" t="s">
        <v>11976</v>
      </c>
      <c r="U1620" s="32" t="s">
        <v>11980</v>
      </c>
    </row>
    <row r="1621" spans="1:21" x14ac:dyDescent="0.25">
      <c r="A1621" s="35" t="s">
        <v>4781</v>
      </c>
      <c r="B1621" s="35" t="s">
        <v>4782</v>
      </c>
      <c r="C1621" s="35" t="s">
        <v>4783</v>
      </c>
      <c r="O1621" s="35"/>
      <c r="P1621" s="35" t="s">
        <v>4248</v>
      </c>
      <c r="Q1621" s="32" t="s">
        <v>9883</v>
      </c>
      <c r="R1621" s="32" t="s">
        <v>10250</v>
      </c>
      <c r="S1621" s="32" t="s">
        <v>10251</v>
      </c>
      <c r="T1621" s="32">
        <v>22</v>
      </c>
    </row>
    <row r="1622" spans="1:21" x14ac:dyDescent="0.25">
      <c r="A1622" s="35" t="s">
        <v>1398</v>
      </c>
      <c r="B1622" s="35" t="s">
        <v>1399</v>
      </c>
      <c r="C1622" s="35" t="s">
        <v>58</v>
      </c>
      <c r="D1622" s="32" t="s">
        <v>1374</v>
      </c>
      <c r="E1622" s="32" t="s">
        <v>1667</v>
      </c>
      <c r="F1622" s="46">
        <v>4</v>
      </c>
      <c r="G1622" s="32" t="s">
        <v>132</v>
      </c>
      <c r="H1622" s="32" t="s">
        <v>100</v>
      </c>
      <c r="I1622" s="32" t="s">
        <v>133</v>
      </c>
      <c r="M1622" s="32">
        <v>59</v>
      </c>
      <c r="N1622" s="32">
        <v>60</v>
      </c>
      <c r="O1622" s="35"/>
      <c r="P1622" s="35" t="s">
        <v>3713</v>
      </c>
      <c r="Q1622" s="32" t="s">
        <v>9883</v>
      </c>
      <c r="R1622" s="32" t="s">
        <v>11981</v>
      </c>
      <c r="S1622" s="32" t="s">
        <v>11969</v>
      </c>
      <c r="T1622" s="32" t="s">
        <v>11970</v>
      </c>
      <c r="U1622" s="32" t="s">
        <v>11971</v>
      </c>
    </row>
    <row r="1623" spans="1:21" x14ac:dyDescent="0.25">
      <c r="A1623" s="35" t="s">
        <v>1395</v>
      </c>
      <c r="B1623" s="35" t="s">
        <v>1396</v>
      </c>
      <c r="C1623" s="35" t="s">
        <v>1397</v>
      </c>
      <c r="D1623" s="32" t="s">
        <v>1368</v>
      </c>
      <c r="E1623" s="32" t="s">
        <v>1667</v>
      </c>
      <c r="F1623" s="46">
        <v>4</v>
      </c>
      <c r="G1623" s="32" t="s">
        <v>132</v>
      </c>
      <c r="H1623" s="32" t="s">
        <v>100</v>
      </c>
      <c r="I1623" s="32" t="s">
        <v>133</v>
      </c>
      <c r="M1623" s="32">
        <v>59</v>
      </c>
      <c r="N1623" s="32">
        <v>60</v>
      </c>
      <c r="O1623" s="35"/>
      <c r="P1623" s="35" t="s">
        <v>3713</v>
      </c>
      <c r="Q1623" s="32" t="s">
        <v>9883</v>
      </c>
      <c r="R1623" s="32" t="s">
        <v>11982</v>
      </c>
      <c r="S1623" s="32" t="s">
        <v>11438</v>
      </c>
      <c r="T1623" s="32" t="s">
        <v>11235</v>
      </c>
      <c r="U1623" s="32" t="s">
        <v>11961</v>
      </c>
    </row>
    <row r="1624" spans="1:21" x14ac:dyDescent="0.25">
      <c r="A1624" s="35" t="s">
        <v>1392</v>
      </c>
      <c r="B1624" s="35" t="s">
        <v>1393</v>
      </c>
      <c r="C1624" s="35" t="s">
        <v>1394</v>
      </c>
      <c r="D1624" s="32" t="s">
        <v>3414</v>
      </c>
      <c r="E1624" s="32" t="s">
        <v>1667</v>
      </c>
      <c r="F1624" s="46">
        <v>4</v>
      </c>
      <c r="G1624" s="32" t="s">
        <v>132</v>
      </c>
      <c r="H1624" s="32" t="s">
        <v>100</v>
      </c>
      <c r="I1624" s="32" t="s">
        <v>133</v>
      </c>
      <c r="M1624" s="32">
        <v>59</v>
      </c>
      <c r="N1624" s="32">
        <v>60</v>
      </c>
      <c r="O1624" s="35"/>
      <c r="P1624" s="35" t="s">
        <v>3713</v>
      </c>
      <c r="Q1624" s="32" t="s">
        <v>9883</v>
      </c>
      <c r="R1624" s="32" t="s">
        <v>11983</v>
      </c>
      <c r="S1624" s="32" t="s">
        <v>11149</v>
      </c>
      <c r="T1624" s="32" t="s">
        <v>11966</v>
      </c>
      <c r="U1624" s="32" t="s">
        <v>11967</v>
      </c>
    </row>
    <row r="1625" spans="1:21" x14ac:dyDescent="0.25">
      <c r="A1625" s="35" t="s">
        <v>1389</v>
      </c>
      <c r="B1625" s="35" t="s">
        <v>1390</v>
      </c>
      <c r="C1625" s="35" t="s">
        <v>1391</v>
      </c>
      <c r="D1625" s="32" t="s">
        <v>3404</v>
      </c>
      <c r="E1625" s="32" t="s">
        <v>1667</v>
      </c>
      <c r="F1625" s="46">
        <v>4</v>
      </c>
      <c r="G1625" s="32" t="s">
        <v>132</v>
      </c>
      <c r="H1625" s="32" t="s">
        <v>100</v>
      </c>
      <c r="I1625" s="32" t="s">
        <v>133</v>
      </c>
      <c r="M1625" s="32">
        <v>59</v>
      </c>
      <c r="N1625" s="32">
        <v>60</v>
      </c>
      <c r="O1625" s="35"/>
      <c r="P1625" s="35" t="s">
        <v>3713</v>
      </c>
      <c r="Q1625" s="32" t="s">
        <v>9883</v>
      </c>
      <c r="R1625" s="32" t="s">
        <v>11984</v>
      </c>
      <c r="S1625" s="32" t="s">
        <v>11963</v>
      </c>
      <c r="T1625" s="32" t="e" cm="1">
        <f t="array" ref="T1625">-Ic</f>
        <v>#NAME?</v>
      </c>
      <c r="U1625" s="32" t="s">
        <v>11964</v>
      </c>
    </row>
    <row r="1626" spans="1:21" x14ac:dyDescent="0.25">
      <c r="A1626" s="35" t="s">
        <v>1386</v>
      </c>
      <c r="B1626" s="35" t="s">
        <v>1387</v>
      </c>
      <c r="C1626" s="35" t="s">
        <v>1388</v>
      </c>
      <c r="D1626" s="32" t="s">
        <v>3403</v>
      </c>
      <c r="E1626" s="32" t="s">
        <v>1667</v>
      </c>
      <c r="F1626" s="46">
        <v>4</v>
      </c>
      <c r="G1626" s="32" t="s">
        <v>132</v>
      </c>
      <c r="H1626" s="32" t="s">
        <v>100</v>
      </c>
      <c r="I1626" s="32" t="s">
        <v>133</v>
      </c>
      <c r="M1626" s="32">
        <v>59</v>
      </c>
      <c r="N1626" s="32">
        <v>60</v>
      </c>
      <c r="O1626" s="35"/>
      <c r="P1626" s="35" t="s">
        <v>3713</v>
      </c>
      <c r="Q1626" s="32" t="s">
        <v>9883</v>
      </c>
      <c r="R1626" s="32" t="s">
        <v>11983</v>
      </c>
      <c r="S1626" s="32" t="s">
        <v>10898</v>
      </c>
      <c r="T1626" s="32" t="e" cm="1">
        <f t="array" ref="T1626">-Ic</f>
        <v>#NAME?</v>
      </c>
      <c r="U1626" s="32" t="s">
        <v>11972</v>
      </c>
    </row>
    <row r="1627" spans="1:21" x14ac:dyDescent="0.25">
      <c r="A1627" s="35" t="s">
        <v>1383</v>
      </c>
      <c r="B1627" s="35" t="s">
        <v>1384</v>
      </c>
      <c r="C1627" s="35" t="s">
        <v>1385</v>
      </c>
      <c r="D1627" s="32" t="s">
        <v>394</v>
      </c>
      <c r="E1627" s="32" t="s">
        <v>1667</v>
      </c>
      <c r="F1627" s="46">
        <v>4</v>
      </c>
      <c r="G1627" s="32" t="s">
        <v>132</v>
      </c>
      <c r="H1627" s="32" t="s">
        <v>100</v>
      </c>
      <c r="I1627" s="32" t="s">
        <v>133</v>
      </c>
      <c r="M1627" s="32">
        <v>59</v>
      </c>
      <c r="N1627" s="32">
        <v>60</v>
      </c>
      <c r="O1627" s="35"/>
      <c r="P1627" s="35" t="s">
        <v>3713</v>
      </c>
      <c r="Q1627" s="32" t="s">
        <v>9883</v>
      </c>
      <c r="R1627" s="32" t="s">
        <v>11985</v>
      </c>
      <c r="S1627" s="32" t="s">
        <v>11142</v>
      </c>
      <c r="T1627" s="32">
        <v>35</v>
      </c>
      <c r="U1627" s="32" t="s">
        <v>11143</v>
      </c>
    </row>
    <row r="1628" spans="1:21" x14ac:dyDescent="0.25">
      <c r="A1628" s="35" t="s">
        <v>1380</v>
      </c>
      <c r="B1628" s="37" t="s">
        <v>1381</v>
      </c>
      <c r="C1628" s="35" t="s">
        <v>1382</v>
      </c>
      <c r="D1628" s="32" t="s">
        <v>2715</v>
      </c>
      <c r="E1628" s="32" t="s">
        <v>1667</v>
      </c>
      <c r="F1628" s="46">
        <v>4</v>
      </c>
      <c r="G1628" s="32" t="s">
        <v>132</v>
      </c>
      <c r="H1628" s="32" t="s">
        <v>100</v>
      </c>
      <c r="I1628" s="32" t="s">
        <v>133</v>
      </c>
      <c r="M1628" s="32">
        <v>59</v>
      </c>
      <c r="N1628" s="32">
        <v>60</v>
      </c>
      <c r="O1628" s="35"/>
      <c r="P1628" s="35" t="s">
        <v>3713</v>
      </c>
      <c r="Q1628" s="32" t="s">
        <v>9883</v>
      </c>
      <c r="R1628" s="32" t="s">
        <v>11986</v>
      </c>
      <c r="S1628" s="32" t="s">
        <v>11975</v>
      </c>
      <c r="T1628" s="32" t="s">
        <v>11976</v>
      </c>
      <c r="U1628" s="32" t="s">
        <v>11977</v>
      </c>
    </row>
    <row r="1629" spans="1:21" x14ac:dyDescent="0.25">
      <c r="A1629" s="35" t="s">
        <v>1378</v>
      </c>
      <c r="B1629" s="35" t="s">
        <v>1379</v>
      </c>
      <c r="C1629" s="35" t="s">
        <v>59</v>
      </c>
      <c r="D1629" s="32" t="s">
        <v>3410</v>
      </c>
      <c r="E1629" s="32" t="s">
        <v>1667</v>
      </c>
      <c r="F1629" s="46">
        <v>4</v>
      </c>
      <c r="G1629" s="32" t="s">
        <v>132</v>
      </c>
      <c r="H1629" s="32" t="s">
        <v>100</v>
      </c>
      <c r="I1629" s="32" t="s">
        <v>133</v>
      </c>
      <c r="M1629" s="32">
        <v>59</v>
      </c>
      <c r="N1629" s="32">
        <v>66</v>
      </c>
      <c r="O1629" s="35"/>
      <c r="P1629" s="35" t="s">
        <v>3713</v>
      </c>
      <c r="Q1629" s="32" t="s">
        <v>9883</v>
      </c>
      <c r="R1629" s="32" t="s">
        <v>11987</v>
      </c>
      <c r="S1629" s="32" t="s">
        <v>11979</v>
      </c>
      <c r="T1629" s="32" t="s">
        <v>11976</v>
      </c>
      <c r="U1629" s="32" t="s">
        <v>11980</v>
      </c>
    </row>
    <row r="1630" spans="1:21" x14ac:dyDescent="0.25">
      <c r="A1630" s="35" t="s">
        <v>4772</v>
      </c>
      <c r="B1630" s="35" t="s">
        <v>4773</v>
      </c>
      <c r="C1630" s="35" t="s">
        <v>4774</v>
      </c>
      <c r="O1630" s="35"/>
      <c r="P1630" s="35" t="s">
        <v>4248</v>
      </c>
      <c r="Q1630" s="32" t="s">
        <v>9838</v>
      </c>
      <c r="R1630" s="32" t="s">
        <v>10250</v>
      </c>
      <c r="S1630" s="32" t="s">
        <v>10251</v>
      </c>
      <c r="T1630" s="32">
        <v>21</v>
      </c>
    </row>
    <row r="1631" spans="1:21" x14ac:dyDescent="0.25">
      <c r="A1631" s="35" t="s">
        <v>1375</v>
      </c>
      <c r="B1631" s="35" t="s">
        <v>1376</v>
      </c>
      <c r="C1631" s="35" t="s">
        <v>1377</v>
      </c>
      <c r="D1631" s="32" t="s">
        <v>394</v>
      </c>
      <c r="E1631" s="32" t="s">
        <v>1667</v>
      </c>
      <c r="F1631" s="46">
        <v>4</v>
      </c>
      <c r="G1631" s="32" t="s">
        <v>132</v>
      </c>
      <c r="H1631" s="32" t="s">
        <v>100</v>
      </c>
      <c r="I1631" s="32" t="s">
        <v>133</v>
      </c>
      <c r="M1631" s="32">
        <v>75</v>
      </c>
      <c r="N1631" s="32">
        <v>76</v>
      </c>
      <c r="O1631" s="35"/>
      <c r="P1631" s="35" t="s">
        <v>3713</v>
      </c>
      <c r="Q1631" s="32" t="s">
        <v>9838</v>
      </c>
      <c r="R1631" s="32" t="s">
        <v>11988</v>
      </c>
      <c r="S1631" s="32" t="s">
        <v>11142</v>
      </c>
      <c r="T1631" s="32">
        <v>35</v>
      </c>
      <c r="U1631" s="32" t="s">
        <v>11143</v>
      </c>
    </row>
    <row r="1632" spans="1:21" x14ac:dyDescent="0.25">
      <c r="A1632" s="35" t="s">
        <v>1371</v>
      </c>
      <c r="B1632" s="35" t="s">
        <v>1372</v>
      </c>
      <c r="C1632" s="35" t="s">
        <v>1373</v>
      </c>
      <c r="D1632" s="32" t="s">
        <v>1374</v>
      </c>
      <c r="E1632" s="32" t="s">
        <v>1667</v>
      </c>
      <c r="F1632" s="46">
        <v>4</v>
      </c>
      <c r="G1632" s="32" t="s">
        <v>132</v>
      </c>
      <c r="H1632" s="32" t="s">
        <v>100</v>
      </c>
      <c r="I1632" s="32" t="s">
        <v>133</v>
      </c>
      <c r="M1632" s="32">
        <v>75</v>
      </c>
      <c r="N1632" s="32">
        <v>76</v>
      </c>
      <c r="O1632" s="35"/>
      <c r="P1632" s="35" t="s">
        <v>3713</v>
      </c>
      <c r="Q1632" s="32" t="s">
        <v>9838</v>
      </c>
      <c r="R1632" s="32" t="s">
        <v>11989</v>
      </c>
      <c r="S1632" s="32" t="s">
        <v>11969</v>
      </c>
      <c r="T1632" s="32" t="s">
        <v>11970</v>
      </c>
      <c r="U1632" s="32" t="s">
        <v>11971</v>
      </c>
    </row>
    <row r="1633" spans="1:21" x14ac:dyDescent="0.25">
      <c r="A1633" s="35" t="s">
        <v>1424</v>
      </c>
      <c r="B1633" s="35" t="s">
        <v>1425</v>
      </c>
      <c r="C1633" s="35" t="s">
        <v>1426</v>
      </c>
      <c r="D1633" s="32" t="s">
        <v>3404</v>
      </c>
      <c r="E1633" s="32" t="s">
        <v>1667</v>
      </c>
      <c r="F1633" s="46">
        <v>4</v>
      </c>
      <c r="G1633" s="32" t="s">
        <v>132</v>
      </c>
      <c r="H1633" s="32" t="s">
        <v>100</v>
      </c>
      <c r="I1633" s="32" t="s">
        <v>133</v>
      </c>
      <c r="M1633" s="32">
        <v>75</v>
      </c>
      <c r="N1633" s="32">
        <v>76</v>
      </c>
      <c r="O1633" s="35"/>
      <c r="P1633" s="35" t="s">
        <v>3713</v>
      </c>
      <c r="Q1633" s="32" t="s">
        <v>9838</v>
      </c>
      <c r="R1633" s="32" t="s">
        <v>11990</v>
      </c>
      <c r="S1633" s="32" t="s">
        <v>11963</v>
      </c>
      <c r="T1633" s="32" t="e" cm="1">
        <f t="array" ref="T1633">-Ic</f>
        <v>#NAME?</v>
      </c>
      <c r="U1633" s="32" t="s">
        <v>11964</v>
      </c>
    </row>
    <row r="1634" spans="1:21" x14ac:dyDescent="0.25">
      <c r="A1634" s="35" t="s">
        <v>1369</v>
      </c>
      <c r="B1634" s="35" t="s">
        <v>1370</v>
      </c>
      <c r="C1634" s="35" t="s">
        <v>60</v>
      </c>
      <c r="D1634" s="32" t="s">
        <v>3666</v>
      </c>
      <c r="E1634" s="32" t="s">
        <v>1667</v>
      </c>
      <c r="F1634" s="46">
        <v>4</v>
      </c>
      <c r="G1634" s="32" t="s">
        <v>132</v>
      </c>
      <c r="H1634" s="32" t="s">
        <v>100</v>
      </c>
      <c r="I1634" s="32" t="s">
        <v>133</v>
      </c>
      <c r="M1634" s="32">
        <v>75</v>
      </c>
      <c r="N1634" s="32">
        <v>76</v>
      </c>
      <c r="O1634" s="35"/>
      <c r="P1634" s="35" t="s">
        <v>3713</v>
      </c>
      <c r="Q1634" s="32" t="s">
        <v>9838</v>
      </c>
      <c r="R1634" s="32" t="s">
        <v>11991</v>
      </c>
      <c r="S1634" s="32" t="s">
        <v>11979</v>
      </c>
      <c r="T1634" s="32" t="s">
        <v>11976</v>
      </c>
      <c r="U1634" s="32" t="s">
        <v>11980</v>
      </c>
    </row>
    <row r="1635" spans="1:21" x14ac:dyDescent="0.25">
      <c r="A1635" s="35" t="s">
        <v>1365</v>
      </c>
      <c r="B1635" s="35" t="s">
        <v>1366</v>
      </c>
      <c r="C1635" s="35" t="s">
        <v>1367</v>
      </c>
      <c r="D1635" s="32" t="s">
        <v>1368</v>
      </c>
      <c r="E1635" s="32" t="s">
        <v>1667</v>
      </c>
      <c r="F1635" s="46">
        <v>4</v>
      </c>
      <c r="G1635" s="32" t="s">
        <v>132</v>
      </c>
      <c r="H1635" s="32" t="s">
        <v>100</v>
      </c>
      <c r="I1635" s="32" t="s">
        <v>133</v>
      </c>
      <c r="M1635" s="32">
        <v>75</v>
      </c>
      <c r="N1635" s="32">
        <v>76</v>
      </c>
      <c r="O1635" s="35"/>
      <c r="P1635" s="35" t="s">
        <v>3713</v>
      </c>
      <c r="Q1635" s="32" t="s">
        <v>9838</v>
      </c>
      <c r="R1635" s="32" t="s">
        <v>11992</v>
      </c>
      <c r="S1635" s="32" t="s">
        <v>11438</v>
      </c>
      <c r="T1635" s="32" t="s">
        <v>11235</v>
      </c>
      <c r="U1635" s="32" t="s">
        <v>11961</v>
      </c>
    </row>
    <row r="1636" spans="1:21" x14ac:dyDescent="0.25">
      <c r="A1636" s="35" t="s">
        <v>1362</v>
      </c>
      <c r="B1636" s="35" t="s">
        <v>1363</v>
      </c>
      <c r="C1636" s="35" t="s">
        <v>1364</v>
      </c>
      <c r="D1636" s="32" t="s">
        <v>3414</v>
      </c>
      <c r="E1636" s="32" t="s">
        <v>1667</v>
      </c>
      <c r="F1636" s="46">
        <v>4</v>
      </c>
      <c r="G1636" s="32" t="s">
        <v>132</v>
      </c>
      <c r="H1636" s="32" t="s">
        <v>100</v>
      </c>
      <c r="I1636" s="32" t="s">
        <v>133</v>
      </c>
      <c r="M1636" s="32">
        <v>75</v>
      </c>
      <c r="N1636" s="32">
        <v>76</v>
      </c>
      <c r="O1636" s="35"/>
      <c r="P1636" s="35" t="s">
        <v>3713</v>
      </c>
      <c r="Q1636" s="32" t="s">
        <v>9838</v>
      </c>
      <c r="R1636" s="32" t="s">
        <v>11993</v>
      </c>
      <c r="S1636" s="32" t="s">
        <v>11149</v>
      </c>
      <c r="T1636" s="32" t="s">
        <v>11966</v>
      </c>
      <c r="U1636" s="32" t="s">
        <v>11967</v>
      </c>
    </row>
    <row r="1637" spans="1:21" x14ac:dyDescent="0.25">
      <c r="A1637" s="35" t="s">
        <v>1359</v>
      </c>
      <c r="B1637" s="35" t="s">
        <v>1360</v>
      </c>
      <c r="C1637" s="35" t="s">
        <v>1361</v>
      </c>
      <c r="D1637" s="32" t="s">
        <v>3403</v>
      </c>
      <c r="E1637" s="32" t="s">
        <v>1667</v>
      </c>
      <c r="F1637" s="46">
        <v>4</v>
      </c>
      <c r="G1637" s="32" t="s">
        <v>132</v>
      </c>
      <c r="H1637" s="32" t="s">
        <v>100</v>
      </c>
      <c r="I1637" s="32" t="s">
        <v>133</v>
      </c>
      <c r="M1637" s="32">
        <v>75</v>
      </c>
      <c r="N1637" s="32">
        <v>76</v>
      </c>
      <c r="O1637" s="35"/>
      <c r="P1637" s="35" t="s">
        <v>3713</v>
      </c>
      <c r="Q1637" s="32" t="s">
        <v>9838</v>
      </c>
      <c r="R1637" s="32" t="s">
        <v>11993</v>
      </c>
      <c r="S1637" s="32" t="s">
        <v>10898</v>
      </c>
      <c r="T1637" s="32" t="e" cm="1">
        <f t="array" ref="T1637">-Ic</f>
        <v>#NAME?</v>
      </c>
      <c r="U1637" s="32" t="s">
        <v>11972</v>
      </c>
    </row>
    <row r="1638" spans="1:21" x14ac:dyDescent="0.25">
      <c r="A1638" s="35" t="s">
        <v>1356</v>
      </c>
      <c r="B1638" s="37" t="s">
        <v>1357</v>
      </c>
      <c r="C1638" s="35" t="s">
        <v>1358</v>
      </c>
      <c r="D1638" s="32" t="s">
        <v>2715</v>
      </c>
      <c r="E1638" s="32" t="s">
        <v>1667</v>
      </c>
      <c r="F1638" s="46">
        <v>4</v>
      </c>
      <c r="G1638" s="32" t="s">
        <v>132</v>
      </c>
      <c r="H1638" s="32" t="s">
        <v>100</v>
      </c>
      <c r="I1638" s="32" t="s">
        <v>133</v>
      </c>
      <c r="M1638" s="32">
        <v>75</v>
      </c>
      <c r="N1638" s="32">
        <v>76</v>
      </c>
      <c r="O1638" s="35"/>
      <c r="P1638" s="35" t="s">
        <v>3713</v>
      </c>
      <c r="Q1638" s="32" t="s">
        <v>9838</v>
      </c>
      <c r="R1638" s="32" t="s">
        <v>11994</v>
      </c>
      <c r="S1638" s="32" t="s">
        <v>11975</v>
      </c>
      <c r="T1638" s="32" t="s">
        <v>11976</v>
      </c>
      <c r="U1638" s="32" t="s">
        <v>11977</v>
      </c>
    </row>
    <row r="1639" spans="1:21" x14ac:dyDescent="0.25">
      <c r="A1639" s="35" t="s">
        <v>4826</v>
      </c>
      <c r="B1639" s="35" t="s">
        <v>4827</v>
      </c>
      <c r="C1639" s="35" t="s">
        <v>4828</v>
      </c>
      <c r="O1639" s="35"/>
      <c r="P1639" s="35" t="s">
        <v>3713</v>
      </c>
      <c r="Q1639" s="32" t="s">
        <v>9882</v>
      </c>
      <c r="R1639" s="32" t="s">
        <v>11995</v>
      </c>
      <c r="S1639" s="32" t="s">
        <v>11996</v>
      </c>
      <c r="T1639" s="32" t="s">
        <v>11997</v>
      </c>
      <c r="U1639" s="32">
        <v>12092023</v>
      </c>
    </row>
    <row r="1640" spans="1:21" x14ac:dyDescent="0.25">
      <c r="A1640" s="35" t="s">
        <v>5580</v>
      </c>
      <c r="B1640" s="35" t="s">
        <v>5581</v>
      </c>
      <c r="C1640" s="35" t="s">
        <v>5582</v>
      </c>
      <c r="O1640" s="35"/>
      <c r="P1640" s="35" t="s">
        <v>3713</v>
      </c>
      <c r="Q1640" s="32" t="s">
        <v>9882</v>
      </c>
      <c r="R1640" s="32" t="s">
        <v>11995</v>
      </c>
      <c r="S1640" s="32" t="s">
        <v>11034</v>
      </c>
      <c r="T1640" s="32" t="s">
        <v>10569</v>
      </c>
      <c r="U1640" s="32" t="s">
        <v>11035</v>
      </c>
    </row>
    <row r="1641" spans="1:21" x14ac:dyDescent="0.25">
      <c r="A1641" s="35" t="s">
        <v>4862</v>
      </c>
      <c r="B1641" s="35" t="s">
        <v>4863</v>
      </c>
      <c r="C1641" s="35" t="s">
        <v>4864</v>
      </c>
      <c r="O1641" s="35"/>
      <c r="P1641" s="35" t="s">
        <v>3713</v>
      </c>
      <c r="Q1641" s="32" t="s">
        <v>9882</v>
      </c>
      <c r="R1641" s="32" t="s">
        <v>11998</v>
      </c>
      <c r="S1641" s="32" t="s">
        <v>11999</v>
      </c>
      <c r="T1641" s="32" t="s">
        <v>11640</v>
      </c>
      <c r="U1641" s="32" t="s">
        <v>12000</v>
      </c>
    </row>
    <row r="1642" spans="1:21" x14ac:dyDescent="0.25">
      <c r="A1642" s="35" t="s">
        <v>6641</v>
      </c>
      <c r="B1642" s="35" t="s">
        <v>6642</v>
      </c>
      <c r="C1642" s="35" t="s">
        <v>6643</v>
      </c>
      <c r="O1642" s="35"/>
      <c r="P1642" s="35" t="s">
        <v>3713</v>
      </c>
      <c r="Q1642" s="32" t="s">
        <v>9882</v>
      </c>
      <c r="R1642" s="32" t="s">
        <v>11968</v>
      </c>
      <c r="S1642" s="32" t="s">
        <v>11969</v>
      </c>
      <c r="T1642" s="32" t="s">
        <v>11970</v>
      </c>
      <c r="U1642" s="32" t="s">
        <v>12001</v>
      </c>
    </row>
    <row r="1643" spans="1:21" x14ac:dyDescent="0.25">
      <c r="A1643" s="35" t="s">
        <v>4883</v>
      </c>
      <c r="B1643" s="35" t="s">
        <v>4884</v>
      </c>
      <c r="C1643" s="35" t="s">
        <v>4885</v>
      </c>
      <c r="O1643" s="35"/>
      <c r="P1643" s="35" t="s">
        <v>3713</v>
      </c>
      <c r="Q1643" s="32" t="s">
        <v>9882</v>
      </c>
      <c r="R1643" s="32" t="s">
        <v>11995</v>
      </c>
      <c r="S1643" s="32" t="s">
        <v>12002</v>
      </c>
      <c r="T1643" s="32" t="s">
        <v>12003</v>
      </c>
      <c r="U1643" s="32" t="s">
        <v>9908</v>
      </c>
    </row>
    <row r="1644" spans="1:21" x14ac:dyDescent="0.25">
      <c r="A1644" s="33" t="s">
        <v>3545</v>
      </c>
      <c r="B1644" s="35" t="s">
        <v>3546</v>
      </c>
      <c r="C1644" s="35" t="s">
        <v>3540</v>
      </c>
      <c r="D1644" s="32" t="s">
        <v>3547</v>
      </c>
      <c r="O1644" s="35"/>
      <c r="P1644" s="35" t="s">
        <v>3713</v>
      </c>
      <c r="Q1644" s="32" t="s">
        <v>9883</v>
      </c>
      <c r="R1644" s="32" t="s">
        <v>3540</v>
      </c>
    </row>
    <row r="1645" spans="1:21" x14ac:dyDescent="0.25">
      <c r="A1645" s="35" t="s">
        <v>5583</v>
      </c>
      <c r="B1645" s="35" t="s">
        <v>5584</v>
      </c>
      <c r="C1645" s="35" t="s">
        <v>5585</v>
      </c>
      <c r="O1645" s="35"/>
      <c r="P1645" s="35" t="s">
        <v>3713</v>
      </c>
      <c r="Q1645" s="32" t="s">
        <v>9883</v>
      </c>
      <c r="R1645" s="32" t="s">
        <v>12004</v>
      </c>
      <c r="S1645" s="32" t="s">
        <v>12005</v>
      </c>
      <c r="T1645" s="32" t="s">
        <v>12006</v>
      </c>
      <c r="U1645" s="32" t="s">
        <v>9907</v>
      </c>
    </row>
    <row r="1646" spans="1:21" x14ac:dyDescent="0.25">
      <c r="A1646" s="35" t="s">
        <v>4865</v>
      </c>
      <c r="B1646" s="35" t="s">
        <v>4866</v>
      </c>
      <c r="C1646" s="35" t="s">
        <v>4867</v>
      </c>
      <c r="O1646" s="35"/>
      <c r="P1646" s="35" t="s">
        <v>3713</v>
      </c>
      <c r="Q1646" s="32" t="s">
        <v>9883</v>
      </c>
      <c r="R1646" s="32" t="s">
        <v>12007</v>
      </c>
      <c r="S1646" s="32" t="s">
        <v>11999</v>
      </c>
      <c r="T1646" s="32" t="s">
        <v>11640</v>
      </c>
      <c r="U1646" s="32" t="s">
        <v>12000</v>
      </c>
    </row>
    <row r="1647" spans="1:21" x14ac:dyDescent="0.25">
      <c r="A1647" s="35" t="s">
        <v>6644</v>
      </c>
      <c r="B1647" s="35" t="s">
        <v>6645</v>
      </c>
      <c r="C1647" s="35" t="s">
        <v>6646</v>
      </c>
      <c r="O1647" s="35"/>
      <c r="P1647" s="35" t="s">
        <v>3713</v>
      </c>
      <c r="Q1647" s="32" t="s">
        <v>9883</v>
      </c>
      <c r="R1647" s="32" t="s">
        <v>11981</v>
      </c>
      <c r="S1647" s="32" t="s">
        <v>11969</v>
      </c>
      <c r="T1647" s="32" t="s">
        <v>11970</v>
      </c>
      <c r="U1647" s="32" t="s">
        <v>12008</v>
      </c>
    </row>
    <row r="1648" spans="1:21" x14ac:dyDescent="0.25">
      <c r="A1648" s="35" t="s">
        <v>4463</v>
      </c>
      <c r="B1648" s="35" t="s">
        <v>4464</v>
      </c>
      <c r="C1648" s="35" t="s">
        <v>4465</v>
      </c>
      <c r="O1648" s="35"/>
      <c r="P1648" s="35" t="s">
        <v>3713</v>
      </c>
      <c r="Q1648" s="32" t="s">
        <v>9883</v>
      </c>
      <c r="R1648" s="32" t="s">
        <v>12007</v>
      </c>
      <c r="S1648" s="32" t="s">
        <v>11320</v>
      </c>
      <c r="T1648" s="32" t="s">
        <v>10569</v>
      </c>
      <c r="U1648" s="32" t="s">
        <v>10046</v>
      </c>
    </row>
    <row r="1649" spans="1:21" x14ac:dyDescent="0.25">
      <c r="A1649" s="35" t="s">
        <v>4829</v>
      </c>
      <c r="B1649" s="35" t="s">
        <v>4830</v>
      </c>
      <c r="C1649" s="35" t="s">
        <v>4831</v>
      </c>
      <c r="O1649" s="35"/>
      <c r="P1649" s="35" t="s">
        <v>3713</v>
      </c>
      <c r="Q1649" s="32" t="s">
        <v>9838</v>
      </c>
      <c r="R1649" s="32" t="s">
        <v>12009</v>
      </c>
      <c r="S1649" s="32" t="s">
        <v>11996</v>
      </c>
      <c r="T1649" s="32" t="s">
        <v>11997</v>
      </c>
      <c r="U1649" s="32">
        <v>12092023</v>
      </c>
    </row>
    <row r="1650" spans="1:21" x14ac:dyDescent="0.25">
      <c r="A1650" s="35" t="s">
        <v>5586</v>
      </c>
      <c r="B1650" s="35" t="s">
        <v>5587</v>
      </c>
      <c r="C1650" s="35" t="s">
        <v>5588</v>
      </c>
      <c r="O1650" s="35"/>
      <c r="P1650" s="35" t="s">
        <v>3713</v>
      </c>
      <c r="Q1650" s="32" t="s">
        <v>9838</v>
      </c>
      <c r="R1650" s="32" t="s">
        <v>12010</v>
      </c>
      <c r="S1650" s="32" t="s">
        <v>11040</v>
      </c>
      <c r="T1650" s="32" t="s">
        <v>10566</v>
      </c>
      <c r="U1650" s="32" t="s">
        <v>10045</v>
      </c>
    </row>
    <row r="1651" spans="1:21" x14ac:dyDescent="0.25">
      <c r="A1651" s="35" t="s">
        <v>4868</v>
      </c>
      <c r="B1651" s="35" t="s">
        <v>4869</v>
      </c>
      <c r="C1651" s="35" t="s">
        <v>4870</v>
      </c>
      <c r="O1651" s="35"/>
      <c r="P1651" s="35" t="s">
        <v>3713</v>
      </c>
      <c r="Q1651" s="32" t="s">
        <v>9838</v>
      </c>
      <c r="R1651" s="32" t="s">
        <v>12009</v>
      </c>
      <c r="S1651" s="32" t="s">
        <v>10428</v>
      </c>
      <c r="T1651" s="32" t="s">
        <v>10429</v>
      </c>
      <c r="U1651" s="32" t="s">
        <v>10430</v>
      </c>
    </row>
    <row r="1652" spans="1:21" x14ac:dyDescent="0.25">
      <c r="A1652" s="35" t="s">
        <v>6647</v>
      </c>
      <c r="B1652" s="35" t="s">
        <v>6648</v>
      </c>
      <c r="C1652" s="35" t="s">
        <v>6649</v>
      </c>
      <c r="O1652" s="35"/>
      <c r="P1652" s="35" t="s">
        <v>3713</v>
      </c>
      <c r="Q1652" s="32" t="s">
        <v>9838</v>
      </c>
      <c r="R1652" s="32" t="s">
        <v>11989</v>
      </c>
      <c r="S1652" s="32" t="s">
        <v>11969</v>
      </c>
      <c r="T1652" s="32" t="s">
        <v>11970</v>
      </c>
      <c r="U1652" s="32" t="s">
        <v>12008</v>
      </c>
    </row>
    <row r="1653" spans="1:21" x14ac:dyDescent="0.25">
      <c r="A1653" s="35" t="s">
        <v>4387</v>
      </c>
      <c r="B1653" s="35" t="s">
        <v>4388</v>
      </c>
      <c r="C1653" s="35" t="s">
        <v>4389</v>
      </c>
      <c r="O1653" s="35"/>
      <c r="P1653" s="35" t="s">
        <v>3713</v>
      </c>
      <c r="Q1653" s="32" t="s">
        <v>9838</v>
      </c>
      <c r="R1653" s="32" t="s">
        <v>12010</v>
      </c>
      <c r="S1653" s="32" t="s">
        <v>11320</v>
      </c>
      <c r="T1653" s="32" t="s">
        <v>10569</v>
      </c>
      <c r="U1653" s="32" t="s">
        <v>10046</v>
      </c>
    </row>
    <row r="1654" spans="1:21" x14ac:dyDescent="0.25">
      <c r="A1654" s="33" t="s">
        <v>2918</v>
      </c>
      <c r="B1654" s="35" t="s">
        <v>3344</v>
      </c>
      <c r="C1654" s="35" t="s">
        <v>3122</v>
      </c>
      <c r="D1654" s="32" t="s">
        <v>3407</v>
      </c>
      <c r="E1654" s="32" t="s">
        <v>1667</v>
      </c>
      <c r="O1654" s="35"/>
      <c r="P1654" s="35" t="s">
        <v>3713</v>
      </c>
      <c r="Q1654" s="32" t="s">
        <v>3617</v>
      </c>
      <c r="R1654" s="32" t="s">
        <v>12011</v>
      </c>
      <c r="S1654" s="32" t="s">
        <v>12012</v>
      </c>
      <c r="T1654" s="32" t="s">
        <v>10233</v>
      </c>
      <c r="U1654" s="32" t="s">
        <v>12013</v>
      </c>
    </row>
    <row r="1655" spans="1:21" x14ac:dyDescent="0.25">
      <c r="A1655" s="33" t="s">
        <v>3519</v>
      </c>
      <c r="B1655" s="35" t="s">
        <v>3520</v>
      </c>
      <c r="C1655" s="35" t="s">
        <v>3521</v>
      </c>
      <c r="D1655" s="32" t="s">
        <v>3414</v>
      </c>
      <c r="O1655" s="35"/>
      <c r="P1655" s="35" t="s">
        <v>3713</v>
      </c>
      <c r="Q1655" s="32" t="s">
        <v>5131</v>
      </c>
      <c r="R1655" s="32" t="s">
        <v>5131</v>
      </c>
      <c r="S1655" s="32" t="e" cm="1">
        <f t="array" ref="S1655">-VISHAT</f>
        <v>#NAME?</v>
      </c>
      <c r="T1655" s="32" t="s">
        <v>12014</v>
      </c>
      <c r="U1655" s="32" t="s">
        <v>12015</v>
      </c>
    </row>
    <row r="1656" spans="1:21" x14ac:dyDescent="0.25">
      <c r="A1656" s="33" t="s">
        <v>2917</v>
      </c>
      <c r="B1656" s="35" t="s">
        <v>3343</v>
      </c>
      <c r="C1656" s="35" t="s">
        <v>3121</v>
      </c>
      <c r="D1656" s="32" t="s">
        <v>3407</v>
      </c>
      <c r="E1656" s="32" t="s">
        <v>1667</v>
      </c>
      <c r="O1656" s="35"/>
      <c r="P1656" s="35" t="s">
        <v>3713</v>
      </c>
      <c r="Q1656" s="32" t="s">
        <v>5131</v>
      </c>
      <c r="R1656" s="32" t="s">
        <v>12016</v>
      </c>
      <c r="S1656" s="32" t="s">
        <v>12012</v>
      </c>
      <c r="T1656" s="32" t="s">
        <v>10233</v>
      </c>
      <c r="U1656" s="32" t="s">
        <v>12013</v>
      </c>
    </row>
    <row r="1657" spans="1:21" x14ac:dyDescent="0.25">
      <c r="A1657" s="35" t="s">
        <v>5787</v>
      </c>
      <c r="B1657" s="35" t="s">
        <v>5788</v>
      </c>
      <c r="C1657" s="35" t="s">
        <v>5789</v>
      </c>
      <c r="O1657" s="35"/>
      <c r="P1657" s="35" t="s">
        <v>3713</v>
      </c>
      <c r="Q1657" s="32" t="s">
        <v>9882</v>
      </c>
      <c r="R1657" s="32" t="s">
        <v>11978</v>
      </c>
      <c r="S1657" s="32" t="s">
        <v>11979</v>
      </c>
      <c r="T1657" s="32" t="s">
        <v>11976</v>
      </c>
      <c r="U1657" s="32" t="s">
        <v>12017</v>
      </c>
    </row>
    <row r="1658" spans="1:21" x14ac:dyDescent="0.25">
      <c r="A1658" s="35" t="s">
        <v>4335</v>
      </c>
      <c r="B1658" s="35" t="s">
        <v>4336</v>
      </c>
      <c r="C1658" s="35" t="s">
        <v>4337</v>
      </c>
      <c r="O1658" s="35"/>
      <c r="P1658" s="35" t="s">
        <v>3713</v>
      </c>
      <c r="Q1658" s="32" t="s">
        <v>9882</v>
      </c>
      <c r="R1658" s="32" t="s">
        <v>12018</v>
      </c>
      <c r="S1658" s="32" t="s">
        <v>12019</v>
      </c>
      <c r="T1658" s="32" t="s">
        <v>10355</v>
      </c>
    </row>
    <row r="1659" spans="1:21" x14ac:dyDescent="0.25">
      <c r="A1659" s="35" t="s">
        <v>9235</v>
      </c>
      <c r="B1659" s="35" t="s">
        <v>9236</v>
      </c>
      <c r="C1659" s="35" t="s">
        <v>9237</v>
      </c>
      <c r="O1659" s="35"/>
      <c r="P1659" s="35" t="s">
        <v>3713</v>
      </c>
      <c r="Q1659" s="32" t="s">
        <v>9882</v>
      </c>
      <c r="R1659" s="32" t="s">
        <v>11962</v>
      </c>
      <c r="S1659" s="32" t="s">
        <v>11963</v>
      </c>
      <c r="T1659" s="32" t="e" cm="1">
        <f t="array" ref="T1659">-Ic</f>
        <v>#NAME?</v>
      </c>
      <c r="U1659" s="32" t="s">
        <v>12020</v>
      </c>
    </row>
    <row r="1660" spans="1:21" x14ac:dyDescent="0.25">
      <c r="A1660" s="35" t="s">
        <v>9225</v>
      </c>
      <c r="B1660" s="35" t="s">
        <v>9159</v>
      </c>
      <c r="C1660" s="35" t="s">
        <v>9226</v>
      </c>
      <c r="O1660" s="35"/>
      <c r="P1660" s="35" t="s">
        <v>3713</v>
      </c>
      <c r="Q1660" s="32" t="s">
        <v>9882</v>
      </c>
      <c r="R1660" s="32" t="s">
        <v>11962</v>
      </c>
      <c r="S1660" s="32" t="s">
        <v>11963</v>
      </c>
      <c r="T1660" s="32" t="e" cm="1">
        <f t="array" ref="T1660">-Ic</f>
        <v>#NAME?</v>
      </c>
      <c r="U1660" s="32" t="s">
        <v>12021</v>
      </c>
    </row>
    <row r="1661" spans="1:21" x14ac:dyDescent="0.25">
      <c r="A1661" s="35" t="s">
        <v>9158</v>
      </c>
      <c r="B1661" s="35" t="s">
        <v>9159</v>
      </c>
      <c r="C1661" s="35" t="s">
        <v>9160</v>
      </c>
      <c r="O1661" s="35"/>
      <c r="P1661" s="35" t="s">
        <v>3713</v>
      </c>
      <c r="Q1661" s="32" t="s">
        <v>9882</v>
      </c>
      <c r="R1661" s="32" t="s">
        <v>11962</v>
      </c>
      <c r="S1661" s="32" t="s">
        <v>11963</v>
      </c>
      <c r="T1661" s="32" t="e" cm="1">
        <f t="array" ref="T1661">-Ic</f>
        <v>#NAME?</v>
      </c>
      <c r="U1661" s="32" t="s">
        <v>12022</v>
      </c>
    </row>
    <row r="1662" spans="1:21" x14ac:dyDescent="0.25">
      <c r="A1662" s="35" t="s">
        <v>6659</v>
      </c>
      <c r="B1662" s="35" t="s">
        <v>6660</v>
      </c>
      <c r="C1662" s="35" t="s">
        <v>6661</v>
      </c>
      <c r="O1662" s="35"/>
      <c r="P1662" s="35" t="s">
        <v>3713</v>
      </c>
      <c r="Q1662" s="32" t="s">
        <v>9882</v>
      </c>
      <c r="R1662" s="32" t="s">
        <v>11978</v>
      </c>
      <c r="S1662" s="32" t="s">
        <v>11979</v>
      </c>
      <c r="T1662" s="32" t="s">
        <v>11976</v>
      </c>
      <c r="U1662" s="32" t="s">
        <v>12023</v>
      </c>
    </row>
    <row r="1663" spans="1:21" x14ac:dyDescent="0.25">
      <c r="A1663" s="35" t="s">
        <v>9188</v>
      </c>
      <c r="B1663" s="35" t="s">
        <v>9189</v>
      </c>
      <c r="C1663" s="35" t="s">
        <v>9190</v>
      </c>
      <c r="O1663" s="35"/>
      <c r="P1663" s="35" t="s">
        <v>3713</v>
      </c>
      <c r="Q1663" s="32" t="s">
        <v>9882</v>
      </c>
      <c r="R1663" s="32" t="s">
        <v>11962</v>
      </c>
      <c r="S1663" s="32" t="s">
        <v>11963</v>
      </c>
      <c r="T1663" s="32" t="e" cm="1">
        <f t="array" ref="T1663">-Ic</f>
        <v>#NAME?</v>
      </c>
      <c r="U1663" s="32" t="s">
        <v>12024</v>
      </c>
    </row>
    <row r="1664" spans="1:21" x14ac:dyDescent="0.25">
      <c r="A1664" s="35" t="s">
        <v>6272</v>
      </c>
      <c r="B1664" s="35" t="s">
        <v>3543</v>
      </c>
      <c r="C1664" s="35" t="s">
        <v>6273</v>
      </c>
      <c r="O1664" s="35"/>
      <c r="P1664" s="35" t="s">
        <v>3713</v>
      </c>
      <c r="Q1664" s="32" t="s">
        <v>9882</v>
      </c>
      <c r="R1664" s="32" t="s">
        <v>11962</v>
      </c>
      <c r="S1664" s="32" t="s">
        <v>11963</v>
      </c>
      <c r="T1664" s="32" t="e" cm="1">
        <f t="array" ref="T1664">-Ic</f>
        <v>#NAME?</v>
      </c>
      <c r="U1664" s="32" t="s">
        <v>12025</v>
      </c>
    </row>
    <row r="1665" spans="1:21" x14ac:dyDescent="0.25">
      <c r="A1665" s="33" t="s">
        <v>3544</v>
      </c>
      <c r="B1665" s="35" t="s">
        <v>3543</v>
      </c>
      <c r="C1665" s="35" t="s">
        <v>3542</v>
      </c>
      <c r="D1665" s="32" t="s">
        <v>3541</v>
      </c>
      <c r="O1665" s="35"/>
      <c r="P1665" s="35" t="s">
        <v>3713</v>
      </c>
      <c r="Q1665" s="32" t="s">
        <v>9882</v>
      </c>
      <c r="R1665" s="32" t="s">
        <v>3542</v>
      </c>
    </row>
    <row r="1666" spans="1:21" x14ac:dyDescent="0.25">
      <c r="A1666" s="35" t="s">
        <v>9250</v>
      </c>
      <c r="B1666" s="35" t="s">
        <v>9251</v>
      </c>
      <c r="C1666" s="35" t="s">
        <v>9252</v>
      </c>
      <c r="O1666" s="35"/>
      <c r="P1666" s="35" t="s">
        <v>3713</v>
      </c>
      <c r="Q1666" s="32" t="s">
        <v>9882</v>
      </c>
      <c r="R1666" s="32" t="s">
        <v>11962</v>
      </c>
      <c r="S1666" s="32" t="s">
        <v>11963</v>
      </c>
      <c r="T1666" s="32" t="e" cm="1">
        <f t="array" ref="T1666">-Ic</f>
        <v>#NAME?</v>
      </c>
      <c r="U1666" s="32" t="s">
        <v>12026</v>
      </c>
    </row>
    <row r="1667" spans="1:21" x14ac:dyDescent="0.25">
      <c r="A1667" s="35" t="s">
        <v>9173</v>
      </c>
      <c r="B1667" s="35" t="s">
        <v>9174</v>
      </c>
      <c r="C1667" s="35" t="s">
        <v>9175</v>
      </c>
      <c r="O1667" s="35"/>
      <c r="P1667" s="35" t="s">
        <v>3713</v>
      </c>
      <c r="Q1667" s="32" t="s">
        <v>9882</v>
      </c>
      <c r="R1667" s="32" t="s">
        <v>11962</v>
      </c>
      <c r="S1667" s="32" t="s">
        <v>11963</v>
      </c>
      <c r="T1667" s="32" t="e" cm="1">
        <f t="array" ref="T1667">-Ic</f>
        <v>#NAME?</v>
      </c>
      <c r="U1667" s="32" t="s">
        <v>12027</v>
      </c>
    </row>
    <row r="1668" spans="1:21" x14ac:dyDescent="0.25">
      <c r="A1668" s="35" t="s">
        <v>9070</v>
      </c>
      <c r="B1668" s="35" t="s">
        <v>9071</v>
      </c>
      <c r="C1668" s="35" t="s">
        <v>9072</v>
      </c>
      <c r="O1668" s="35"/>
      <c r="P1668" s="35" t="s">
        <v>3713</v>
      </c>
      <c r="Q1668" s="32" t="s">
        <v>9882</v>
      </c>
      <c r="R1668" s="32" t="s">
        <v>11962</v>
      </c>
      <c r="S1668" s="32" t="s">
        <v>11963</v>
      </c>
      <c r="T1668" s="32" t="e" cm="1">
        <f t="array" ref="T1668">-Ic</f>
        <v>#NAME?</v>
      </c>
      <c r="U1668" s="32" t="s">
        <v>12028</v>
      </c>
    </row>
    <row r="1669" spans="1:21" x14ac:dyDescent="0.25">
      <c r="A1669" s="35" t="s">
        <v>9085</v>
      </c>
      <c r="B1669" s="35" t="s">
        <v>9086</v>
      </c>
      <c r="C1669" s="35" t="s">
        <v>9087</v>
      </c>
      <c r="O1669" s="35"/>
      <c r="P1669" s="35" t="s">
        <v>3713</v>
      </c>
      <c r="Q1669" s="32" t="s">
        <v>9882</v>
      </c>
      <c r="R1669" s="32" t="s">
        <v>11962</v>
      </c>
      <c r="S1669" s="32" t="s">
        <v>11963</v>
      </c>
      <c r="T1669" s="32" t="e" cm="1">
        <f t="array" ref="T1669">-Ic</f>
        <v>#NAME?</v>
      </c>
      <c r="U1669" s="32" t="s">
        <v>12029</v>
      </c>
    </row>
    <row r="1670" spans="1:21" x14ac:dyDescent="0.25">
      <c r="A1670" s="35" t="s">
        <v>6668</v>
      </c>
      <c r="B1670" s="35" t="s">
        <v>6669</v>
      </c>
      <c r="C1670" s="35" t="s">
        <v>6670</v>
      </c>
      <c r="O1670" s="35"/>
      <c r="P1670" s="35" t="s">
        <v>3713</v>
      </c>
      <c r="Q1670" s="32" t="s">
        <v>9882</v>
      </c>
      <c r="R1670" s="32" t="s">
        <v>11978</v>
      </c>
      <c r="S1670" s="32" t="s">
        <v>11979</v>
      </c>
      <c r="T1670" s="32" t="s">
        <v>11976</v>
      </c>
      <c r="U1670" s="32" t="s">
        <v>12030</v>
      </c>
    </row>
    <row r="1671" spans="1:21" x14ac:dyDescent="0.25">
      <c r="A1671" s="35" t="s">
        <v>6087</v>
      </c>
      <c r="B1671" s="35" t="s">
        <v>6088</v>
      </c>
      <c r="C1671" s="35" t="s">
        <v>6089</v>
      </c>
      <c r="O1671" s="35"/>
      <c r="P1671" s="35" t="s">
        <v>3713</v>
      </c>
      <c r="Q1671" s="32" t="s">
        <v>9882</v>
      </c>
      <c r="R1671" s="32" t="s">
        <v>11978</v>
      </c>
      <c r="S1671" s="32" t="s">
        <v>11979</v>
      </c>
      <c r="T1671" s="32" t="s">
        <v>11976</v>
      </c>
      <c r="U1671" s="32" t="s">
        <v>12031</v>
      </c>
    </row>
    <row r="1672" spans="1:21" x14ac:dyDescent="0.25">
      <c r="A1672" s="35" t="s">
        <v>5790</v>
      </c>
      <c r="B1672" s="35" t="s">
        <v>5791</v>
      </c>
      <c r="C1672" s="35" t="s">
        <v>5792</v>
      </c>
      <c r="O1672" s="35"/>
      <c r="P1672" s="35" t="s">
        <v>3713</v>
      </c>
      <c r="Q1672" s="32" t="s">
        <v>9883</v>
      </c>
      <c r="R1672" s="32" t="s">
        <v>11987</v>
      </c>
      <c r="S1672" s="32" t="s">
        <v>11979</v>
      </c>
      <c r="T1672" s="32" t="s">
        <v>11976</v>
      </c>
      <c r="U1672" s="32" t="s">
        <v>12017</v>
      </c>
    </row>
    <row r="1673" spans="1:21" x14ac:dyDescent="0.25">
      <c r="A1673" s="35" t="s">
        <v>4892</v>
      </c>
      <c r="B1673" s="35" t="s">
        <v>4893</v>
      </c>
      <c r="C1673" s="35" t="s">
        <v>4894</v>
      </c>
      <c r="O1673" s="35"/>
      <c r="P1673" s="35" t="s">
        <v>3713</v>
      </c>
      <c r="Q1673" s="32" t="s">
        <v>9883</v>
      </c>
      <c r="R1673" s="32" t="s">
        <v>12032</v>
      </c>
      <c r="S1673" s="32" t="s">
        <v>12033</v>
      </c>
      <c r="T1673" s="32" t="s">
        <v>10373</v>
      </c>
    </row>
    <row r="1674" spans="1:21" x14ac:dyDescent="0.25">
      <c r="A1674" s="35" t="s">
        <v>9241</v>
      </c>
      <c r="B1674" s="35" t="s">
        <v>9242</v>
      </c>
      <c r="C1674" s="35" t="s">
        <v>9243</v>
      </c>
      <c r="O1674" s="35"/>
      <c r="P1674" s="35" t="s">
        <v>3713</v>
      </c>
      <c r="Q1674" s="32" t="s">
        <v>9883</v>
      </c>
      <c r="R1674" s="32" t="s">
        <v>11984</v>
      </c>
      <c r="S1674" s="32" t="s">
        <v>11963</v>
      </c>
      <c r="T1674" s="32" t="e" cm="1">
        <f t="array" ref="T1674">-Ic</f>
        <v>#NAME?</v>
      </c>
      <c r="U1674" s="32" t="s">
        <v>12034</v>
      </c>
    </row>
    <row r="1675" spans="1:21" x14ac:dyDescent="0.25">
      <c r="A1675" s="35" t="s">
        <v>9229</v>
      </c>
      <c r="B1675" s="35" t="s">
        <v>9165</v>
      </c>
      <c r="C1675" s="35" t="s">
        <v>9230</v>
      </c>
      <c r="O1675" s="35"/>
      <c r="P1675" s="35" t="s">
        <v>3713</v>
      </c>
      <c r="Q1675" s="32" t="s">
        <v>9883</v>
      </c>
      <c r="R1675" s="32" t="s">
        <v>11984</v>
      </c>
      <c r="S1675" s="32" t="s">
        <v>11963</v>
      </c>
      <c r="T1675" s="32" t="e" cm="1">
        <f t="array" ref="T1675">-Ic</f>
        <v>#NAME?</v>
      </c>
      <c r="U1675" s="32" t="s">
        <v>12035</v>
      </c>
    </row>
    <row r="1676" spans="1:21" x14ac:dyDescent="0.25">
      <c r="A1676" s="35" t="s">
        <v>9164</v>
      </c>
      <c r="B1676" s="35" t="s">
        <v>9165</v>
      </c>
      <c r="C1676" s="35" t="s">
        <v>9166</v>
      </c>
      <c r="O1676" s="35"/>
      <c r="P1676" s="35" t="s">
        <v>3713</v>
      </c>
      <c r="Q1676" s="32" t="s">
        <v>9883</v>
      </c>
      <c r="R1676" s="32" t="s">
        <v>11984</v>
      </c>
      <c r="S1676" s="32" t="s">
        <v>11963</v>
      </c>
      <c r="T1676" s="32" t="e" cm="1">
        <f t="array" ref="T1676">-Ic</f>
        <v>#NAME?</v>
      </c>
      <c r="U1676" s="32" t="s">
        <v>12036</v>
      </c>
    </row>
    <row r="1677" spans="1:21" x14ac:dyDescent="0.25">
      <c r="A1677" s="35" t="s">
        <v>6662</v>
      </c>
      <c r="B1677" s="35" t="s">
        <v>6663</v>
      </c>
      <c r="C1677" s="35" t="s">
        <v>6664</v>
      </c>
      <c r="O1677" s="35"/>
      <c r="P1677" s="35" t="s">
        <v>3713</v>
      </c>
      <c r="Q1677" s="32" t="s">
        <v>9883</v>
      </c>
      <c r="R1677" s="32" t="s">
        <v>11987</v>
      </c>
      <c r="S1677" s="32" t="s">
        <v>11979</v>
      </c>
      <c r="T1677" s="32" t="s">
        <v>11976</v>
      </c>
      <c r="U1677" s="32" t="s">
        <v>12023</v>
      </c>
    </row>
    <row r="1678" spans="1:21" x14ac:dyDescent="0.25">
      <c r="A1678" s="35" t="s">
        <v>9194</v>
      </c>
      <c r="B1678" s="35" t="s">
        <v>9195</v>
      </c>
      <c r="C1678" s="35" t="s">
        <v>9196</v>
      </c>
      <c r="O1678" s="35"/>
      <c r="P1678" s="35" t="s">
        <v>3713</v>
      </c>
      <c r="Q1678" s="32" t="s">
        <v>9883</v>
      </c>
      <c r="R1678" s="32" t="s">
        <v>11984</v>
      </c>
      <c r="S1678" s="32" t="s">
        <v>11963</v>
      </c>
      <c r="T1678" s="32" t="e" cm="1">
        <f t="array" ref="T1678">-Ic</f>
        <v>#NAME?</v>
      </c>
      <c r="U1678" s="32" t="s">
        <v>12037</v>
      </c>
    </row>
    <row r="1679" spans="1:21" x14ac:dyDescent="0.25">
      <c r="A1679" s="33" t="s">
        <v>3538</v>
      </c>
      <c r="B1679" s="35" t="s">
        <v>3539</v>
      </c>
      <c r="C1679" s="35" t="s">
        <v>3540</v>
      </c>
      <c r="D1679" s="32" t="s">
        <v>3541</v>
      </c>
      <c r="O1679" s="35"/>
      <c r="P1679" s="35" t="s">
        <v>3713</v>
      </c>
      <c r="Q1679" s="32" t="s">
        <v>9883</v>
      </c>
      <c r="R1679" s="32" t="s">
        <v>3540</v>
      </c>
    </row>
    <row r="1680" spans="1:21" x14ac:dyDescent="0.25">
      <c r="A1680" s="35" t="s">
        <v>9256</v>
      </c>
      <c r="B1680" s="35" t="s">
        <v>9257</v>
      </c>
      <c r="C1680" s="35" t="s">
        <v>9258</v>
      </c>
      <c r="O1680" s="35"/>
      <c r="P1680" s="35" t="s">
        <v>3713</v>
      </c>
      <c r="Q1680" s="32" t="s">
        <v>9883</v>
      </c>
      <c r="R1680" s="32" t="s">
        <v>11984</v>
      </c>
      <c r="S1680" s="32" t="s">
        <v>11963</v>
      </c>
      <c r="T1680" s="32" t="e" cm="1">
        <f t="array" ref="T1680">-Ic</f>
        <v>#NAME?</v>
      </c>
      <c r="U1680" s="32" t="s">
        <v>12038</v>
      </c>
    </row>
    <row r="1681" spans="1:21" x14ac:dyDescent="0.25">
      <c r="A1681" s="35" t="s">
        <v>9179</v>
      </c>
      <c r="B1681" s="35" t="s">
        <v>9180</v>
      </c>
      <c r="C1681" s="35" t="s">
        <v>9181</v>
      </c>
      <c r="O1681" s="35"/>
      <c r="P1681" s="35" t="s">
        <v>3713</v>
      </c>
      <c r="Q1681" s="32" t="s">
        <v>9883</v>
      </c>
      <c r="R1681" s="32" t="s">
        <v>11984</v>
      </c>
      <c r="S1681" s="32" t="s">
        <v>11963</v>
      </c>
      <c r="T1681" s="32" t="e" cm="1">
        <f t="array" ref="T1681">-Ic</f>
        <v>#NAME?</v>
      </c>
      <c r="U1681" s="32" t="s">
        <v>12039</v>
      </c>
    </row>
    <row r="1682" spans="1:21" x14ac:dyDescent="0.25">
      <c r="A1682" s="35" t="s">
        <v>9076</v>
      </c>
      <c r="B1682" s="35" t="s">
        <v>9077</v>
      </c>
      <c r="C1682" s="35" t="s">
        <v>9078</v>
      </c>
      <c r="O1682" s="35"/>
      <c r="P1682" s="35" t="s">
        <v>3713</v>
      </c>
      <c r="Q1682" s="32" t="s">
        <v>9883</v>
      </c>
      <c r="R1682" s="32" t="s">
        <v>11984</v>
      </c>
      <c r="S1682" s="32" t="s">
        <v>11963</v>
      </c>
      <c r="T1682" s="32" t="e" cm="1">
        <f t="array" ref="T1682">-Ic</f>
        <v>#NAME?</v>
      </c>
      <c r="U1682" s="32" t="s">
        <v>12040</v>
      </c>
    </row>
    <row r="1683" spans="1:21" x14ac:dyDescent="0.25">
      <c r="A1683" s="35" t="s">
        <v>9091</v>
      </c>
      <c r="B1683" s="35" t="s">
        <v>9092</v>
      </c>
      <c r="C1683" s="35" t="s">
        <v>9093</v>
      </c>
      <c r="O1683" s="35"/>
      <c r="P1683" s="35" t="s">
        <v>3713</v>
      </c>
      <c r="Q1683" s="32" t="s">
        <v>9883</v>
      </c>
      <c r="R1683" s="32" t="s">
        <v>11984</v>
      </c>
      <c r="S1683" s="32" t="s">
        <v>11963</v>
      </c>
      <c r="T1683" s="32" t="e" cm="1">
        <f t="array" ref="T1683">-Ic</f>
        <v>#NAME?</v>
      </c>
      <c r="U1683" s="32" t="s">
        <v>12041</v>
      </c>
    </row>
    <row r="1684" spans="1:21" x14ac:dyDescent="0.25">
      <c r="A1684" s="35" t="s">
        <v>6671</v>
      </c>
      <c r="B1684" s="35" t="s">
        <v>6672</v>
      </c>
      <c r="C1684" s="35" t="s">
        <v>6673</v>
      </c>
      <c r="O1684" s="35"/>
      <c r="P1684" s="35" t="s">
        <v>3713</v>
      </c>
      <c r="Q1684" s="32" t="s">
        <v>9883</v>
      </c>
      <c r="R1684" s="32" t="s">
        <v>11987</v>
      </c>
      <c r="S1684" s="32" t="s">
        <v>11979</v>
      </c>
      <c r="T1684" s="32" t="s">
        <v>11976</v>
      </c>
      <c r="U1684" s="32" t="s">
        <v>12030</v>
      </c>
    </row>
    <row r="1685" spans="1:21" x14ac:dyDescent="0.25">
      <c r="A1685" s="35" t="s">
        <v>6090</v>
      </c>
      <c r="B1685" s="35" t="s">
        <v>6091</v>
      </c>
      <c r="C1685" s="35" t="s">
        <v>6092</v>
      </c>
      <c r="O1685" s="35"/>
      <c r="P1685" s="35" t="s">
        <v>3713</v>
      </c>
      <c r="Q1685" s="32" t="s">
        <v>9883</v>
      </c>
      <c r="R1685" s="32" t="s">
        <v>11987</v>
      </c>
      <c r="S1685" s="32" t="s">
        <v>11979</v>
      </c>
      <c r="T1685" s="32" t="s">
        <v>11976</v>
      </c>
      <c r="U1685" s="32" t="s">
        <v>12031</v>
      </c>
    </row>
    <row r="1686" spans="1:21" x14ac:dyDescent="0.25">
      <c r="A1686" s="35" t="s">
        <v>5793</v>
      </c>
      <c r="B1686" s="35" t="s">
        <v>5794</v>
      </c>
      <c r="C1686" s="35" t="s">
        <v>5795</v>
      </c>
      <c r="O1686" s="35"/>
      <c r="P1686" s="35" t="s">
        <v>3713</v>
      </c>
      <c r="Q1686" s="32" t="s">
        <v>9838</v>
      </c>
      <c r="R1686" s="32" t="s">
        <v>11991</v>
      </c>
      <c r="S1686" s="32" t="s">
        <v>11979</v>
      </c>
      <c r="T1686" s="32" t="s">
        <v>11976</v>
      </c>
      <c r="U1686" s="32" t="s">
        <v>12017</v>
      </c>
    </row>
    <row r="1687" spans="1:21" x14ac:dyDescent="0.25">
      <c r="A1687" s="35" t="s">
        <v>4338</v>
      </c>
      <c r="B1687" s="35" t="s">
        <v>4339</v>
      </c>
      <c r="C1687" s="35" t="s">
        <v>4340</v>
      </c>
      <c r="O1687" s="35"/>
      <c r="P1687" s="35" t="s">
        <v>3713</v>
      </c>
      <c r="Q1687" s="32" t="s">
        <v>9838</v>
      </c>
      <c r="R1687" s="32" t="s">
        <v>12042</v>
      </c>
      <c r="S1687" s="32" t="s">
        <v>12033</v>
      </c>
      <c r="T1687" s="32" t="s">
        <v>10373</v>
      </c>
    </row>
    <row r="1688" spans="1:21" x14ac:dyDescent="0.25">
      <c r="A1688" s="35" t="s">
        <v>9238</v>
      </c>
      <c r="B1688" s="35" t="s">
        <v>9239</v>
      </c>
      <c r="C1688" s="35" t="s">
        <v>9240</v>
      </c>
      <c r="O1688" s="35"/>
      <c r="P1688" s="35" t="s">
        <v>3713</v>
      </c>
      <c r="Q1688" s="32" t="s">
        <v>9838</v>
      </c>
      <c r="R1688" s="32" t="s">
        <v>11990</v>
      </c>
      <c r="S1688" s="32" t="s">
        <v>11963</v>
      </c>
      <c r="T1688" s="32" t="e" cm="1">
        <f t="array" ref="T1688">-Ic</f>
        <v>#NAME?</v>
      </c>
      <c r="U1688" s="32" t="s">
        <v>12043</v>
      </c>
    </row>
    <row r="1689" spans="1:21" x14ac:dyDescent="0.25">
      <c r="A1689" s="35" t="s">
        <v>9227</v>
      </c>
      <c r="B1689" s="35" t="s">
        <v>9162</v>
      </c>
      <c r="C1689" s="35" t="s">
        <v>9228</v>
      </c>
      <c r="O1689" s="35"/>
      <c r="P1689" s="35" t="s">
        <v>3713</v>
      </c>
      <c r="Q1689" s="32" t="s">
        <v>9838</v>
      </c>
      <c r="R1689" s="32" t="s">
        <v>11990</v>
      </c>
      <c r="S1689" s="32" t="s">
        <v>11963</v>
      </c>
      <c r="T1689" s="32" t="e" cm="1">
        <f t="array" ref="T1689">-Ic</f>
        <v>#NAME?</v>
      </c>
      <c r="U1689" s="32" t="s">
        <v>12044</v>
      </c>
    </row>
    <row r="1690" spans="1:21" x14ac:dyDescent="0.25">
      <c r="A1690" s="35" t="s">
        <v>9161</v>
      </c>
      <c r="B1690" s="35" t="s">
        <v>9162</v>
      </c>
      <c r="C1690" s="35" t="s">
        <v>9163</v>
      </c>
      <c r="O1690" s="35"/>
      <c r="P1690" s="35" t="s">
        <v>3713</v>
      </c>
      <c r="Q1690" s="32" t="s">
        <v>9838</v>
      </c>
      <c r="R1690" s="32" t="s">
        <v>11990</v>
      </c>
      <c r="S1690" s="32" t="s">
        <v>11963</v>
      </c>
      <c r="T1690" s="32" t="e" cm="1">
        <f t="array" ref="T1690">-Ic</f>
        <v>#NAME?</v>
      </c>
      <c r="U1690" s="32" t="s">
        <v>12045</v>
      </c>
    </row>
    <row r="1691" spans="1:21" x14ac:dyDescent="0.25">
      <c r="A1691" s="35" t="s">
        <v>6665</v>
      </c>
      <c r="B1691" s="35" t="s">
        <v>6666</v>
      </c>
      <c r="C1691" s="35" t="s">
        <v>6667</v>
      </c>
      <c r="O1691" s="35"/>
      <c r="P1691" s="35" t="s">
        <v>3713</v>
      </c>
      <c r="Q1691" s="32" t="s">
        <v>9838</v>
      </c>
      <c r="R1691" s="32" t="s">
        <v>11991</v>
      </c>
      <c r="S1691" s="32" t="s">
        <v>11979</v>
      </c>
      <c r="T1691" s="32" t="s">
        <v>11976</v>
      </c>
      <c r="U1691" s="32" t="s">
        <v>12023</v>
      </c>
    </row>
    <row r="1692" spans="1:21" x14ac:dyDescent="0.25">
      <c r="A1692" s="35" t="s">
        <v>9191</v>
      </c>
      <c r="B1692" s="35" t="s">
        <v>9192</v>
      </c>
      <c r="C1692" s="35" t="s">
        <v>9193</v>
      </c>
      <c r="O1692" s="35"/>
      <c r="P1692" s="35" t="s">
        <v>3713</v>
      </c>
      <c r="Q1692" s="32" t="s">
        <v>9838</v>
      </c>
      <c r="R1692" s="32" t="s">
        <v>11990</v>
      </c>
      <c r="S1692" s="32" t="s">
        <v>11963</v>
      </c>
      <c r="T1692" s="32" t="e" cm="1">
        <f t="array" ref="T1692">-Ic</f>
        <v>#NAME?</v>
      </c>
      <c r="U1692" s="32" t="s">
        <v>12046</v>
      </c>
    </row>
    <row r="1693" spans="1:21" x14ac:dyDescent="0.25">
      <c r="A1693" s="35" t="s">
        <v>6274</v>
      </c>
      <c r="B1693" s="35" t="s">
        <v>6275</v>
      </c>
      <c r="C1693" s="35" t="s">
        <v>6276</v>
      </c>
      <c r="O1693" s="35"/>
      <c r="P1693" s="35" t="s">
        <v>3713</v>
      </c>
      <c r="Q1693" s="32" t="s">
        <v>9838</v>
      </c>
      <c r="R1693" s="32" t="s">
        <v>11990</v>
      </c>
      <c r="S1693" s="32" t="s">
        <v>11963</v>
      </c>
      <c r="T1693" s="32" t="e" cm="1">
        <f t="array" ref="T1693">-Ic</f>
        <v>#NAME?</v>
      </c>
      <c r="U1693" s="32" t="s">
        <v>12047</v>
      </c>
    </row>
    <row r="1694" spans="1:21" x14ac:dyDescent="0.25">
      <c r="A1694" s="35" t="s">
        <v>9253</v>
      </c>
      <c r="B1694" s="35" t="s">
        <v>9254</v>
      </c>
      <c r="C1694" s="35" t="s">
        <v>9255</v>
      </c>
      <c r="O1694" s="35"/>
      <c r="P1694" s="35" t="s">
        <v>3713</v>
      </c>
      <c r="Q1694" s="32" t="s">
        <v>9838</v>
      </c>
      <c r="R1694" s="32" t="s">
        <v>11990</v>
      </c>
      <c r="S1694" s="32" t="s">
        <v>11963</v>
      </c>
      <c r="T1694" s="32" t="e" cm="1">
        <f t="array" ref="T1694">-Ic</f>
        <v>#NAME?</v>
      </c>
      <c r="U1694" s="32" t="s">
        <v>12048</v>
      </c>
    </row>
    <row r="1695" spans="1:21" x14ac:dyDescent="0.25">
      <c r="A1695" s="35" t="s">
        <v>9176</v>
      </c>
      <c r="B1695" s="35" t="s">
        <v>9177</v>
      </c>
      <c r="C1695" s="35" t="s">
        <v>9178</v>
      </c>
      <c r="O1695" s="35"/>
      <c r="P1695" s="35" t="s">
        <v>3713</v>
      </c>
      <c r="Q1695" s="32" t="s">
        <v>9838</v>
      </c>
      <c r="R1695" s="32" t="s">
        <v>11990</v>
      </c>
      <c r="S1695" s="32" t="s">
        <v>11963</v>
      </c>
      <c r="T1695" s="32" t="e" cm="1">
        <f t="array" ref="T1695">-Ic</f>
        <v>#NAME?</v>
      </c>
      <c r="U1695" s="32" t="s">
        <v>12049</v>
      </c>
    </row>
    <row r="1696" spans="1:21" x14ac:dyDescent="0.25">
      <c r="A1696" s="35" t="s">
        <v>9073</v>
      </c>
      <c r="B1696" s="35" t="s">
        <v>9074</v>
      </c>
      <c r="C1696" s="35" t="s">
        <v>9075</v>
      </c>
      <c r="O1696" s="35"/>
      <c r="P1696" s="35" t="s">
        <v>3713</v>
      </c>
      <c r="Q1696" s="32" t="s">
        <v>9838</v>
      </c>
      <c r="R1696" s="32" t="s">
        <v>11990</v>
      </c>
      <c r="S1696" s="32" t="s">
        <v>11963</v>
      </c>
      <c r="T1696" s="32" t="e" cm="1">
        <f t="array" ref="T1696">-Ic</f>
        <v>#NAME?</v>
      </c>
      <c r="U1696" s="32" t="s">
        <v>12050</v>
      </c>
    </row>
    <row r="1697" spans="1:21" x14ac:dyDescent="0.25">
      <c r="A1697" s="35" t="s">
        <v>9088</v>
      </c>
      <c r="B1697" s="35" t="s">
        <v>9089</v>
      </c>
      <c r="C1697" s="35" t="s">
        <v>9090</v>
      </c>
      <c r="O1697" s="35"/>
      <c r="P1697" s="35" t="s">
        <v>3713</v>
      </c>
      <c r="Q1697" s="32" t="s">
        <v>9838</v>
      </c>
      <c r="R1697" s="32" t="s">
        <v>11990</v>
      </c>
      <c r="S1697" s="32" t="s">
        <v>11963</v>
      </c>
      <c r="T1697" s="32" t="e" cm="1">
        <f t="array" ref="T1697">-Ic</f>
        <v>#NAME?</v>
      </c>
      <c r="U1697" s="32" t="s">
        <v>12051</v>
      </c>
    </row>
    <row r="1698" spans="1:21" x14ac:dyDescent="0.25">
      <c r="A1698" s="35" t="s">
        <v>6674</v>
      </c>
      <c r="B1698" s="35" t="s">
        <v>6675</v>
      </c>
      <c r="C1698" s="35" t="s">
        <v>6676</v>
      </c>
      <c r="O1698" s="35"/>
      <c r="P1698" s="35" t="s">
        <v>3713</v>
      </c>
      <c r="Q1698" s="32" t="s">
        <v>9838</v>
      </c>
      <c r="R1698" s="32" t="s">
        <v>11991</v>
      </c>
      <c r="S1698" s="32" t="s">
        <v>11979</v>
      </c>
      <c r="T1698" s="32" t="s">
        <v>11976</v>
      </c>
      <c r="U1698" s="32" t="s">
        <v>12030</v>
      </c>
    </row>
    <row r="1699" spans="1:21" x14ac:dyDescent="0.25">
      <c r="A1699" s="35" t="s">
        <v>6093</v>
      </c>
      <c r="B1699" s="35" t="s">
        <v>6094</v>
      </c>
      <c r="C1699" s="35" t="s">
        <v>6095</v>
      </c>
      <c r="O1699" s="35"/>
      <c r="P1699" s="35" t="s">
        <v>3713</v>
      </c>
      <c r="Q1699" s="32" t="s">
        <v>9838</v>
      </c>
      <c r="R1699" s="32" t="s">
        <v>11991</v>
      </c>
      <c r="S1699" s="32" t="s">
        <v>11979</v>
      </c>
      <c r="T1699" s="32" t="s">
        <v>11976</v>
      </c>
      <c r="U1699" s="32" t="s">
        <v>12031</v>
      </c>
    </row>
    <row r="1700" spans="1:21" x14ac:dyDescent="0.25">
      <c r="A1700" s="33" t="s">
        <v>3615</v>
      </c>
      <c r="B1700" s="35" t="s">
        <v>3616</v>
      </c>
      <c r="C1700" s="35" t="s">
        <v>3617</v>
      </c>
      <c r="D1700" s="32" t="s">
        <v>3618</v>
      </c>
      <c r="O1700" s="35"/>
      <c r="P1700" s="35" t="s">
        <v>3713</v>
      </c>
      <c r="Q1700" s="32" t="s">
        <v>3617</v>
      </c>
      <c r="R1700" s="32" t="s">
        <v>3617</v>
      </c>
    </row>
    <row r="1701" spans="1:21" x14ac:dyDescent="0.25">
      <c r="A1701" s="35" t="s">
        <v>9247</v>
      </c>
      <c r="B1701" s="35" t="s">
        <v>9248</v>
      </c>
      <c r="C1701" s="35" t="s">
        <v>9249</v>
      </c>
      <c r="O1701" s="35"/>
      <c r="P1701" s="35" t="s">
        <v>3713</v>
      </c>
      <c r="Q1701" s="32" t="s">
        <v>3617</v>
      </c>
      <c r="R1701" s="32" t="s">
        <v>3617</v>
      </c>
      <c r="S1701" s="32" t="e" cm="1">
        <f t="array" ref="S1701">-VISHAT</f>
        <v>#NAME?</v>
      </c>
      <c r="T1701" s="32" t="s">
        <v>12014</v>
      </c>
      <c r="U1701" s="32" t="s">
        <v>12052</v>
      </c>
    </row>
    <row r="1702" spans="1:21" x14ac:dyDescent="0.25">
      <c r="A1702" s="35" t="s">
        <v>9233</v>
      </c>
      <c r="B1702" s="35" t="s">
        <v>9171</v>
      </c>
      <c r="C1702" s="35" t="s">
        <v>9234</v>
      </c>
      <c r="O1702" s="35"/>
      <c r="P1702" s="35" t="s">
        <v>3713</v>
      </c>
      <c r="Q1702" s="32" t="s">
        <v>3617</v>
      </c>
      <c r="R1702" s="32" t="s">
        <v>3617</v>
      </c>
      <c r="S1702" s="32" t="e" cm="1">
        <f t="array" ref="S1702">-VISHAT</f>
        <v>#NAME?</v>
      </c>
      <c r="T1702" s="32" t="s">
        <v>12014</v>
      </c>
      <c r="U1702" s="32" t="s">
        <v>12053</v>
      </c>
    </row>
    <row r="1703" spans="1:21" x14ac:dyDescent="0.25">
      <c r="A1703" s="35" t="s">
        <v>9170</v>
      </c>
      <c r="B1703" s="35" t="s">
        <v>9171</v>
      </c>
      <c r="C1703" s="35" t="s">
        <v>9172</v>
      </c>
      <c r="O1703" s="35"/>
      <c r="P1703" s="35" t="s">
        <v>3713</v>
      </c>
      <c r="Q1703" s="32" t="s">
        <v>3617</v>
      </c>
      <c r="R1703" s="32" t="s">
        <v>3617</v>
      </c>
      <c r="S1703" s="32" t="e" cm="1">
        <f t="array" ref="S1703">-VISHAT</f>
        <v>#NAME?</v>
      </c>
      <c r="T1703" s="32" t="s">
        <v>12014</v>
      </c>
      <c r="U1703" s="32" t="s">
        <v>12054</v>
      </c>
    </row>
    <row r="1704" spans="1:21" x14ac:dyDescent="0.25">
      <c r="A1704" s="35" t="s">
        <v>6695</v>
      </c>
      <c r="B1704" s="35" t="s">
        <v>6696</v>
      </c>
      <c r="C1704" s="35" t="s">
        <v>6697</v>
      </c>
      <c r="O1704" s="35"/>
      <c r="P1704" s="35" t="s">
        <v>3713</v>
      </c>
      <c r="Q1704" s="32" t="s">
        <v>3617</v>
      </c>
      <c r="R1704" s="32" t="s">
        <v>3617</v>
      </c>
      <c r="S1704" s="32" t="e" cm="1">
        <f t="array" ref="S1704">-VISHAT</f>
        <v>#NAME?</v>
      </c>
      <c r="T1704" s="32" t="s">
        <v>12014</v>
      </c>
      <c r="U1704" s="32" t="s">
        <v>12055</v>
      </c>
    </row>
    <row r="1705" spans="1:21" x14ac:dyDescent="0.25">
      <c r="A1705" s="35" t="s">
        <v>9200</v>
      </c>
      <c r="B1705" s="35" t="s">
        <v>9201</v>
      </c>
      <c r="C1705" s="35" t="s">
        <v>9202</v>
      </c>
      <c r="O1705" s="35"/>
      <c r="P1705" s="35" t="s">
        <v>3713</v>
      </c>
      <c r="Q1705" s="32" t="s">
        <v>3617</v>
      </c>
      <c r="R1705" s="32" t="s">
        <v>3617</v>
      </c>
      <c r="S1705" s="32" t="e" cm="1">
        <f t="array" ref="S1705">-VISHAT</f>
        <v>#NAME?</v>
      </c>
      <c r="T1705" s="32" t="s">
        <v>12014</v>
      </c>
      <c r="U1705" s="32" t="s">
        <v>12056</v>
      </c>
    </row>
    <row r="1706" spans="1:21" x14ac:dyDescent="0.25">
      <c r="A1706" s="35" t="s">
        <v>5139</v>
      </c>
      <c r="B1706" s="35" t="s">
        <v>5133</v>
      </c>
      <c r="C1706" s="35" t="s">
        <v>3617</v>
      </c>
      <c r="O1706" s="35"/>
      <c r="P1706" s="35" t="s">
        <v>3713</v>
      </c>
      <c r="Q1706" s="32" t="s">
        <v>3617</v>
      </c>
      <c r="R1706" s="32" t="s">
        <v>3617</v>
      </c>
    </row>
    <row r="1707" spans="1:21" x14ac:dyDescent="0.25">
      <c r="A1707" s="35" t="s">
        <v>5132</v>
      </c>
      <c r="B1707" s="35" t="s">
        <v>5133</v>
      </c>
      <c r="C1707" s="35" t="s">
        <v>3617</v>
      </c>
      <c r="O1707" s="35"/>
      <c r="P1707" s="35" t="s">
        <v>3713</v>
      </c>
      <c r="Q1707" s="32" t="s">
        <v>3617</v>
      </c>
      <c r="R1707" s="32" t="s">
        <v>3617</v>
      </c>
    </row>
    <row r="1708" spans="1:21" x14ac:dyDescent="0.25">
      <c r="A1708" s="35" t="s">
        <v>9262</v>
      </c>
      <c r="B1708" s="35" t="s">
        <v>9263</v>
      </c>
      <c r="C1708" s="35" t="s">
        <v>9264</v>
      </c>
      <c r="O1708" s="35"/>
      <c r="P1708" s="35" t="s">
        <v>3713</v>
      </c>
      <c r="Q1708" s="32" t="s">
        <v>3617</v>
      </c>
      <c r="R1708" s="32" t="s">
        <v>3617</v>
      </c>
      <c r="S1708" s="32" t="e" cm="1">
        <f t="array" ref="S1708">-VISHAT</f>
        <v>#NAME?</v>
      </c>
      <c r="T1708" s="32" t="s">
        <v>12014</v>
      </c>
      <c r="U1708" s="32" t="s">
        <v>12057</v>
      </c>
    </row>
    <row r="1709" spans="1:21" x14ac:dyDescent="0.25">
      <c r="A1709" s="35" t="s">
        <v>5136</v>
      </c>
      <c r="B1709" s="35" t="s">
        <v>5137</v>
      </c>
      <c r="C1709" s="35" t="s">
        <v>3617</v>
      </c>
      <c r="O1709" s="35"/>
      <c r="P1709" s="35" t="s">
        <v>3713</v>
      </c>
      <c r="Q1709" s="32" t="s">
        <v>3617</v>
      </c>
      <c r="R1709" s="32" t="s">
        <v>3617</v>
      </c>
    </row>
    <row r="1710" spans="1:21" x14ac:dyDescent="0.25">
      <c r="A1710" s="35" t="s">
        <v>9185</v>
      </c>
      <c r="B1710" s="35" t="s">
        <v>9186</v>
      </c>
      <c r="C1710" s="35" t="s">
        <v>9187</v>
      </c>
      <c r="O1710" s="35"/>
      <c r="P1710" s="35" t="s">
        <v>3713</v>
      </c>
      <c r="Q1710" s="32" t="s">
        <v>3617</v>
      </c>
      <c r="R1710" s="32" t="s">
        <v>3617</v>
      </c>
      <c r="S1710" s="32" t="e" cm="1">
        <f t="array" ref="S1710">-VISHAT</f>
        <v>#NAME?</v>
      </c>
      <c r="T1710" s="32" t="s">
        <v>12014</v>
      </c>
      <c r="U1710" s="32" t="s">
        <v>12058</v>
      </c>
    </row>
    <row r="1711" spans="1:21" x14ac:dyDescent="0.25">
      <c r="A1711" s="35" t="s">
        <v>9082</v>
      </c>
      <c r="B1711" s="35" t="s">
        <v>9083</v>
      </c>
      <c r="C1711" s="35" t="s">
        <v>9084</v>
      </c>
      <c r="O1711" s="35"/>
      <c r="P1711" s="35" t="s">
        <v>3713</v>
      </c>
      <c r="Q1711" s="32" t="s">
        <v>3617</v>
      </c>
      <c r="R1711" s="32" t="s">
        <v>3617</v>
      </c>
      <c r="S1711" s="32" t="e" cm="1">
        <f t="array" ref="S1711">-VISHAT</f>
        <v>#NAME?</v>
      </c>
      <c r="T1711" s="32" t="s">
        <v>12014</v>
      </c>
      <c r="U1711" s="32" t="s">
        <v>12059</v>
      </c>
    </row>
    <row r="1712" spans="1:21" x14ac:dyDescent="0.25">
      <c r="A1712" s="35" t="s">
        <v>9222</v>
      </c>
      <c r="B1712" s="35" t="s">
        <v>9223</v>
      </c>
      <c r="C1712" s="35" t="s">
        <v>9224</v>
      </c>
      <c r="O1712" s="35"/>
      <c r="P1712" s="35" t="s">
        <v>3713</v>
      </c>
      <c r="Q1712" s="32" t="s">
        <v>3617</v>
      </c>
      <c r="R1712" s="32" t="s">
        <v>3617</v>
      </c>
      <c r="S1712" s="32" t="e" cm="1">
        <f t="array" ref="S1712">-VISHAT</f>
        <v>#NAME?</v>
      </c>
      <c r="T1712" s="32" t="s">
        <v>12014</v>
      </c>
      <c r="U1712" s="32" t="s">
        <v>12060</v>
      </c>
    </row>
    <row r="1713" spans="1:21" x14ac:dyDescent="0.25">
      <c r="A1713" s="35" t="s">
        <v>1827</v>
      </c>
      <c r="B1713" s="35" t="s">
        <v>3501</v>
      </c>
      <c r="C1713" s="35" t="s">
        <v>3500</v>
      </c>
      <c r="D1713" s="32" t="s">
        <v>3499</v>
      </c>
      <c r="E1713" s="32" t="s">
        <v>143</v>
      </c>
      <c r="F1713" s="46">
        <v>8</v>
      </c>
      <c r="G1713" s="32" t="s">
        <v>132</v>
      </c>
      <c r="H1713" s="32" t="s">
        <v>100</v>
      </c>
      <c r="I1713" s="32" t="s">
        <v>133</v>
      </c>
      <c r="O1713" s="35"/>
      <c r="P1713" s="35" t="s">
        <v>3713</v>
      </c>
      <c r="Q1713" s="32" t="s">
        <v>3617</v>
      </c>
      <c r="R1713" s="32" t="s">
        <v>3617</v>
      </c>
      <c r="S1713" s="32" t="e" cm="1">
        <f t="array" ref="S1713">-VISHAT</f>
        <v>#NAME?</v>
      </c>
      <c r="T1713" s="32" t="s">
        <v>12014</v>
      </c>
      <c r="U1713" s="32" t="s">
        <v>12061</v>
      </c>
    </row>
    <row r="1714" spans="1:21" x14ac:dyDescent="0.25">
      <c r="A1714" s="35" t="s">
        <v>9244</v>
      </c>
      <c r="B1714" s="35" t="s">
        <v>9245</v>
      </c>
      <c r="C1714" s="35" t="s">
        <v>9246</v>
      </c>
      <c r="O1714" s="35"/>
      <c r="P1714" s="35" t="s">
        <v>3713</v>
      </c>
      <c r="Q1714" s="32" t="s">
        <v>5131</v>
      </c>
      <c r="R1714" s="32" t="s">
        <v>5131</v>
      </c>
      <c r="S1714" s="32" t="e" cm="1">
        <f t="array" ref="S1714">-VISHAT</f>
        <v>#NAME?</v>
      </c>
      <c r="T1714" s="32" t="s">
        <v>12014</v>
      </c>
      <c r="U1714" s="32" t="s">
        <v>12062</v>
      </c>
    </row>
    <row r="1715" spans="1:21" x14ac:dyDescent="0.25">
      <c r="A1715" s="35" t="s">
        <v>9231</v>
      </c>
      <c r="B1715" s="35" t="s">
        <v>9168</v>
      </c>
      <c r="C1715" s="35" t="s">
        <v>9232</v>
      </c>
      <c r="O1715" s="35"/>
      <c r="P1715" s="35" t="s">
        <v>3713</v>
      </c>
      <c r="Q1715" s="32" t="s">
        <v>5131</v>
      </c>
      <c r="R1715" s="32" t="s">
        <v>5131</v>
      </c>
      <c r="S1715" s="32" t="e" cm="1">
        <f t="array" ref="S1715">-VISHAT</f>
        <v>#NAME?</v>
      </c>
      <c r="T1715" s="32" t="s">
        <v>12014</v>
      </c>
      <c r="U1715" s="32" t="s">
        <v>12063</v>
      </c>
    </row>
    <row r="1716" spans="1:21" x14ac:dyDescent="0.25">
      <c r="A1716" s="35" t="s">
        <v>9167</v>
      </c>
      <c r="B1716" s="35" t="s">
        <v>9168</v>
      </c>
      <c r="C1716" s="35" t="s">
        <v>9169</v>
      </c>
      <c r="O1716" s="35"/>
      <c r="P1716" s="35" t="s">
        <v>3713</v>
      </c>
      <c r="Q1716" s="32" t="s">
        <v>5131</v>
      </c>
      <c r="R1716" s="32" t="s">
        <v>5131</v>
      </c>
      <c r="S1716" s="32" t="e" cm="1">
        <f t="array" ref="S1716">-VISHAT</f>
        <v>#NAME?</v>
      </c>
      <c r="T1716" s="32" t="s">
        <v>12014</v>
      </c>
      <c r="U1716" s="32" t="s">
        <v>12064</v>
      </c>
    </row>
    <row r="1717" spans="1:21" x14ac:dyDescent="0.25">
      <c r="A1717" s="35" t="s">
        <v>6692</v>
      </c>
      <c r="B1717" s="35" t="s">
        <v>6693</v>
      </c>
      <c r="C1717" s="35" t="s">
        <v>6694</v>
      </c>
      <c r="O1717" s="35"/>
      <c r="P1717" s="35" t="s">
        <v>3713</v>
      </c>
      <c r="Q1717" s="32" t="s">
        <v>5131</v>
      </c>
      <c r="R1717" s="32" t="s">
        <v>5131</v>
      </c>
      <c r="S1717" s="32" t="e" cm="1">
        <f t="array" ref="S1717">-VISHAT</f>
        <v>#NAME?</v>
      </c>
      <c r="T1717" s="32" t="s">
        <v>12014</v>
      </c>
      <c r="U1717" s="32" t="s">
        <v>12065</v>
      </c>
    </row>
    <row r="1718" spans="1:21" x14ac:dyDescent="0.25">
      <c r="A1718" s="35" t="s">
        <v>9197</v>
      </c>
      <c r="B1718" s="35" t="s">
        <v>9198</v>
      </c>
      <c r="C1718" s="35" t="s">
        <v>9199</v>
      </c>
      <c r="O1718" s="35"/>
      <c r="P1718" s="35" t="s">
        <v>3713</v>
      </c>
      <c r="Q1718" s="32" t="s">
        <v>5131</v>
      </c>
      <c r="R1718" s="32" t="s">
        <v>5131</v>
      </c>
      <c r="S1718" s="32" t="e" cm="1">
        <f t="array" ref="S1718">-VISHAT</f>
        <v>#NAME?</v>
      </c>
      <c r="T1718" s="32" t="s">
        <v>12014</v>
      </c>
      <c r="U1718" s="32" t="s">
        <v>12066</v>
      </c>
    </row>
    <row r="1719" spans="1:21" x14ac:dyDescent="0.25">
      <c r="A1719" s="35" t="s">
        <v>5138</v>
      </c>
      <c r="B1719" s="35" t="s">
        <v>5130</v>
      </c>
      <c r="C1719" s="35" t="s">
        <v>5131</v>
      </c>
      <c r="O1719" s="35"/>
      <c r="P1719" s="35" t="s">
        <v>3713</v>
      </c>
      <c r="Q1719" s="32" t="s">
        <v>5131</v>
      </c>
      <c r="R1719" s="32" t="s">
        <v>5131</v>
      </c>
    </row>
    <row r="1720" spans="1:21" x14ac:dyDescent="0.25">
      <c r="A1720" s="35" t="s">
        <v>5129</v>
      </c>
      <c r="B1720" s="35" t="s">
        <v>5130</v>
      </c>
      <c r="C1720" s="35" t="s">
        <v>5131</v>
      </c>
      <c r="O1720" s="35"/>
      <c r="P1720" s="35" t="s">
        <v>3713</v>
      </c>
      <c r="Q1720" s="32" t="s">
        <v>5131</v>
      </c>
      <c r="R1720" s="32" t="s">
        <v>5131</v>
      </c>
    </row>
    <row r="1721" spans="1:21" x14ac:dyDescent="0.25">
      <c r="A1721" s="35" t="s">
        <v>9259</v>
      </c>
      <c r="B1721" s="35" t="s">
        <v>9260</v>
      </c>
      <c r="C1721" s="35" t="s">
        <v>9261</v>
      </c>
      <c r="O1721" s="35"/>
      <c r="P1721" s="35" t="s">
        <v>3713</v>
      </c>
      <c r="Q1721" s="32" t="s">
        <v>5131</v>
      </c>
      <c r="R1721" s="32" t="s">
        <v>5131</v>
      </c>
      <c r="S1721" s="32" t="e" cm="1">
        <f t="array" ref="S1721">-VISHAT</f>
        <v>#NAME?</v>
      </c>
      <c r="T1721" s="32" t="s">
        <v>12014</v>
      </c>
      <c r="U1721" s="32" t="s">
        <v>12067</v>
      </c>
    </row>
    <row r="1722" spans="1:21" x14ac:dyDescent="0.25">
      <c r="A1722" s="35" t="s">
        <v>5134</v>
      </c>
      <c r="B1722" s="35" t="s">
        <v>5135</v>
      </c>
      <c r="C1722" s="35" t="s">
        <v>5131</v>
      </c>
      <c r="O1722" s="35"/>
      <c r="P1722" s="35" t="s">
        <v>3713</v>
      </c>
      <c r="Q1722" s="32" t="s">
        <v>5131</v>
      </c>
      <c r="R1722" s="32" t="s">
        <v>5131</v>
      </c>
    </row>
    <row r="1723" spans="1:21" x14ac:dyDescent="0.25">
      <c r="A1723" s="35" t="s">
        <v>9182</v>
      </c>
      <c r="B1723" s="35" t="s">
        <v>9183</v>
      </c>
      <c r="C1723" s="35" t="s">
        <v>9184</v>
      </c>
      <c r="O1723" s="35"/>
      <c r="P1723" s="35" t="s">
        <v>3713</v>
      </c>
      <c r="Q1723" s="32" t="s">
        <v>5131</v>
      </c>
      <c r="R1723" s="32" t="s">
        <v>5131</v>
      </c>
      <c r="S1723" s="32" t="e" cm="1">
        <f t="array" ref="S1723">-VISHAT</f>
        <v>#NAME?</v>
      </c>
      <c r="T1723" s="32" t="s">
        <v>12014</v>
      </c>
      <c r="U1723" s="32" t="s">
        <v>12068</v>
      </c>
    </row>
    <row r="1724" spans="1:21" x14ac:dyDescent="0.25">
      <c r="A1724" s="35" t="s">
        <v>9079</v>
      </c>
      <c r="B1724" s="35" t="s">
        <v>9080</v>
      </c>
      <c r="C1724" s="35" t="s">
        <v>9081</v>
      </c>
      <c r="O1724" s="35"/>
      <c r="P1724" s="35" t="s">
        <v>3713</v>
      </c>
      <c r="Q1724" s="32" t="s">
        <v>5131</v>
      </c>
      <c r="R1724" s="32" t="s">
        <v>5131</v>
      </c>
      <c r="S1724" s="32" t="e" cm="1">
        <f t="array" ref="S1724">-VISHAT</f>
        <v>#NAME?</v>
      </c>
      <c r="T1724" s="32" t="s">
        <v>12014</v>
      </c>
      <c r="U1724" s="32" t="s">
        <v>12069</v>
      </c>
    </row>
    <row r="1725" spans="1:21" x14ac:dyDescent="0.25">
      <c r="A1725" s="35" t="s">
        <v>9094</v>
      </c>
      <c r="B1725" s="35" t="s">
        <v>9095</v>
      </c>
      <c r="C1725" s="35" t="s">
        <v>9096</v>
      </c>
      <c r="O1725" s="35"/>
      <c r="P1725" s="35" t="s">
        <v>3713</v>
      </c>
      <c r="Q1725" s="32" t="s">
        <v>5131</v>
      </c>
      <c r="R1725" s="32" t="s">
        <v>5131</v>
      </c>
      <c r="S1725" s="32" t="e" cm="1">
        <f t="array" ref="S1725">-VISHAT</f>
        <v>#NAME?</v>
      </c>
      <c r="T1725" s="32" t="s">
        <v>12014</v>
      </c>
      <c r="U1725" s="32" t="s">
        <v>12070</v>
      </c>
    </row>
    <row r="1726" spans="1:21" x14ac:dyDescent="0.25">
      <c r="A1726" s="35" t="s">
        <v>4536</v>
      </c>
      <c r="B1726" s="35" t="s">
        <v>4537</v>
      </c>
      <c r="C1726" s="35" t="s">
        <v>4538</v>
      </c>
      <c r="O1726" s="35"/>
      <c r="P1726" s="35" t="s">
        <v>4248</v>
      </c>
      <c r="Q1726" s="32" t="s">
        <v>9884</v>
      </c>
      <c r="R1726" s="32" t="s">
        <v>12071</v>
      </c>
      <c r="S1726" s="32" t="s">
        <v>11009</v>
      </c>
      <c r="T1726" s="32" t="s">
        <v>10368</v>
      </c>
      <c r="U1726" s="32" t="s">
        <v>12072</v>
      </c>
    </row>
    <row r="1727" spans="1:21" x14ac:dyDescent="0.25">
      <c r="A1727" s="35" t="s">
        <v>7638</v>
      </c>
      <c r="B1727" s="35" t="s">
        <v>7639</v>
      </c>
      <c r="C1727" s="35" t="s">
        <v>7640</v>
      </c>
      <c r="O1727" s="35"/>
      <c r="P1727" s="35" t="s">
        <v>4248</v>
      </c>
      <c r="R1727" s="32">
        <v>100001014642</v>
      </c>
      <c r="S1727" s="32" t="s">
        <v>10880</v>
      </c>
    </row>
    <row r="1728" spans="1:21" x14ac:dyDescent="0.25">
      <c r="A1728" s="35" t="s">
        <v>4276</v>
      </c>
      <c r="B1728" s="35" t="s">
        <v>4277</v>
      </c>
      <c r="C1728" s="35" t="s">
        <v>4278</v>
      </c>
      <c r="O1728" s="35"/>
      <c r="P1728" s="35" t="s">
        <v>4248</v>
      </c>
      <c r="R1728" s="32" t="s">
        <v>4278</v>
      </c>
    </row>
    <row r="1729" spans="1:21" x14ac:dyDescent="0.25">
      <c r="A1729" s="33" t="s">
        <v>2896</v>
      </c>
      <c r="B1729" s="35" t="s">
        <v>3322</v>
      </c>
      <c r="C1729" s="35" t="s">
        <v>3100</v>
      </c>
      <c r="D1729" s="32" t="s">
        <v>117</v>
      </c>
      <c r="E1729" s="32" t="s">
        <v>138</v>
      </c>
      <c r="O1729" s="35"/>
      <c r="P1729" s="35" t="s">
        <v>4248</v>
      </c>
      <c r="R1729" s="32" t="s">
        <v>12073</v>
      </c>
      <c r="S1729" s="32" t="s">
        <v>12074</v>
      </c>
      <c r="T1729" s="32" t="s">
        <v>12075</v>
      </c>
    </row>
    <row r="1730" spans="1:21" x14ac:dyDescent="0.25">
      <c r="A1730" s="33" t="s">
        <v>2853</v>
      </c>
      <c r="B1730" s="35" t="s">
        <v>3279</v>
      </c>
      <c r="C1730" s="35" t="s">
        <v>3075</v>
      </c>
      <c r="D1730" s="32" t="s">
        <v>315</v>
      </c>
      <c r="E1730" s="32" t="s">
        <v>138</v>
      </c>
      <c r="O1730" s="35"/>
      <c r="P1730" s="35" t="s">
        <v>4248</v>
      </c>
      <c r="R1730" s="32" t="s">
        <v>12076</v>
      </c>
      <c r="S1730" s="32" t="s">
        <v>12077</v>
      </c>
      <c r="T1730" s="32" t="s">
        <v>10044</v>
      </c>
      <c r="U1730" s="32" t="e" cm="1">
        <f t="array" ref="U1730">-S.Brown</f>
        <v>#NAME?</v>
      </c>
    </row>
    <row r="1731" spans="1:21" x14ac:dyDescent="0.25">
      <c r="A1731" s="33" t="s">
        <v>2839</v>
      </c>
      <c r="B1731" s="35" t="s">
        <v>3265</v>
      </c>
      <c r="C1731" s="35" t="s">
        <v>3061</v>
      </c>
      <c r="D1731" s="32" t="s">
        <v>315</v>
      </c>
      <c r="E1731" s="32" t="s">
        <v>138</v>
      </c>
      <c r="O1731" s="35"/>
      <c r="P1731" s="35" t="s">
        <v>4248</v>
      </c>
      <c r="R1731" s="32" t="s">
        <v>12076</v>
      </c>
      <c r="S1731" s="32" t="s">
        <v>12077</v>
      </c>
      <c r="T1731" s="32" t="s">
        <v>10216</v>
      </c>
      <c r="U1731" s="32" t="e" cm="1">
        <f t="array" ref="U1731">-S.Brown</f>
        <v>#NAME?</v>
      </c>
    </row>
    <row r="1732" spans="1:21" x14ac:dyDescent="0.25">
      <c r="A1732" s="35" t="s">
        <v>1353</v>
      </c>
      <c r="B1732" s="35" t="s">
        <v>1354</v>
      </c>
      <c r="C1732" s="44" t="s">
        <v>3424</v>
      </c>
      <c r="D1732" s="32" t="s">
        <v>117</v>
      </c>
      <c r="E1732" s="32" t="s">
        <v>138</v>
      </c>
      <c r="F1732" s="46" t="s">
        <v>138</v>
      </c>
      <c r="G1732" s="32" t="s">
        <v>132</v>
      </c>
      <c r="H1732" s="32" t="s">
        <v>153</v>
      </c>
      <c r="I1732" s="32" t="s">
        <v>133</v>
      </c>
      <c r="O1732" s="35"/>
      <c r="P1732" s="35" t="s">
        <v>4248</v>
      </c>
      <c r="R1732" s="32" t="s">
        <v>12078</v>
      </c>
      <c r="S1732" s="32" t="s">
        <v>12079</v>
      </c>
      <c r="T1732" s="32" t="s">
        <v>12080</v>
      </c>
      <c r="U1732" s="32" t="s">
        <v>12081</v>
      </c>
    </row>
    <row r="1733" spans="1:21" x14ac:dyDescent="0.25">
      <c r="A1733" s="35" t="s">
        <v>1351</v>
      </c>
      <c r="B1733" s="35" t="s">
        <v>1352</v>
      </c>
      <c r="C1733" s="37" t="s">
        <v>1355</v>
      </c>
      <c r="D1733" s="32" t="s">
        <v>257</v>
      </c>
      <c r="E1733" s="32" t="s">
        <v>138</v>
      </c>
      <c r="F1733" s="46" t="s">
        <v>138</v>
      </c>
      <c r="G1733" s="32" t="s">
        <v>132</v>
      </c>
      <c r="H1733" s="32" t="s">
        <v>153</v>
      </c>
      <c r="I1733" s="32" t="s">
        <v>133</v>
      </c>
      <c r="O1733" s="35"/>
      <c r="P1733" s="35" t="s">
        <v>4248</v>
      </c>
      <c r="R1733" s="32" t="s">
        <v>12082</v>
      </c>
      <c r="S1733" s="32" t="s">
        <v>12083</v>
      </c>
      <c r="T1733" s="32" t="e" cm="1">
        <f t="array" ref="T1733">-Az</f>
        <v>#NAME?</v>
      </c>
      <c r="U1733" s="32" t="s">
        <v>12084</v>
      </c>
    </row>
    <row r="1734" spans="1:21" x14ac:dyDescent="0.25">
      <c r="A1734" s="35" t="s">
        <v>1348</v>
      </c>
      <c r="B1734" s="35" t="s">
        <v>1349</v>
      </c>
      <c r="C1734" s="37" t="s">
        <v>1350</v>
      </c>
      <c r="D1734" s="32" t="s">
        <v>268</v>
      </c>
      <c r="E1734" s="32" t="s">
        <v>138</v>
      </c>
      <c r="F1734" s="46" t="s">
        <v>138</v>
      </c>
      <c r="G1734" s="32" t="s">
        <v>132</v>
      </c>
      <c r="H1734" s="32" t="s">
        <v>153</v>
      </c>
      <c r="I1734" s="32" t="s">
        <v>133</v>
      </c>
      <c r="O1734" s="35"/>
      <c r="P1734" s="35" t="s">
        <v>4248</v>
      </c>
      <c r="R1734" s="32" t="s">
        <v>12085</v>
      </c>
      <c r="S1734" s="32" t="e" cm="1">
        <f t="array" ref="S1734">-Beige</f>
        <v>#NAME?</v>
      </c>
    </row>
    <row r="1735" spans="1:21" x14ac:dyDescent="0.25">
      <c r="A1735" s="35" t="s">
        <v>1345</v>
      </c>
      <c r="B1735" s="35" t="s">
        <v>1346</v>
      </c>
      <c r="C1735" s="37" t="s">
        <v>1347</v>
      </c>
      <c r="D1735" s="32" t="s">
        <v>394</v>
      </c>
      <c r="E1735" s="32" t="s">
        <v>138</v>
      </c>
      <c r="F1735" s="46" t="s">
        <v>138</v>
      </c>
      <c r="G1735" s="32" t="s">
        <v>132</v>
      </c>
      <c r="H1735" s="32" t="s">
        <v>153</v>
      </c>
      <c r="I1735" s="32" t="s">
        <v>133</v>
      </c>
      <c r="O1735" s="35"/>
      <c r="P1735" s="35" t="s">
        <v>4248</v>
      </c>
      <c r="R1735" s="32" t="s">
        <v>12082</v>
      </c>
      <c r="S1735" s="32" t="s">
        <v>11421</v>
      </c>
      <c r="T1735" s="32" t="e" cm="1">
        <f t="array" ref="T1735">-Om</f>
        <v>#NAME?</v>
      </c>
      <c r="U1735" s="32" t="s">
        <v>12086</v>
      </c>
    </row>
    <row r="1736" spans="1:21" x14ac:dyDescent="0.25">
      <c r="A1736" s="35" t="s">
        <v>1342</v>
      </c>
      <c r="B1736" s="35" t="s">
        <v>1343</v>
      </c>
      <c r="C1736" s="37" t="s">
        <v>1344</v>
      </c>
      <c r="D1736" s="32" t="s">
        <v>3407</v>
      </c>
      <c r="E1736" s="32" t="s">
        <v>138</v>
      </c>
      <c r="F1736" s="46" t="s">
        <v>138</v>
      </c>
      <c r="G1736" s="32" t="s">
        <v>132</v>
      </c>
      <c r="H1736" s="32" t="s">
        <v>153</v>
      </c>
      <c r="I1736" s="32" t="s">
        <v>133</v>
      </c>
      <c r="O1736" s="35"/>
      <c r="P1736" s="35" t="s">
        <v>4248</v>
      </c>
      <c r="R1736" s="32" t="s">
        <v>12085</v>
      </c>
      <c r="S1736" s="32" t="e" cm="1">
        <f t="array" ref="S1736">-Red</f>
        <v>#NAME?</v>
      </c>
    </row>
    <row r="1737" spans="1:21" x14ac:dyDescent="0.25">
      <c r="A1737" s="35" t="s">
        <v>1339</v>
      </c>
      <c r="B1737" s="35" t="s">
        <v>1340</v>
      </c>
      <c r="C1737" s="37" t="s">
        <v>1341</v>
      </c>
      <c r="D1737" s="32" t="s">
        <v>257</v>
      </c>
      <c r="E1737" s="32" t="s">
        <v>138</v>
      </c>
      <c r="F1737" s="46" t="s">
        <v>138</v>
      </c>
      <c r="G1737" s="32" t="s">
        <v>132</v>
      </c>
      <c r="H1737" s="32" t="s">
        <v>153</v>
      </c>
      <c r="I1737" s="32" t="s">
        <v>133</v>
      </c>
      <c r="O1737" s="35"/>
      <c r="P1737" s="35" t="s">
        <v>4248</v>
      </c>
      <c r="R1737" s="32" t="s">
        <v>12082</v>
      </c>
      <c r="S1737" s="32" t="s">
        <v>12087</v>
      </c>
      <c r="T1737" s="32" t="e" cm="1">
        <f t="array" ref="T1737">-Az</f>
        <v>#NAME?</v>
      </c>
      <c r="U1737" s="32" t="s">
        <v>12084</v>
      </c>
    </row>
    <row r="1738" spans="1:21" x14ac:dyDescent="0.25">
      <c r="A1738" s="35" t="s">
        <v>1336</v>
      </c>
      <c r="B1738" s="35" t="s">
        <v>1337</v>
      </c>
      <c r="C1738" s="37" t="s">
        <v>1338</v>
      </c>
      <c r="D1738" s="32" t="s">
        <v>268</v>
      </c>
      <c r="E1738" s="32" t="s">
        <v>138</v>
      </c>
      <c r="F1738" s="46" t="s">
        <v>138</v>
      </c>
      <c r="G1738" s="32" t="s">
        <v>132</v>
      </c>
      <c r="H1738" s="32" t="s">
        <v>153</v>
      </c>
      <c r="I1738" s="32" t="s">
        <v>133</v>
      </c>
      <c r="O1738" s="35"/>
      <c r="P1738" s="35" t="s">
        <v>4248</v>
      </c>
      <c r="R1738" s="32" t="s">
        <v>12082</v>
      </c>
      <c r="S1738" s="32" t="s">
        <v>12088</v>
      </c>
      <c r="T1738" s="32" t="s">
        <v>12089</v>
      </c>
      <c r="U1738" s="32" t="s">
        <v>12090</v>
      </c>
    </row>
    <row r="1739" spans="1:21" x14ac:dyDescent="0.25">
      <c r="A1739" s="35" t="s">
        <v>1333</v>
      </c>
      <c r="B1739" s="35" t="s">
        <v>1334</v>
      </c>
      <c r="C1739" s="35" t="s">
        <v>1335</v>
      </c>
      <c r="D1739" s="32" t="s">
        <v>117</v>
      </c>
      <c r="E1739" s="32" t="s">
        <v>138</v>
      </c>
      <c r="F1739" s="46" t="s">
        <v>138</v>
      </c>
      <c r="G1739" s="32" t="s">
        <v>132</v>
      </c>
      <c r="H1739" s="32" t="s">
        <v>153</v>
      </c>
      <c r="I1739" s="32" t="s">
        <v>133</v>
      </c>
      <c r="O1739" s="35"/>
      <c r="P1739" s="35" t="s">
        <v>4248</v>
      </c>
      <c r="R1739" s="32" t="s">
        <v>12091</v>
      </c>
      <c r="S1739" s="32" t="e" cm="1">
        <f t="array" ref="S1739">-Beige</f>
        <v>#NAME?</v>
      </c>
    </row>
    <row r="1740" spans="1:21" x14ac:dyDescent="0.25">
      <c r="A1740" s="35" t="s">
        <v>1330</v>
      </c>
      <c r="B1740" s="35" t="s">
        <v>1331</v>
      </c>
      <c r="C1740" s="37" t="s">
        <v>1332</v>
      </c>
      <c r="D1740" s="32" t="s">
        <v>394</v>
      </c>
      <c r="E1740" s="32" t="s">
        <v>138</v>
      </c>
      <c r="F1740" s="46" t="s">
        <v>138</v>
      </c>
      <c r="G1740" s="32" t="s">
        <v>132</v>
      </c>
      <c r="H1740" s="32" t="s">
        <v>153</v>
      </c>
      <c r="I1740" s="32" t="s">
        <v>133</v>
      </c>
      <c r="O1740" s="35"/>
      <c r="P1740" s="35" t="s">
        <v>4248</v>
      </c>
      <c r="R1740" s="32" t="s">
        <v>12082</v>
      </c>
      <c r="S1740" s="32" t="s">
        <v>11431</v>
      </c>
      <c r="T1740" s="32" t="e" cm="1">
        <f t="array" ref="T1740">-Om</f>
        <v>#NAME?</v>
      </c>
      <c r="U1740" s="32" t="s">
        <v>12086</v>
      </c>
    </row>
    <row r="1741" spans="1:21" x14ac:dyDescent="0.25">
      <c r="A1741" s="35" t="s">
        <v>1327</v>
      </c>
      <c r="B1741" s="35" t="s">
        <v>1328</v>
      </c>
      <c r="C1741" s="35" t="s">
        <v>1329</v>
      </c>
      <c r="D1741" s="32" t="s">
        <v>3407</v>
      </c>
      <c r="E1741" s="32" t="s">
        <v>138</v>
      </c>
      <c r="F1741" s="46" t="s">
        <v>138</v>
      </c>
      <c r="G1741" s="32" t="s">
        <v>132</v>
      </c>
      <c r="H1741" s="32" t="s">
        <v>153</v>
      </c>
      <c r="I1741" s="32" t="s">
        <v>133</v>
      </c>
      <c r="O1741" s="35"/>
      <c r="P1741" s="35" t="s">
        <v>4248</v>
      </c>
      <c r="R1741" s="32" t="s">
        <v>12091</v>
      </c>
      <c r="S1741" s="32" t="e" cm="1">
        <f t="array" ref="S1741">-Red</f>
        <v>#NAME?</v>
      </c>
    </row>
    <row r="1742" spans="1:21" x14ac:dyDescent="0.25">
      <c r="A1742" s="35" t="s">
        <v>7864</v>
      </c>
      <c r="B1742" s="35" t="s">
        <v>7865</v>
      </c>
      <c r="C1742" s="35" t="s">
        <v>7866</v>
      </c>
      <c r="O1742" s="35"/>
      <c r="P1742" s="35" t="s">
        <v>4248</v>
      </c>
      <c r="R1742" s="32">
        <v>100000839099</v>
      </c>
      <c r="S1742" s="32" t="s">
        <v>10377</v>
      </c>
    </row>
    <row r="1743" spans="1:21" x14ac:dyDescent="0.25">
      <c r="A1743" s="35" t="s">
        <v>1324</v>
      </c>
      <c r="B1743" s="35" t="s">
        <v>1325</v>
      </c>
      <c r="C1743" s="35" t="s">
        <v>1326</v>
      </c>
      <c r="D1743" s="32" t="s">
        <v>137</v>
      </c>
      <c r="E1743" s="32" t="s">
        <v>400</v>
      </c>
      <c r="F1743" s="46">
        <v>4</v>
      </c>
      <c r="G1743" s="32" t="s">
        <v>132</v>
      </c>
      <c r="H1743" s="32" t="s">
        <v>100</v>
      </c>
      <c r="I1743" s="32" t="s">
        <v>101</v>
      </c>
      <c r="J1743" s="32" t="s">
        <v>102</v>
      </c>
      <c r="K1743" s="32">
        <v>1</v>
      </c>
      <c r="L1743" s="32" t="s">
        <v>103</v>
      </c>
      <c r="O1743" s="35"/>
      <c r="P1743" s="35" t="s">
        <v>4248</v>
      </c>
      <c r="Q1743" s="32" t="s">
        <v>10133</v>
      </c>
      <c r="R1743" s="32" t="s">
        <v>12092</v>
      </c>
      <c r="S1743" s="32" t="s">
        <v>12093</v>
      </c>
      <c r="T1743" s="32" t="s">
        <v>12094</v>
      </c>
      <c r="U1743" s="32" t="s">
        <v>12095</v>
      </c>
    </row>
    <row r="1744" spans="1:21" x14ac:dyDescent="0.25">
      <c r="A1744" s="33" t="s">
        <v>2724</v>
      </c>
      <c r="B1744" s="35" t="s">
        <v>3150</v>
      </c>
      <c r="C1744" s="35" t="s">
        <v>2946</v>
      </c>
      <c r="D1744" s="32" t="s">
        <v>320</v>
      </c>
      <c r="E1744" s="32" t="s">
        <v>138</v>
      </c>
      <c r="F1744" s="46" t="s">
        <v>138</v>
      </c>
      <c r="G1744" s="32" t="s">
        <v>132</v>
      </c>
      <c r="H1744" s="32" t="s">
        <v>153</v>
      </c>
      <c r="O1744" s="35"/>
      <c r="P1744" s="35" t="s">
        <v>4248</v>
      </c>
      <c r="Q1744" s="32" t="s">
        <v>10124</v>
      </c>
      <c r="R1744" s="32" t="s">
        <v>10285</v>
      </c>
      <c r="S1744" s="32" t="s">
        <v>12096</v>
      </c>
      <c r="T1744" s="32" t="s">
        <v>12097</v>
      </c>
      <c r="U1744" s="32" t="e" cm="1">
        <f t="array" aca="1" ref="U1744" ca="1">-Azora58146-CharcoalGrey(NoCupholder, No Handle Storage)</f>
        <v>#NAME?</v>
      </c>
    </row>
    <row r="1745" spans="1:21" x14ac:dyDescent="0.25">
      <c r="A1745" s="33" t="s">
        <v>2835</v>
      </c>
      <c r="B1745" s="35" t="s">
        <v>3261</v>
      </c>
      <c r="C1745" s="35" t="s">
        <v>3057</v>
      </c>
      <c r="D1745" s="32" t="s">
        <v>268</v>
      </c>
      <c r="E1745" s="32" t="s">
        <v>138</v>
      </c>
      <c r="G1745" s="32" t="s">
        <v>132</v>
      </c>
      <c r="H1745" s="32" t="s">
        <v>153</v>
      </c>
      <c r="O1745" s="35"/>
      <c r="P1745" s="35" t="s">
        <v>4248</v>
      </c>
      <c r="Q1745" s="32" t="s">
        <v>10124</v>
      </c>
      <c r="R1745" s="32" t="s">
        <v>10285</v>
      </c>
      <c r="S1745" s="32" t="s">
        <v>12096</v>
      </c>
      <c r="T1745" s="32" t="s">
        <v>12097</v>
      </c>
      <c r="U1745" s="32" t="s">
        <v>12098</v>
      </c>
    </row>
    <row r="1746" spans="1:21" x14ac:dyDescent="0.25">
      <c r="A1746" s="35" t="s">
        <v>9684</v>
      </c>
      <c r="B1746" s="35" t="s">
        <v>9685</v>
      </c>
      <c r="C1746" s="35" t="s">
        <v>9686</v>
      </c>
      <c r="O1746" s="35"/>
      <c r="P1746" s="35" t="s">
        <v>4248</v>
      </c>
      <c r="Q1746" s="32" t="s">
        <v>10124</v>
      </c>
      <c r="R1746" s="32" t="s">
        <v>10285</v>
      </c>
      <c r="S1746" s="32" t="s">
        <v>12096</v>
      </c>
      <c r="T1746" s="32" t="s">
        <v>12097</v>
      </c>
      <c r="U1746" s="32" t="e" cm="1">
        <f t="array" aca="1" ref="U1746" ca="1">-NavyBlue-Azora56136(NoCupholder +Handle Storage)</f>
        <v>#NAME?</v>
      </c>
    </row>
    <row r="1747" spans="1:21" x14ac:dyDescent="0.25">
      <c r="A1747" s="35" t="s">
        <v>9526</v>
      </c>
      <c r="B1747" s="35" t="s">
        <v>9527</v>
      </c>
      <c r="C1747" s="35" t="s">
        <v>9528</v>
      </c>
      <c r="O1747" s="35"/>
      <c r="P1747" s="35" t="s">
        <v>4248</v>
      </c>
      <c r="Q1747" s="32" t="s">
        <v>10124</v>
      </c>
      <c r="R1747" s="32" t="s">
        <v>10285</v>
      </c>
      <c r="S1747" s="32" t="s">
        <v>12096</v>
      </c>
      <c r="T1747" s="32" t="s">
        <v>12097</v>
      </c>
      <c r="U1747" s="32" t="e" cm="1">
        <f t="array" aca="1" ref="U1747" ca="1">-SandyBrown-Azora58007(NoCupholder, No Handle Storage)</f>
        <v>#NAME?</v>
      </c>
    </row>
    <row r="1748" spans="1:21" x14ac:dyDescent="0.25">
      <c r="A1748" s="33" t="s">
        <v>2815</v>
      </c>
      <c r="B1748" s="35" t="s">
        <v>3241</v>
      </c>
      <c r="C1748" s="35" t="s">
        <v>3037</v>
      </c>
      <c r="D1748" s="32" t="s">
        <v>627</v>
      </c>
      <c r="E1748" s="32" t="s">
        <v>138</v>
      </c>
      <c r="G1748" s="32" t="s">
        <v>132</v>
      </c>
      <c r="H1748" s="32" t="s">
        <v>153</v>
      </c>
      <c r="O1748" s="35"/>
      <c r="P1748" s="35" t="s">
        <v>4248</v>
      </c>
      <c r="Q1748" s="32" t="s">
        <v>10124</v>
      </c>
      <c r="R1748" s="32" t="s">
        <v>10285</v>
      </c>
      <c r="S1748" s="32" t="s">
        <v>12096</v>
      </c>
      <c r="T1748" s="32" t="s">
        <v>12097</v>
      </c>
      <c r="U1748" s="32" t="e" cm="1">
        <f t="array" ref="U1748">-LEONE-MAROON (NoCupholder, No Handle Storage)</f>
        <v>#NAME?</v>
      </c>
    </row>
    <row r="1749" spans="1:21" x14ac:dyDescent="0.25">
      <c r="A1749" s="33" t="s">
        <v>2825</v>
      </c>
      <c r="B1749" s="35" t="s">
        <v>3251</v>
      </c>
      <c r="C1749" s="35" t="s">
        <v>3047</v>
      </c>
      <c r="D1749" s="32" t="s">
        <v>320</v>
      </c>
      <c r="E1749" s="32" t="s">
        <v>138</v>
      </c>
      <c r="G1749" s="32" t="s">
        <v>132</v>
      </c>
      <c r="H1749" s="32" t="s">
        <v>153</v>
      </c>
      <c r="O1749" s="35"/>
      <c r="P1749" s="35" t="s">
        <v>4248</v>
      </c>
      <c r="Q1749" s="32" t="s">
        <v>10125</v>
      </c>
      <c r="R1749" s="32" t="s">
        <v>10285</v>
      </c>
      <c r="S1749" s="32" t="s">
        <v>12099</v>
      </c>
      <c r="T1749" s="32" t="s">
        <v>12097</v>
      </c>
      <c r="U1749" s="32" t="e" cm="1">
        <f t="array" aca="1" ref="U1749" ca="1">-Azora58146-CharcoalGrey(NoCupholder, No Handle Storage)</f>
        <v>#NAME?</v>
      </c>
    </row>
    <row r="1750" spans="1:21" x14ac:dyDescent="0.25">
      <c r="A1750" s="33" t="s">
        <v>2822</v>
      </c>
      <c r="B1750" s="35" t="s">
        <v>3248</v>
      </c>
      <c r="C1750" s="35" t="s">
        <v>3044</v>
      </c>
      <c r="D1750" s="32" t="s">
        <v>268</v>
      </c>
      <c r="E1750" s="32" t="s">
        <v>138</v>
      </c>
      <c r="G1750" s="32" t="s">
        <v>132</v>
      </c>
      <c r="H1750" s="32" t="s">
        <v>153</v>
      </c>
      <c r="O1750" s="35"/>
      <c r="P1750" s="35" t="s">
        <v>4248</v>
      </c>
      <c r="Q1750" s="32" t="s">
        <v>10125</v>
      </c>
      <c r="R1750" s="32" t="s">
        <v>10285</v>
      </c>
      <c r="S1750" s="32" t="s">
        <v>12099</v>
      </c>
      <c r="T1750" s="32" t="s">
        <v>12097</v>
      </c>
      <c r="U1750" s="32" t="s">
        <v>12098</v>
      </c>
    </row>
    <row r="1751" spans="1:21" x14ac:dyDescent="0.25">
      <c r="A1751" s="35" t="s">
        <v>9556</v>
      </c>
      <c r="B1751" s="35" t="s">
        <v>9557</v>
      </c>
      <c r="C1751" s="35" t="s">
        <v>9558</v>
      </c>
      <c r="O1751" s="35"/>
      <c r="P1751" s="35" t="s">
        <v>4248</v>
      </c>
      <c r="Q1751" s="32" t="s">
        <v>10125</v>
      </c>
      <c r="R1751" s="32" t="s">
        <v>10285</v>
      </c>
      <c r="S1751" s="32" t="s">
        <v>12099</v>
      </c>
      <c r="T1751" s="32" t="s">
        <v>12097</v>
      </c>
      <c r="U1751" s="32" t="e" cm="1">
        <f t="array" aca="1" ref="U1751" ca="1">-NavyBlue-Azora56136(NoCupholder +Handle Storage)</f>
        <v>#NAME?</v>
      </c>
    </row>
    <row r="1752" spans="1:21" x14ac:dyDescent="0.25">
      <c r="A1752" s="35" t="s">
        <v>4506</v>
      </c>
      <c r="B1752" s="35" t="s">
        <v>4507</v>
      </c>
      <c r="C1752" s="35" t="s">
        <v>4508</v>
      </c>
      <c r="O1752" s="35"/>
      <c r="P1752" s="35" t="s">
        <v>4248</v>
      </c>
      <c r="Q1752" s="32" t="s">
        <v>10125</v>
      </c>
      <c r="R1752" s="32" t="s">
        <v>10285</v>
      </c>
      <c r="S1752" s="32" t="s">
        <v>12099</v>
      </c>
      <c r="T1752" s="32" t="s">
        <v>12097</v>
      </c>
      <c r="U1752" s="32" t="e" cm="1">
        <f t="array" aca="1" ref="U1752" ca="1">-SandyBrown-Azora58007(NoCupholder, No Handle Storage)</f>
        <v>#NAME?</v>
      </c>
    </row>
    <row r="1753" spans="1:21" x14ac:dyDescent="0.25">
      <c r="A1753" s="33" t="s">
        <v>2764</v>
      </c>
      <c r="B1753" s="35" t="s">
        <v>3190</v>
      </c>
      <c r="C1753" s="35" t="s">
        <v>2986</v>
      </c>
      <c r="D1753" s="32" t="s">
        <v>627</v>
      </c>
      <c r="E1753" s="32" t="s">
        <v>138</v>
      </c>
      <c r="G1753" s="32" t="s">
        <v>132</v>
      </c>
      <c r="H1753" s="32" t="s">
        <v>153</v>
      </c>
      <c r="O1753" s="35"/>
      <c r="P1753" s="35" t="s">
        <v>4248</v>
      </c>
      <c r="Q1753" s="32" t="s">
        <v>10125</v>
      </c>
      <c r="R1753" s="32" t="s">
        <v>10285</v>
      </c>
      <c r="S1753" s="32" t="s">
        <v>12099</v>
      </c>
      <c r="T1753" s="32" t="s">
        <v>12097</v>
      </c>
      <c r="U1753" s="32" t="e" cm="1">
        <f t="array" ref="U1753">-LEONE-MAROON (NoCupholder, No Handle Storage)</f>
        <v>#NAME?</v>
      </c>
    </row>
    <row r="1754" spans="1:21" x14ac:dyDescent="0.25">
      <c r="A1754" s="33" t="s">
        <v>2931</v>
      </c>
      <c r="B1754" s="35" t="s">
        <v>3357</v>
      </c>
      <c r="C1754" s="35" t="s">
        <v>3135</v>
      </c>
      <c r="D1754" s="32" t="s">
        <v>627</v>
      </c>
      <c r="E1754" s="32" t="s">
        <v>138</v>
      </c>
      <c r="G1754" s="32" t="s">
        <v>132</v>
      </c>
      <c r="H1754" s="32" t="s">
        <v>153</v>
      </c>
      <c r="O1754" s="35"/>
      <c r="P1754" s="35" t="s">
        <v>4248</v>
      </c>
      <c r="Q1754" s="32" t="s">
        <v>10124</v>
      </c>
      <c r="R1754" s="32" t="s">
        <v>10285</v>
      </c>
      <c r="S1754" s="32" t="s">
        <v>12096</v>
      </c>
      <c r="T1754" s="32" t="s">
        <v>12097</v>
      </c>
      <c r="U1754" s="32" t="e" cm="1">
        <f t="array" ref="U1754">-LeoneMaroon (NoCupholder, No Handle Storage)</f>
        <v>#NAME?</v>
      </c>
    </row>
    <row r="1755" spans="1:21" x14ac:dyDescent="0.25">
      <c r="A1755" s="33" t="s">
        <v>2930</v>
      </c>
      <c r="B1755" s="35" t="s">
        <v>3356</v>
      </c>
      <c r="C1755" s="35" t="s">
        <v>3134</v>
      </c>
      <c r="D1755" s="32" t="s">
        <v>627</v>
      </c>
      <c r="E1755" s="32" t="s">
        <v>138</v>
      </c>
      <c r="G1755" s="32" t="s">
        <v>132</v>
      </c>
      <c r="H1755" s="32" t="s">
        <v>153</v>
      </c>
      <c r="O1755" s="35"/>
      <c r="P1755" s="35" t="s">
        <v>4248</v>
      </c>
      <c r="Q1755" s="32" t="s">
        <v>10125</v>
      </c>
      <c r="R1755" s="32" t="s">
        <v>10285</v>
      </c>
      <c r="S1755" s="32" t="s">
        <v>12099</v>
      </c>
      <c r="T1755" s="32" t="s">
        <v>12097</v>
      </c>
      <c r="U1755" s="32" t="e" cm="1">
        <f t="array" ref="U1755">-LeoneMaroon (NoCupholder, No Handle Storage)</f>
        <v>#NAME?</v>
      </c>
    </row>
    <row r="1756" spans="1:21" x14ac:dyDescent="0.25">
      <c r="A1756" s="35" t="s">
        <v>1321</v>
      </c>
      <c r="B1756" s="35" t="s">
        <v>1322</v>
      </c>
      <c r="C1756" s="35" t="s">
        <v>1323</v>
      </c>
      <c r="D1756" s="32" t="s">
        <v>137</v>
      </c>
      <c r="E1756" s="32" t="s">
        <v>138</v>
      </c>
      <c r="F1756" s="46" t="s">
        <v>131</v>
      </c>
      <c r="G1756" s="32" t="s">
        <v>132</v>
      </c>
      <c r="H1756" s="32" t="s">
        <v>100</v>
      </c>
      <c r="I1756" s="32" t="s">
        <v>101</v>
      </c>
      <c r="J1756" s="32" t="s">
        <v>102</v>
      </c>
      <c r="K1756" s="32">
        <v>2</v>
      </c>
      <c r="L1756" s="32" t="s">
        <v>103</v>
      </c>
      <c r="O1756" s="35"/>
      <c r="P1756" s="35" t="s">
        <v>4248</v>
      </c>
      <c r="Q1756" s="32" t="s">
        <v>9862</v>
      </c>
      <c r="R1756" s="32" t="s">
        <v>11755</v>
      </c>
      <c r="S1756" s="32" t="s">
        <v>12100</v>
      </c>
      <c r="T1756" s="32" t="s">
        <v>11413</v>
      </c>
      <c r="U1756" s="32" t="s">
        <v>10886</v>
      </c>
    </row>
    <row r="1757" spans="1:21" x14ac:dyDescent="0.25">
      <c r="A1757" s="35" t="s">
        <v>1318</v>
      </c>
      <c r="B1757" s="35" t="s">
        <v>1319</v>
      </c>
      <c r="C1757" s="35" t="s">
        <v>1320</v>
      </c>
      <c r="D1757" s="32" t="s">
        <v>137</v>
      </c>
      <c r="E1757" s="32" t="s">
        <v>138</v>
      </c>
      <c r="F1757" s="46" t="s">
        <v>131</v>
      </c>
      <c r="G1757" s="32" t="s">
        <v>132</v>
      </c>
      <c r="H1757" s="32" t="s">
        <v>100</v>
      </c>
      <c r="I1757" s="32" t="s">
        <v>101</v>
      </c>
      <c r="J1757" s="32" t="s">
        <v>102</v>
      </c>
      <c r="K1757" s="32">
        <v>2</v>
      </c>
      <c r="L1757" s="32" t="s">
        <v>103</v>
      </c>
      <c r="O1757" s="35"/>
      <c r="P1757" s="35" t="s">
        <v>4248</v>
      </c>
      <c r="Q1757" s="32" t="s">
        <v>9862</v>
      </c>
      <c r="R1757" s="32" t="s">
        <v>11757</v>
      </c>
      <c r="S1757" s="32" t="s">
        <v>11758</v>
      </c>
      <c r="T1757" s="32" t="s">
        <v>10526</v>
      </c>
      <c r="U1757" s="32" t="s">
        <v>12101</v>
      </c>
    </row>
    <row r="1758" spans="1:21" x14ac:dyDescent="0.25">
      <c r="A1758" s="35" t="s">
        <v>1315</v>
      </c>
      <c r="B1758" s="35" t="s">
        <v>1316</v>
      </c>
      <c r="C1758" s="35" t="s">
        <v>1317</v>
      </c>
      <c r="D1758" s="32" t="s">
        <v>137</v>
      </c>
      <c r="E1758" s="32" t="s">
        <v>138</v>
      </c>
      <c r="F1758" s="46" t="s">
        <v>131</v>
      </c>
      <c r="G1758" s="32" t="s">
        <v>132</v>
      </c>
      <c r="H1758" s="32" t="s">
        <v>100</v>
      </c>
      <c r="I1758" s="32" t="s">
        <v>101</v>
      </c>
      <c r="J1758" s="32" t="s">
        <v>102</v>
      </c>
      <c r="K1758" s="32">
        <v>2</v>
      </c>
      <c r="L1758" s="32" t="s">
        <v>103</v>
      </c>
      <c r="O1758" s="35"/>
      <c r="P1758" s="35" t="s">
        <v>4248</v>
      </c>
      <c r="Q1758" s="32" t="s">
        <v>9863</v>
      </c>
      <c r="R1758" s="32" t="s">
        <v>11760</v>
      </c>
      <c r="S1758" s="32" t="s">
        <v>12100</v>
      </c>
      <c r="T1758" s="32" t="s">
        <v>11413</v>
      </c>
      <c r="U1758" s="32" t="s">
        <v>10886</v>
      </c>
    </row>
    <row r="1759" spans="1:21" x14ac:dyDescent="0.25">
      <c r="A1759" s="35" t="s">
        <v>1312</v>
      </c>
      <c r="B1759" s="35" t="s">
        <v>1313</v>
      </c>
      <c r="C1759" s="35" t="s">
        <v>1314</v>
      </c>
      <c r="D1759" s="32" t="s">
        <v>137</v>
      </c>
      <c r="E1759" s="32" t="s">
        <v>138</v>
      </c>
      <c r="F1759" s="46" t="s">
        <v>131</v>
      </c>
      <c r="G1759" s="32" t="s">
        <v>132</v>
      </c>
      <c r="H1759" s="32" t="s">
        <v>100</v>
      </c>
      <c r="I1759" s="32" t="s">
        <v>101</v>
      </c>
      <c r="J1759" s="32" t="s">
        <v>102</v>
      </c>
      <c r="K1759" s="32">
        <v>2</v>
      </c>
      <c r="L1759" s="32" t="s">
        <v>103</v>
      </c>
      <c r="O1759" s="35"/>
      <c r="P1759" s="35" t="s">
        <v>4248</v>
      </c>
      <c r="Q1759" s="32" t="s">
        <v>9863</v>
      </c>
      <c r="R1759" s="32" t="s">
        <v>11761</v>
      </c>
      <c r="S1759" s="32" t="s">
        <v>11758</v>
      </c>
      <c r="T1759" s="32" t="s">
        <v>10526</v>
      </c>
      <c r="U1759" s="32" t="s">
        <v>12102</v>
      </c>
    </row>
    <row r="1760" spans="1:21" x14ac:dyDescent="0.25">
      <c r="A1760" s="35" t="s">
        <v>5039</v>
      </c>
      <c r="B1760" s="35" t="s">
        <v>5040</v>
      </c>
      <c r="C1760" s="35" t="s">
        <v>5041</v>
      </c>
      <c r="O1760" s="35"/>
      <c r="P1760" s="35" t="s">
        <v>4248</v>
      </c>
      <c r="Q1760" s="32" t="s">
        <v>10182</v>
      </c>
      <c r="R1760" s="32" t="s">
        <v>12103</v>
      </c>
      <c r="S1760" s="32" t="s">
        <v>11189</v>
      </c>
      <c r="T1760" s="32" t="s">
        <v>10399</v>
      </c>
      <c r="U1760" s="32" t="s">
        <v>12104</v>
      </c>
    </row>
    <row r="1761" spans="1:21" x14ac:dyDescent="0.25">
      <c r="A1761" s="35" t="s">
        <v>7954</v>
      </c>
      <c r="B1761" s="35" t="s">
        <v>7955</v>
      </c>
      <c r="C1761" s="35" t="s">
        <v>7956</v>
      </c>
      <c r="O1761" s="35"/>
      <c r="P1761" s="35" t="s">
        <v>4248</v>
      </c>
      <c r="R1761" s="32">
        <v>100000934437</v>
      </c>
      <c r="S1761" s="32" t="s">
        <v>10878</v>
      </c>
    </row>
    <row r="1762" spans="1:21" x14ac:dyDescent="0.25">
      <c r="A1762" s="35" t="s">
        <v>7593</v>
      </c>
      <c r="B1762" s="35" t="s">
        <v>7594</v>
      </c>
      <c r="C1762" s="35" t="s">
        <v>7595</v>
      </c>
      <c r="O1762" s="35"/>
      <c r="P1762" s="35" t="s">
        <v>4248</v>
      </c>
      <c r="R1762" s="32">
        <v>100000934438</v>
      </c>
      <c r="S1762" s="32" t="s">
        <v>11741</v>
      </c>
    </row>
    <row r="1763" spans="1:21" x14ac:dyDescent="0.25">
      <c r="A1763" s="35" t="s">
        <v>7835</v>
      </c>
      <c r="B1763" s="35" t="s">
        <v>7836</v>
      </c>
      <c r="C1763" s="35" t="s">
        <v>7837</v>
      </c>
      <c r="O1763" s="35"/>
      <c r="P1763" s="35" t="s">
        <v>4248</v>
      </c>
      <c r="R1763" s="32">
        <v>100000934438</v>
      </c>
      <c r="S1763" s="32" t="s">
        <v>10985</v>
      </c>
    </row>
    <row r="1764" spans="1:21" x14ac:dyDescent="0.25">
      <c r="A1764" s="35" t="s">
        <v>9506</v>
      </c>
      <c r="B1764" s="35" t="s">
        <v>9507</v>
      </c>
      <c r="C1764" s="35" t="s">
        <v>9508</v>
      </c>
      <c r="O1764" s="35"/>
      <c r="P1764" s="35" t="s">
        <v>4248</v>
      </c>
      <c r="Q1764" s="32" t="s">
        <v>10178</v>
      </c>
      <c r="R1764" s="32" t="s">
        <v>12105</v>
      </c>
      <c r="S1764" s="32" t="s">
        <v>11450</v>
      </c>
      <c r="T1764" s="32" t="s">
        <v>10372</v>
      </c>
      <c r="U1764" s="32" t="s">
        <v>10373</v>
      </c>
    </row>
    <row r="1765" spans="1:21" x14ac:dyDescent="0.25">
      <c r="A1765" s="35" t="s">
        <v>9500</v>
      </c>
      <c r="B1765" s="35" t="s">
        <v>9501</v>
      </c>
      <c r="C1765" s="35" t="s">
        <v>9502</v>
      </c>
      <c r="O1765" s="35"/>
      <c r="P1765" s="35" t="s">
        <v>4248</v>
      </c>
      <c r="Q1765" s="32" t="s">
        <v>10178</v>
      </c>
      <c r="R1765" s="32" t="s">
        <v>12105</v>
      </c>
      <c r="S1765" s="32" t="s">
        <v>12106</v>
      </c>
      <c r="T1765" s="32" t="s">
        <v>12107</v>
      </c>
    </row>
    <row r="1766" spans="1:21" x14ac:dyDescent="0.25">
      <c r="A1766" s="35" t="s">
        <v>9509</v>
      </c>
      <c r="B1766" s="35" t="s">
        <v>9510</v>
      </c>
      <c r="C1766" s="35" t="s">
        <v>9511</v>
      </c>
      <c r="O1766" s="35"/>
      <c r="P1766" s="35" t="s">
        <v>4248</v>
      </c>
      <c r="Q1766" s="32" t="s">
        <v>10179</v>
      </c>
      <c r="R1766" s="32" t="s">
        <v>12108</v>
      </c>
      <c r="S1766" s="32" t="s">
        <v>11450</v>
      </c>
      <c r="T1766" s="32" t="s">
        <v>10372</v>
      </c>
      <c r="U1766" s="32" t="s">
        <v>10373</v>
      </c>
    </row>
    <row r="1767" spans="1:21" x14ac:dyDescent="0.25">
      <c r="A1767" s="35" t="s">
        <v>9503</v>
      </c>
      <c r="B1767" s="35" t="s">
        <v>9504</v>
      </c>
      <c r="C1767" s="35" t="s">
        <v>9505</v>
      </c>
      <c r="O1767" s="35"/>
      <c r="P1767" s="35" t="s">
        <v>4248</v>
      </c>
      <c r="Q1767" s="32" t="s">
        <v>10179</v>
      </c>
      <c r="R1767" s="32" t="s">
        <v>12108</v>
      </c>
      <c r="S1767" s="32" t="s">
        <v>12106</v>
      </c>
      <c r="T1767" s="32" t="s">
        <v>12107</v>
      </c>
    </row>
    <row r="1768" spans="1:21" x14ac:dyDescent="0.25">
      <c r="A1768" s="35" t="s">
        <v>8022</v>
      </c>
      <c r="B1768" s="35" t="s">
        <v>8023</v>
      </c>
      <c r="C1768" s="35" t="s">
        <v>8024</v>
      </c>
      <c r="O1768" s="35"/>
      <c r="P1768" s="35" t="s">
        <v>4248</v>
      </c>
      <c r="R1768" s="32" t="s">
        <v>12109</v>
      </c>
      <c r="S1768" s="32" t="s">
        <v>12110</v>
      </c>
      <c r="T1768" s="32" t="s">
        <v>10052</v>
      </c>
    </row>
    <row r="1769" spans="1:21" x14ac:dyDescent="0.25">
      <c r="A1769" s="35" t="s">
        <v>5093</v>
      </c>
      <c r="B1769" s="35" t="s">
        <v>5094</v>
      </c>
      <c r="C1769" s="35" t="s">
        <v>5095</v>
      </c>
      <c r="O1769" s="35"/>
      <c r="P1769" s="35" t="s">
        <v>4248</v>
      </c>
      <c r="R1769" s="32" t="s">
        <v>12109</v>
      </c>
      <c r="S1769" s="32" t="s">
        <v>12110</v>
      </c>
      <c r="T1769" s="32" t="s">
        <v>12111</v>
      </c>
    </row>
    <row r="1770" spans="1:21" x14ac:dyDescent="0.25">
      <c r="A1770" s="35" t="s">
        <v>7918</v>
      </c>
      <c r="B1770" s="35" t="s">
        <v>7919</v>
      </c>
      <c r="C1770" s="35" t="s">
        <v>7920</v>
      </c>
      <c r="O1770" s="35"/>
      <c r="P1770" s="35" t="s">
        <v>4248</v>
      </c>
      <c r="R1770" s="32">
        <v>100000770606</v>
      </c>
      <c r="S1770" s="32" t="s">
        <v>10985</v>
      </c>
    </row>
    <row r="1771" spans="1:21" x14ac:dyDescent="0.25">
      <c r="A1771" s="35" t="s">
        <v>7939</v>
      </c>
      <c r="B1771" s="35" t="s">
        <v>7940</v>
      </c>
      <c r="C1771" s="35" t="s">
        <v>7941</v>
      </c>
      <c r="O1771" s="35"/>
      <c r="P1771" s="35" t="s">
        <v>4248</v>
      </c>
      <c r="R1771" s="32">
        <v>100000858637</v>
      </c>
      <c r="S1771" s="32" t="s">
        <v>10878</v>
      </c>
    </row>
    <row r="1772" spans="1:21" x14ac:dyDescent="0.25">
      <c r="A1772" s="35" t="s">
        <v>7818</v>
      </c>
      <c r="B1772" s="35" t="s">
        <v>7819</v>
      </c>
      <c r="C1772" s="35" t="s">
        <v>7820</v>
      </c>
      <c r="O1772" s="35"/>
      <c r="P1772" s="35" t="s">
        <v>4248</v>
      </c>
      <c r="R1772" s="32">
        <v>100000858637</v>
      </c>
      <c r="S1772" s="32" t="s">
        <v>10985</v>
      </c>
    </row>
    <row r="1773" spans="1:21" x14ac:dyDescent="0.25">
      <c r="A1773" s="35" t="s">
        <v>7536</v>
      </c>
      <c r="B1773" s="35" t="s">
        <v>7537</v>
      </c>
      <c r="C1773" s="35" t="s">
        <v>7538</v>
      </c>
      <c r="O1773" s="35"/>
      <c r="P1773" s="35" t="s">
        <v>4248</v>
      </c>
      <c r="R1773" s="32">
        <v>100000770606</v>
      </c>
      <c r="S1773" s="32" t="s">
        <v>11741</v>
      </c>
    </row>
    <row r="1774" spans="1:21" x14ac:dyDescent="0.25">
      <c r="A1774" s="35" t="s">
        <v>7766</v>
      </c>
      <c r="B1774" s="35" t="s">
        <v>7767</v>
      </c>
      <c r="C1774" s="35" t="s">
        <v>7768</v>
      </c>
      <c r="O1774" s="35"/>
      <c r="P1774" s="35" t="s">
        <v>4248</v>
      </c>
      <c r="R1774" s="32">
        <v>100000858637</v>
      </c>
      <c r="S1774" s="32" t="s">
        <v>10879</v>
      </c>
    </row>
    <row r="1775" spans="1:21" x14ac:dyDescent="0.25">
      <c r="A1775" s="35" t="s">
        <v>7581</v>
      </c>
      <c r="B1775" s="35" t="s">
        <v>7582</v>
      </c>
      <c r="C1775" s="35" t="s">
        <v>7583</v>
      </c>
      <c r="O1775" s="35"/>
      <c r="P1775" s="35" t="s">
        <v>4248</v>
      </c>
      <c r="R1775" s="32">
        <v>100000770606</v>
      </c>
      <c r="S1775" s="32" t="s">
        <v>10879</v>
      </c>
    </row>
    <row r="1776" spans="1:21" x14ac:dyDescent="0.25">
      <c r="A1776" s="35" t="s">
        <v>7554</v>
      </c>
      <c r="B1776" s="35" t="s">
        <v>7555</v>
      </c>
      <c r="C1776" s="35" t="s">
        <v>7556</v>
      </c>
      <c r="O1776" s="35"/>
      <c r="P1776" s="35" t="s">
        <v>4248</v>
      </c>
      <c r="R1776" s="32">
        <v>100000894114</v>
      </c>
      <c r="S1776" s="32" t="s">
        <v>10376</v>
      </c>
    </row>
    <row r="1777" spans="1:19" x14ac:dyDescent="0.25">
      <c r="A1777" s="35" t="s">
        <v>7686</v>
      </c>
      <c r="B1777" s="35" t="s">
        <v>7687</v>
      </c>
      <c r="C1777" s="35" t="s">
        <v>7688</v>
      </c>
      <c r="O1777" s="35"/>
      <c r="P1777" s="35" t="s">
        <v>4248</v>
      </c>
      <c r="R1777" s="32">
        <v>100000894114</v>
      </c>
      <c r="S1777" s="32" t="s">
        <v>10378</v>
      </c>
    </row>
    <row r="1778" spans="1:19" x14ac:dyDescent="0.25">
      <c r="A1778" s="35" t="s">
        <v>7701</v>
      </c>
      <c r="B1778" s="35" t="s">
        <v>7702</v>
      </c>
      <c r="C1778" s="35" t="s">
        <v>7703</v>
      </c>
      <c r="O1778" s="35"/>
      <c r="P1778" s="35" t="s">
        <v>4248</v>
      </c>
      <c r="R1778" s="32">
        <v>100000894113</v>
      </c>
      <c r="S1778" s="32" t="s">
        <v>10377</v>
      </c>
    </row>
    <row r="1779" spans="1:19" x14ac:dyDescent="0.25">
      <c r="A1779" s="35" t="s">
        <v>7711</v>
      </c>
      <c r="B1779" s="35" t="s">
        <v>7712</v>
      </c>
      <c r="C1779" s="35" t="s">
        <v>7713</v>
      </c>
      <c r="O1779" s="35"/>
      <c r="P1779" s="35" t="s">
        <v>4248</v>
      </c>
      <c r="R1779" s="32">
        <v>100000894114</v>
      </c>
      <c r="S1779" s="32" t="s">
        <v>10716</v>
      </c>
    </row>
    <row r="1780" spans="1:19" x14ac:dyDescent="0.25">
      <c r="A1780" s="35" t="s">
        <v>7760</v>
      </c>
      <c r="B1780" s="35" t="s">
        <v>7761</v>
      </c>
      <c r="C1780" s="35" t="s">
        <v>7762</v>
      </c>
      <c r="O1780" s="35"/>
      <c r="P1780" s="35" t="s">
        <v>4248</v>
      </c>
      <c r="R1780" s="32">
        <v>100000897474</v>
      </c>
      <c r="S1780" s="32" t="s">
        <v>10716</v>
      </c>
    </row>
    <row r="1781" spans="1:19" x14ac:dyDescent="0.25">
      <c r="A1781" s="35" t="s">
        <v>7683</v>
      </c>
      <c r="B1781" s="35" t="s">
        <v>7684</v>
      </c>
      <c r="C1781" s="35" t="s">
        <v>7685</v>
      </c>
      <c r="O1781" s="35"/>
      <c r="P1781" s="35" t="s">
        <v>4248</v>
      </c>
      <c r="R1781" s="32">
        <v>100000930148</v>
      </c>
      <c r="S1781" s="32" t="s">
        <v>10716</v>
      </c>
    </row>
    <row r="1782" spans="1:19" x14ac:dyDescent="0.25">
      <c r="A1782" s="35" t="s">
        <v>7692</v>
      </c>
      <c r="B1782" s="35" t="s">
        <v>7693</v>
      </c>
      <c r="C1782" s="35" t="s">
        <v>7694</v>
      </c>
      <c r="O1782" s="35"/>
      <c r="P1782" s="35" t="s">
        <v>4248</v>
      </c>
      <c r="R1782" s="32">
        <v>100000897474</v>
      </c>
      <c r="S1782" s="32" t="s">
        <v>10376</v>
      </c>
    </row>
    <row r="1783" spans="1:19" x14ac:dyDescent="0.25">
      <c r="A1783" s="35" t="s">
        <v>7695</v>
      </c>
      <c r="B1783" s="35" t="s">
        <v>7696</v>
      </c>
      <c r="C1783" s="35" t="s">
        <v>7697</v>
      </c>
      <c r="O1783" s="35"/>
      <c r="P1783" s="35" t="s">
        <v>4248</v>
      </c>
      <c r="R1783" s="32">
        <v>100000930148</v>
      </c>
      <c r="S1783" s="32" t="s">
        <v>10378</v>
      </c>
    </row>
    <row r="1784" spans="1:19" x14ac:dyDescent="0.25">
      <c r="A1784" s="35" t="s">
        <v>7578</v>
      </c>
      <c r="B1784" s="35" t="s">
        <v>7579</v>
      </c>
      <c r="C1784" s="35" t="s">
        <v>7580</v>
      </c>
      <c r="O1784" s="35"/>
      <c r="P1784" s="35" t="s">
        <v>4248</v>
      </c>
      <c r="R1784" s="32">
        <v>100000903206</v>
      </c>
      <c r="S1784" s="32" t="s">
        <v>10878</v>
      </c>
    </row>
    <row r="1785" spans="1:19" x14ac:dyDescent="0.25">
      <c r="A1785" s="35" t="s">
        <v>7704</v>
      </c>
      <c r="B1785" s="35" t="s">
        <v>7690</v>
      </c>
      <c r="C1785" s="35" t="s">
        <v>7705</v>
      </c>
      <c r="O1785" s="35"/>
      <c r="P1785" s="35" t="s">
        <v>4248</v>
      </c>
      <c r="R1785" s="32">
        <v>100000905447</v>
      </c>
      <c r="S1785" s="32" t="s">
        <v>10879</v>
      </c>
    </row>
    <row r="1786" spans="1:19" x14ac:dyDescent="0.25">
      <c r="A1786" s="35" t="s">
        <v>7689</v>
      </c>
      <c r="B1786" s="35" t="s">
        <v>7690</v>
      </c>
      <c r="C1786" s="35" t="s">
        <v>7691</v>
      </c>
      <c r="O1786" s="35"/>
      <c r="P1786" s="35" t="s">
        <v>4248</v>
      </c>
      <c r="R1786" s="32">
        <v>100000905447</v>
      </c>
      <c r="S1786" s="32" t="s">
        <v>10715</v>
      </c>
    </row>
    <row r="1787" spans="1:19" x14ac:dyDescent="0.25">
      <c r="A1787" s="35" t="s">
        <v>7706</v>
      </c>
      <c r="B1787" s="35" t="s">
        <v>7707</v>
      </c>
      <c r="C1787" s="35" t="s">
        <v>7708</v>
      </c>
      <c r="O1787" s="35"/>
      <c r="P1787" s="35" t="s">
        <v>4248</v>
      </c>
      <c r="R1787" s="32">
        <v>100000905446</v>
      </c>
      <c r="S1787" s="32" t="s">
        <v>10377</v>
      </c>
    </row>
    <row r="1788" spans="1:19" x14ac:dyDescent="0.25">
      <c r="A1788" s="35" t="s">
        <v>7709</v>
      </c>
      <c r="B1788" s="35" t="s">
        <v>7707</v>
      </c>
      <c r="C1788" s="35" t="s">
        <v>7710</v>
      </c>
      <c r="O1788" s="35"/>
      <c r="P1788" s="35" t="s">
        <v>4248</v>
      </c>
      <c r="R1788" s="32">
        <v>100000905446</v>
      </c>
      <c r="S1788" s="32" t="s">
        <v>10985</v>
      </c>
    </row>
    <row r="1789" spans="1:19" x14ac:dyDescent="0.25">
      <c r="A1789" s="35" t="s">
        <v>7698</v>
      </c>
      <c r="B1789" s="35" t="s">
        <v>7699</v>
      </c>
      <c r="C1789" s="35" t="s">
        <v>7700</v>
      </c>
      <c r="O1789" s="35"/>
      <c r="P1789" s="35" t="s">
        <v>4248</v>
      </c>
      <c r="R1789" s="32">
        <v>100000905447</v>
      </c>
      <c r="S1789" s="32" t="s">
        <v>11741</v>
      </c>
    </row>
    <row r="1790" spans="1:19" x14ac:dyDescent="0.25">
      <c r="A1790" s="35" t="s">
        <v>7717</v>
      </c>
      <c r="B1790" s="35" t="s">
        <v>7699</v>
      </c>
      <c r="C1790" s="35" t="s">
        <v>7718</v>
      </c>
      <c r="O1790" s="35"/>
      <c r="P1790" s="35" t="s">
        <v>4248</v>
      </c>
      <c r="R1790" s="32">
        <v>100000905447</v>
      </c>
      <c r="S1790" s="32" t="s">
        <v>10378</v>
      </c>
    </row>
    <row r="1791" spans="1:19" x14ac:dyDescent="0.25">
      <c r="A1791" s="35" t="s">
        <v>7608</v>
      </c>
      <c r="B1791" s="35" t="s">
        <v>7609</v>
      </c>
      <c r="C1791" s="35" t="s">
        <v>7610</v>
      </c>
      <c r="O1791" s="35"/>
      <c r="P1791" s="35" t="s">
        <v>4248</v>
      </c>
      <c r="R1791" s="32">
        <v>100001031533</v>
      </c>
      <c r="S1791" s="32" t="s">
        <v>10879</v>
      </c>
    </row>
    <row r="1792" spans="1:19" x14ac:dyDescent="0.25">
      <c r="A1792" s="35" t="s">
        <v>7611</v>
      </c>
      <c r="B1792" s="35" t="s">
        <v>7612</v>
      </c>
      <c r="C1792" s="35" t="s">
        <v>7613</v>
      </c>
      <c r="O1792" s="35"/>
      <c r="P1792" s="35" t="s">
        <v>4248</v>
      </c>
      <c r="R1792" s="32">
        <v>100001031533</v>
      </c>
      <c r="S1792" s="32" t="s">
        <v>10985</v>
      </c>
    </row>
    <row r="1793" spans="1:21" x14ac:dyDescent="0.25">
      <c r="A1793" s="35" t="s">
        <v>7605</v>
      </c>
      <c r="B1793" s="35" t="s">
        <v>7606</v>
      </c>
      <c r="C1793" s="35" t="s">
        <v>7607</v>
      </c>
      <c r="O1793" s="35"/>
      <c r="P1793" s="35" t="s">
        <v>4248</v>
      </c>
      <c r="R1793" s="32">
        <v>100001031535</v>
      </c>
      <c r="S1793" s="32" t="s">
        <v>10878</v>
      </c>
    </row>
    <row r="1794" spans="1:21" x14ac:dyDescent="0.25">
      <c r="A1794" s="35" t="s">
        <v>1309</v>
      </c>
      <c r="B1794" s="35" t="s">
        <v>1310</v>
      </c>
      <c r="C1794" s="35" t="s">
        <v>1311</v>
      </c>
      <c r="D1794" s="32" t="s">
        <v>137</v>
      </c>
      <c r="E1794" s="32" t="s">
        <v>138</v>
      </c>
      <c r="F1794" s="46" t="s">
        <v>138</v>
      </c>
      <c r="G1794" s="32" t="s">
        <v>138</v>
      </c>
      <c r="H1794" s="32" t="s">
        <v>100</v>
      </c>
      <c r="I1794" s="32" t="s">
        <v>133</v>
      </c>
      <c r="O1794" s="35"/>
      <c r="P1794" s="35" t="s">
        <v>4248</v>
      </c>
      <c r="R1794" s="32" t="s">
        <v>12112</v>
      </c>
      <c r="S1794" s="32" t="s">
        <v>10223</v>
      </c>
    </row>
    <row r="1795" spans="1:21" x14ac:dyDescent="0.25">
      <c r="A1795" s="35" t="s">
        <v>4581</v>
      </c>
      <c r="B1795" s="35" t="s">
        <v>4582</v>
      </c>
      <c r="C1795" s="35" t="s">
        <v>4583</v>
      </c>
      <c r="O1795" s="35"/>
      <c r="P1795" s="35" t="s">
        <v>4248</v>
      </c>
      <c r="Q1795" s="32" t="s">
        <v>10180</v>
      </c>
      <c r="R1795" s="32" t="s">
        <v>12113</v>
      </c>
      <c r="S1795" s="32" t="s">
        <v>12114</v>
      </c>
      <c r="T1795" s="32" t="s">
        <v>12115</v>
      </c>
      <c r="U1795" s="32" t="s">
        <v>10226</v>
      </c>
    </row>
    <row r="1796" spans="1:21" x14ac:dyDescent="0.25">
      <c r="A1796" s="35" t="s">
        <v>4623</v>
      </c>
      <c r="B1796" s="35" t="s">
        <v>4624</v>
      </c>
      <c r="C1796" s="35" t="s">
        <v>4625</v>
      </c>
      <c r="O1796" s="35"/>
      <c r="P1796" s="35" t="s">
        <v>4248</v>
      </c>
      <c r="Q1796" s="32" t="s">
        <v>10181</v>
      </c>
      <c r="R1796" s="32" t="s">
        <v>12116</v>
      </c>
      <c r="S1796" s="32" t="s">
        <v>12114</v>
      </c>
      <c r="T1796" s="32" t="s">
        <v>12115</v>
      </c>
      <c r="U1796" s="32" t="s">
        <v>10226</v>
      </c>
    </row>
    <row r="1797" spans="1:21" x14ac:dyDescent="0.25">
      <c r="A1797" s="35" t="s">
        <v>9559</v>
      </c>
      <c r="B1797" s="35" t="s">
        <v>9560</v>
      </c>
      <c r="C1797" s="35" t="s">
        <v>9561</v>
      </c>
      <c r="O1797" s="35"/>
      <c r="P1797" s="35" t="s">
        <v>4248</v>
      </c>
      <c r="Q1797" s="32" t="s">
        <v>10180</v>
      </c>
      <c r="R1797" s="32" t="s">
        <v>12113</v>
      </c>
      <c r="S1797" s="32" t="s">
        <v>12117</v>
      </c>
      <c r="T1797" s="32" t="s">
        <v>12118</v>
      </c>
      <c r="U1797" s="32" t="s">
        <v>11020</v>
      </c>
    </row>
    <row r="1798" spans="1:21" x14ac:dyDescent="0.25">
      <c r="A1798" s="35" t="s">
        <v>8141</v>
      </c>
      <c r="B1798" s="35" t="s">
        <v>8142</v>
      </c>
      <c r="C1798" s="35" t="s">
        <v>8143</v>
      </c>
      <c r="O1798" s="35"/>
      <c r="P1798" s="35" t="s">
        <v>4248</v>
      </c>
      <c r="Q1798" s="32" t="s">
        <v>10180</v>
      </c>
      <c r="R1798" s="32" t="s">
        <v>12113</v>
      </c>
      <c r="S1798" s="32" t="s">
        <v>12119</v>
      </c>
      <c r="T1798" s="32" t="s">
        <v>12120</v>
      </c>
      <c r="U1798" s="32" t="s">
        <v>11020</v>
      </c>
    </row>
    <row r="1799" spans="1:21" x14ac:dyDescent="0.25">
      <c r="A1799" s="33" t="s">
        <v>3446</v>
      </c>
      <c r="B1799" s="35" t="s">
        <v>3447</v>
      </c>
      <c r="C1799" s="35" t="s">
        <v>3448</v>
      </c>
      <c r="D1799" s="32" t="s">
        <v>3449</v>
      </c>
      <c r="O1799" s="35"/>
      <c r="P1799" s="35" t="s">
        <v>4248</v>
      </c>
      <c r="Q1799" s="32" t="s">
        <v>10181</v>
      </c>
      <c r="R1799" s="32" t="s">
        <v>10081</v>
      </c>
    </row>
    <row r="1800" spans="1:21" x14ac:dyDescent="0.25">
      <c r="A1800" s="35" t="s">
        <v>8138</v>
      </c>
      <c r="B1800" s="35" t="s">
        <v>8139</v>
      </c>
      <c r="C1800" s="35" t="s">
        <v>8140</v>
      </c>
      <c r="O1800" s="35"/>
      <c r="P1800" s="35" t="s">
        <v>4248</v>
      </c>
      <c r="Q1800" s="32" t="s">
        <v>10181</v>
      </c>
      <c r="R1800" s="32" t="s">
        <v>12116</v>
      </c>
      <c r="S1800" s="32" t="s">
        <v>12119</v>
      </c>
      <c r="T1800" s="32" t="s">
        <v>12120</v>
      </c>
      <c r="U1800" s="32" t="s">
        <v>11020</v>
      </c>
    </row>
    <row r="1801" spans="1:21" x14ac:dyDescent="0.25">
      <c r="A1801" s="35" t="s">
        <v>1306</v>
      </c>
      <c r="B1801" s="35" t="s">
        <v>1307</v>
      </c>
      <c r="C1801" s="35" t="s">
        <v>1308</v>
      </c>
      <c r="D1801" s="32" t="s">
        <v>117</v>
      </c>
      <c r="E1801" s="32" t="s">
        <v>1284</v>
      </c>
      <c r="F1801" s="46">
        <v>4</v>
      </c>
      <c r="G1801" s="32" t="s">
        <v>152</v>
      </c>
      <c r="H1801" s="32" t="s">
        <v>100</v>
      </c>
      <c r="I1801" s="32" t="s">
        <v>133</v>
      </c>
      <c r="M1801" s="38">
        <v>133</v>
      </c>
      <c r="N1801" s="32">
        <v>138</v>
      </c>
      <c r="O1801" s="35"/>
      <c r="P1801" s="35" t="s">
        <v>4248</v>
      </c>
      <c r="Q1801" s="32" t="s">
        <v>10180</v>
      </c>
      <c r="R1801" s="32" t="s">
        <v>10180</v>
      </c>
      <c r="S1801" s="32" t="e" cm="1">
        <f t="array" ref="S1801">-Blue</f>
        <v>#NAME?</v>
      </c>
    </row>
    <row r="1802" spans="1:21" x14ac:dyDescent="0.25">
      <c r="A1802" s="35" t="s">
        <v>1304</v>
      </c>
      <c r="B1802" s="35" t="s">
        <v>1305</v>
      </c>
      <c r="C1802" s="35" t="s">
        <v>14</v>
      </c>
      <c r="D1802" s="32" t="s">
        <v>3389</v>
      </c>
      <c r="E1802" s="32" t="s">
        <v>1284</v>
      </c>
      <c r="F1802" s="46">
        <v>4</v>
      </c>
      <c r="G1802" s="32" t="s">
        <v>152</v>
      </c>
      <c r="H1802" s="32" t="s">
        <v>100</v>
      </c>
      <c r="I1802" s="32" t="s">
        <v>133</v>
      </c>
      <c r="M1802" s="38">
        <v>133</v>
      </c>
      <c r="N1802" s="32">
        <v>138</v>
      </c>
      <c r="O1802" s="35"/>
      <c r="P1802" s="35" t="s">
        <v>4248</v>
      </c>
      <c r="Q1802" s="32" t="s">
        <v>10180</v>
      </c>
      <c r="R1802" s="32" t="s">
        <v>10180</v>
      </c>
      <c r="S1802" s="32" t="e" cm="1">
        <f t="array" ref="S1802">-Cream</f>
        <v>#NAME?</v>
      </c>
    </row>
    <row r="1803" spans="1:21" x14ac:dyDescent="0.25">
      <c r="A1803" s="35" t="s">
        <v>1300</v>
      </c>
      <c r="B1803" s="35" t="s">
        <v>1301</v>
      </c>
      <c r="C1803" s="35" t="s">
        <v>15</v>
      </c>
      <c r="D1803" s="32" t="s">
        <v>3390</v>
      </c>
      <c r="E1803" s="32" t="s">
        <v>1284</v>
      </c>
      <c r="F1803" s="46">
        <v>4</v>
      </c>
      <c r="G1803" s="32" t="s">
        <v>152</v>
      </c>
      <c r="H1803" s="32" t="s">
        <v>100</v>
      </c>
      <c r="I1803" s="32" t="s">
        <v>133</v>
      </c>
      <c r="M1803" s="32">
        <v>133</v>
      </c>
      <c r="N1803" s="32">
        <v>138</v>
      </c>
      <c r="O1803" s="35"/>
      <c r="P1803" s="35" t="s">
        <v>4248</v>
      </c>
      <c r="Q1803" s="32" t="s">
        <v>10180</v>
      </c>
      <c r="R1803" s="32" t="s">
        <v>12113</v>
      </c>
      <c r="S1803" s="32" t="s">
        <v>12121</v>
      </c>
      <c r="T1803" s="32" t="s">
        <v>9796</v>
      </c>
    </row>
    <row r="1804" spans="1:21" x14ac:dyDescent="0.25">
      <c r="A1804" s="35" t="s">
        <v>1297</v>
      </c>
      <c r="B1804" s="35" t="s">
        <v>1298</v>
      </c>
      <c r="C1804" s="35" t="s">
        <v>1299</v>
      </c>
      <c r="D1804" s="32" t="s">
        <v>117</v>
      </c>
      <c r="E1804" s="32" t="s">
        <v>1284</v>
      </c>
      <c r="F1804" s="46">
        <v>4</v>
      </c>
      <c r="G1804" s="32" t="s">
        <v>152</v>
      </c>
      <c r="H1804" s="32" t="s">
        <v>100</v>
      </c>
      <c r="I1804" s="32" t="s">
        <v>133</v>
      </c>
      <c r="M1804" s="32">
        <v>133</v>
      </c>
      <c r="N1804" s="32">
        <v>138</v>
      </c>
      <c r="O1804" s="35"/>
      <c r="P1804" s="35" t="s">
        <v>4248</v>
      </c>
      <c r="Q1804" s="32" t="s">
        <v>10180</v>
      </c>
      <c r="R1804" s="32" t="s">
        <v>10180</v>
      </c>
      <c r="S1804" s="32" t="e" cm="1">
        <f t="array" ref="S1804">-Red</f>
        <v>#NAME?</v>
      </c>
    </row>
    <row r="1805" spans="1:21" x14ac:dyDescent="0.25">
      <c r="A1805" s="35" t="s">
        <v>1302</v>
      </c>
      <c r="B1805" s="37" t="s">
        <v>1303</v>
      </c>
      <c r="C1805" s="35" t="s">
        <v>16</v>
      </c>
      <c r="D1805" s="32" t="s">
        <v>3392</v>
      </c>
      <c r="E1805" s="32" t="s">
        <v>1284</v>
      </c>
      <c r="F1805" s="46">
        <v>4</v>
      </c>
      <c r="G1805" s="32" t="s">
        <v>152</v>
      </c>
      <c r="H1805" s="32" t="s">
        <v>100</v>
      </c>
      <c r="I1805" s="32" t="s">
        <v>133</v>
      </c>
      <c r="M1805" s="32">
        <v>133</v>
      </c>
      <c r="N1805" s="32">
        <v>138</v>
      </c>
      <c r="O1805" s="35"/>
      <c r="P1805" s="35" t="s">
        <v>4248</v>
      </c>
      <c r="Q1805" s="32" t="s">
        <v>10180</v>
      </c>
      <c r="R1805" s="32" t="s">
        <v>10180</v>
      </c>
      <c r="S1805" s="32" t="e" cm="1">
        <f t="array" ref="S1805">-DarkAlm</f>
        <v>#NAME?</v>
      </c>
      <c r="T1805" s="32" t="s">
        <v>12122</v>
      </c>
    </row>
    <row r="1806" spans="1:21" x14ac:dyDescent="0.25">
      <c r="A1806" s="35" t="s">
        <v>1294</v>
      </c>
      <c r="B1806" s="35" t="s">
        <v>1295</v>
      </c>
      <c r="C1806" s="35" t="s">
        <v>1296</v>
      </c>
      <c r="D1806" s="32" t="s">
        <v>3389</v>
      </c>
      <c r="E1806" s="32" t="s">
        <v>1284</v>
      </c>
      <c r="F1806" s="46">
        <v>4</v>
      </c>
      <c r="G1806" s="32" t="s">
        <v>152</v>
      </c>
      <c r="H1806" s="32" t="s">
        <v>100</v>
      </c>
      <c r="I1806" s="32" t="s">
        <v>133</v>
      </c>
      <c r="M1806" s="32">
        <v>133</v>
      </c>
      <c r="N1806" s="32">
        <v>138</v>
      </c>
      <c r="O1806" s="35"/>
      <c r="P1806" s="35" t="s">
        <v>4248</v>
      </c>
      <c r="Q1806" s="32" t="s">
        <v>10181</v>
      </c>
      <c r="R1806" s="32" t="s">
        <v>12116</v>
      </c>
      <c r="S1806" s="32" t="s">
        <v>12123</v>
      </c>
      <c r="T1806" s="32" t="s">
        <v>12124</v>
      </c>
      <c r="U1806" s="32" t="s">
        <v>11020</v>
      </c>
    </row>
    <row r="1807" spans="1:21" x14ac:dyDescent="0.25">
      <c r="A1807" s="35" t="s">
        <v>1288</v>
      </c>
      <c r="B1807" s="35" t="s">
        <v>1289</v>
      </c>
      <c r="C1807" s="35" t="s">
        <v>17</v>
      </c>
      <c r="D1807" s="32" t="s">
        <v>3390</v>
      </c>
      <c r="E1807" s="32" t="s">
        <v>1284</v>
      </c>
      <c r="F1807" s="46">
        <v>4</v>
      </c>
      <c r="G1807" s="32" t="s">
        <v>152</v>
      </c>
      <c r="H1807" s="32" t="s">
        <v>100</v>
      </c>
      <c r="I1807" s="32" t="s">
        <v>133</v>
      </c>
      <c r="M1807" s="32">
        <v>133</v>
      </c>
      <c r="N1807" s="32">
        <v>138</v>
      </c>
      <c r="O1807" s="35"/>
      <c r="P1807" s="35" t="s">
        <v>4248</v>
      </c>
      <c r="Q1807" s="32" t="s">
        <v>10181</v>
      </c>
      <c r="R1807" s="32" t="s">
        <v>12116</v>
      </c>
      <c r="S1807" s="32" t="s">
        <v>12121</v>
      </c>
      <c r="T1807" s="32" t="s">
        <v>9796</v>
      </c>
    </row>
    <row r="1808" spans="1:21" x14ac:dyDescent="0.25">
      <c r="A1808" s="35" t="s">
        <v>1285</v>
      </c>
      <c r="B1808" s="35" t="s">
        <v>1286</v>
      </c>
      <c r="C1808" s="35" t="s">
        <v>1287</v>
      </c>
      <c r="D1808" s="32" t="s">
        <v>117</v>
      </c>
      <c r="E1808" s="32" t="s">
        <v>1284</v>
      </c>
      <c r="F1808" s="46">
        <v>4</v>
      </c>
      <c r="G1808" s="32" t="s">
        <v>152</v>
      </c>
      <c r="H1808" s="32" t="s">
        <v>100</v>
      </c>
      <c r="I1808" s="32" t="s">
        <v>133</v>
      </c>
      <c r="M1808" s="32">
        <v>133</v>
      </c>
      <c r="N1808" s="32">
        <v>138</v>
      </c>
      <c r="O1808" s="35"/>
      <c r="P1808" s="35" t="s">
        <v>4248</v>
      </c>
      <c r="Q1808" s="32" t="s">
        <v>10181</v>
      </c>
      <c r="R1808" s="32" t="s">
        <v>12116</v>
      </c>
      <c r="S1808" s="32" t="s">
        <v>12125</v>
      </c>
    </row>
    <row r="1809" spans="1:20" x14ac:dyDescent="0.25">
      <c r="A1809" s="35" t="s">
        <v>1281</v>
      </c>
      <c r="B1809" s="35" t="s">
        <v>1282</v>
      </c>
      <c r="C1809" s="35" t="s">
        <v>1283</v>
      </c>
      <c r="D1809" s="32" t="s">
        <v>117</v>
      </c>
      <c r="E1809" s="32" t="s">
        <v>1284</v>
      </c>
      <c r="F1809" s="46">
        <v>4</v>
      </c>
      <c r="G1809" s="32" t="s">
        <v>152</v>
      </c>
      <c r="H1809" s="32" t="s">
        <v>100</v>
      </c>
      <c r="I1809" s="32" t="s">
        <v>133</v>
      </c>
      <c r="M1809" s="32">
        <v>133</v>
      </c>
      <c r="N1809" s="32">
        <v>138</v>
      </c>
      <c r="O1809" s="35"/>
      <c r="P1809" s="35" t="s">
        <v>4248</v>
      </c>
      <c r="Q1809" s="32" t="s">
        <v>10181</v>
      </c>
      <c r="R1809" s="32" t="s">
        <v>12116</v>
      </c>
      <c r="S1809" s="32" t="s">
        <v>10047</v>
      </c>
    </row>
    <row r="1810" spans="1:20" x14ac:dyDescent="0.25">
      <c r="A1810" s="35" t="s">
        <v>1291</v>
      </c>
      <c r="B1810" s="37" t="s">
        <v>1292</v>
      </c>
      <c r="C1810" s="35" t="s">
        <v>1293</v>
      </c>
      <c r="D1810" s="32" t="s">
        <v>3392</v>
      </c>
      <c r="E1810" s="32" t="s">
        <v>1284</v>
      </c>
      <c r="F1810" s="46">
        <v>4</v>
      </c>
      <c r="G1810" s="32" t="s">
        <v>152</v>
      </c>
      <c r="H1810" s="32" t="s">
        <v>100</v>
      </c>
      <c r="I1810" s="32" t="s">
        <v>133</v>
      </c>
      <c r="M1810" s="38">
        <v>133</v>
      </c>
      <c r="N1810" s="32">
        <v>138</v>
      </c>
      <c r="O1810" s="35"/>
      <c r="P1810" s="35" t="s">
        <v>4248</v>
      </c>
      <c r="Q1810" s="32" t="s">
        <v>10181</v>
      </c>
      <c r="R1810" s="32" t="s">
        <v>12126</v>
      </c>
      <c r="S1810" s="32" t="s">
        <v>11828</v>
      </c>
    </row>
    <row r="1811" spans="1:20" x14ac:dyDescent="0.25">
      <c r="A1811" s="35" t="s">
        <v>9708</v>
      </c>
      <c r="B1811" s="35" t="s">
        <v>9709</v>
      </c>
      <c r="C1811" s="35" t="s">
        <v>9710</v>
      </c>
      <c r="O1811" s="35"/>
      <c r="P1811" s="35" t="s">
        <v>4248</v>
      </c>
      <c r="Q1811" s="32" t="s">
        <v>10180</v>
      </c>
      <c r="R1811" s="32" t="s">
        <v>12113</v>
      </c>
      <c r="S1811" s="32" t="s">
        <v>12127</v>
      </c>
      <c r="T1811" s="32" t="s">
        <v>10373</v>
      </c>
    </row>
    <row r="1812" spans="1:20" x14ac:dyDescent="0.25">
      <c r="A1812" s="33" t="s">
        <v>2809</v>
      </c>
      <c r="B1812" s="35" t="s">
        <v>3235</v>
      </c>
      <c r="C1812" s="35" t="s">
        <v>3031</v>
      </c>
      <c r="D1812" s="32" t="s">
        <v>3403</v>
      </c>
      <c r="E1812" s="32" t="s">
        <v>1284</v>
      </c>
      <c r="O1812" s="35"/>
      <c r="P1812" s="35" t="s">
        <v>4248</v>
      </c>
      <c r="Q1812" s="32" t="s">
        <v>10180</v>
      </c>
      <c r="R1812" s="32" t="s">
        <v>12113</v>
      </c>
      <c r="S1812" s="32" t="s">
        <v>10936</v>
      </c>
      <c r="T1812" s="32" t="s">
        <v>10355</v>
      </c>
    </row>
    <row r="1813" spans="1:20" x14ac:dyDescent="0.25">
      <c r="A1813" s="33" t="s">
        <v>2833</v>
      </c>
      <c r="B1813" s="35" t="s">
        <v>3259</v>
      </c>
      <c r="C1813" s="35" t="s">
        <v>3055</v>
      </c>
      <c r="D1813" s="32" t="s">
        <v>2715</v>
      </c>
      <c r="E1813" s="32" t="s">
        <v>1284</v>
      </c>
      <c r="O1813" s="35"/>
      <c r="P1813" s="35" t="s">
        <v>4248</v>
      </c>
      <c r="Q1813" s="32" t="s">
        <v>10180</v>
      </c>
      <c r="R1813" s="32" t="s">
        <v>12113</v>
      </c>
      <c r="S1813" s="32" t="s">
        <v>10380</v>
      </c>
      <c r="T1813" s="32" t="s">
        <v>10355</v>
      </c>
    </row>
    <row r="1814" spans="1:20" x14ac:dyDescent="0.25">
      <c r="A1814" s="35" t="s">
        <v>4472</v>
      </c>
      <c r="B1814" s="35" t="s">
        <v>4473</v>
      </c>
      <c r="C1814" s="35" t="s">
        <v>4474</v>
      </c>
      <c r="O1814" s="35"/>
      <c r="P1814" s="35" t="s">
        <v>4248</v>
      </c>
      <c r="Q1814" s="32" t="s">
        <v>10181</v>
      </c>
      <c r="R1814" s="32" t="s">
        <v>12116</v>
      </c>
      <c r="S1814" s="32" t="s">
        <v>12127</v>
      </c>
      <c r="T1814" s="32" t="s">
        <v>10373</v>
      </c>
    </row>
    <row r="1815" spans="1:20" x14ac:dyDescent="0.25">
      <c r="A1815" s="33" t="s">
        <v>2826</v>
      </c>
      <c r="B1815" s="35" t="s">
        <v>3252</v>
      </c>
      <c r="C1815" s="35" t="s">
        <v>3048</v>
      </c>
      <c r="D1815" s="32" t="s">
        <v>3403</v>
      </c>
      <c r="E1815" s="32" t="s">
        <v>1284</v>
      </c>
      <c r="O1815" s="35"/>
      <c r="P1815" s="35" t="s">
        <v>4248</v>
      </c>
      <c r="Q1815" s="32" t="s">
        <v>10181</v>
      </c>
      <c r="R1815" s="32" t="s">
        <v>12116</v>
      </c>
      <c r="S1815" s="32" t="s">
        <v>10936</v>
      </c>
      <c r="T1815" s="32" t="s">
        <v>10355</v>
      </c>
    </row>
    <row r="1816" spans="1:20" x14ac:dyDescent="0.25">
      <c r="A1816" s="33" t="s">
        <v>2849</v>
      </c>
      <c r="B1816" s="35" t="s">
        <v>3275</v>
      </c>
      <c r="C1816" s="35" t="s">
        <v>3071</v>
      </c>
      <c r="D1816" s="32" t="s">
        <v>2715</v>
      </c>
      <c r="E1816" s="32" t="s">
        <v>1284</v>
      </c>
      <c r="O1816" s="35"/>
      <c r="P1816" s="35" t="s">
        <v>4248</v>
      </c>
      <c r="Q1816" s="32" t="s">
        <v>10181</v>
      </c>
      <c r="R1816" s="32" t="s">
        <v>12116</v>
      </c>
      <c r="S1816" s="32" t="s">
        <v>10380</v>
      </c>
      <c r="T1816" s="32" t="s">
        <v>10355</v>
      </c>
    </row>
    <row r="1817" spans="1:20" x14ac:dyDescent="0.25">
      <c r="A1817" s="33" t="s">
        <v>2804</v>
      </c>
      <c r="B1817" s="35" t="s">
        <v>3230</v>
      </c>
      <c r="C1817" s="35" t="s">
        <v>3026</v>
      </c>
      <c r="D1817" s="32" t="s">
        <v>3387</v>
      </c>
      <c r="O1817" s="35"/>
      <c r="P1817" s="35" t="s">
        <v>4248</v>
      </c>
      <c r="Q1817" s="32" t="s">
        <v>10183</v>
      </c>
      <c r="R1817" s="32" t="s">
        <v>12128</v>
      </c>
      <c r="S1817" s="32" t="s">
        <v>10097</v>
      </c>
    </row>
    <row r="1818" spans="1:20" x14ac:dyDescent="0.25">
      <c r="A1818" s="35" t="s">
        <v>7992</v>
      </c>
      <c r="B1818" s="35" t="s">
        <v>7993</v>
      </c>
      <c r="C1818" s="35" t="s">
        <v>7994</v>
      </c>
      <c r="O1818" s="35"/>
      <c r="P1818" s="35" t="s">
        <v>3713</v>
      </c>
      <c r="Q1818" s="32" t="s">
        <v>10184</v>
      </c>
      <c r="R1818" s="32" t="s">
        <v>10184</v>
      </c>
      <c r="S1818" s="32" t="e" cm="1">
        <f t="array" ref="S1818">-AvioTan</f>
        <v>#NAME?</v>
      </c>
      <c r="T1818" s="32" t="s">
        <v>9796</v>
      </c>
    </row>
    <row r="1819" spans="1:20" x14ac:dyDescent="0.25">
      <c r="A1819" s="33" t="s">
        <v>2810</v>
      </c>
      <c r="B1819" s="35" t="s">
        <v>3236</v>
      </c>
      <c r="C1819" s="35" t="s">
        <v>3032</v>
      </c>
      <c r="D1819" s="32" t="s">
        <v>3387</v>
      </c>
      <c r="O1819" s="35"/>
      <c r="P1819" s="35" t="s">
        <v>4248</v>
      </c>
      <c r="Q1819" s="32" t="s">
        <v>10185</v>
      </c>
      <c r="R1819" s="32" t="s">
        <v>12129</v>
      </c>
      <c r="S1819" s="32" t="s">
        <v>10097</v>
      </c>
    </row>
    <row r="1820" spans="1:20" x14ac:dyDescent="0.25">
      <c r="A1820" s="35" t="s">
        <v>5024</v>
      </c>
      <c r="B1820" s="35" t="s">
        <v>5025</v>
      </c>
      <c r="C1820" s="35" t="s">
        <v>5026</v>
      </c>
      <c r="O1820" s="35"/>
      <c r="P1820" s="35" t="s">
        <v>3713</v>
      </c>
      <c r="Q1820" s="32" t="s">
        <v>10186</v>
      </c>
      <c r="R1820" s="32" t="s">
        <v>10186</v>
      </c>
      <c r="S1820" s="32" t="e" cm="1">
        <f t="array" ref="S1820">-AvioTan</f>
        <v>#NAME?</v>
      </c>
      <c r="T1820" s="32" t="s">
        <v>9796</v>
      </c>
    </row>
    <row r="1821" spans="1:20" x14ac:dyDescent="0.25">
      <c r="A1821" s="35" t="s">
        <v>8082</v>
      </c>
      <c r="B1821" s="35" t="s">
        <v>8083</v>
      </c>
      <c r="C1821" s="35" t="s">
        <v>8084</v>
      </c>
      <c r="O1821" s="35"/>
      <c r="P1821" s="35" t="s">
        <v>4248</v>
      </c>
      <c r="R1821" s="32" t="s">
        <v>12130</v>
      </c>
      <c r="S1821" s="32" t="s">
        <v>12131</v>
      </c>
      <c r="T1821" s="32" t="s">
        <v>10223</v>
      </c>
    </row>
    <row r="1822" spans="1:20" x14ac:dyDescent="0.25">
      <c r="A1822" s="33" t="s">
        <v>2827</v>
      </c>
      <c r="B1822" s="35" t="s">
        <v>3253</v>
      </c>
      <c r="C1822" s="35" t="s">
        <v>3049</v>
      </c>
      <c r="D1822" s="32" t="s">
        <v>3403</v>
      </c>
      <c r="O1822" s="35"/>
      <c r="P1822" s="35" t="s">
        <v>4248</v>
      </c>
      <c r="Q1822" s="32" t="s">
        <v>9885</v>
      </c>
      <c r="R1822" s="32" t="s">
        <v>12132</v>
      </c>
      <c r="S1822" s="32" t="s">
        <v>10898</v>
      </c>
    </row>
    <row r="1823" spans="1:20" x14ac:dyDescent="0.25">
      <c r="A1823" s="35" t="s">
        <v>7563</v>
      </c>
      <c r="B1823" s="35" t="s">
        <v>7564</v>
      </c>
      <c r="C1823" s="35" t="s">
        <v>7565</v>
      </c>
      <c r="O1823" s="35"/>
      <c r="P1823" s="35" t="s">
        <v>4248</v>
      </c>
      <c r="R1823" s="32">
        <v>100001071704</v>
      </c>
      <c r="S1823" s="32" t="s">
        <v>10878</v>
      </c>
    </row>
    <row r="1824" spans="1:20" x14ac:dyDescent="0.25">
      <c r="A1824" s="35" t="s">
        <v>7936</v>
      </c>
      <c r="B1824" s="35" t="s">
        <v>7937</v>
      </c>
      <c r="C1824" s="35" t="s">
        <v>7938</v>
      </c>
      <c r="O1824" s="35"/>
      <c r="P1824" s="35" t="s">
        <v>4248</v>
      </c>
      <c r="R1824" s="32">
        <v>100001071703</v>
      </c>
      <c r="S1824" s="32" t="s">
        <v>10878</v>
      </c>
    </row>
    <row r="1825" spans="1:21" x14ac:dyDescent="0.25">
      <c r="A1825" s="35" t="s">
        <v>4489</v>
      </c>
      <c r="B1825" s="35" t="s">
        <v>4490</v>
      </c>
      <c r="C1825" s="35" t="s">
        <v>4491</v>
      </c>
      <c r="O1825" s="35"/>
      <c r="P1825" s="35" t="s">
        <v>4362</v>
      </c>
      <c r="Q1825" s="32" t="s">
        <v>4491</v>
      </c>
      <c r="R1825" s="32" t="s">
        <v>4491</v>
      </c>
    </row>
    <row r="1826" spans="1:21" x14ac:dyDescent="0.25">
      <c r="A1826" s="35" t="s">
        <v>5448</v>
      </c>
      <c r="B1826" s="35" t="s">
        <v>5449</v>
      </c>
      <c r="C1826" s="35" t="s">
        <v>5450</v>
      </c>
      <c r="O1826" s="35"/>
      <c r="P1826" s="35" t="s">
        <v>4248</v>
      </c>
      <c r="Q1826" s="32" t="s">
        <v>9886</v>
      </c>
      <c r="R1826" s="32" t="s">
        <v>12133</v>
      </c>
      <c r="S1826" s="32" t="s">
        <v>11577</v>
      </c>
      <c r="T1826" s="32" t="s">
        <v>10811</v>
      </c>
    </row>
    <row r="1827" spans="1:21" x14ac:dyDescent="0.25">
      <c r="A1827" s="35" t="s">
        <v>5544</v>
      </c>
      <c r="B1827" s="35" t="s">
        <v>5545</v>
      </c>
      <c r="C1827" s="35" t="s">
        <v>5546</v>
      </c>
      <c r="O1827" s="35"/>
      <c r="P1827" s="35" t="s">
        <v>4248</v>
      </c>
      <c r="Q1827" s="32" t="s">
        <v>9886</v>
      </c>
      <c r="R1827" s="32" t="s">
        <v>10084</v>
      </c>
      <c r="S1827" s="32" t="s">
        <v>11552</v>
      </c>
      <c r="T1827" s="32" t="s">
        <v>11553</v>
      </c>
      <c r="U1827" s="32" t="s">
        <v>11554</v>
      </c>
    </row>
    <row r="1828" spans="1:21" x14ac:dyDescent="0.25">
      <c r="A1828" s="35" t="s">
        <v>5683</v>
      </c>
      <c r="B1828" s="35" t="s">
        <v>5545</v>
      </c>
      <c r="C1828" s="35" t="s">
        <v>5684</v>
      </c>
      <c r="O1828" s="35"/>
      <c r="P1828" s="35" t="s">
        <v>4248</v>
      </c>
      <c r="Q1828" s="32" t="s">
        <v>9886</v>
      </c>
      <c r="R1828" s="32" t="s">
        <v>12133</v>
      </c>
      <c r="S1828" s="32" t="e" cm="1">
        <f t="array" ref="S1828">- Azora</f>
        <v>#NAME?</v>
      </c>
      <c r="T1828" s="32" t="s">
        <v>11556</v>
      </c>
      <c r="U1828" s="32" t="s">
        <v>11557</v>
      </c>
    </row>
    <row r="1829" spans="1:21" x14ac:dyDescent="0.25">
      <c r="A1829" s="35" t="s">
        <v>5287</v>
      </c>
      <c r="B1829" s="35" t="s">
        <v>5288</v>
      </c>
      <c r="C1829" s="35" t="s">
        <v>5289</v>
      </c>
      <c r="O1829" s="35"/>
      <c r="P1829" s="35" t="s">
        <v>4248</v>
      </c>
      <c r="Q1829" s="32" t="s">
        <v>9886</v>
      </c>
      <c r="R1829" s="32" t="s">
        <v>12134</v>
      </c>
      <c r="S1829" s="32" t="s">
        <v>12135</v>
      </c>
      <c r="T1829" s="32" t="s">
        <v>12136</v>
      </c>
      <c r="U1829" s="32" t="s">
        <v>12137</v>
      </c>
    </row>
    <row r="1830" spans="1:21" x14ac:dyDescent="0.25">
      <c r="A1830" s="35" t="s">
        <v>5242</v>
      </c>
      <c r="B1830" s="35" t="s">
        <v>5243</v>
      </c>
      <c r="C1830" s="35" t="s">
        <v>5244</v>
      </c>
      <c r="O1830" s="35"/>
      <c r="P1830" s="35" t="s">
        <v>4248</v>
      </c>
      <c r="Q1830" s="32" t="s">
        <v>9886</v>
      </c>
      <c r="R1830" s="32" t="s">
        <v>12138</v>
      </c>
      <c r="S1830" s="32" t="s">
        <v>12139</v>
      </c>
      <c r="T1830" s="32" t="s">
        <v>12140</v>
      </c>
      <c r="U1830" s="32" t="s">
        <v>12141</v>
      </c>
    </row>
    <row r="1831" spans="1:21" x14ac:dyDescent="0.25">
      <c r="A1831" s="35" t="s">
        <v>5296</v>
      </c>
      <c r="B1831" s="35" t="s">
        <v>5297</v>
      </c>
      <c r="C1831" s="35" t="s">
        <v>5298</v>
      </c>
      <c r="O1831" s="35"/>
      <c r="P1831" s="35" t="s">
        <v>4248</v>
      </c>
      <c r="Q1831" s="32" t="s">
        <v>9886</v>
      </c>
      <c r="R1831" s="32" t="s">
        <v>12134</v>
      </c>
      <c r="S1831" s="32" t="s">
        <v>12142</v>
      </c>
      <c r="T1831" s="32" t="s">
        <v>12143</v>
      </c>
      <c r="U1831" s="32" t="s">
        <v>12144</v>
      </c>
    </row>
    <row r="1832" spans="1:21" x14ac:dyDescent="0.25">
      <c r="A1832" s="35" t="s">
        <v>5251</v>
      </c>
      <c r="B1832" s="35" t="s">
        <v>5252</v>
      </c>
      <c r="C1832" s="35" t="s">
        <v>5253</v>
      </c>
      <c r="O1832" s="35"/>
      <c r="P1832" s="35" t="s">
        <v>4248</v>
      </c>
      <c r="Q1832" s="32" t="s">
        <v>9886</v>
      </c>
      <c r="R1832" s="32" t="s">
        <v>12138</v>
      </c>
      <c r="S1832" s="32" t="s">
        <v>12145</v>
      </c>
      <c r="T1832" s="32" t="s">
        <v>12146</v>
      </c>
      <c r="U1832" s="32" t="s">
        <v>12147</v>
      </c>
    </row>
    <row r="1833" spans="1:21" x14ac:dyDescent="0.25">
      <c r="A1833" s="35" t="s">
        <v>5517</v>
      </c>
      <c r="B1833" s="35" t="s">
        <v>5518</v>
      </c>
      <c r="C1833" s="35" t="s">
        <v>5519</v>
      </c>
      <c r="O1833" s="35"/>
      <c r="P1833" s="35" t="s">
        <v>4248</v>
      </c>
      <c r="Q1833" s="32" t="s">
        <v>9886</v>
      </c>
      <c r="R1833" s="32" t="s">
        <v>10084</v>
      </c>
      <c r="S1833" s="32" t="s">
        <v>11552</v>
      </c>
      <c r="T1833" s="32" t="s">
        <v>12148</v>
      </c>
      <c r="U1833" s="32" t="s">
        <v>12149</v>
      </c>
    </row>
    <row r="1834" spans="1:21" x14ac:dyDescent="0.25">
      <c r="A1834" s="35" t="s">
        <v>5451</v>
      </c>
      <c r="B1834" s="35" t="s">
        <v>5452</v>
      </c>
      <c r="C1834" s="35" t="s">
        <v>5453</v>
      </c>
      <c r="O1834" s="35"/>
      <c r="P1834" s="35" t="s">
        <v>4248</v>
      </c>
      <c r="Q1834" s="32" t="s">
        <v>9887</v>
      </c>
      <c r="R1834" s="32" t="s">
        <v>12150</v>
      </c>
      <c r="S1834" s="32" t="s">
        <v>11577</v>
      </c>
      <c r="T1834" s="32" t="s">
        <v>10811</v>
      </c>
    </row>
    <row r="1835" spans="1:21" x14ac:dyDescent="0.25">
      <c r="A1835" s="35" t="s">
        <v>5547</v>
      </c>
      <c r="B1835" s="35" t="s">
        <v>5548</v>
      </c>
      <c r="C1835" s="35" t="s">
        <v>5549</v>
      </c>
      <c r="O1835" s="35"/>
      <c r="P1835" s="35" t="s">
        <v>4248</v>
      </c>
      <c r="Q1835" s="32" t="s">
        <v>9887</v>
      </c>
      <c r="R1835" s="32" t="s">
        <v>12150</v>
      </c>
      <c r="S1835" s="32" t="e" cm="1">
        <f t="array" ref="S1835">- Azora</f>
        <v>#NAME?</v>
      </c>
      <c r="T1835" s="32" t="s">
        <v>11493</v>
      </c>
      <c r="U1835" s="32" t="s">
        <v>12151</v>
      </c>
    </row>
    <row r="1836" spans="1:21" x14ac:dyDescent="0.25">
      <c r="A1836" s="35" t="s">
        <v>5284</v>
      </c>
      <c r="B1836" s="35" t="s">
        <v>5285</v>
      </c>
      <c r="C1836" s="35" t="s">
        <v>5286</v>
      </c>
      <c r="O1836" s="35"/>
      <c r="P1836" s="35" t="s">
        <v>4248</v>
      </c>
      <c r="Q1836" s="32" t="s">
        <v>9887</v>
      </c>
      <c r="R1836" s="32" t="s">
        <v>12152</v>
      </c>
      <c r="S1836" s="32" t="s">
        <v>12135</v>
      </c>
      <c r="T1836" s="32" t="s">
        <v>12136</v>
      </c>
      <c r="U1836" s="32" t="s">
        <v>12137</v>
      </c>
    </row>
    <row r="1837" spans="1:21" x14ac:dyDescent="0.25">
      <c r="A1837" s="35" t="s">
        <v>5239</v>
      </c>
      <c r="B1837" s="35" t="s">
        <v>5240</v>
      </c>
      <c r="C1837" s="35" t="s">
        <v>5241</v>
      </c>
      <c r="O1837" s="35"/>
      <c r="P1837" s="35" t="s">
        <v>4248</v>
      </c>
      <c r="Q1837" s="32" t="s">
        <v>9887</v>
      </c>
      <c r="R1837" s="32" t="s">
        <v>12153</v>
      </c>
      <c r="S1837" s="32" t="s">
        <v>12139</v>
      </c>
      <c r="T1837" s="32" t="s">
        <v>12140</v>
      </c>
      <c r="U1837" s="32" t="s">
        <v>12141</v>
      </c>
    </row>
    <row r="1838" spans="1:21" x14ac:dyDescent="0.25">
      <c r="A1838" s="35" t="s">
        <v>5293</v>
      </c>
      <c r="B1838" s="35" t="s">
        <v>5294</v>
      </c>
      <c r="C1838" s="35" t="s">
        <v>5295</v>
      </c>
      <c r="O1838" s="35"/>
      <c r="P1838" s="35" t="s">
        <v>4248</v>
      </c>
      <c r="Q1838" s="32" t="s">
        <v>9887</v>
      </c>
      <c r="R1838" s="32" t="s">
        <v>12152</v>
      </c>
      <c r="S1838" s="32" t="s">
        <v>12142</v>
      </c>
      <c r="T1838" s="32" t="s">
        <v>12143</v>
      </c>
      <c r="U1838" s="32" t="s">
        <v>12144</v>
      </c>
    </row>
    <row r="1839" spans="1:21" x14ac:dyDescent="0.25">
      <c r="A1839" s="35" t="s">
        <v>5248</v>
      </c>
      <c r="B1839" s="35" t="s">
        <v>5249</v>
      </c>
      <c r="C1839" s="35" t="s">
        <v>5250</v>
      </c>
      <c r="O1839" s="35"/>
      <c r="P1839" s="35" t="s">
        <v>4248</v>
      </c>
      <c r="Q1839" s="32" t="s">
        <v>9887</v>
      </c>
      <c r="R1839" s="32" t="s">
        <v>12153</v>
      </c>
      <c r="S1839" s="32" t="s">
        <v>12145</v>
      </c>
      <c r="T1839" s="32" t="s">
        <v>12146</v>
      </c>
      <c r="U1839" s="32" t="s">
        <v>12147</v>
      </c>
    </row>
    <row r="1840" spans="1:21" x14ac:dyDescent="0.25">
      <c r="A1840" s="35" t="s">
        <v>5520</v>
      </c>
      <c r="B1840" s="35" t="s">
        <v>5521</v>
      </c>
      <c r="C1840" s="35" t="s">
        <v>5522</v>
      </c>
      <c r="O1840" s="35"/>
      <c r="P1840" s="35" t="s">
        <v>4248</v>
      </c>
      <c r="Q1840" s="32" t="s">
        <v>9887</v>
      </c>
      <c r="R1840" s="32" t="s">
        <v>10085</v>
      </c>
      <c r="S1840" s="32" t="s">
        <v>11552</v>
      </c>
      <c r="T1840" s="32" t="s">
        <v>12148</v>
      </c>
      <c r="U1840" s="32" t="s">
        <v>12149</v>
      </c>
    </row>
    <row r="1841" spans="1:21" x14ac:dyDescent="0.25">
      <c r="A1841" s="35" t="s">
        <v>5454</v>
      </c>
      <c r="B1841" s="35" t="s">
        <v>5455</v>
      </c>
      <c r="C1841" s="35" t="s">
        <v>5456</v>
      </c>
      <c r="O1841" s="35"/>
      <c r="P1841" s="35" t="s">
        <v>4248</v>
      </c>
      <c r="Q1841" s="32" t="s">
        <v>9888</v>
      </c>
      <c r="R1841" s="32" t="s">
        <v>10086</v>
      </c>
      <c r="S1841" s="32" t="s">
        <v>11545</v>
      </c>
      <c r="T1841" s="32" t="s">
        <v>11546</v>
      </c>
      <c r="U1841" s="32" t="s">
        <v>10052</v>
      </c>
    </row>
    <row r="1842" spans="1:21" x14ac:dyDescent="0.25">
      <c r="A1842" s="35" t="s">
        <v>8481</v>
      </c>
      <c r="B1842" s="35" t="s">
        <v>8482</v>
      </c>
      <c r="C1842" s="35" t="s">
        <v>8483</v>
      </c>
      <c r="O1842" s="35"/>
      <c r="P1842" s="35" t="s">
        <v>4248</v>
      </c>
      <c r="Q1842" s="32" t="s">
        <v>9888</v>
      </c>
      <c r="R1842" s="32" t="s">
        <v>12154</v>
      </c>
      <c r="S1842" s="32" t="s">
        <v>12155</v>
      </c>
      <c r="T1842" s="32" t="s">
        <v>12156</v>
      </c>
      <c r="U1842" s="32" t="s">
        <v>12157</v>
      </c>
    </row>
    <row r="1843" spans="1:21" x14ac:dyDescent="0.25">
      <c r="A1843" s="35" t="s">
        <v>5550</v>
      </c>
      <c r="B1843" s="35" t="s">
        <v>5551</v>
      </c>
      <c r="C1843" s="35" t="s">
        <v>5552</v>
      </c>
      <c r="O1843" s="35"/>
      <c r="P1843" s="35" t="s">
        <v>4248</v>
      </c>
      <c r="Q1843" s="32" t="s">
        <v>9888</v>
      </c>
      <c r="R1843" s="32" t="s">
        <v>10086</v>
      </c>
      <c r="S1843" s="32" t="s">
        <v>11552</v>
      </c>
      <c r="T1843" s="32" t="s">
        <v>11553</v>
      </c>
      <c r="U1843" s="32" t="s">
        <v>11554</v>
      </c>
    </row>
    <row r="1844" spans="1:21" x14ac:dyDescent="0.25">
      <c r="A1844" s="35" t="s">
        <v>5281</v>
      </c>
      <c r="B1844" s="35" t="s">
        <v>5282</v>
      </c>
      <c r="C1844" s="35" t="s">
        <v>5283</v>
      </c>
      <c r="O1844" s="35"/>
      <c r="P1844" s="35" t="s">
        <v>4248</v>
      </c>
      <c r="Q1844" s="32" t="s">
        <v>9888</v>
      </c>
      <c r="R1844" s="32" t="s">
        <v>12158</v>
      </c>
      <c r="S1844" s="32" t="s">
        <v>12135</v>
      </c>
      <c r="T1844" s="32" t="s">
        <v>12136</v>
      </c>
      <c r="U1844" s="32" t="s">
        <v>12137</v>
      </c>
    </row>
    <row r="1845" spans="1:21" x14ac:dyDescent="0.25">
      <c r="A1845" s="35" t="s">
        <v>5236</v>
      </c>
      <c r="B1845" s="35" t="s">
        <v>5237</v>
      </c>
      <c r="C1845" s="35" t="s">
        <v>5238</v>
      </c>
      <c r="O1845" s="35"/>
      <c r="P1845" s="35" t="s">
        <v>4248</v>
      </c>
      <c r="Q1845" s="32" t="s">
        <v>9888</v>
      </c>
      <c r="R1845" s="32" t="s">
        <v>12159</v>
      </c>
      <c r="S1845" s="32" t="s">
        <v>12139</v>
      </c>
      <c r="T1845" s="32" t="s">
        <v>12140</v>
      </c>
      <c r="U1845" s="32" t="s">
        <v>12141</v>
      </c>
    </row>
    <row r="1846" spans="1:21" x14ac:dyDescent="0.25">
      <c r="A1846" s="35" t="s">
        <v>8338</v>
      </c>
      <c r="B1846" s="35" t="s">
        <v>8339</v>
      </c>
      <c r="C1846" s="35" t="s">
        <v>8340</v>
      </c>
      <c r="O1846" s="35"/>
      <c r="P1846" s="35" t="s">
        <v>4248</v>
      </c>
      <c r="Q1846" s="32" t="s">
        <v>9888</v>
      </c>
      <c r="R1846" s="32" t="s">
        <v>12154</v>
      </c>
      <c r="S1846" s="32" t="s">
        <v>12155</v>
      </c>
      <c r="T1846" s="32" t="s">
        <v>12156</v>
      </c>
      <c r="U1846" s="32" t="s">
        <v>12160</v>
      </c>
    </row>
    <row r="1847" spans="1:21" x14ac:dyDescent="0.25">
      <c r="A1847" s="35" t="s">
        <v>8329</v>
      </c>
      <c r="B1847" s="35" t="s">
        <v>8330</v>
      </c>
      <c r="C1847" s="35" t="s">
        <v>8331</v>
      </c>
      <c r="O1847" s="35"/>
      <c r="P1847" s="35" t="s">
        <v>4248</v>
      </c>
      <c r="Q1847" s="32" t="s">
        <v>9888</v>
      </c>
      <c r="R1847" s="32" t="s">
        <v>12154</v>
      </c>
      <c r="S1847" s="32" t="s">
        <v>12155</v>
      </c>
      <c r="T1847" s="32" t="s">
        <v>12156</v>
      </c>
      <c r="U1847" s="32" t="s">
        <v>12161</v>
      </c>
    </row>
    <row r="1848" spans="1:21" x14ac:dyDescent="0.25">
      <c r="A1848" s="35" t="s">
        <v>5290</v>
      </c>
      <c r="B1848" s="35" t="s">
        <v>5291</v>
      </c>
      <c r="C1848" s="35" t="s">
        <v>5292</v>
      </c>
      <c r="O1848" s="35"/>
      <c r="P1848" s="35" t="s">
        <v>4248</v>
      </c>
      <c r="Q1848" s="32" t="s">
        <v>9888</v>
      </c>
      <c r="R1848" s="32" t="s">
        <v>12158</v>
      </c>
      <c r="S1848" s="32" t="s">
        <v>12142</v>
      </c>
      <c r="T1848" s="32" t="s">
        <v>12143</v>
      </c>
      <c r="U1848" s="32" t="s">
        <v>12144</v>
      </c>
    </row>
    <row r="1849" spans="1:21" x14ac:dyDescent="0.25">
      <c r="A1849" s="35" t="s">
        <v>8473</v>
      </c>
      <c r="B1849" s="35" t="s">
        <v>8474</v>
      </c>
      <c r="C1849" s="35" t="s">
        <v>8475</v>
      </c>
      <c r="O1849" s="35"/>
      <c r="P1849" s="35" t="s">
        <v>4248</v>
      </c>
      <c r="Q1849" s="32" t="s">
        <v>9888</v>
      </c>
      <c r="R1849" s="32" t="s">
        <v>12154</v>
      </c>
      <c r="S1849" s="32" t="s">
        <v>12155</v>
      </c>
      <c r="T1849" s="32" t="s">
        <v>12156</v>
      </c>
      <c r="U1849" s="32" t="s">
        <v>12162</v>
      </c>
    </row>
    <row r="1850" spans="1:21" x14ac:dyDescent="0.25">
      <c r="A1850" s="35" t="s">
        <v>8447</v>
      </c>
      <c r="B1850" s="35" t="s">
        <v>8448</v>
      </c>
      <c r="C1850" s="35" t="s">
        <v>8449</v>
      </c>
      <c r="O1850" s="35"/>
      <c r="P1850" s="35" t="s">
        <v>4248</v>
      </c>
      <c r="Q1850" s="32" t="s">
        <v>9888</v>
      </c>
      <c r="R1850" s="32" t="s">
        <v>12154</v>
      </c>
      <c r="S1850" s="32" t="s">
        <v>12155</v>
      </c>
      <c r="T1850" s="32" t="s">
        <v>12156</v>
      </c>
      <c r="U1850" s="32" t="s">
        <v>12163</v>
      </c>
    </row>
    <row r="1851" spans="1:21" x14ac:dyDescent="0.25">
      <c r="A1851" s="33" t="s">
        <v>2916</v>
      </c>
      <c r="B1851" s="35" t="s">
        <v>3342</v>
      </c>
      <c r="C1851" s="35" t="s">
        <v>3120</v>
      </c>
      <c r="D1851" s="32" t="s">
        <v>3385</v>
      </c>
      <c r="E1851" s="32" t="s">
        <v>416</v>
      </c>
      <c r="O1851" s="35"/>
      <c r="P1851" s="35" t="s">
        <v>4248</v>
      </c>
      <c r="Q1851" s="32" t="s">
        <v>9888</v>
      </c>
      <c r="R1851" s="32" t="s">
        <v>12154</v>
      </c>
      <c r="S1851" s="32" t="s">
        <v>10092</v>
      </c>
    </row>
    <row r="1852" spans="1:21" x14ac:dyDescent="0.25">
      <c r="A1852" s="35" t="s">
        <v>8456</v>
      </c>
      <c r="B1852" s="35" t="s">
        <v>8457</v>
      </c>
      <c r="C1852" s="35" t="s">
        <v>8458</v>
      </c>
      <c r="O1852" s="35"/>
      <c r="P1852" s="35" t="s">
        <v>4248</v>
      </c>
      <c r="Q1852" s="32" t="s">
        <v>9888</v>
      </c>
      <c r="R1852" s="32" t="s">
        <v>12154</v>
      </c>
      <c r="S1852" s="32" t="s">
        <v>12155</v>
      </c>
      <c r="T1852" s="32" t="s">
        <v>12156</v>
      </c>
      <c r="U1852" s="32" t="s">
        <v>12164</v>
      </c>
    </row>
    <row r="1853" spans="1:21" x14ac:dyDescent="0.25">
      <c r="A1853" s="35" t="s">
        <v>8465</v>
      </c>
      <c r="B1853" s="35" t="s">
        <v>8466</v>
      </c>
      <c r="C1853" s="35" t="s">
        <v>8467</v>
      </c>
      <c r="O1853" s="35"/>
      <c r="P1853" s="35" t="s">
        <v>4248</v>
      </c>
      <c r="Q1853" s="32" t="s">
        <v>9888</v>
      </c>
      <c r="R1853" s="32" t="s">
        <v>12154</v>
      </c>
      <c r="S1853" s="32" t="s">
        <v>12155</v>
      </c>
      <c r="T1853" s="32" t="s">
        <v>12156</v>
      </c>
      <c r="U1853" s="32" t="s">
        <v>12165</v>
      </c>
    </row>
    <row r="1854" spans="1:21" x14ac:dyDescent="0.25">
      <c r="A1854" s="35" t="s">
        <v>5245</v>
      </c>
      <c r="B1854" s="35" t="s">
        <v>5246</v>
      </c>
      <c r="C1854" s="35" t="s">
        <v>5247</v>
      </c>
      <c r="O1854" s="35"/>
      <c r="P1854" s="35" t="s">
        <v>4248</v>
      </c>
      <c r="Q1854" s="32" t="s">
        <v>9888</v>
      </c>
      <c r="R1854" s="32" t="s">
        <v>12159</v>
      </c>
      <c r="S1854" s="32" t="s">
        <v>12145</v>
      </c>
      <c r="T1854" s="32" t="s">
        <v>12146</v>
      </c>
      <c r="U1854" s="32" t="s">
        <v>12147</v>
      </c>
    </row>
    <row r="1855" spans="1:21" x14ac:dyDescent="0.25">
      <c r="A1855" s="35" t="s">
        <v>5523</v>
      </c>
      <c r="B1855" s="35" t="s">
        <v>5524</v>
      </c>
      <c r="C1855" s="35" t="s">
        <v>5525</v>
      </c>
      <c r="O1855" s="35"/>
      <c r="P1855" s="35" t="s">
        <v>4248</v>
      </c>
      <c r="Q1855" s="32" t="s">
        <v>9888</v>
      </c>
      <c r="R1855" s="32" t="s">
        <v>10086</v>
      </c>
      <c r="S1855" s="32" t="e" cm="1">
        <f t="array" ref="S1855">- Azora</f>
        <v>#NAME?</v>
      </c>
      <c r="T1855" s="32" t="s">
        <v>12166</v>
      </c>
      <c r="U1855" s="32" t="s">
        <v>12167</v>
      </c>
    </row>
    <row r="1856" spans="1:21" x14ac:dyDescent="0.25">
      <c r="A1856" s="35" t="s">
        <v>4495</v>
      </c>
      <c r="B1856" s="35" t="s">
        <v>4496</v>
      </c>
      <c r="C1856" s="35" t="s">
        <v>4497</v>
      </c>
      <c r="O1856" s="35"/>
      <c r="P1856" s="35" t="s">
        <v>4362</v>
      </c>
      <c r="Q1856" s="32" t="s">
        <v>4497</v>
      </c>
      <c r="R1856" s="32" t="s">
        <v>4497</v>
      </c>
    </row>
    <row r="1857" spans="1:21" x14ac:dyDescent="0.25">
      <c r="A1857" s="35" t="s">
        <v>5269</v>
      </c>
      <c r="B1857" s="35" t="s">
        <v>5270</v>
      </c>
      <c r="C1857" s="35" t="s">
        <v>5271</v>
      </c>
      <c r="O1857" s="35"/>
      <c r="P1857" s="35" t="s">
        <v>4248</v>
      </c>
      <c r="Q1857" s="32" t="s">
        <v>9886</v>
      </c>
      <c r="R1857" s="32" t="s">
        <v>12168</v>
      </c>
      <c r="S1857" s="32" t="s">
        <v>12169</v>
      </c>
      <c r="T1857" s="32" t="s">
        <v>10355</v>
      </c>
    </row>
    <row r="1858" spans="1:21" x14ac:dyDescent="0.25">
      <c r="A1858" s="35" t="s">
        <v>5796</v>
      </c>
      <c r="B1858" s="35" t="s">
        <v>5797</v>
      </c>
      <c r="C1858" s="35" t="s">
        <v>5798</v>
      </c>
      <c r="O1858" s="35"/>
      <c r="P1858" s="35" t="s">
        <v>4248</v>
      </c>
      <c r="Q1858" s="32" t="s">
        <v>9886</v>
      </c>
      <c r="R1858" s="32" t="s">
        <v>12170</v>
      </c>
      <c r="S1858" s="32" t="s">
        <v>12171</v>
      </c>
      <c r="T1858" s="32" t="s">
        <v>12172</v>
      </c>
      <c r="U1858" s="32" t="s">
        <v>12173</v>
      </c>
    </row>
    <row r="1859" spans="1:21" x14ac:dyDescent="0.25">
      <c r="A1859" s="35" t="s">
        <v>5742</v>
      </c>
      <c r="B1859" s="35" t="s">
        <v>5743</v>
      </c>
      <c r="C1859" s="35" t="s">
        <v>5744</v>
      </c>
      <c r="O1859" s="35"/>
      <c r="P1859" s="35" t="s">
        <v>4248</v>
      </c>
      <c r="Q1859" s="32" t="s">
        <v>9886</v>
      </c>
      <c r="R1859" s="32" t="s">
        <v>12170</v>
      </c>
      <c r="S1859" s="32" t="s">
        <v>12171</v>
      </c>
      <c r="T1859" s="32" t="s">
        <v>12172</v>
      </c>
      <c r="U1859" s="32" t="s">
        <v>12174</v>
      </c>
    </row>
    <row r="1860" spans="1:21" x14ac:dyDescent="0.25">
      <c r="A1860" s="35" t="s">
        <v>8478</v>
      </c>
      <c r="B1860" s="35" t="s">
        <v>8479</v>
      </c>
      <c r="C1860" s="35" t="s">
        <v>8480</v>
      </c>
      <c r="O1860" s="35"/>
      <c r="P1860" s="35" t="s">
        <v>4248</v>
      </c>
      <c r="Q1860" s="32" t="s">
        <v>9886</v>
      </c>
      <c r="R1860" s="32" t="s">
        <v>12175</v>
      </c>
      <c r="S1860" s="32" t="e" cm="1">
        <f t="array" ref="S1860">-Wine-Gl</f>
        <v>#NAME?</v>
      </c>
      <c r="T1860" s="32" t="s">
        <v>12176</v>
      </c>
      <c r="U1860" s="32" t="s">
        <v>12177</v>
      </c>
    </row>
    <row r="1861" spans="1:21" x14ac:dyDescent="0.25">
      <c r="A1861" s="35" t="s">
        <v>5260</v>
      </c>
      <c r="B1861" s="35" t="s">
        <v>5261</v>
      </c>
      <c r="C1861" s="35" t="s">
        <v>5262</v>
      </c>
      <c r="O1861" s="35"/>
      <c r="P1861" s="35" t="s">
        <v>4248</v>
      </c>
      <c r="Q1861" s="32" t="s">
        <v>9886</v>
      </c>
      <c r="R1861" s="32" t="s">
        <v>12178</v>
      </c>
      <c r="S1861" s="32" t="s">
        <v>12179</v>
      </c>
      <c r="T1861" s="32" t="s">
        <v>10354</v>
      </c>
      <c r="U1861" s="32" t="s">
        <v>10355</v>
      </c>
    </row>
    <row r="1862" spans="1:21" x14ac:dyDescent="0.25">
      <c r="A1862" s="35" t="s">
        <v>8344</v>
      </c>
      <c r="B1862" s="35" t="s">
        <v>8345</v>
      </c>
      <c r="C1862" s="35" t="s">
        <v>8346</v>
      </c>
      <c r="O1862" s="35"/>
      <c r="P1862" s="35" t="s">
        <v>4248</v>
      </c>
      <c r="Q1862" s="32" t="s">
        <v>9886</v>
      </c>
      <c r="R1862" s="32" t="s">
        <v>12175</v>
      </c>
      <c r="S1862" s="32" t="e" cm="1">
        <f t="array" ref="S1862">-Wine-Gl</f>
        <v>#NAME?</v>
      </c>
      <c r="T1862" s="32" t="s">
        <v>12176</v>
      </c>
      <c r="U1862" s="32" t="s">
        <v>12180</v>
      </c>
    </row>
    <row r="1863" spans="1:21" x14ac:dyDescent="0.25">
      <c r="A1863" s="35" t="s">
        <v>8335</v>
      </c>
      <c r="B1863" s="35" t="s">
        <v>8336</v>
      </c>
      <c r="C1863" s="35" t="s">
        <v>8337</v>
      </c>
      <c r="O1863" s="35"/>
      <c r="P1863" s="35" t="s">
        <v>4248</v>
      </c>
      <c r="Q1863" s="32" t="s">
        <v>9886</v>
      </c>
      <c r="R1863" s="32" t="s">
        <v>12175</v>
      </c>
      <c r="S1863" s="32" t="e" cm="1">
        <f t="array" ref="S1863">-Wine-Gl</f>
        <v>#NAME?</v>
      </c>
      <c r="T1863" s="32" t="s">
        <v>12176</v>
      </c>
      <c r="U1863" s="32" t="s">
        <v>12181</v>
      </c>
    </row>
    <row r="1864" spans="1:21" x14ac:dyDescent="0.25">
      <c r="A1864" s="35" t="s">
        <v>8362</v>
      </c>
      <c r="B1864" s="35" t="s">
        <v>8336</v>
      </c>
      <c r="C1864" s="35" t="s">
        <v>8363</v>
      </c>
      <c r="O1864" s="35"/>
      <c r="P1864" s="35" t="s">
        <v>4248</v>
      </c>
      <c r="Q1864" s="32" t="s">
        <v>9886</v>
      </c>
      <c r="R1864" s="32" t="s">
        <v>12175</v>
      </c>
      <c r="S1864" s="32" t="e" cm="1">
        <f t="array" ref="S1864">-Wine-Gl</f>
        <v>#NAME?</v>
      </c>
      <c r="T1864" s="32" t="s">
        <v>12176</v>
      </c>
      <c r="U1864" s="32" t="s">
        <v>12182</v>
      </c>
    </row>
    <row r="1865" spans="1:21" x14ac:dyDescent="0.25">
      <c r="A1865" s="35" t="s">
        <v>8487</v>
      </c>
      <c r="B1865" s="35" t="s">
        <v>8488</v>
      </c>
      <c r="C1865" s="35" t="s">
        <v>8489</v>
      </c>
      <c r="O1865" s="35"/>
      <c r="P1865" s="35" t="s">
        <v>4248</v>
      </c>
      <c r="Q1865" s="32" t="s">
        <v>9886</v>
      </c>
      <c r="R1865" s="32" t="s">
        <v>12175</v>
      </c>
      <c r="S1865" s="32" t="e" cm="1">
        <f t="array" ref="S1865">-Wine-Gl</f>
        <v>#NAME?</v>
      </c>
      <c r="T1865" s="32" t="s">
        <v>12176</v>
      </c>
      <c r="U1865" s="32" t="s">
        <v>12183</v>
      </c>
    </row>
    <row r="1866" spans="1:21" x14ac:dyDescent="0.25">
      <c r="A1866" s="35" t="s">
        <v>5853</v>
      </c>
      <c r="B1866" s="35" t="s">
        <v>5854</v>
      </c>
      <c r="C1866" s="35" t="s">
        <v>5855</v>
      </c>
      <c r="O1866" s="35"/>
      <c r="P1866" s="35" t="s">
        <v>4248</v>
      </c>
      <c r="Q1866" s="32" t="s">
        <v>9886</v>
      </c>
      <c r="R1866" s="32" t="s">
        <v>12170</v>
      </c>
      <c r="S1866" s="32" t="s">
        <v>12171</v>
      </c>
      <c r="T1866" s="32" t="s">
        <v>12172</v>
      </c>
      <c r="U1866" s="32" t="s">
        <v>12184</v>
      </c>
    </row>
    <row r="1867" spans="1:21" x14ac:dyDescent="0.25">
      <c r="A1867" s="35" t="s">
        <v>8378</v>
      </c>
      <c r="B1867" s="35" t="s">
        <v>8379</v>
      </c>
      <c r="C1867" s="35" t="s">
        <v>8380</v>
      </c>
      <c r="O1867" s="35"/>
      <c r="P1867" s="35" t="s">
        <v>4248</v>
      </c>
      <c r="Q1867" s="32" t="s">
        <v>9886</v>
      </c>
      <c r="R1867" s="32" t="s">
        <v>12175</v>
      </c>
      <c r="S1867" s="32" t="e" cm="1">
        <f t="array" ref="S1867">-Wine-Gl</f>
        <v>#NAME?</v>
      </c>
      <c r="T1867" s="32" t="s">
        <v>12176</v>
      </c>
      <c r="U1867" s="32" t="s">
        <v>12185</v>
      </c>
    </row>
    <row r="1868" spans="1:21" x14ac:dyDescent="0.25">
      <c r="A1868" s="35" t="s">
        <v>8471</v>
      </c>
      <c r="B1868" s="35" t="s">
        <v>8354</v>
      </c>
      <c r="C1868" s="35" t="s">
        <v>8472</v>
      </c>
      <c r="O1868" s="35"/>
      <c r="P1868" s="35" t="s">
        <v>4248</v>
      </c>
      <c r="Q1868" s="32" t="s">
        <v>9886</v>
      </c>
      <c r="R1868" s="32" t="s">
        <v>12175</v>
      </c>
      <c r="S1868" s="32" t="e" cm="1">
        <f t="array" ref="S1868">-Wine-Gl</f>
        <v>#NAME?</v>
      </c>
      <c r="T1868" s="32" t="s">
        <v>12176</v>
      </c>
      <c r="U1868" s="32" t="s">
        <v>12186</v>
      </c>
    </row>
    <row r="1869" spans="1:21" x14ac:dyDescent="0.25">
      <c r="A1869" s="35" t="s">
        <v>8353</v>
      </c>
      <c r="B1869" s="35" t="s">
        <v>8354</v>
      </c>
      <c r="C1869" s="35" t="s">
        <v>8355</v>
      </c>
      <c r="O1869" s="35"/>
      <c r="P1869" s="35" t="s">
        <v>4248</v>
      </c>
      <c r="Q1869" s="32" t="s">
        <v>9886</v>
      </c>
      <c r="R1869" s="32" t="s">
        <v>12175</v>
      </c>
      <c r="S1869" s="32" t="e" cm="1">
        <f t="array" ref="S1869">-Wine-Gl</f>
        <v>#NAME?</v>
      </c>
      <c r="T1869" s="32" t="s">
        <v>12176</v>
      </c>
      <c r="U1869" s="32" t="s">
        <v>12187</v>
      </c>
    </row>
    <row r="1870" spans="1:21" x14ac:dyDescent="0.25">
      <c r="A1870" s="35" t="s">
        <v>5278</v>
      </c>
      <c r="B1870" s="35" t="s">
        <v>5279</v>
      </c>
      <c r="C1870" s="35" t="s">
        <v>5280</v>
      </c>
      <c r="O1870" s="35"/>
      <c r="P1870" s="35" t="s">
        <v>4248</v>
      </c>
      <c r="Q1870" s="32" t="s">
        <v>9886</v>
      </c>
      <c r="R1870" s="32" t="s">
        <v>12188</v>
      </c>
      <c r="S1870" s="32" t="s">
        <v>11621</v>
      </c>
      <c r="T1870" s="32" t="s">
        <v>11622</v>
      </c>
      <c r="U1870" s="32" t="s">
        <v>10358</v>
      </c>
    </row>
    <row r="1871" spans="1:21" x14ac:dyDescent="0.25">
      <c r="A1871" s="35" t="s">
        <v>8369</v>
      </c>
      <c r="B1871" s="35" t="s">
        <v>8370</v>
      </c>
      <c r="C1871" s="35" t="s">
        <v>8371</v>
      </c>
      <c r="O1871" s="35"/>
      <c r="P1871" s="35" t="s">
        <v>4248</v>
      </c>
      <c r="Q1871" s="32" t="s">
        <v>9886</v>
      </c>
      <c r="R1871" s="32" t="s">
        <v>12175</v>
      </c>
      <c r="S1871" s="32" t="e" cm="1">
        <f t="array" ref="S1871">-Wine-Gl</f>
        <v>#NAME?</v>
      </c>
      <c r="T1871" s="32" t="s">
        <v>12176</v>
      </c>
      <c r="U1871" s="32" t="s">
        <v>12189</v>
      </c>
    </row>
    <row r="1872" spans="1:21" x14ac:dyDescent="0.25">
      <c r="A1872" s="35" t="s">
        <v>8444</v>
      </c>
      <c r="B1872" s="35" t="s">
        <v>8445</v>
      </c>
      <c r="C1872" s="35" t="s">
        <v>8446</v>
      </c>
      <c r="O1872" s="35"/>
      <c r="P1872" s="35" t="s">
        <v>4248</v>
      </c>
      <c r="Q1872" s="32" t="s">
        <v>9886</v>
      </c>
      <c r="R1872" s="32" t="s">
        <v>12175</v>
      </c>
      <c r="S1872" s="32" t="e" cm="1">
        <f t="array" ref="S1872">-Wine-Gl</f>
        <v>#NAME?</v>
      </c>
      <c r="T1872" s="32" t="s">
        <v>12176</v>
      </c>
      <c r="U1872" s="32" t="s">
        <v>12190</v>
      </c>
    </row>
    <row r="1873" spans="1:21" x14ac:dyDescent="0.25">
      <c r="A1873" s="35" t="s">
        <v>8453</v>
      </c>
      <c r="B1873" s="35" t="s">
        <v>8454</v>
      </c>
      <c r="C1873" s="35" t="s">
        <v>8455</v>
      </c>
      <c r="O1873" s="35"/>
      <c r="P1873" s="35" t="s">
        <v>4248</v>
      </c>
      <c r="Q1873" s="32" t="s">
        <v>9886</v>
      </c>
      <c r="R1873" s="32" t="s">
        <v>12175</v>
      </c>
      <c r="S1873" s="32" t="e" cm="1">
        <f t="array" ref="S1873">-Wine-Gl</f>
        <v>#NAME?</v>
      </c>
      <c r="T1873" s="32" t="s">
        <v>12176</v>
      </c>
      <c r="U1873" s="32" t="s">
        <v>12191</v>
      </c>
    </row>
    <row r="1874" spans="1:21" x14ac:dyDescent="0.25">
      <c r="A1874" s="35" t="s">
        <v>8462</v>
      </c>
      <c r="B1874" s="35" t="s">
        <v>8463</v>
      </c>
      <c r="C1874" s="35" t="s">
        <v>8464</v>
      </c>
      <c r="O1874" s="35"/>
      <c r="P1874" s="35" t="s">
        <v>4248</v>
      </c>
      <c r="Q1874" s="32" t="s">
        <v>9886</v>
      </c>
      <c r="R1874" s="32" t="s">
        <v>12175</v>
      </c>
      <c r="S1874" s="32" t="e" cm="1">
        <f t="array" ref="S1874">-Wine-Gl</f>
        <v>#NAME?</v>
      </c>
      <c r="T1874" s="32" t="s">
        <v>12176</v>
      </c>
      <c r="U1874" s="32" t="s">
        <v>12192</v>
      </c>
    </row>
    <row r="1875" spans="1:21" x14ac:dyDescent="0.25">
      <c r="A1875" s="35" t="s">
        <v>6096</v>
      </c>
      <c r="B1875" s="35" t="s">
        <v>6097</v>
      </c>
      <c r="C1875" s="35" t="s">
        <v>6098</v>
      </c>
      <c r="O1875" s="35"/>
      <c r="P1875" s="35" t="s">
        <v>4248</v>
      </c>
      <c r="Q1875" s="32" t="s">
        <v>9886</v>
      </c>
      <c r="R1875" s="32" t="s">
        <v>12170</v>
      </c>
      <c r="S1875" s="32" t="s">
        <v>12171</v>
      </c>
      <c r="T1875" s="32" t="s">
        <v>12172</v>
      </c>
      <c r="U1875" s="32" t="s">
        <v>12193</v>
      </c>
    </row>
    <row r="1876" spans="1:21" x14ac:dyDescent="0.25">
      <c r="A1876" s="35" t="s">
        <v>5266</v>
      </c>
      <c r="B1876" s="35" t="s">
        <v>5267</v>
      </c>
      <c r="C1876" s="35" t="s">
        <v>5268</v>
      </c>
      <c r="O1876" s="35"/>
      <c r="P1876" s="35" t="s">
        <v>4248</v>
      </c>
      <c r="Q1876" s="32" t="s">
        <v>9887</v>
      </c>
      <c r="R1876" s="32" t="s">
        <v>12194</v>
      </c>
      <c r="S1876" s="32" t="s">
        <v>12169</v>
      </c>
      <c r="T1876" s="32" t="s">
        <v>10355</v>
      </c>
    </row>
    <row r="1877" spans="1:21" x14ac:dyDescent="0.25">
      <c r="A1877" s="35" t="s">
        <v>5799</v>
      </c>
      <c r="B1877" s="35" t="s">
        <v>5800</v>
      </c>
      <c r="C1877" s="35" t="s">
        <v>5801</v>
      </c>
      <c r="O1877" s="35"/>
      <c r="P1877" s="35" t="s">
        <v>4248</v>
      </c>
      <c r="Q1877" s="32" t="s">
        <v>9887</v>
      </c>
      <c r="R1877" s="32" t="s">
        <v>12170</v>
      </c>
      <c r="S1877" s="32" t="s">
        <v>12195</v>
      </c>
      <c r="T1877" s="32" t="s">
        <v>12172</v>
      </c>
      <c r="U1877" s="32" t="s">
        <v>12173</v>
      </c>
    </row>
    <row r="1878" spans="1:21" x14ac:dyDescent="0.25">
      <c r="A1878" s="35" t="s">
        <v>5745</v>
      </c>
      <c r="B1878" s="35" t="s">
        <v>5746</v>
      </c>
      <c r="C1878" s="35" t="s">
        <v>5747</v>
      </c>
      <c r="O1878" s="35"/>
      <c r="P1878" s="35" t="s">
        <v>4248</v>
      </c>
      <c r="Q1878" s="32" t="s">
        <v>9887</v>
      </c>
      <c r="R1878" s="32" t="s">
        <v>12170</v>
      </c>
      <c r="S1878" s="32" t="s">
        <v>12195</v>
      </c>
      <c r="T1878" s="32" t="s">
        <v>12172</v>
      </c>
      <c r="U1878" s="32" t="s">
        <v>12174</v>
      </c>
    </row>
    <row r="1879" spans="1:21" x14ac:dyDescent="0.25">
      <c r="A1879" s="35" t="s">
        <v>8484</v>
      </c>
      <c r="B1879" s="35" t="s">
        <v>8485</v>
      </c>
      <c r="C1879" s="35" t="s">
        <v>8486</v>
      </c>
      <c r="O1879" s="35"/>
      <c r="P1879" s="35" t="s">
        <v>4248</v>
      </c>
      <c r="Q1879" s="32" t="s">
        <v>9887</v>
      </c>
      <c r="R1879" s="32" t="s">
        <v>12196</v>
      </c>
      <c r="S1879" s="32" t="e" cm="1">
        <f t="array" ref="S1879">-Wine-Gl</f>
        <v>#NAME?</v>
      </c>
      <c r="T1879" s="32" t="s">
        <v>12176</v>
      </c>
      <c r="U1879" s="32" t="s">
        <v>12197</v>
      </c>
    </row>
    <row r="1880" spans="1:21" x14ac:dyDescent="0.25">
      <c r="A1880" s="35" t="s">
        <v>5257</v>
      </c>
      <c r="B1880" s="35" t="s">
        <v>5258</v>
      </c>
      <c r="C1880" s="35" t="s">
        <v>5259</v>
      </c>
      <c r="O1880" s="35"/>
      <c r="P1880" s="35" t="s">
        <v>4248</v>
      </c>
      <c r="Q1880" s="32" t="s">
        <v>9887</v>
      </c>
      <c r="R1880" s="32" t="s">
        <v>12198</v>
      </c>
      <c r="S1880" s="32" t="s">
        <v>12179</v>
      </c>
      <c r="T1880" s="32" t="s">
        <v>10354</v>
      </c>
      <c r="U1880" s="32" t="s">
        <v>10355</v>
      </c>
    </row>
    <row r="1881" spans="1:21" x14ac:dyDescent="0.25">
      <c r="A1881" s="35" t="s">
        <v>8350</v>
      </c>
      <c r="B1881" s="35" t="s">
        <v>8351</v>
      </c>
      <c r="C1881" s="35" t="s">
        <v>8352</v>
      </c>
      <c r="O1881" s="35"/>
      <c r="P1881" s="35" t="s">
        <v>4248</v>
      </c>
      <c r="Q1881" s="32" t="s">
        <v>9887</v>
      </c>
      <c r="R1881" s="32" t="s">
        <v>12196</v>
      </c>
      <c r="S1881" s="32" t="e" cm="1">
        <f t="array" ref="S1881">-Wine-Gl</f>
        <v>#NAME?</v>
      </c>
      <c r="T1881" s="32" t="s">
        <v>12176</v>
      </c>
      <c r="U1881" s="32" t="s">
        <v>12199</v>
      </c>
    </row>
    <row r="1882" spans="1:21" x14ac:dyDescent="0.25">
      <c r="A1882" s="35" t="s">
        <v>8341</v>
      </c>
      <c r="B1882" s="35" t="s">
        <v>8342</v>
      </c>
      <c r="C1882" s="35" t="s">
        <v>8343</v>
      </c>
      <c r="O1882" s="35"/>
      <c r="P1882" s="35" t="s">
        <v>4248</v>
      </c>
      <c r="Q1882" s="32" t="s">
        <v>9887</v>
      </c>
      <c r="R1882" s="32" t="s">
        <v>12196</v>
      </c>
      <c r="S1882" s="32" t="e" cm="1">
        <f t="array" ref="S1882">-Wine-Gl</f>
        <v>#NAME?</v>
      </c>
      <c r="T1882" s="32" t="s">
        <v>12176</v>
      </c>
      <c r="U1882" s="32" t="s">
        <v>12200</v>
      </c>
    </row>
    <row r="1883" spans="1:21" x14ac:dyDescent="0.25">
      <c r="A1883" s="35" t="s">
        <v>8367</v>
      </c>
      <c r="B1883" s="35" t="s">
        <v>8342</v>
      </c>
      <c r="C1883" s="35" t="s">
        <v>8368</v>
      </c>
      <c r="O1883" s="35"/>
      <c r="P1883" s="35" t="s">
        <v>4248</v>
      </c>
      <c r="Q1883" s="32" t="s">
        <v>9887</v>
      </c>
      <c r="R1883" s="32" t="s">
        <v>12196</v>
      </c>
      <c r="S1883" s="32" t="e" cm="1">
        <f t="array" ref="S1883">-Wine-Gl</f>
        <v>#NAME?</v>
      </c>
      <c r="T1883" s="32" t="s">
        <v>12176</v>
      </c>
      <c r="U1883" s="32" t="s">
        <v>12201</v>
      </c>
    </row>
    <row r="1884" spans="1:21" x14ac:dyDescent="0.25">
      <c r="A1884" s="35" t="s">
        <v>8332</v>
      </c>
      <c r="B1884" s="35" t="s">
        <v>8333</v>
      </c>
      <c r="C1884" s="35" t="s">
        <v>8334</v>
      </c>
      <c r="O1884" s="35"/>
      <c r="P1884" s="35" t="s">
        <v>4248</v>
      </c>
      <c r="Q1884" s="32" t="s">
        <v>9887</v>
      </c>
      <c r="R1884" s="32" t="s">
        <v>12196</v>
      </c>
      <c r="S1884" s="32" t="e" cm="1">
        <f t="array" ref="S1884">-Wine-Gl</f>
        <v>#NAME?</v>
      </c>
      <c r="T1884" s="32" t="s">
        <v>12176</v>
      </c>
      <c r="U1884" s="32" t="s">
        <v>12202</v>
      </c>
    </row>
    <row r="1885" spans="1:21" x14ac:dyDescent="0.25">
      <c r="A1885" s="35" t="s">
        <v>5856</v>
      </c>
      <c r="B1885" s="35" t="s">
        <v>5857</v>
      </c>
      <c r="C1885" s="35" t="s">
        <v>5858</v>
      </c>
      <c r="O1885" s="35"/>
      <c r="P1885" s="35" t="s">
        <v>4248</v>
      </c>
      <c r="Q1885" s="32" t="s">
        <v>9887</v>
      </c>
      <c r="R1885" s="32" t="s">
        <v>12170</v>
      </c>
      <c r="S1885" s="32" t="s">
        <v>12195</v>
      </c>
      <c r="T1885" s="32" t="s">
        <v>12172</v>
      </c>
      <c r="U1885" s="32" t="s">
        <v>12184</v>
      </c>
    </row>
    <row r="1886" spans="1:21" x14ac:dyDescent="0.25">
      <c r="A1886" s="35" t="s">
        <v>8384</v>
      </c>
      <c r="B1886" s="35" t="s">
        <v>8385</v>
      </c>
      <c r="C1886" s="35" t="s">
        <v>8386</v>
      </c>
      <c r="O1886" s="35"/>
      <c r="P1886" s="35" t="s">
        <v>4248</v>
      </c>
      <c r="Q1886" s="32" t="s">
        <v>9887</v>
      </c>
      <c r="R1886" s="32" t="s">
        <v>12196</v>
      </c>
      <c r="S1886" s="32" t="e" cm="1">
        <f t="array" ref="S1886">-Wine-Gl</f>
        <v>#NAME?</v>
      </c>
      <c r="T1886" s="32" t="s">
        <v>12176</v>
      </c>
      <c r="U1886" s="32" t="s">
        <v>12203</v>
      </c>
    </row>
    <row r="1887" spans="1:21" x14ac:dyDescent="0.25">
      <c r="A1887" s="35" t="s">
        <v>8476</v>
      </c>
      <c r="B1887" s="35" t="s">
        <v>8360</v>
      </c>
      <c r="C1887" s="35" t="s">
        <v>8477</v>
      </c>
      <c r="O1887" s="35"/>
      <c r="P1887" s="35" t="s">
        <v>4248</v>
      </c>
      <c r="Q1887" s="32" t="s">
        <v>9887</v>
      </c>
      <c r="R1887" s="32" t="s">
        <v>12196</v>
      </c>
      <c r="S1887" s="32" t="e" cm="1">
        <f t="array" ref="S1887">-Wine-Gl</f>
        <v>#NAME?</v>
      </c>
      <c r="T1887" s="32" t="s">
        <v>12176</v>
      </c>
      <c r="U1887" s="32" t="s">
        <v>12204</v>
      </c>
    </row>
    <row r="1888" spans="1:21" x14ac:dyDescent="0.25">
      <c r="A1888" s="35" t="s">
        <v>8359</v>
      </c>
      <c r="B1888" s="35" t="s">
        <v>8360</v>
      </c>
      <c r="C1888" s="35" t="s">
        <v>8361</v>
      </c>
      <c r="O1888" s="35"/>
      <c r="P1888" s="35" t="s">
        <v>4248</v>
      </c>
      <c r="Q1888" s="32" t="s">
        <v>9887</v>
      </c>
      <c r="R1888" s="32" t="s">
        <v>12196</v>
      </c>
      <c r="S1888" s="32" t="e" cm="1">
        <f t="array" ref="S1888">-Wine-Gl</f>
        <v>#NAME?</v>
      </c>
      <c r="T1888" s="32" t="s">
        <v>12176</v>
      </c>
      <c r="U1888" s="32" t="s">
        <v>12205</v>
      </c>
    </row>
    <row r="1889" spans="1:21" x14ac:dyDescent="0.25">
      <c r="A1889" s="35" t="s">
        <v>5275</v>
      </c>
      <c r="B1889" s="35" t="s">
        <v>5276</v>
      </c>
      <c r="C1889" s="35" t="s">
        <v>5277</v>
      </c>
      <c r="O1889" s="35"/>
      <c r="P1889" s="35" t="s">
        <v>4248</v>
      </c>
      <c r="Q1889" s="32" t="s">
        <v>9887</v>
      </c>
      <c r="R1889" s="32" t="s">
        <v>12206</v>
      </c>
      <c r="S1889" s="32" t="s">
        <v>11621</v>
      </c>
      <c r="T1889" s="32" t="s">
        <v>11622</v>
      </c>
      <c r="U1889" s="32" t="s">
        <v>10358</v>
      </c>
    </row>
    <row r="1890" spans="1:21" x14ac:dyDescent="0.25">
      <c r="A1890" s="35" t="s">
        <v>8375</v>
      </c>
      <c r="B1890" s="35" t="s">
        <v>8376</v>
      </c>
      <c r="C1890" s="35" t="s">
        <v>8377</v>
      </c>
      <c r="O1890" s="35"/>
      <c r="P1890" s="35" t="s">
        <v>4248</v>
      </c>
      <c r="Q1890" s="32" t="s">
        <v>9887</v>
      </c>
      <c r="R1890" s="32" t="s">
        <v>12196</v>
      </c>
      <c r="S1890" s="32" t="e" cm="1">
        <f t="array" ref="S1890">-Wine-Gl</f>
        <v>#NAME?</v>
      </c>
      <c r="T1890" s="32" t="s">
        <v>12176</v>
      </c>
      <c r="U1890" s="32" t="s">
        <v>12207</v>
      </c>
    </row>
    <row r="1891" spans="1:21" x14ac:dyDescent="0.25">
      <c r="A1891" s="35" t="s">
        <v>8450</v>
      </c>
      <c r="B1891" s="35" t="s">
        <v>8451</v>
      </c>
      <c r="C1891" s="35" t="s">
        <v>8452</v>
      </c>
      <c r="O1891" s="35"/>
      <c r="P1891" s="35" t="s">
        <v>4248</v>
      </c>
      <c r="Q1891" s="32" t="s">
        <v>9887</v>
      </c>
      <c r="R1891" s="32" t="s">
        <v>12196</v>
      </c>
      <c r="S1891" s="32" t="e" cm="1">
        <f t="array" ref="S1891">-Wine-Gl</f>
        <v>#NAME?</v>
      </c>
      <c r="T1891" s="32" t="s">
        <v>12176</v>
      </c>
      <c r="U1891" s="32" t="s">
        <v>12208</v>
      </c>
    </row>
    <row r="1892" spans="1:21" x14ac:dyDescent="0.25">
      <c r="A1892" s="35" t="s">
        <v>8459</v>
      </c>
      <c r="B1892" s="35" t="s">
        <v>8460</v>
      </c>
      <c r="C1892" s="35" t="s">
        <v>8461</v>
      </c>
      <c r="O1892" s="35"/>
      <c r="P1892" s="35" t="s">
        <v>4248</v>
      </c>
      <c r="Q1892" s="32" t="s">
        <v>9887</v>
      </c>
      <c r="R1892" s="32" t="s">
        <v>12196</v>
      </c>
      <c r="S1892" s="32" t="e" cm="1">
        <f t="array" ref="S1892">-Wine-Gl</f>
        <v>#NAME?</v>
      </c>
      <c r="T1892" s="32" t="s">
        <v>12176</v>
      </c>
      <c r="U1892" s="32" t="s">
        <v>12209</v>
      </c>
    </row>
    <row r="1893" spans="1:21" x14ac:dyDescent="0.25">
      <c r="A1893" s="35" t="s">
        <v>8468</v>
      </c>
      <c r="B1893" s="35" t="s">
        <v>8469</v>
      </c>
      <c r="C1893" s="35" t="s">
        <v>8470</v>
      </c>
      <c r="O1893" s="35"/>
      <c r="P1893" s="35" t="s">
        <v>4248</v>
      </c>
      <c r="Q1893" s="32" t="s">
        <v>9887</v>
      </c>
      <c r="R1893" s="32" t="s">
        <v>12196</v>
      </c>
      <c r="S1893" s="32" t="e" cm="1">
        <f t="array" ref="S1893">-Wine-Gl</f>
        <v>#NAME?</v>
      </c>
      <c r="T1893" s="32" t="s">
        <v>12176</v>
      </c>
      <c r="U1893" s="32" t="s">
        <v>12210</v>
      </c>
    </row>
    <row r="1894" spans="1:21" x14ac:dyDescent="0.25">
      <c r="A1894" s="35" t="s">
        <v>6099</v>
      </c>
      <c r="B1894" s="35" t="s">
        <v>6100</v>
      </c>
      <c r="C1894" s="35" t="s">
        <v>6101</v>
      </c>
      <c r="O1894" s="35"/>
      <c r="P1894" s="35" t="s">
        <v>4248</v>
      </c>
      <c r="Q1894" s="32" t="s">
        <v>9887</v>
      </c>
      <c r="R1894" s="32" t="s">
        <v>12170</v>
      </c>
      <c r="S1894" s="32" t="s">
        <v>12195</v>
      </c>
      <c r="T1894" s="32" t="s">
        <v>12172</v>
      </c>
      <c r="U1894" s="32" t="s">
        <v>12193</v>
      </c>
    </row>
    <row r="1895" spans="1:21" x14ac:dyDescent="0.25">
      <c r="A1895" s="35" t="s">
        <v>5263</v>
      </c>
      <c r="B1895" s="35" t="s">
        <v>5264</v>
      </c>
      <c r="C1895" s="35" t="s">
        <v>5265</v>
      </c>
      <c r="O1895" s="35"/>
      <c r="P1895" s="35" t="s">
        <v>4248</v>
      </c>
      <c r="Q1895" s="32" t="s">
        <v>9888</v>
      </c>
      <c r="R1895" s="32" t="s">
        <v>12211</v>
      </c>
      <c r="S1895" s="32" t="s">
        <v>12169</v>
      </c>
      <c r="T1895" s="32" t="s">
        <v>10355</v>
      </c>
    </row>
    <row r="1896" spans="1:21" x14ac:dyDescent="0.25">
      <c r="A1896" s="35" t="s">
        <v>5802</v>
      </c>
      <c r="B1896" s="35" t="s">
        <v>5803</v>
      </c>
      <c r="C1896" s="35" t="s">
        <v>5804</v>
      </c>
      <c r="O1896" s="35"/>
      <c r="P1896" s="35" t="s">
        <v>4248</v>
      </c>
      <c r="Q1896" s="32" t="s">
        <v>9888</v>
      </c>
      <c r="R1896" s="32" t="s">
        <v>12170</v>
      </c>
      <c r="S1896" s="32" t="s">
        <v>12212</v>
      </c>
      <c r="T1896" s="32" t="s">
        <v>12213</v>
      </c>
      <c r="U1896" s="32" t="e" cm="1">
        <f t="array" ref="U1896">-Glam621- Colour-Addition - Berry Red Velvet-12092023</f>
        <v>#NAME?</v>
      </c>
    </row>
    <row r="1897" spans="1:21" x14ac:dyDescent="0.25">
      <c r="A1897" s="35" t="s">
        <v>5748</v>
      </c>
      <c r="B1897" s="35" t="s">
        <v>5749</v>
      </c>
      <c r="C1897" s="35" t="s">
        <v>5750</v>
      </c>
      <c r="O1897" s="35"/>
      <c r="P1897" s="35" t="s">
        <v>4248</v>
      </c>
      <c r="Q1897" s="32" t="s">
        <v>9888</v>
      </c>
      <c r="R1897" s="32" t="s">
        <v>12170</v>
      </c>
      <c r="S1897" s="32" t="s">
        <v>12212</v>
      </c>
      <c r="T1897" s="32" t="s">
        <v>12213</v>
      </c>
      <c r="U1897" s="32" t="s">
        <v>12214</v>
      </c>
    </row>
    <row r="1898" spans="1:21" x14ac:dyDescent="0.25">
      <c r="A1898" s="35" t="s">
        <v>5254</v>
      </c>
      <c r="B1898" s="35" t="s">
        <v>5255</v>
      </c>
      <c r="C1898" s="35" t="s">
        <v>5256</v>
      </c>
      <c r="O1898" s="35"/>
      <c r="P1898" s="35" t="s">
        <v>4248</v>
      </c>
      <c r="Q1898" s="32" t="s">
        <v>9888</v>
      </c>
      <c r="R1898" s="32" t="s">
        <v>12215</v>
      </c>
      <c r="S1898" s="32" t="s">
        <v>12179</v>
      </c>
      <c r="T1898" s="32" t="s">
        <v>10354</v>
      </c>
      <c r="U1898" s="32" t="s">
        <v>10355</v>
      </c>
    </row>
    <row r="1899" spans="1:21" x14ac:dyDescent="0.25">
      <c r="A1899" s="35" t="s">
        <v>8347</v>
      </c>
      <c r="B1899" s="35" t="s">
        <v>8348</v>
      </c>
      <c r="C1899" s="35" t="s">
        <v>8349</v>
      </c>
      <c r="O1899" s="35"/>
      <c r="P1899" s="35" t="s">
        <v>4248</v>
      </c>
      <c r="Q1899" s="32" t="s">
        <v>9888</v>
      </c>
      <c r="R1899" s="32" t="s">
        <v>12216</v>
      </c>
      <c r="S1899" s="32" t="s">
        <v>11621</v>
      </c>
      <c r="T1899" s="32" t="s">
        <v>11622</v>
      </c>
      <c r="U1899" s="32" t="s">
        <v>12217</v>
      </c>
    </row>
    <row r="1900" spans="1:21" x14ac:dyDescent="0.25">
      <c r="A1900" s="35" t="s">
        <v>8364</v>
      </c>
      <c r="B1900" s="35" t="s">
        <v>8365</v>
      </c>
      <c r="C1900" s="35" t="s">
        <v>8366</v>
      </c>
      <c r="O1900" s="35"/>
      <c r="P1900" s="35" t="s">
        <v>4248</v>
      </c>
      <c r="Q1900" s="32" t="s">
        <v>9888</v>
      </c>
      <c r="R1900" s="32" t="s">
        <v>12216</v>
      </c>
      <c r="S1900" s="32" t="s">
        <v>11621</v>
      </c>
      <c r="T1900" s="32" t="s">
        <v>11622</v>
      </c>
      <c r="U1900" s="32" t="s">
        <v>12218</v>
      </c>
    </row>
    <row r="1901" spans="1:21" x14ac:dyDescent="0.25">
      <c r="A1901" s="35" t="s">
        <v>5859</v>
      </c>
      <c r="B1901" s="35" t="s">
        <v>5860</v>
      </c>
      <c r="C1901" s="35" t="s">
        <v>5861</v>
      </c>
      <c r="O1901" s="35"/>
      <c r="P1901" s="35" t="s">
        <v>4248</v>
      </c>
      <c r="Q1901" s="32" t="s">
        <v>9888</v>
      </c>
      <c r="R1901" s="32" t="s">
        <v>12170</v>
      </c>
      <c r="S1901" s="32" t="s">
        <v>12212</v>
      </c>
      <c r="T1901" s="32" t="s">
        <v>12213</v>
      </c>
      <c r="U1901" s="32" t="e" cm="1">
        <f t="array" ref="U1901">-Glam621- Colour-Addition - Mint Green Velvet-12092023</f>
        <v>#NAME?</v>
      </c>
    </row>
    <row r="1902" spans="1:21" x14ac:dyDescent="0.25">
      <c r="A1902" s="35" t="s">
        <v>8381</v>
      </c>
      <c r="B1902" s="35" t="s">
        <v>8382</v>
      </c>
      <c r="C1902" s="35" t="s">
        <v>8383</v>
      </c>
      <c r="O1902" s="35"/>
      <c r="P1902" s="35" t="s">
        <v>4248</v>
      </c>
      <c r="Q1902" s="32" t="s">
        <v>9888</v>
      </c>
      <c r="R1902" s="32" t="s">
        <v>12216</v>
      </c>
      <c r="S1902" s="32" t="s">
        <v>11621</v>
      </c>
      <c r="T1902" s="32" t="s">
        <v>11622</v>
      </c>
      <c r="U1902" s="32" t="s">
        <v>12219</v>
      </c>
    </row>
    <row r="1903" spans="1:21" x14ac:dyDescent="0.25">
      <c r="A1903" s="35" t="s">
        <v>8356</v>
      </c>
      <c r="B1903" s="35" t="s">
        <v>8357</v>
      </c>
      <c r="C1903" s="35" t="s">
        <v>8358</v>
      </c>
      <c r="O1903" s="35"/>
      <c r="P1903" s="35" t="s">
        <v>4248</v>
      </c>
      <c r="Q1903" s="32" t="s">
        <v>9888</v>
      </c>
      <c r="R1903" s="32" t="s">
        <v>12216</v>
      </c>
      <c r="S1903" s="32" t="s">
        <v>11621</v>
      </c>
      <c r="T1903" s="32" t="s">
        <v>11622</v>
      </c>
      <c r="U1903" s="32" t="s">
        <v>12220</v>
      </c>
    </row>
    <row r="1904" spans="1:21" x14ac:dyDescent="0.25">
      <c r="A1904" s="35" t="s">
        <v>5272</v>
      </c>
      <c r="B1904" s="35" t="s">
        <v>5273</v>
      </c>
      <c r="C1904" s="35" t="s">
        <v>5274</v>
      </c>
      <c r="O1904" s="35"/>
      <c r="P1904" s="35" t="s">
        <v>4248</v>
      </c>
      <c r="Q1904" s="32" t="s">
        <v>9888</v>
      </c>
      <c r="R1904" s="32" t="s">
        <v>12216</v>
      </c>
      <c r="S1904" s="32" t="s">
        <v>11621</v>
      </c>
      <c r="T1904" s="32" t="s">
        <v>11622</v>
      </c>
      <c r="U1904" s="32" t="s">
        <v>10358</v>
      </c>
    </row>
    <row r="1905" spans="1:21" x14ac:dyDescent="0.25">
      <c r="A1905" s="35" t="s">
        <v>8372</v>
      </c>
      <c r="B1905" s="35" t="s">
        <v>8373</v>
      </c>
      <c r="C1905" s="35" t="s">
        <v>8374</v>
      </c>
      <c r="O1905" s="35"/>
      <c r="P1905" s="35" t="s">
        <v>4248</v>
      </c>
      <c r="Q1905" s="32" t="s">
        <v>9888</v>
      </c>
      <c r="R1905" s="32" t="s">
        <v>12216</v>
      </c>
      <c r="S1905" s="32" t="s">
        <v>11621</v>
      </c>
      <c r="T1905" s="32" t="s">
        <v>11622</v>
      </c>
      <c r="U1905" s="32" t="s">
        <v>12221</v>
      </c>
    </row>
    <row r="1906" spans="1:21" x14ac:dyDescent="0.25">
      <c r="A1906" s="35" t="s">
        <v>6102</v>
      </c>
      <c r="B1906" s="35" t="s">
        <v>6103</v>
      </c>
      <c r="C1906" s="35" t="s">
        <v>6104</v>
      </c>
      <c r="O1906" s="35"/>
      <c r="P1906" s="35" t="s">
        <v>4248</v>
      </c>
      <c r="Q1906" s="32" t="s">
        <v>9888</v>
      </c>
      <c r="R1906" s="32" t="s">
        <v>12170</v>
      </c>
      <c r="S1906" s="32" t="s">
        <v>12212</v>
      </c>
      <c r="T1906" s="32" t="s">
        <v>12213</v>
      </c>
      <c r="U1906" s="32" t="e" cm="1">
        <f t="array" ref="U1906">-Glam621- Colour-Addition - Yellow Velvet-12092023</f>
        <v>#NAME?</v>
      </c>
    </row>
    <row r="1907" spans="1:21" x14ac:dyDescent="0.25">
      <c r="A1907" s="35" t="s">
        <v>1278</v>
      </c>
      <c r="B1907" s="35" t="s">
        <v>1279</v>
      </c>
      <c r="C1907" s="35" t="s">
        <v>1280</v>
      </c>
      <c r="D1907" s="32" t="s">
        <v>394</v>
      </c>
      <c r="E1907" s="32" t="s">
        <v>366</v>
      </c>
      <c r="F1907" s="46">
        <v>4</v>
      </c>
      <c r="G1907" s="32" t="s">
        <v>132</v>
      </c>
      <c r="H1907" s="32" t="s">
        <v>100</v>
      </c>
      <c r="I1907" s="32" t="s">
        <v>133</v>
      </c>
      <c r="M1907" s="32">
        <v>162</v>
      </c>
      <c r="N1907" s="32">
        <v>162</v>
      </c>
      <c r="O1907" s="35"/>
      <c r="P1907" s="35" t="s">
        <v>3713</v>
      </c>
      <c r="Q1907" s="32" t="s">
        <v>10011</v>
      </c>
      <c r="R1907" s="32" t="s">
        <v>12222</v>
      </c>
      <c r="S1907" s="32" t="s">
        <v>12223</v>
      </c>
      <c r="T1907" s="32" t="s">
        <v>12224</v>
      </c>
      <c r="U1907" s="32" t="s">
        <v>10653</v>
      </c>
    </row>
    <row r="1908" spans="1:21" x14ac:dyDescent="0.25">
      <c r="A1908" s="35" t="s">
        <v>1275</v>
      </c>
      <c r="B1908" s="35" t="s">
        <v>1276</v>
      </c>
      <c r="C1908" s="35" t="s">
        <v>1277</v>
      </c>
      <c r="D1908" s="32" t="s">
        <v>315</v>
      </c>
      <c r="E1908" s="32" t="s">
        <v>366</v>
      </c>
      <c r="F1908" s="46">
        <v>4</v>
      </c>
      <c r="G1908" s="32" t="s">
        <v>132</v>
      </c>
      <c r="H1908" s="32" t="s">
        <v>100</v>
      </c>
      <c r="I1908" s="32" t="s">
        <v>133</v>
      </c>
      <c r="M1908" s="32">
        <v>162</v>
      </c>
      <c r="N1908" s="32">
        <v>162</v>
      </c>
      <c r="O1908" s="35"/>
      <c r="P1908" s="35" t="s">
        <v>3713</v>
      </c>
      <c r="Q1908" s="32" t="s">
        <v>10011</v>
      </c>
      <c r="R1908" s="32" t="s">
        <v>12222</v>
      </c>
      <c r="S1908" s="32" t="s">
        <v>12225</v>
      </c>
      <c r="T1908" s="32" t="s">
        <v>12226</v>
      </c>
      <c r="U1908" s="32" t="s">
        <v>10226</v>
      </c>
    </row>
    <row r="1909" spans="1:21" x14ac:dyDescent="0.25">
      <c r="A1909" s="35" t="s">
        <v>7998</v>
      </c>
      <c r="B1909" s="35" t="s">
        <v>7999</v>
      </c>
      <c r="C1909" s="35" t="s">
        <v>8000</v>
      </c>
      <c r="O1909" s="35"/>
      <c r="P1909" s="35" t="s">
        <v>3713</v>
      </c>
      <c r="Q1909" s="32" t="s">
        <v>9889</v>
      </c>
      <c r="R1909" s="32" t="s">
        <v>12227</v>
      </c>
      <c r="S1909" s="32" t="s">
        <v>10735</v>
      </c>
      <c r="T1909" s="32" t="s">
        <v>12228</v>
      </c>
    </row>
    <row r="1910" spans="1:21" x14ac:dyDescent="0.25">
      <c r="A1910" s="35" t="s">
        <v>7386</v>
      </c>
      <c r="B1910" s="35" t="s">
        <v>7387</v>
      </c>
      <c r="C1910" s="35" t="s">
        <v>7388</v>
      </c>
      <c r="O1910" s="35"/>
      <c r="P1910" s="35" t="s">
        <v>3713</v>
      </c>
      <c r="Q1910" s="32" t="s">
        <v>10011</v>
      </c>
      <c r="R1910" s="32" t="s">
        <v>12229</v>
      </c>
      <c r="S1910" s="32" t="s">
        <v>10735</v>
      </c>
      <c r="T1910" s="32" t="s">
        <v>12228</v>
      </c>
    </row>
    <row r="1911" spans="1:21" x14ac:dyDescent="0.25">
      <c r="A1911" s="33" t="s">
        <v>2726</v>
      </c>
      <c r="B1911" s="35" t="s">
        <v>3152</v>
      </c>
      <c r="C1911" s="35" t="s">
        <v>2948</v>
      </c>
      <c r="D1911" s="32" t="s">
        <v>320</v>
      </c>
      <c r="E1911" s="32" t="s">
        <v>366</v>
      </c>
      <c r="G1911" s="32" t="s">
        <v>132</v>
      </c>
      <c r="H1911" s="32" t="s">
        <v>153</v>
      </c>
      <c r="O1911" s="35"/>
      <c r="P1911" s="35" t="s">
        <v>3713</v>
      </c>
      <c r="Q1911" s="32" t="s">
        <v>10187</v>
      </c>
      <c r="R1911" s="32" t="s">
        <v>10187</v>
      </c>
      <c r="S1911" s="32" t="s">
        <v>12230</v>
      </c>
      <c r="T1911" s="32" t="s">
        <v>11405</v>
      </c>
      <c r="U1911" s="32" t="s">
        <v>12231</v>
      </c>
    </row>
    <row r="1912" spans="1:21" x14ac:dyDescent="0.25">
      <c r="A1912" s="33" t="s">
        <v>2829</v>
      </c>
      <c r="B1912" s="35" t="s">
        <v>3255</v>
      </c>
      <c r="C1912" s="35" t="s">
        <v>3051</v>
      </c>
      <c r="D1912" s="32" t="s">
        <v>268</v>
      </c>
      <c r="E1912" s="32" t="s">
        <v>366</v>
      </c>
      <c r="G1912" s="32" t="s">
        <v>132</v>
      </c>
      <c r="H1912" s="32" t="s">
        <v>153</v>
      </c>
      <c r="O1912" s="35"/>
      <c r="P1912" s="35" t="s">
        <v>3713</v>
      </c>
      <c r="Q1912" s="32" t="s">
        <v>10187</v>
      </c>
      <c r="R1912" s="32" t="s">
        <v>10187</v>
      </c>
      <c r="S1912" s="32" t="e" cm="1">
        <f t="array" ref="S1912">-C.Brown</f>
        <v>#NAME?</v>
      </c>
      <c r="T1912" s="32" t="e" cm="1">
        <f t="array" ref="T1912">-Az</f>
        <v>#NAME?</v>
      </c>
      <c r="U1912" s="32" t="s">
        <v>10592</v>
      </c>
    </row>
    <row r="1913" spans="1:21" x14ac:dyDescent="0.25">
      <c r="A1913" s="33" t="s">
        <v>2920</v>
      </c>
      <c r="B1913" s="35" t="s">
        <v>3346</v>
      </c>
      <c r="C1913" s="35" t="s">
        <v>3124</v>
      </c>
      <c r="D1913" s="32" t="s">
        <v>257</v>
      </c>
      <c r="E1913" s="32" t="s">
        <v>366</v>
      </c>
      <c r="G1913" s="32" t="s">
        <v>132</v>
      </c>
      <c r="H1913" s="32" t="s">
        <v>153</v>
      </c>
      <c r="O1913" s="35"/>
      <c r="P1913" s="35" t="s">
        <v>3713</v>
      </c>
      <c r="Q1913" s="32" t="s">
        <v>10187</v>
      </c>
      <c r="R1913" s="32" t="s">
        <v>10187</v>
      </c>
      <c r="S1913" s="32" t="e" cm="1">
        <f t="array" ref="S1913">-NavyBlu</f>
        <v>#NAME?</v>
      </c>
      <c r="T1913" s="32" t="s">
        <v>10313</v>
      </c>
      <c r="U1913" s="32" t="s">
        <v>12232</v>
      </c>
    </row>
    <row r="1914" spans="1:21" x14ac:dyDescent="0.25">
      <c r="A1914" s="33" t="s">
        <v>2786</v>
      </c>
      <c r="B1914" s="35" t="s">
        <v>3212</v>
      </c>
      <c r="C1914" s="35" t="s">
        <v>3008</v>
      </c>
      <c r="D1914" s="32" t="s">
        <v>315</v>
      </c>
      <c r="E1914" s="32" t="s">
        <v>366</v>
      </c>
      <c r="G1914" s="32" t="s">
        <v>132</v>
      </c>
      <c r="H1914" s="32" t="s">
        <v>100</v>
      </c>
      <c r="O1914" s="35"/>
      <c r="P1914" s="35" t="s">
        <v>3713</v>
      </c>
      <c r="Q1914" s="32" t="s">
        <v>10189</v>
      </c>
      <c r="R1914" s="32" t="s">
        <v>12233</v>
      </c>
      <c r="S1914" s="32" t="s">
        <v>12234</v>
      </c>
      <c r="T1914" s="32" t="s">
        <v>12115</v>
      </c>
      <c r="U1914" s="32" t="s">
        <v>12235</v>
      </c>
    </row>
    <row r="1915" spans="1:21" x14ac:dyDescent="0.25">
      <c r="A1915" s="35" t="s">
        <v>4515</v>
      </c>
      <c r="B1915" s="35" t="s">
        <v>4516</v>
      </c>
      <c r="C1915" s="35" t="s">
        <v>4517</v>
      </c>
      <c r="O1915" s="35"/>
      <c r="P1915" s="35" t="s">
        <v>3713</v>
      </c>
      <c r="Q1915" s="32" t="s">
        <v>10188</v>
      </c>
      <c r="R1915" s="32" t="s">
        <v>12236</v>
      </c>
      <c r="S1915" s="32" t="s">
        <v>12237</v>
      </c>
    </row>
    <row r="1916" spans="1:21" x14ac:dyDescent="0.25">
      <c r="A1916" s="33" t="s">
        <v>2834</v>
      </c>
      <c r="B1916" s="35" t="s">
        <v>3260</v>
      </c>
      <c r="C1916" s="35" t="s">
        <v>3056</v>
      </c>
      <c r="D1916" s="32" t="s">
        <v>315</v>
      </c>
      <c r="E1916" s="32" t="s">
        <v>366</v>
      </c>
      <c r="G1916" s="32" t="s">
        <v>132</v>
      </c>
      <c r="H1916" s="32" t="s">
        <v>100</v>
      </c>
      <c r="O1916" s="35"/>
      <c r="P1916" s="35" t="s">
        <v>3713</v>
      </c>
      <c r="Q1916" s="32" t="s">
        <v>10188</v>
      </c>
      <c r="R1916" s="32" t="s">
        <v>12236</v>
      </c>
      <c r="S1916" s="32" t="s">
        <v>12238</v>
      </c>
      <c r="T1916" s="32" t="s">
        <v>11405</v>
      </c>
      <c r="U1916" s="32" t="s">
        <v>12239</v>
      </c>
    </row>
    <row r="1917" spans="1:21" x14ac:dyDescent="0.25">
      <c r="A1917" s="33" t="s">
        <v>2725</v>
      </c>
      <c r="B1917" s="35" t="s">
        <v>3151</v>
      </c>
      <c r="C1917" s="35" t="s">
        <v>2947</v>
      </c>
      <c r="D1917" s="32" t="s">
        <v>394</v>
      </c>
      <c r="E1917" s="32" t="s">
        <v>366</v>
      </c>
      <c r="G1917" s="32" t="s">
        <v>132</v>
      </c>
      <c r="H1917" s="32" t="s">
        <v>100</v>
      </c>
      <c r="O1917" s="35"/>
      <c r="P1917" s="35" t="s">
        <v>3713</v>
      </c>
      <c r="Q1917" s="32" t="s">
        <v>10188</v>
      </c>
      <c r="R1917" s="32" t="s">
        <v>12236</v>
      </c>
      <c r="S1917" s="32" t="s">
        <v>12240</v>
      </c>
      <c r="T1917" s="32" t="s">
        <v>12241</v>
      </c>
      <c r="U1917" s="32">
        <v>2</v>
      </c>
    </row>
    <row r="1918" spans="1:21" x14ac:dyDescent="0.25">
      <c r="A1918" s="35" t="s">
        <v>4697</v>
      </c>
      <c r="B1918" s="35" t="s">
        <v>4698</v>
      </c>
      <c r="C1918" s="35" t="s">
        <v>4699</v>
      </c>
      <c r="O1918" s="35"/>
      <c r="P1918" s="35" t="s">
        <v>3713</v>
      </c>
      <c r="Q1918" s="32" t="s">
        <v>10188</v>
      </c>
      <c r="R1918" s="32" t="s">
        <v>12236</v>
      </c>
      <c r="S1918" s="32" t="s">
        <v>10943</v>
      </c>
      <c r="T1918" s="32" t="s">
        <v>10944</v>
      </c>
      <c r="U1918" s="32" t="s">
        <v>10945</v>
      </c>
    </row>
    <row r="1919" spans="1:21" x14ac:dyDescent="0.25">
      <c r="A1919" s="35" t="s">
        <v>7488</v>
      </c>
      <c r="B1919" s="35" t="s">
        <v>7489</v>
      </c>
      <c r="C1919" s="35" t="s">
        <v>7490</v>
      </c>
      <c r="O1919" s="35"/>
      <c r="P1919" s="35" t="s">
        <v>3713</v>
      </c>
      <c r="Q1919" s="32" t="s">
        <v>10189</v>
      </c>
      <c r="R1919" s="32" t="s">
        <v>12233</v>
      </c>
      <c r="S1919" s="32" t="s">
        <v>12242</v>
      </c>
      <c r="T1919" s="32" t="s">
        <v>12243</v>
      </c>
      <c r="U1919" s="32" t="s">
        <v>10811</v>
      </c>
    </row>
    <row r="1920" spans="1:21" x14ac:dyDescent="0.25">
      <c r="A1920" s="35" t="s">
        <v>5140</v>
      </c>
      <c r="B1920" s="35" t="s">
        <v>5141</v>
      </c>
      <c r="C1920" s="35" t="s">
        <v>5142</v>
      </c>
      <c r="O1920" s="35"/>
      <c r="P1920" s="35" t="s">
        <v>3713</v>
      </c>
      <c r="Q1920" s="32" t="s">
        <v>10189</v>
      </c>
      <c r="R1920" s="32" t="s">
        <v>12233</v>
      </c>
      <c r="S1920" s="32" t="s">
        <v>12242</v>
      </c>
      <c r="T1920" s="32" t="s">
        <v>12244</v>
      </c>
      <c r="U1920" s="32" t="s">
        <v>12245</v>
      </c>
    </row>
    <row r="1921" spans="1:21" x14ac:dyDescent="0.25">
      <c r="A1921" s="35" t="s">
        <v>4279</v>
      </c>
      <c r="B1921" s="35" t="s">
        <v>4280</v>
      </c>
      <c r="C1921" s="35" t="s">
        <v>4281</v>
      </c>
      <c r="O1921" s="35"/>
      <c r="P1921" s="35" t="s">
        <v>3713</v>
      </c>
      <c r="Q1921" s="32" t="s">
        <v>10189</v>
      </c>
      <c r="R1921" s="32" t="s">
        <v>12233</v>
      </c>
      <c r="S1921" s="32" t="s">
        <v>12242</v>
      </c>
      <c r="T1921" s="32" t="s">
        <v>11209</v>
      </c>
      <c r="U1921" s="32" t="s">
        <v>12246</v>
      </c>
    </row>
    <row r="1922" spans="1:21" x14ac:dyDescent="0.25">
      <c r="A1922" s="33" t="s">
        <v>2814</v>
      </c>
      <c r="B1922" s="35" t="s">
        <v>3240</v>
      </c>
      <c r="C1922" s="35" t="s">
        <v>3036</v>
      </c>
      <c r="D1922" s="32" t="s">
        <v>315</v>
      </c>
      <c r="E1922" s="32" t="s">
        <v>366</v>
      </c>
      <c r="G1922" s="32" t="s">
        <v>132</v>
      </c>
      <c r="H1922" s="32" t="s">
        <v>100</v>
      </c>
      <c r="O1922" s="35"/>
      <c r="P1922" s="35" t="s">
        <v>3713</v>
      </c>
      <c r="Q1922" s="32" t="s">
        <v>10190</v>
      </c>
      <c r="R1922" s="32" t="s">
        <v>12233</v>
      </c>
      <c r="S1922" s="32" t="s">
        <v>12247</v>
      </c>
      <c r="T1922" s="32" t="s">
        <v>12115</v>
      </c>
      <c r="U1922" s="32" t="s">
        <v>12235</v>
      </c>
    </row>
    <row r="1923" spans="1:21" x14ac:dyDescent="0.25">
      <c r="A1923" s="35" t="s">
        <v>5084</v>
      </c>
      <c r="B1923" s="35" t="s">
        <v>5085</v>
      </c>
      <c r="C1923" s="35" t="s">
        <v>5086</v>
      </c>
      <c r="O1923" s="35"/>
      <c r="P1923" s="35" t="s">
        <v>3713</v>
      </c>
      <c r="Q1923" s="32" t="s">
        <v>10022</v>
      </c>
      <c r="R1923" s="32" t="s">
        <v>12248</v>
      </c>
      <c r="S1923" s="32" t="s">
        <v>12249</v>
      </c>
      <c r="T1923" s="32" t="s">
        <v>11317</v>
      </c>
      <c r="U1923" s="32" t="s">
        <v>10048</v>
      </c>
    </row>
    <row r="1924" spans="1:21" x14ac:dyDescent="0.25">
      <c r="A1924" s="35" t="s">
        <v>4590</v>
      </c>
      <c r="B1924" s="35" t="s">
        <v>4591</v>
      </c>
      <c r="C1924" s="35" t="s">
        <v>4592</v>
      </c>
      <c r="O1924" s="35"/>
      <c r="P1924" s="35" t="s">
        <v>3713</v>
      </c>
      <c r="Q1924" s="32" t="s">
        <v>10022</v>
      </c>
      <c r="R1924" s="32" t="s">
        <v>12248</v>
      </c>
      <c r="S1924" s="32" t="s">
        <v>12237</v>
      </c>
    </row>
    <row r="1925" spans="1:21" x14ac:dyDescent="0.25">
      <c r="A1925" s="33" t="s">
        <v>2759</v>
      </c>
      <c r="B1925" s="35" t="s">
        <v>3185</v>
      </c>
      <c r="C1925" s="35" t="s">
        <v>2981</v>
      </c>
      <c r="D1925" s="32" t="s">
        <v>315</v>
      </c>
      <c r="E1925" s="32" t="s">
        <v>366</v>
      </c>
      <c r="G1925" s="32" t="s">
        <v>132</v>
      </c>
      <c r="H1925" s="32" t="s">
        <v>100</v>
      </c>
      <c r="O1925" s="35"/>
      <c r="P1925" s="35" t="s">
        <v>3713</v>
      </c>
      <c r="Q1925" s="32" t="s">
        <v>10022</v>
      </c>
      <c r="R1925" s="32" t="s">
        <v>12248</v>
      </c>
      <c r="S1925" s="32" t="s">
        <v>12238</v>
      </c>
      <c r="T1925" s="32" t="s">
        <v>11405</v>
      </c>
      <c r="U1925" s="32" t="s">
        <v>12239</v>
      </c>
    </row>
    <row r="1926" spans="1:21" x14ac:dyDescent="0.25">
      <c r="A1926" s="33" t="s">
        <v>2771</v>
      </c>
      <c r="B1926" s="35" t="s">
        <v>3197</v>
      </c>
      <c r="C1926" s="35" t="s">
        <v>2993</v>
      </c>
      <c r="D1926" s="32" t="s">
        <v>394</v>
      </c>
      <c r="E1926" s="32" t="s">
        <v>366</v>
      </c>
      <c r="G1926" s="32" t="s">
        <v>132</v>
      </c>
      <c r="H1926" s="32" t="s">
        <v>100</v>
      </c>
      <c r="O1926" s="35"/>
      <c r="P1926" s="35" t="s">
        <v>3713</v>
      </c>
      <c r="Q1926" s="32" t="s">
        <v>10022</v>
      </c>
      <c r="R1926" s="32" t="s">
        <v>12248</v>
      </c>
      <c r="S1926" s="32" t="s">
        <v>12240</v>
      </c>
      <c r="T1926" s="32" t="s">
        <v>12241</v>
      </c>
      <c r="U1926" s="32">
        <v>2</v>
      </c>
    </row>
    <row r="1927" spans="1:21" x14ac:dyDescent="0.25">
      <c r="A1927" s="35" t="s">
        <v>4700</v>
      </c>
      <c r="B1927" s="35" t="s">
        <v>4701</v>
      </c>
      <c r="C1927" s="35" t="s">
        <v>4702</v>
      </c>
      <c r="O1927" s="35"/>
      <c r="P1927" s="35" t="s">
        <v>3713</v>
      </c>
      <c r="Q1927" s="32" t="s">
        <v>10022</v>
      </c>
      <c r="R1927" s="32" t="s">
        <v>12248</v>
      </c>
      <c r="S1927" s="32" t="s">
        <v>10943</v>
      </c>
      <c r="T1927" s="32" t="s">
        <v>10944</v>
      </c>
      <c r="U1927" s="32" t="s">
        <v>10945</v>
      </c>
    </row>
    <row r="1928" spans="1:21" x14ac:dyDescent="0.25">
      <c r="A1928" s="35" t="s">
        <v>7497</v>
      </c>
      <c r="B1928" s="35" t="s">
        <v>7498</v>
      </c>
      <c r="C1928" s="35" t="s">
        <v>7499</v>
      </c>
      <c r="O1928" s="35"/>
      <c r="P1928" s="35" t="s">
        <v>3713</v>
      </c>
      <c r="Q1928" s="32" t="s">
        <v>10190</v>
      </c>
      <c r="R1928" s="32" t="s">
        <v>12233</v>
      </c>
      <c r="S1928" s="32" t="s">
        <v>12250</v>
      </c>
      <c r="T1928" s="32" t="s">
        <v>12243</v>
      </c>
      <c r="U1928" s="32" t="s">
        <v>10811</v>
      </c>
    </row>
    <row r="1929" spans="1:21" x14ac:dyDescent="0.25">
      <c r="A1929" s="35" t="s">
        <v>4524</v>
      </c>
      <c r="B1929" s="35" t="s">
        <v>4525</v>
      </c>
      <c r="C1929" s="35" t="s">
        <v>4526</v>
      </c>
      <c r="O1929" s="35"/>
      <c r="P1929" s="35" t="s">
        <v>3713</v>
      </c>
      <c r="Q1929" s="32" t="s">
        <v>10190</v>
      </c>
      <c r="R1929" s="32" t="s">
        <v>12233</v>
      </c>
      <c r="S1929" s="32" t="s">
        <v>12250</v>
      </c>
      <c r="T1929" s="32" t="s">
        <v>12244</v>
      </c>
      <c r="U1929" s="32" t="s">
        <v>12245</v>
      </c>
    </row>
    <row r="1930" spans="1:21" x14ac:dyDescent="0.25">
      <c r="A1930" s="35" t="s">
        <v>6518</v>
      </c>
      <c r="B1930" s="35" t="s">
        <v>6519</v>
      </c>
      <c r="C1930" s="35" t="s">
        <v>6520</v>
      </c>
      <c r="O1930" s="35"/>
      <c r="P1930" s="35" t="s">
        <v>3713</v>
      </c>
      <c r="Q1930" s="32" t="s">
        <v>10190</v>
      </c>
      <c r="R1930" s="32" t="s">
        <v>12233</v>
      </c>
      <c r="S1930" s="32" t="s">
        <v>12250</v>
      </c>
      <c r="T1930" s="32" t="s">
        <v>11209</v>
      </c>
      <c r="U1930" s="32" t="s">
        <v>12246</v>
      </c>
    </row>
    <row r="1931" spans="1:21" x14ac:dyDescent="0.25">
      <c r="A1931" s="33" t="s">
        <v>2823</v>
      </c>
      <c r="B1931" s="35" t="s">
        <v>3249</v>
      </c>
      <c r="C1931" s="35" t="s">
        <v>3045</v>
      </c>
      <c r="D1931" s="32" t="s">
        <v>3391</v>
      </c>
      <c r="E1931" s="32" t="s">
        <v>366</v>
      </c>
      <c r="G1931" s="32" t="s">
        <v>132</v>
      </c>
      <c r="H1931" s="32" t="s">
        <v>153</v>
      </c>
      <c r="O1931" s="35"/>
      <c r="P1931" s="35" t="s">
        <v>3713</v>
      </c>
      <c r="Q1931" s="32" t="s">
        <v>10191</v>
      </c>
      <c r="R1931" s="32" t="s">
        <v>10191</v>
      </c>
      <c r="S1931" s="32" t="e" cm="1">
        <f t="array" ref="S1931">-Grey PV</f>
        <v>#NAME?</v>
      </c>
      <c r="T1931" s="32" t="s">
        <v>11020</v>
      </c>
    </row>
    <row r="1932" spans="1:21" x14ac:dyDescent="0.25">
      <c r="A1932" s="33" t="s">
        <v>2935</v>
      </c>
      <c r="B1932" s="35" t="s">
        <v>3361</v>
      </c>
      <c r="C1932" s="35" t="s">
        <v>3139</v>
      </c>
      <c r="D1932" s="32" t="s">
        <v>3396</v>
      </c>
      <c r="E1932" s="32" t="s">
        <v>366</v>
      </c>
      <c r="G1932" s="32" t="s">
        <v>132</v>
      </c>
      <c r="H1932" s="32" t="s">
        <v>100</v>
      </c>
      <c r="O1932" s="35"/>
      <c r="P1932" s="35" t="s">
        <v>3713</v>
      </c>
      <c r="Q1932" s="32" t="s">
        <v>10188</v>
      </c>
      <c r="R1932" s="32" t="s">
        <v>12236</v>
      </c>
      <c r="S1932" s="32" t="s">
        <v>12251</v>
      </c>
    </row>
    <row r="1933" spans="1:21" x14ac:dyDescent="0.25">
      <c r="A1933" s="33" t="s">
        <v>2754</v>
      </c>
      <c r="B1933" s="35" t="s">
        <v>3180</v>
      </c>
      <c r="C1933" s="35" t="s">
        <v>2976</v>
      </c>
      <c r="D1933" s="32" t="s">
        <v>3375</v>
      </c>
      <c r="E1933" s="32" t="s">
        <v>366</v>
      </c>
      <c r="G1933" s="32" t="s">
        <v>132</v>
      </c>
      <c r="H1933" s="32" t="s">
        <v>100</v>
      </c>
      <c r="O1933" s="35"/>
      <c r="P1933" s="35" t="s">
        <v>3713</v>
      </c>
      <c r="Q1933" s="32" t="s">
        <v>10188</v>
      </c>
      <c r="R1933" s="32" t="s">
        <v>12236</v>
      </c>
      <c r="S1933" s="32" t="s">
        <v>12252</v>
      </c>
    </row>
    <row r="1934" spans="1:21" x14ac:dyDescent="0.25">
      <c r="A1934" s="33" t="s">
        <v>2837</v>
      </c>
      <c r="B1934" s="35" t="s">
        <v>3263</v>
      </c>
      <c r="C1934" s="35" t="s">
        <v>3059</v>
      </c>
      <c r="D1934" s="32" t="s">
        <v>3396</v>
      </c>
      <c r="E1934" s="32" t="s">
        <v>366</v>
      </c>
      <c r="G1934" s="32" t="s">
        <v>132</v>
      </c>
      <c r="H1934" s="32" t="s">
        <v>100</v>
      </c>
      <c r="O1934" s="35"/>
      <c r="P1934" s="35" t="s">
        <v>3713</v>
      </c>
      <c r="Q1934" s="32" t="s">
        <v>10022</v>
      </c>
      <c r="R1934" s="32" t="s">
        <v>12248</v>
      </c>
      <c r="S1934" s="32" t="s">
        <v>12251</v>
      </c>
    </row>
    <row r="1935" spans="1:21" x14ac:dyDescent="0.25">
      <c r="A1935" s="33" t="s">
        <v>2844</v>
      </c>
      <c r="B1935" s="35" t="s">
        <v>3270</v>
      </c>
      <c r="C1935" s="35" t="s">
        <v>3066</v>
      </c>
      <c r="D1935" s="32" t="s">
        <v>137</v>
      </c>
      <c r="E1935" s="32" t="s">
        <v>366</v>
      </c>
      <c r="G1935" s="32" t="s">
        <v>132</v>
      </c>
      <c r="H1935" s="32" t="s">
        <v>100</v>
      </c>
      <c r="O1935" s="35"/>
      <c r="P1935" s="35" t="s">
        <v>3713</v>
      </c>
      <c r="Q1935" s="32" t="s">
        <v>10022</v>
      </c>
      <c r="R1935" s="32" t="s">
        <v>12248</v>
      </c>
      <c r="S1935" s="32" t="s">
        <v>12252</v>
      </c>
    </row>
    <row r="1936" spans="1:21" x14ac:dyDescent="0.25">
      <c r="A1936" s="35" t="s">
        <v>1265</v>
      </c>
      <c r="B1936" s="35" t="s">
        <v>1266</v>
      </c>
      <c r="C1936" s="35" t="s">
        <v>19</v>
      </c>
      <c r="D1936" s="32" t="s">
        <v>3389</v>
      </c>
      <c r="E1936" s="32" t="s">
        <v>366</v>
      </c>
      <c r="F1936" s="46">
        <v>16</v>
      </c>
      <c r="G1936" s="32" t="s">
        <v>132</v>
      </c>
      <c r="H1936" s="32" t="s">
        <v>100</v>
      </c>
      <c r="I1936" s="32" t="s">
        <v>133</v>
      </c>
      <c r="M1936" s="32">
        <v>162</v>
      </c>
      <c r="N1936" s="32">
        <v>162</v>
      </c>
      <c r="O1936" s="35"/>
      <c r="P1936" s="35" t="s">
        <v>3713</v>
      </c>
      <c r="Q1936" s="32" t="s">
        <v>10188</v>
      </c>
      <c r="R1936" s="32" t="s">
        <v>10188</v>
      </c>
      <c r="S1936" s="32" t="e" cm="1">
        <f t="array" ref="S1936">-Cream p</f>
        <v>#NAME?</v>
      </c>
      <c r="T1936" s="32" t="s">
        <v>12253</v>
      </c>
    </row>
    <row r="1937" spans="1:21" x14ac:dyDescent="0.25">
      <c r="A1937" s="35" t="s">
        <v>1261</v>
      </c>
      <c r="B1937" s="35" t="s">
        <v>1262</v>
      </c>
      <c r="C1937" s="35" t="s">
        <v>18</v>
      </c>
      <c r="D1937" s="32" t="s">
        <v>3390</v>
      </c>
      <c r="E1937" s="32" t="s">
        <v>366</v>
      </c>
      <c r="F1937" s="46">
        <v>16</v>
      </c>
      <c r="G1937" s="32" t="s">
        <v>132</v>
      </c>
      <c r="H1937" s="32" t="s">
        <v>100</v>
      </c>
      <c r="I1937" s="32" t="s">
        <v>133</v>
      </c>
      <c r="M1937" s="32">
        <v>162</v>
      </c>
      <c r="N1937" s="32">
        <v>162</v>
      </c>
      <c r="O1937" s="35"/>
      <c r="P1937" s="35" t="s">
        <v>3713</v>
      </c>
      <c r="Q1937" s="32" t="s">
        <v>10188</v>
      </c>
      <c r="R1937" s="32" t="s">
        <v>10188</v>
      </c>
      <c r="S1937" s="32" t="e" cm="1">
        <f t="array" ref="S1937">-Brown p</f>
        <v>#NAME?</v>
      </c>
      <c r="T1937" s="32" t="s">
        <v>12253</v>
      </c>
    </row>
    <row r="1938" spans="1:21" x14ac:dyDescent="0.25">
      <c r="A1938" s="35" t="s">
        <v>1263</v>
      </c>
      <c r="B1938" s="37" t="s">
        <v>1264</v>
      </c>
      <c r="C1938" s="35" t="s">
        <v>20</v>
      </c>
      <c r="D1938" s="32" t="s">
        <v>3392</v>
      </c>
      <c r="E1938" s="32" t="s">
        <v>366</v>
      </c>
      <c r="F1938" s="46">
        <v>16</v>
      </c>
      <c r="G1938" s="32" t="s">
        <v>132</v>
      </c>
      <c r="H1938" s="32" t="s">
        <v>100</v>
      </c>
      <c r="I1938" s="32" t="s">
        <v>133</v>
      </c>
      <c r="M1938" s="32">
        <v>162</v>
      </c>
      <c r="N1938" s="32">
        <v>162</v>
      </c>
      <c r="O1938" s="35"/>
      <c r="P1938" s="35" t="s">
        <v>3713</v>
      </c>
      <c r="Q1938" s="32" t="s">
        <v>10188</v>
      </c>
      <c r="R1938" s="32" t="s">
        <v>10188</v>
      </c>
      <c r="S1938" s="32" t="e" cm="1">
        <f t="array" ref="S1938">-Dark Al</f>
        <v>#NAME?</v>
      </c>
      <c r="T1938" s="32" t="s">
        <v>12254</v>
      </c>
      <c r="U1938" s="32" t="s">
        <v>12255</v>
      </c>
    </row>
    <row r="1939" spans="1:21" x14ac:dyDescent="0.25">
      <c r="A1939" s="35" t="s">
        <v>4694</v>
      </c>
      <c r="B1939" s="35" t="s">
        <v>4695</v>
      </c>
      <c r="C1939" s="35" t="s">
        <v>4696</v>
      </c>
      <c r="O1939" s="35"/>
      <c r="P1939" s="35" t="s">
        <v>3713</v>
      </c>
      <c r="Q1939" s="32" t="s">
        <v>10188</v>
      </c>
      <c r="R1939" s="32" t="s">
        <v>12256</v>
      </c>
      <c r="S1939" s="32" t="s">
        <v>12135</v>
      </c>
      <c r="T1939" s="32" t="s">
        <v>12136</v>
      </c>
      <c r="U1939" s="32" t="s">
        <v>12257</v>
      </c>
    </row>
    <row r="1940" spans="1:21" x14ac:dyDescent="0.25">
      <c r="A1940" s="35" t="s">
        <v>1258</v>
      </c>
      <c r="B1940" s="37" t="s">
        <v>1259</v>
      </c>
      <c r="C1940" s="35" t="s">
        <v>1260</v>
      </c>
      <c r="D1940" s="32" t="s">
        <v>1168</v>
      </c>
      <c r="E1940" s="32" t="s">
        <v>366</v>
      </c>
      <c r="F1940" s="46">
        <v>16</v>
      </c>
      <c r="G1940" s="32" t="s">
        <v>132</v>
      </c>
      <c r="H1940" s="32" t="s">
        <v>100</v>
      </c>
      <c r="I1940" s="32" t="s">
        <v>133</v>
      </c>
      <c r="M1940" s="32">
        <v>162</v>
      </c>
      <c r="N1940" s="32">
        <v>162</v>
      </c>
      <c r="O1940" s="35"/>
      <c r="P1940" s="35" t="s">
        <v>3713</v>
      </c>
      <c r="Q1940" s="32" t="s">
        <v>10188</v>
      </c>
      <c r="R1940" s="32" t="s">
        <v>12236</v>
      </c>
      <c r="S1940" s="32" t="s">
        <v>11511</v>
      </c>
    </row>
    <row r="1941" spans="1:21" x14ac:dyDescent="0.25">
      <c r="A1941" s="35" t="s">
        <v>9512</v>
      </c>
      <c r="B1941" s="35" t="s">
        <v>9513</v>
      </c>
      <c r="C1941" s="35" t="s">
        <v>9514</v>
      </c>
      <c r="O1941" s="35"/>
      <c r="P1941" s="35" t="s">
        <v>3713</v>
      </c>
      <c r="Q1941" s="32" t="s">
        <v>10188</v>
      </c>
      <c r="R1941" s="32" t="s">
        <v>12236</v>
      </c>
      <c r="S1941" s="32" t="s">
        <v>12249</v>
      </c>
      <c r="T1941" s="32" t="s">
        <v>11317</v>
      </c>
      <c r="U1941" s="32" t="s">
        <v>10048</v>
      </c>
    </row>
    <row r="1942" spans="1:21" x14ac:dyDescent="0.25">
      <c r="A1942" s="35" t="s">
        <v>1255</v>
      </c>
      <c r="B1942" s="37" t="s">
        <v>1256</v>
      </c>
      <c r="C1942" s="35" t="s">
        <v>1257</v>
      </c>
      <c r="D1942" s="32" t="s">
        <v>117</v>
      </c>
      <c r="E1942" s="32" t="s">
        <v>366</v>
      </c>
      <c r="F1942" s="46">
        <v>16</v>
      </c>
      <c r="G1942" s="32" t="s">
        <v>132</v>
      </c>
      <c r="H1942" s="32" t="s">
        <v>100</v>
      </c>
      <c r="I1942" s="32" t="s">
        <v>133</v>
      </c>
      <c r="M1942" s="32">
        <v>162</v>
      </c>
      <c r="N1942" s="32">
        <v>162</v>
      </c>
      <c r="O1942" s="35"/>
      <c r="P1942" s="35" t="s">
        <v>3713</v>
      </c>
      <c r="Q1942" s="32" t="s">
        <v>10188</v>
      </c>
      <c r="R1942" s="32" t="s">
        <v>12236</v>
      </c>
      <c r="S1942" s="32" t="s">
        <v>12258</v>
      </c>
      <c r="T1942" s="32" t="s">
        <v>9796</v>
      </c>
    </row>
    <row r="1943" spans="1:21" x14ac:dyDescent="0.25">
      <c r="A1943" s="35" t="s">
        <v>1252</v>
      </c>
      <c r="B1943" s="35" t="s">
        <v>1253</v>
      </c>
      <c r="C1943" s="35" t="s">
        <v>1254</v>
      </c>
      <c r="D1943" s="32" t="s">
        <v>3389</v>
      </c>
      <c r="E1943" s="32" t="s">
        <v>366</v>
      </c>
      <c r="F1943" s="46">
        <v>16</v>
      </c>
      <c r="G1943" s="32" t="s">
        <v>132</v>
      </c>
      <c r="H1943" s="32" t="s">
        <v>100</v>
      </c>
      <c r="I1943" s="32" t="s">
        <v>133</v>
      </c>
      <c r="M1943" s="32">
        <v>162</v>
      </c>
      <c r="N1943" s="32">
        <v>162</v>
      </c>
      <c r="O1943" s="35"/>
      <c r="P1943" s="35" t="s">
        <v>3713</v>
      </c>
      <c r="Q1943" s="32" t="s">
        <v>10022</v>
      </c>
      <c r="R1943" s="32" t="s">
        <v>10022</v>
      </c>
      <c r="S1943" s="32" t="e" cm="1">
        <f t="array" ref="S1943">-Cream p</f>
        <v>#NAME?</v>
      </c>
      <c r="T1943" s="32" t="s">
        <v>12253</v>
      </c>
    </row>
    <row r="1944" spans="1:21" x14ac:dyDescent="0.25">
      <c r="A1944" s="35" t="s">
        <v>1247</v>
      </c>
      <c r="B1944" s="35" t="s">
        <v>1248</v>
      </c>
      <c r="C1944" s="35" t="s">
        <v>21</v>
      </c>
      <c r="D1944" s="32" t="s">
        <v>3390</v>
      </c>
      <c r="E1944" s="32" t="s">
        <v>366</v>
      </c>
      <c r="F1944" s="46">
        <v>16</v>
      </c>
      <c r="G1944" s="32" t="s">
        <v>132</v>
      </c>
      <c r="H1944" s="32" t="s">
        <v>100</v>
      </c>
      <c r="I1944" s="32" t="s">
        <v>133</v>
      </c>
      <c r="M1944" s="32">
        <v>162</v>
      </c>
      <c r="N1944" s="32">
        <v>162</v>
      </c>
      <c r="O1944" s="35"/>
      <c r="P1944" s="35" t="s">
        <v>3713</v>
      </c>
      <c r="Q1944" s="32" t="s">
        <v>10022</v>
      </c>
      <c r="R1944" s="32" t="s">
        <v>10022</v>
      </c>
      <c r="S1944" s="32" t="e" cm="1">
        <f t="array" ref="S1944">-Brown p</f>
        <v>#NAME?</v>
      </c>
      <c r="T1944" s="32" t="s">
        <v>12253</v>
      </c>
    </row>
    <row r="1945" spans="1:21" x14ac:dyDescent="0.25">
      <c r="A1945" s="35" t="s">
        <v>1249</v>
      </c>
      <c r="B1945" s="37" t="s">
        <v>1250</v>
      </c>
      <c r="C1945" s="35" t="s">
        <v>22</v>
      </c>
      <c r="D1945" s="32" t="s">
        <v>3392</v>
      </c>
      <c r="E1945" s="32" t="s">
        <v>366</v>
      </c>
      <c r="F1945" s="46">
        <v>16</v>
      </c>
      <c r="G1945" s="32" t="s">
        <v>132</v>
      </c>
      <c r="H1945" s="32" t="s">
        <v>100</v>
      </c>
      <c r="I1945" s="32" t="s">
        <v>133</v>
      </c>
      <c r="M1945" s="32">
        <v>162</v>
      </c>
      <c r="N1945" s="32">
        <v>162</v>
      </c>
      <c r="O1945" s="35"/>
      <c r="P1945" s="35" t="s">
        <v>3713</v>
      </c>
      <c r="Q1945" s="32" t="s">
        <v>10022</v>
      </c>
      <c r="R1945" s="32" t="s">
        <v>10022</v>
      </c>
      <c r="S1945" s="32" t="e" cm="1">
        <f t="array" ref="S1945">-Dark Al</f>
        <v>#NAME?</v>
      </c>
      <c r="T1945" s="32" t="s">
        <v>12254</v>
      </c>
      <c r="U1945" s="32" t="s">
        <v>12255</v>
      </c>
    </row>
    <row r="1946" spans="1:21" x14ac:dyDescent="0.25">
      <c r="A1946" s="35" t="s">
        <v>4679</v>
      </c>
      <c r="B1946" s="35" t="s">
        <v>4680</v>
      </c>
      <c r="C1946" s="35" t="s">
        <v>4681</v>
      </c>
      <c r="O1946" s="35"/>
      <c r="P1946" s="35" t="s">
        <v>3713</v>
      </c>
      <c r="Q1946" s="32" t="s">
        <v>10022</v>
      </c>
      <c r="R1946" s="32" t="s">
        <v>12248</v>
      </c>
      <c r="S1946" s="32" t="s">
        <v>10321</v>
      </c>
      <c r="T1946" s="32" t="s">
        <v>10322</v>
      </c>
      <c r="U1946" s="32" t="s">
        <v>12259</v>
      </c>
    </row>
    <row r="1947" spans="1:21" x14ac:dyDescent="0.25">
      <c r="A1947" s="35" t="s">
        <v>1244</v>
      </c>
      <c r="B1947" s="37" t="s">
        <v>1245</v>
      </c>
      <c r="C1947" s="35" t="s">
        <v>1246</v>
      </c>
      <c r="D1947" s="32" t="s">
        <v>1168</v>
      </c>
      <c r="E1947" s="32" t="s">
        <v>366</v>
      </c>
      <c r="F1947" s="46">
        <v>16</v>
      </c>
      <c r="G1947" s="32" t="s">
        <v>132</v>
      </c>
      <c r="H1947" s="32" t="s">
        <v>100</v>
      </c>
      <c r="I1947" s="32" t="s">
        <v>133</v>
      </c>
      <c r="M1947" s="32">
        <v>162</v>
      </c>
      <c r="N1947" s="32">
        <v>162</v>
      </c>
      <c r="O1947" s="35"/>
      <c r="P1947" s="35" t="s">
        <v>3713</v>
      </c>
      <c r="Q1947" s="32" t="s">
        <v>10022</v>
      </c>
      <c r="R1947" s="32" t="s">
        <v>12248</v>
      </c>
      <c r="S1947" s="32" t="s">
        <v>11511</v>
      </c>
    </row>
    <row r="1948" spans="1:21" x14ac:dyDescent="0.25">
      <c r="A1948" s="35" t="s">
        <v>1241</v>
      </c>
      <c r="B1948" s="37" t="s">
        <v>1242</v>
      </c>
      <c r="C1948" s="35" t="s">
        <v>1243</v>
      </c>
      <c r="D1948" s="32" t="s">
        <v>117</v>
      </c>
      <c r="E1948" s="32" t="s">
        <v>366</v>
      </c>
      <c r="F1948" s="46">
        <v>16</v>
      </c>
      <c r="G1948" s="32" t="s">
        <v>132</v>
      </c>
      <c r="H1948" s="32" t="s">
        <v>100</v>
      </c>
      <c r="I1948" s="32" t="s">
        <v>133</v>
      </c>
      <c r="M1948" s="32">
        <v>162</v>
      </c>
      <c r="N1948" s="32">
        <v>162</v>
      </c>
      <c r="O1948" s="35"/>
      <c r="P1948" s="35" t="s">
        <v>3713</v>
      </c>
      <c r="Q1948" s="32" t="s">
        <v>10022</v>
      </c>
      <c r="R1948" s="32" t="s">
        <v>12248</v>
      </c>
      <c r="S1948" s="32" t="s">
        <v>12258</v>
      </c>
      <c r="T1948" s="32" t="s">
        <v>9796</v>
      </c>
    </row>
    <row r="1949" spans="1:21" x14ac:dyDescent="0.25">
      <c r="A1949" s="33" t="s">
        <v>2936</v>
      </c>
      <c r="B1949" s="35" t="s">
        <v>3362</v>
      </c>
      <c r="C1949" s="35" t="s">
        <v>3140</v>
      </c>
      <c r="D1949" s="32" t="s">
        <v>117</v>
      </c>
      <c r="E1949" s="32" t="s">
        <v>366</v>
      </c>
      <c r="G1949" s="32" t="s">
        <v>132</v>
      </c>
      <c r="H1949" s="32" t="s">
        <v>153</v>
      </c>
      <c r="O1949" s="35"/>
      <c r="P1949" s="35" t="s">
        <v>3713</v>
      </c>
      <c r="R1949" s="32" t="s">
        <v>10191</v>
      </c>
      <c r="S1949" s="32" t="e" cm="1">
        <f t="array" ref="S1949">-Green p</f>
        <v>#NAME?</v>
      </c>
      <c r="T1949" s="32" t="s">
        <v>10069</v>
      </c>
    </row>
    <row r="1950" spans="1:21" x14ac:dyDescent="0.25">
      <c r="A1950" s="35" t="s">
        <v>1238</v>
      </c>
      <c r="B1950" s="37" t="s">
        <v>1239</v>
      </c>
      <c r="C1950" s="37" t="s">
        <v>1240</v>
      </c>
      <c r="D1950" s="32" t="s">
        <v>394</v>
      </c>
      <c r="E1950" s="32" t="s">
        <v>366</v>
      </c>
      <c r="F1950" s="46">
        <v>25</v>
      </c>
      <c r="G1950" s="32" t="s">
        <v>132</v>
      </c>
      <c r="H1950" s="32" t="s">
        <v>100</v>
      </c>
      <c r="I1950" s="32" t="s">
        <v>133</v>
      </c>
      <c r="M1950" s="32">
        <v>288</v>
      </c>
      <c r="N1950" s="32">
        <v>288</v>
      </c>
      <c r="O1950" s="35"/>
      <c r="P1950" s="35" t="s">
        <v>3713</v>
      </c>
      <c r="R1950" s="32" t="s">
        <v>12260</v>
      </c>
      <c r="S1950" s="32" t="s">
        <v>12261</v>
      </c>
      <c r="T1950" s="32" t="s">
        <v>10099</v>
      </c>
      <c r="U1950" s="32" t="e" cm="1">
        <f t="array" ref="U1950">-Omega352</f>
        <v>#NAME?</v>
      </c>
    </row>
    <row r="1951" spans="1:21" x14ac:dyDescent="0.25">
      <c r="A1951" s="35" t="s">
        <v>1273</v>
      </c>
      <c r="B1951" s="37" t="s">
        <v>1274</v>
      </c>
      <c r="C1951" s="37" t="s">
        <v>23</v>
      </c>
      <c r="D1951" s="32" t="s">
        <v>3389</v>
      </c>
      <c r="E1951" s="32" t="s">
        <v>366</v>
      </c>
      <c r="F1951" s="46">
        <v>25</v>
      </c>
      <c r="G1951" s="32" t="s">
        <v>132</v>
      </c>
      <c r="H1951" s="32" t="s">
        <v>100</v>
      </c>
      <c r="I1951" s="32" t="s">
        <v>133</v>
      </c>
      <c r="M1951" s="32">
        <v>288</v>
      </c>
      <c r="N1951" s="32">
        <v>288</v>
      </c>
      <c r="O1951" s="35"/>
      <c r="P1951" s="35" t="s">
        <v>3713</v>
      </c>
      <c r="R1951" s="32" t="s">
        <v>12260</v>
      </c>
      <c r="S1951" s="32" t="s">
        <v>12262</v>
      </c>
      <c r="T1951" s="32" t="s">
        <v>12263</v>
      </c>
      <c r="U1951" s="32" t="s">
        <v>12264</v>
      </c>
    </row>
    <row r="1952" spans="1:21" x14ac:dyDescent="0.25">
      <c r="A1952" s="35" t="s">
        <v>1270</v>
      </c>
      <c r="B1952" s="37" t="s">
        <v>1271</v>
      </c>
      <c r="C1952" s="37" t="s">
        <v>1272</v>
      </c>
      <c r="D1952" s="32" t="s">
        <v>3390</v>
      </c>
      <c r="E1952" s="32" t="s">
        <v>366</v>
      </c>
      <c r="F1952" s="46">
        <v>25</v>
      </c>
      <c r="G1952" s="32" t="s">
        <v>132</v>
      </c>
      <c r="H1952" s="32" t="s">
        <v>100</v>
      </c>
      <c r="I1952" s="32" t="s">
        <v>133</v>
      </c>
      <c r="M1952" s="32">
        <v>288</v>
      </c>
      <c r="N1952" s="32">
        <v>288</v>
      </c>
      <c r="O1952" s="35"/>
      <c r="P1952" s="35" t="s">
        <v>3713</v>
      </c>
      <c r="R1952" s="32" t="s">
        <v>12260</v>
      </c>
      <c r="S1952" s="32" t="s">
        <v>12262</v>
      </c>
      <c r="T1952" s="32" t="s">
        <v>12263</v>
      </c>
      <c r="U1952" s="32" t="s">
        <v>12265</v>
      </c>
    </row>
    <row r="1953" spans="1:21" x14ac:dyDescent="0.25">
      <c r="A1953" s="35" t="s">
        <v>1235</v>
      </c>
      <c r="B1953" s="35" t="s">
        <v>1236</v>
      </c>
      <c r="C1953" s="37" t="s">
        <v>1237</v>
      </c>
      <c r="D1953" s="32" t="s">
        <v>315</v>
      </c>
      <c r="E1953" s="32" t="s">
        <v>366</v>
      </c>
      <c r="F1953" s="46">
        <v>25</v>
      </c>
      <c r="G1953" s="32" t="s">
        <v>132</v>
      </c>
      <c r="H1953" s="32" t="s">
        <v>153</v>
      </c>
      <c r="I1953" s="32" t="s">
        <v>133</v>
      </c>
      <c r="M1953" s="32">
        <v>288</v>
      </c>
      <c r="N1953" s="32">
        <v>288</v>
      </c>
      <c r="O1953" s="35"/>
      <c r="P1953" s="35" t="s">
        <v>3713</v>
      </c>
      <c r="R1953" s="32" t="s">
        <v>12260</v>
      </c>
      <c r="S1953" s="32" t="s">
        <v>12266</v>
      </c>
      <c r="T1953" s="32" t="s">
        <v>11570</v>
      </c>
      <c r="U1953" s="32" t="s">
        <v>12267</v>
      </c>
    </row>
    <row r="1954" spans="1:21" x14ac:dyDescent="0.25">
      <c r="A1954" s="35" t="s">
        <v>1267</v>
      </c>
      <c r="B1954" s="37" t="s">
        <v>1268</v>
      </c>
      <c r="C1954" s="37" t="s">
        <v>1269</v>
      </c>
      <c r="D1954" s="32" t="s">
        <v>3392</v>
      </c>
      <c r="E1954" s="32" t="s">
        <v>366</v>
      </c>
      <c r="F1954" s="46">
        <v>25</v>
      </c>
      <c r="G1954" s="32" t="s">
        <v>132</v>
      </c>
      <c r="H1954" s="32" t="s">
        <v>100</v>
      </c>
      <c r="I1954" s="32" t="s">
        <v>133</v>
      </c>
      <c r="O1954" s="35"/>
      <c r="P1954" s="35" t="s">
        <v>3713</v>
      </c>
      <c r="R1954" s="32" t="s">
        <v>12268</v>
      </c>
      <c r="S1954" s="32" t="s">
        <v>12269</v>
      </c>
      <c r="T1954" s="32" t="e" cm="1">
        <f t="array" ref="T1954">-Et</f>
        <v>#NAME?</v>
      </c>
      <c r="U1954" s="32" t="s">
        <v>12270</v>
      </c>
    </row>
    <row r="1955" spans="1:21" x14ac:dyDescent="0.25">
      <c r="A1955" s="33" t="s">
        <v>2924</v>
      </c>
      <c r="B1955" s="35" t="s">
        <v>3350</v>
      </c>
      <c r="C1955" s="35" t="s">
        <v>3128</v>
      </c>
      <c r="D1955" s="32" t="s">
        <v>2715</v>
      </c>
      <c r="E1955" s="32" t="s">
        <v>366</v>
      </c>
      <c r="G1955" s="32" t="s">
        <v>132</v>
      </c>
      <c r="H1955" s="32" t="s">
        <v>153</v>
      </c>
      <c r="O1955" s="35"/>
      <c r="P1955" s="35" t="s">
        <v>3713</v>
      </c>
      <c r="R1955" s="32" t="s">
        <v>10187</v>
      </c>
      <c r="S1955" s="32" t="e" cm="1">
        <f t="array" ref="S1955">-TealVel</f>
        <v>#NAME?</v>
      </c>
      <c r="T1955" s="32" t="s">
        <v>10373</v>
      </c>
    </row>
    <row r="1956" spans="1:21" x14ac:dyDescent="0.25">
      <c r="A1956" s="33" t="s">
        <v>2927</v>
      </c>
      <c r="B1956" s="35" t="s">
        <v>3353</v>
      </c>
      <c r="C1956" s="35" t="s">
        <v>3131</v>
      </c>
      <c r="D1956" s="32" t="s">
        <v>3404</v>
      </c>
      <c r="E1956" s="32" t="s">
        <v>366</v>
      </c>
      <c r="G1956" s="32" t="s">
        <v>132</v>
      </c>
      <c r="H1956" s="32" t="s">
        <v>153</v>
      </c>
      <c r="O1956" s="35"/>
      <c r="P1956" s="35" t="s">
        <v>3713</v>
      </c>
      <c r="Q1956" s="32" t="s">
        <v>10187</v>
      </c>
      <c r="R1956" s="32" t="s">
        <v>10187</v>
      </c>
      <c r="S1956" s="32" t="e" cm="1">
        <f t="array" ref="S1956">-DarkGre</f>
        <v>#NAME?</v>
      </c>
      <c r="T1956" s="32" t="s">
        <v>12271</v>
      </c>
      <c r="U1956" s="32" t="s">
        <v>10358</v>
      </c>
    </row>
    <row r="1957" spans="1:21" x14ac:dyDescent="0.25">
      <c r="A1957" s="33" t="s">
        <v>2921</v>
      </c>
      <c r="B1957" s="35" t="s">
        <v>3347</v>
      </c>
      <c r="C1957" s="35" t="s">
        <v>3125</v>
      </c>
      <c r="D1957" s="32" t="s">
        <v>3383</v>
      </c>
      <c r="E1957" s="32" t="s">
        <v>366</v>
      </c>
      <c r="G1957" s="32" t="s">
        <v>132</v>
      </c>
      <c r="H1957" s="32" t="s">
        <v>153</v>
      </c>
      <c r="O1957" s="35"/>
      <c r="P1957" s="35" t="s">
        <v>3713</v>
      </c>
      <c r="Q1957" s="32" t="s">
        <v>10187</v>
      </c>
      <c r="R1957" s="32" t="s">
        <v>10187</v>
      </c>
      <c r="S1957" s="32" t="e" cm="1">
        <f t="array" ref="S1957">-PurpleV</f>
        <v>#NAME?</v>
      </c>
      <c r="T1957" s="32" t="s">
        <v>10354</v>
      </c>
      <c r="U1957" s="32" t="s">
        <v>10355</v>
      </c>
    </row>
    <row r="1958" spans="1:21" x14ac:dyDescent="0.25">
      <c r="A1958" s="33" t="s">
        <v>2925</v>
      </c>
      <c r="B1958" s="35" t="s">
        <v>3351</v>
      </c>
      <c r="C1958" s="35" t="s">
        <v>3129</v>
      </c>
      <c r="D1958" s="32" t="s">
        <v>3548</v>
      </c>
      <c r="E1958" s="32" t="s">
        <v>366</v>
      </c>
      <c r="G1958" s="32" t="s">
        <v>132</v>
      </c>
      <c r="H1958" s="32" t="s">
        <v>153</v>
      </c>
      <c r="O1958" s="35"/>
      <c r="P1958" s="35" t="s">
        <v>3713</v>
      </c>
      <c r="Q1958" s="32" t="s">
        <v>10187</v>
      </c>
      <c r="R1958" s="32" t="s">
        <v>10187</v>
      </c>
      <c r="S1958" s="32" t="e" cm="1">
        <f t="array" ref="S1958">-WineVel</f>
        <v>#NAME?</v>
      </c>
      <c r="T1958" s="32" t="s">
        <v>10373</v>
      </c>
    </row>
    <row r="1959" spans="1:21" x14ac:dyDescent="0.25">
      <c r="A1959" s="33" t="s">
        <v>2732</v>
      </c>
      <c r="B1959" s="35" t="s">
        <v>3158</v>
      </c>
      <c r="C1959" s="35" t="s">
        <v>2954</v>
      </c>
      <c r="D1959" s="32" t="s">
        <v>3404</v>
      </c>
      <c r="E1959" s="32" t="s">
        <v>366</v>
      </c>
      <c r="G1959" s="32" t="s">
        <v>132</v>
      </c>
      <c r="H1959" s="32" t="s">
        <v>100</v>
      </c>
      <c r="O1959" s="35"/>
      <c r="P1959" s="35" t="s">
        <v>3713</v>
      </c>
      <c r="Q1959" s="32" t="s">
        <v>10188</v>
      </c>
      <c r="R1959" s="32" t="s">
        <v>12236</v>
      </c>
      <c r="S1959" s="32" t="s">
        <v>10884</v>
      </c>
      <c r="T1959" s="32" t="s">
        <v>10355</v>
      </c>
    </row>
    <row r="1960" spans="1:21" x14ac:dyDescent="0.25">
      <c r="A1960" s="35" t="s">
        <v>6566</v>
      </c>
      <c r="B1960" s="35" t="s">
        <v>6567</v>
      </c>
      <c r="C1960" s="35" t="s">
        <v>6568</v>
      </c>
      <c r="O1960" s="35"/>
      <c r="P1960" s="35" t="s">
        <v>3713</v>
      </c>
      <c r="Q1960" s="32" t="s">
        <v>10188</v>
      </c>
      <c r="R1960" s="32" t="s">
        <v>12236</v>
      </c>
      <c r="S1960" s="32" t="s">
        <v>10936</v>
      </c>
      <c r="T1960" s="32" t="s">
        <v>10355</v>
      </c>
    </row>
    <row r="1961" spans="1:21" x14ac:dyDescent="0.25">
      <c r="A1961" s="35" t="s">
        <v>4970</v>
      </c>
      <c r="B1961" s="35" t="s">
        <v>4971</v>
      </c>
      <c r="C1961" s="35" t="s">
        <v>4972</v>
      </c>
      <c r="O1961" s="35"/>
      <c r="P1961" s="35" t="s">
        <v>3713</v>
      </c>
      <c r="Q1961" s="32" t="s">
        <v>10188</v>
      </c>
      <c r="R1961" s="32" t="s">
        <v>12236</v>
      </c>
      <c r="S1961" s="32" t="s">
        <v>12272</v>
      </c>
      <c r="T1961" s="32" t="s">
        <v>10077</v>
      </c>
    </row>
    <row r="1962" spans="1:21" x14ac:dyDescent="0.25">
      <c r="A1962" s="33" t="s">
        <v>2728</v>
      </c>
      <c r="B1962" s="35" t="s">
        <v>3154</v>
      </c>
      <c r="C1962" s="35" t="s">
        <v>2950</v>
      </c>
      <c r="D1962" s="32" t="s">
        <v>3404</v>
      </c>
      <c r="E1962" s="32" t="s">
        <v>366</v>
      </c>
      <c r="G1962" s="32" t="s">
        <v>132</v>
      </c>
      <c r="H1962" s="32" t="s">
        <v>100</v>
      </c>
      <c r="O1962" s="35"/>
      <c r="P1962" s="35" t="s">
        <v>3713</v>
      </c>
      <c r="Q1962" s="32" t="s">
        <v>10022</v>
      </c>
      <c r="R1962" s="32" t="s">
        <v>12248</v>
      </c>
      <c r="S1962" s="32" t="s">
        <v>10884</v>
      </c>
      <c r="T1962" s="32" t="s">
        <v>10355</v>
      </c>
    </row>
    <row r="1963" spans="1:21" x14ac:dyDescent="0.25">
      <c r="A1963" s="35" t="s">
        <v>6563</v>
      </c>
      <c r="B1963" s="35" t="s">
        <v>6564</v>
      </c>
      <c r="C1963" s="35" t="s">
        <v>6565</v>
      </c>
      <c r="O1963" s="35"/>
      <c r="P1963" s="35" t="s">
        <v>3713</v>
      </c>
      <c r="Q1963" s="32" t="s">
        <v>10022</v>
      </c>
      <c r="R1963" s="32" t="s">
        <v>12248</v>
      </c>
      <c r="S1963" s="32" t="s">
        <v>10936</v>
      </c>
      <c r="T1963" s="32" t="s">
        <v>10355</v>
      </c>
    </row>
    <row r="1964" spans="1:21" x14ac:dyDescent="0.25">
      <c r="A1964" s="35" t="s">
        <v>4314</v>
      </c>
      <c r="B1964" s="35" t="s">
        <v>4315</v>
      </c>
      <c r="C1964" s="35" t="s">
        <v>4316</v>
      </c>
      <c r="O1964" s="35"/>
      <c r="P1964" s="35" t="s">
        <v>3713</v>
      </c>
      <c r="Q1964" s="32" t="s">
        <v>10022</v>
      </c>
      <c r="R1964" s="32" t="s">
        <v>12248</v>
      </c>
      <c r="S1964" s="32" t="s">
        <v>12272</v>
      </c>
      <c r="T1964" s="32" t="s">
        <v>10077</v>
      </c>
    </row>
    <row r="1965" spans="1:21" x14ac:dyDescent="0.25">
      <c r="A1965" s="35" t="s">
        <v>4332</v>
      </c>
      <c r="B1965" s="35" t="s">
        <v>4333</v>
      </c>
      <c r="C1965" s="35" t="s">
        <v>4334</v>
      </c>
      <c r="O1965" s="35"/>
      <c r="P1965" s="35" t="s">
        <v>4248</v>
      </c>
      <c r="Q1965" s="32" t="s">
        <v>10088</v>
      </c>
      <c r="R1965" s="32" t="s">
        <v>12273</v>
      </c>
      <c r="S1965" s="32" t="s">
        <v>12274</v>
      </c>
      <c r="T1965" s="32">
        <v>920</v>
      </c>
      <c r="U1965" s="32" t="s">
        <v>12275</v>
      </c>
    </row>
    <row r="1966" spans="1:21" x14ac:dyDescent="0.25">
      <c r="A1966" s="35" t="s">
        <v>4326</v>
      </c>
      <c r="B1966" s="35" t="s">
        <v>4327</v>
      </c>
      <c r="C1966" s="35" t="s">
        <v>4328</v>
      </c>
      <c r="O1966" s="35"/>
      <c r="P1966" s="35" t="s">
        <v>4248</v>
      </c>
      <c r="Q1966" s="32" t="s">
        <v>10088</v>
      </c>
      <c r="R1966" s="32" t="s">
        <v>12273</v>
      </c>
      <c r="S1966" s="32" t="s">
        <v>12276</v>
      </c>
      <c r="T1966" s="32" t="s">
        <v>12277</v>
      </c>
      <c r="U1966" s="32" t="s">
        <v>12278</v>
      </c>
    </row>
    <row r="1967" spans="1:21" x14ac:dyDescent="0.25">
      <c r="A1967" s="33" t="s">
        <v>2898</v>
      </c>
      <c r="B1967" s="35" t="s">
        <v>3324</v>
      </c>
      <c r="C1967" s="35" t="s">
        <v>3102</v>
      </c>
      <c r="D1967" s="32" t="s">
        <v>320</v>
      </c>
      <c r="E1967" s="32" t="s">
        <v>366</v>
      </c>
      <c r="O1967" s="35"/>
      <c r="P1967" s="35" t="s">
        <v>4248</v>
      </c>
      <c r="Q1967" s="32" t="s">
        <v>10088</v>
      </c>
      <c r="R1967" s="32" t="s">
        <v>12279</v>
      </c>
      <c r="S1967" s="32" t="s">
        <v>12280</v>
      </c>
      <c r="T1967" s="32" t="s">
        <v>10362</v>
      </c>
      <c r="U1967" s="32" t="s">
        <v>12281</v>
      </c>
    </row>
    <row r="1968" spans="1:21" x14ac:dyDescent="0.25">
      <c r="A1968" s="35" t="s">
        <v>4587</v>
      </c>
      <c r="B1968" s="35" t="s">
        <v>4588</v>
      </c>
      <c r="C1968" s="35" t="s">
        <v>4589</v>
      </c>
      <c r="O1968" s="35"/>
      <c r="P1968" s="35" t="s">
        <v>4248</v>
      </c>
      <c r="Q1968" s="32" t="s">
        <v>10088</v>
      </c>
      <c r="R1968" s="32" t="s">
        <v>12279</v>
      </c>
      <c r="S1968" s="32" t="s">
        <v>12282</v>
      </c>
      <c r="T1968" s="32" t="s">
        <v>11640</v>
      </c>
      <c r="U1968" s="32" t="s">
        <v>12283</v>
      </c>
    </row>
    <row r="1969" spans="1:21" x14ac:dyDescent="0.25">
      <c r="A1969" s="33" t="s">
        <v>3478</v>
      </c>
      <c r="B1969" s="35" t="s">
        <v>3479</v>
      </c>
      <c r="C1969" s="35" t="s">
        <v>3480</v>
      </c>
      <c r="D1969" s="32" t="s">
        <v>627</v>
      </c>
      <c r="O1969" s="35"/>
      <c r="P1969" s="35" t="s">
        <v>4248</v>
      </c>
      <c r="Q1969" s="32" t="s">
        <v>10088</v>
      </c>
      <c r="R1969" s="32" t="s">
        <v>12273</v>
      </c>
      <c r="S1969" s="32" t="s">
        <v>12284</v>
      </c>
      <c r="T1969" s="32" t="s">
        <v>12285</v>
      </c>
      <c r="U1969" s="32" t="s">
        <v>12286</v>
      </c>
    </row>
    <row r="1970" spans="1:21" x14ac:dyDescent="0.25">
      <c r="A1970" s="33" t="s">
        <v>2903</v>
      </c>
      <c r="B1970" s="35" t="s">
        <v>3329</v>
      </c>
      <c r="C1970" s="35" t="s">
        <v>3107</v>
      </c>
      <c r="D1970" s="32" t="s">
        <v>634</v>
      </c>
      <c r="E1970" s="32" t="s">
        <v>138</v>
      </c>
      <c r="O1970" s="35"/>
      <c r="P1970" s="35" t="s">
        <v>4248</v>
      </c>
      <c r="Q1970" s="32" t="s">
        <v>10088</v>
      </c>
      <c r="R1970" s="32" t="s">
        <v>12279</v>
      </c>
      <c r="S1970" s="32" t="s">
        <v>12287</v>
      </c>
      <c r="T1970" s="32" t="e" cm="1">
        <f t="array" ref="T1970">-Le</f>
        <v>#NAME?</v>
      </c>
      <c r="U1970" s="32" t="s">
        <v>12288</v>
      </c>
    </row>
    <row r="1971" spans="1:21" x14ac:dyDescent="0.25">
      <c r="A1971" s="35" t="s">
        <v>2721</v>
      </c>
      <c r="B1971" s="35" t="s">
        <v>2722</v>
      </c>
      <c r="C1971" s="35" t="s">
        <v>3371</v>
      </c>
      <c r="D1971" s="32" t="s">
        <v>2715</v>
      </c>
      <c r="E1971" s="32" t="s">
        <v>862</v>
      </c>
      <c r="F1971" s="46">
        <v>4</v>
      </c>
      <c r="G1971" s="32" t="s">
        <v>132</v>
      </c>
      <c r="H1971" s="32" t="s">
        <v>153</v>
      </c>
      <c r="O1971" s="35"/>
      <c r="P1971" s="35" t="s">
        <v>4248</v>
      </c>
      <c r="Q1971" s="32" t="s">
        <v>10088</v>
      </c>
      <c r="R1971" s="32" t="s">
        <v>12279</v>
      </c>
      <c r="S1971" s="32" t="s">
        <v>12289</v>
      </c>
    </row>
    <row r="1972" spans="1:21" x14ac:dyDescent="0.25">
      <c r="A1972" s="35" t="s">
        <v>1227</v>
      </c>
      <c r="B1972" s="35" t="s">
        <v>3397</v>
      </c>
      <c r="C1972" s="35" t="s">
        <v>1228</v>
      </c>
      <c r="D1972" s="32" t="s">
        <v>1374</v>
      </c>
      <c r="E1972" s="32" t="s">
        <v>862</v>
      </c>
      <c r="F1972" s="46">
        <v>4</v>
      </c>
      <c r="G1972" s="32" t="s">
        <v>132</v>
      </c>
      <c r="H1972" s="32" t="s">
        <v>153</v>
      </c>
      <c r="I1972" s="32" t="s">
        <v>133</v>
      </c>
      <c r="M1972" s="38" t="s">
        <v>0</v>
      </c>
      <c r="N1972" s="32">
        <v>84</v>
      </c>
      <c r="O1972" s="35"/>
      <c r="P1972" s="35" t="s">
        <v>4248</v>
      </c>
      <c r="Q1972" s="32" t="s">
        <v>10088</v>
      </c>
      <c r="R1972" s="32" t="s">
        <v>12290</v>
      </c>
      <c r="S1972" s="32" t="s">
        <v>12291</v>
      </c>
      <c r="T1972" s="32" t="s">
        <v>12292</v>
      </c>
      <c r="U1972" s="32" t="s">
        <v>12293</v>
      </c>
    </row>
    <row r="1973" spans="1:21" x14ac:dyDescent="0.25">
      <c r="A1973" s="35" t="s">
        <v>1233</v>
      </c>
      <c r="B1973" s="37" t="s">
        <v>1234</v>
      </c>
      <c r="C1973" s="35" t="s">
        <v>11</v>
      </c>
      <c r="D1973" s="32" t="s">
        <v>257</v>
      </c>
      <c r="E1973" s="32" t="s">
        <v>862</v>
      </c>
      <c r="F1973" s="46">
        <v>4</v>
      </c>
      <c r="G1973" s="32" t="s">
        <v>132</v>
      </c>
      <c r="H1973" s="32" t="s">
        <v>153</v>
      </c>
      <c r="I1973" s="32" t="s">
        <v>133</v>
      </c>
      <c r="M1973" s="38" t="s">
        <v>0</v>
      </c>
      <c r="N1973" s="32">
        <v>84</v>
      </c>
      <c r="O1973" s="35"/>
      <c r="P1973" s="35" t="s">
        <v>4248</v>
      </c>
      <c r="Q1973" s="32" t="s">
        <v>10088</v>
      </c>
      <c r="R1973" s="32" t="s">
        <v>12290</v>
      </c>
      <c r="S1973" s="32" t="s">
        <v>12291</v>
      </c>
      <c r="T1973" s="32" t="s">
        <v>12292</v>
      </c>
      <c r="U1973" s="32" t="s">
        <v>12294</v>
      </c>
    </row>
    <row r="1974" spans="1:21" x14ac:dyDescent="0.25">
      <c r="A1974" s="35" t="s">
        <v>1231</v>
      </c>
      <c r="B1974" s="37" t="s">
        <v>1232</v>
      </c>
      <c r="C1974" s="35" t="s">
        <v>9</v>
      </c>
      <c r="D1974" s="32" t="s">
        <v>315</v>
      </c>
      <c r="E1974" s="32" t="s">
        <v>862</v>
      </c>
      <c r="F1974" s="46">
        <v>4</v>
      </c>
      <c r="G1974" s="32" t="s">
        <v>132</v>
      </c>
      <c r="H1974" s="32" t="s">
        <v>153</v>
      </c>
      <c r="I1974" s="32" t="s">
        <v>133</v>
      </c>
      <c r="M1974" s="38" t="s">
        <v>0</v>
      </c>
      <c r="N1974" s="32">
        <v>84</v>
      </c>
      <c r="O1974" s="35"/>
      <c r="P1974" s="35" t="s">
        <v>4248</v>
      </c>
      <c r="Q1974" s="32" t="s">
        <v>10088</v>
      </c>
      <c r="R1974" s="32" t="s">
        <v>12290</v>
      </c>
      <c r="S1974" s="32" t="s">
        <v>12295</v>
      </c>
      <c r="T1974" s="32" t="e" cm="1">
        <f t="array" ref="T1974">-Cu</f>
        <v>#NAME?</v>
      </c>
      <c r="U1974" s="32" t="s">
        <v>12296</v>
      </c>
    </row>
    <row r="1975" spans="1:21" x14ac:dyDescent="0.25">
      <c r="A1975" s="35" t="s">
        <v>1229</v>
      </c>
      <c r="B1975" s="37" t="s">
        <v>1230</v>
      </c>
      <c r="C1975" s="35" t="s">
        <v>10</v>
      </c>
      <c r="D1975" s="32" t="s">
        <v>394</v>
      </c>
      <c r="E1975" s="32" t="s">
        <v>862</v>
      </c>
      <c r="F1975" s="46">
        <v>4</v>
      </c>
      <c r="G1975" s="32" t="s">
        <v>132</v>
      </c>
      <c r="H1975" s="32" t="s">
        <v>153</v>
      </c>
      <c r="I1975" s="32" t="s">
        <v>133</v>
      </c>
      <c r="M1975" s="38" t="s">
        <v>0</v>
      </c>
      <c r="N1975" s="32">
        <v>84</v>
      </c>
      <c r="O1975" s="35"/>
      <c r="P1975" s="35" t="s">
        <v>4248</v>
      </c>
      <c r="Q1975" s="32" t="s">
        <v>10088</v>
      </c>
      <c r="R1975" s="32" t="s">
        <v>12290</v>
      </c>
      <c r="S1975" s="32" t="s">
        <v>12297</v>
      </c>
      <c r="T1975" s="32" t="s">
        <v>12298</v>
      </c>
      <c r="U1975" s="32" t="s">
        <v>12299</v>
      </c>
    </row>
    <row r="1976" spans="1:21" x14ac:dyDescent="0.25">
      <c r="A1976" s="35" t="s">
        <v>4344</v>
      </c>
      <c r="B1976" s="35" t="s">
        <v>4345</v>
      </c>
      <c r="C1976" s="35" t="s">
        <v>4346</v>
      </c>
      <c r="O1976" s="35"/>
      <c r="P1976" s="35" t="s">
        <v>4248</v>
      </c>
      <c r="Q1976" s="32" t="s">
        <v>10088</v>
      </c>
      <c r="R1976" s="32" t="s">
        <v>12273</v>
      </c>
      <c r="S1976" s="32" t="s">
        <v>12300</v>
      </c>
      <c r="T1976" s="32" t="s">
        <v>11546</v>
      </c>
      <c r="U1976" s="32" t="s">
        <v>10052</v>
      </c>
    </row>
    <row r="1977" spans="1:21" x14ac:dyDescent="0.25">
      <c r="A1977" s="33" t="s">
        <v>3711</v>
      </c>
      <c r="B1977" s="35" t="s">
        <v>3474</v>
      </c>
      <c r="C1977" s="35" t="s">
        <v>3475</v>
      </c>
      <c r="D1977" s="32" t="s">
        <v>3476</v>
      </c>
      <c r="O1977" s="35"/>
      <c r="P1977" s="35" t="s">
        <v>4248</v>
      </c>
      <c r="Q1977" s="32" t="s">
        <v>10088</v>
      </c>
      <c r="R1977" s="32" t="s">
        <v>12273</v>
      </c>
      <c r="S1977" s="32" t="s">
        <v>12301</v>
      </c>
      <c r="T1977" s="32" t="s">
        <v>10223</v>
      </c>
      <c r="U1977" s="32" t="s">
        <v>10365</v>
      </c>
    </row>
    <row r="1978" spans="1:21" x14ac:dyDescent="0.25">
      <c r="A1978" s="33" t="s">
        <v>3459</v>
      </c>
      <c r="B1978" s="35" t="s">
        <v>3460</v>
      </c>
      <c r="C1978" s="35" t="s">
        <v>3461</v>
      </c>
      <c r="D1978" s="32" t="s">
        <v>3403</v>
      </c>
      <c r="O1978" s="35"/>
      <c r="P1978" s="35" t="s">
        <v>4248</v>
      </c>
      <c r="Q1978" s="32" t="s">
        <v>10088</v>
      </c>
      <c r="R1978" s="32" t="s">
        <v>12273</v>
      </c>
      <c r="S1978" s="32" t="s">
        <v>12302</v>
      </c>
      <c r="T1978" s="32" t="s">
        <v>11035</v>
      </c>
      <c r="U1978" s="32" t="s">
        <v>10365</v>
      </c>
    </row>
    <row r="1979" spans="1:21" x14ac:dyDescent="0.25">
      <c r="A1979" s="35" t="s">
        <v>7870</v>
      </c>
      <c r="B1979" s="35" t="s">
        <v>7871</v>
      </c>
      <c r="C1979" s="35" t="s">
        <v>7872</v>
      </c>
      <c r="O1979" s="35"/>
      <c r="P1979" s="35" t="s">
        <v>4248</v>
      </c>
      <c r="R1979" s="32">
        <v>100000934438</v>
      </c>
      <c r="S1979" s="32" t="s">
        <v>10880</v>
      </c>
    </row>
    <row r="1980" spans="1:21" x14ac:dyDescent="0.25">
      <c r="A1980" s="35" t="s">
        <v>7810</v>
      </c>
      <c r="B1980" s="35" t="s">
        <v>7621</v>
      </c>
      <c r="C1980" s="35" t="s">
        <v>7811</v>
      </c>
      <c r="O1980" s="35"/>
      <c r="P1980" s="35" t="s">
        <v>4248</v>
      </c>
      <c r="R1980" s="32">
        <v>100000995587</v>
      </c>
      <c r="S1980" s="32" t="s">
        <v>10880</v>
      </c>
    </row>
    <row r="1981" spans="1:21" x14ac:dyDescent="0.25">
      <c r="A1981" s="35" t="s">
        <v>7620</v>
      </c>
      <c r="B1981" s="35" t="s">
        <v>7621</v>
      </c>
      <c r="C1981" s="35" t="s">
        <v>7622</v>
      </c>
      <c r="O1981" s="35"/>
      <c r="P1981" s="35" t="s">
        <v>4248</v>
      </c>
      <c r="R1981" s="32">
        <v>100001045823</v>
      </c>
      <c r="S1981" s="32" t="s">
        <v>10377</v>
      </c>
    </row>
    <row r="1982" spans="1:21" x14ac:dyDescent="0.25">
      <c r="A1982" s="35" t="s">
        <v>7778</v>
      </c>
      <c r="B1982" s="35" t="s">
        <v>7621</v>
      </c>
      <c r="C1982" s="35" t="s">
        <v>7779</v>
      </c>
      <c r="O1982" s="35"/>
      <c r="P1982" s="35" t="s">
        <v>4248</v>
      </c>
      <c r="R1982" s="32">
        <v>100001071735</v>
      </c>
      <c r="S1982" s="32" t="s">
        <v>10376</v>
      </c>
    </row>
    <row r="1983" spans="1:21" x14ac:dyDescent="0.25">
      <c r="A1983" s="35" t="s">
        <v>7725</v>
      </c>
      <c r="B1983" s="35" t="s">
        <v>7726</v>
      </c>
      <c r="C1983" s="35" t="s">
        <v>7727</v>
      </c>
      <c r="O1983" s="35"/>
      <c r="P1983" s="35" t="s">
        <v>4248</v>
      </c>
      <c r="R1983" s="32">
        <v>100000953202</v>
      </c>
      <c r="S1983" s="32" t="s">
        <v>11741</v>
      </c>
    </row>
    <row r="1984" spans="1:21" x14ac:dyDescent="0.25">
      <c r="A1984" s="35" t="s">
        <v>7821</v>
      </c>
      <c r="B1984" s="35" t="s">
        <v>7726</v>
      </c>
      <c r="C1984" s="35" t="s">
        <v>7822</v>
      </c>
      <c r="O1984" s="35"/>
      <c r="P1984" s="35" t="s">
        <v>4248</v>
      </c>
      <c r="R1984" s="32">
        <v>100000973821</v>
      </c>
      <c r="S1984" s="32" t="s">
        <v>10378</v>
      </c>
    </row>
    <row r="1985" spans="1:21" x14ac:dyDescent="0.25">
      <c r="A1985" s="35" t="s">
        <v>6596</v>
      </c>
      <c r="B1985" s="35" t="s">
        <v>6597</v>
      </c>
      <c r="C1985" s="35" t="s">
        <v>6598</v>
      </c>
      <c r="O1985" s="35"/>
      <c r="P1985" s="35" t="s">
        <v>4248</v>
      </c>
      <c r="R1985" s="32">
        <v>100001013475</v>
      </c>
      <c r="S1985" s="32" t="s">
        <v>10376</v>
      </c>
    </row>
    <row r="1986" spans="1:21" x14ac:dyDescent="0.25">
      <c r="A1986" s="35" t="s">
        <v>7751</v>
      </c>
      <c r="B1986" s="35" t="s">
        <v>7752</v>
      </c>
      <c r="C1986" s="35" t="s">
        <v>7753</v>
      </c>
      <c r="O1986" s="35"/>
      <c r="P1986" s="35" t="s">
        <v>4248</v>
      </c>
      <c r="R1986" s="32">
        <v>100000973821</v>
      </c>
      <c r="S1986" s="32" t="s">
        <v>10715</v>
      </c>
    </row>
    <row r="1987" spans="1:21" x14ac:dyDescent="0.25">
      <c r="A1987" s="35" t="s">
        <v>7587</v>
      </c>
      <c r="B1987" s="35" t="s">
        <v>7588</v>
      </c>
      <c r="C1987" s="35" t="s">
        <v>7589</v>
      </c>
      <c r="O1987" s="35"/>
      <c r="P1987" s="35" t="s">
        <v>4248</v>
      </c>
      <c r="R1987" s="32">
        <v>100000953202</v>
      </c>
      <c r="S1987" s="32" t="s">
        <v>10985</v>
      </c>
    </row>
    <row r="1988" spans="1:21" x14ac:dyDescent="0.25">
      <c r="A1988" s="35" t="s">
        <v>7739</v>
      </c>
      <c r="B1988" s="35" t="s">
        <v>7740</v>
      </c>
      <c r="C1988" s="35" t="s">
        <v>7741</v>
      </c>
      <c r="O1988" s="35"/>
      <c r="P1988" s="35" t="s">
        <v>4248</v>
      </c>
      <c r="R1988" s="32">
        <v>100001013475</v>
      </c>
      <c r="S1988" s="32" t="s">
        <v>10378</v>
      </c>
    </row>
    <row r="1989" spans="1:21" x14ac:dyDescent="0.25">
      <c r="A1989" s="35" t="s">
        <v>7539</v>
      </c>
      <c r="B1989" s="35" t="s">
        <v>7540</v>
      </c>
      <c r="C1989" s="35" t="s">
        <v>7541</v>
      </c>
      <c r="O1989" s="35"/>
      <c r="P1989" s="35" t="s">
        <v>4248</v>
      </c>
      <c r="R1989" s="32">
        <v>100000973822</v>
      </c>
      <c r="S1989" s="32" t="s">
        <v>10716</v>
      </c>
    </row>
    <row r="1990" spans="1:21" x14ac:dyDescent="0.25">
      <c r="A1990" s="35" t="s">
        <v>7515</v>
      </c>
      <c r="B1990" s="35" t="s">
        <v>7516</v>
      </c>
      <c r="C1990" s="35" t="s">
        <v>7517</v>
      </c>
      <c r="O1990" s="35"/>
      <c r="P1990" s="35" t="s">
        <v>4248</v>
      </c>
      <c r="R1990" s="32">
        <v>100001071735</v>
      </c>
      <c r="S1990" s="32" t="s">
        <v>10378</v>
      </c>
    </row>
    <row r="1991" spans="1:21" x14ac:dyDescent="0.25">
      <c r="A1991" s="35" t="s">
        <v>7545</v>
      </c>
      <c r="B1991" s="35" t="s">
        <v>7546</v>
      </c>
      <c r="C1991" s="35" t="s">
        <v>7547</v>
      </c>
      <c r="O1991" s="35"/>
      <c r="P1991" s="35" t="s">
        <v>4248</v>
      </c>
      <c r="R1991" s="32">
        <v>100000973821</v>
      </c>
      <c r="S1991" s="32" t="s">
        <v>10377</v>
      </c>
    </row>
    <row r="1992" spans="1:21" x14ac:dyDescent="0.25">
      <c r="A1992" s="35" t="s">
        <v>7566</v>
      </c>
      <c r="B1992" s="35" t="s">
        <v>7567</v>
      </c>
      <c r="C1992" s="35" t="s">
        <v>7568</v>
      </c>
      <c r="O1992" s="35"/>
      <c r="P1992" s="35" t="s">
        <v>4248</v>
      </c>
      <c r="R1992" s="32">
        <v>100000419985</v>
      </c>
      <c r="S1992" s="32" t="s">
        <v>10716</v>
      </c>
    </row>
    <row r="1993" spans="1:21" x14ac:dyDescent="0.25">
      <c r="A1993" s="35" t="s">
        <v>7644</v>
      </c>
      <c r="B1993" s="35" t="s">
        <v>7645</v>
      </c>
      <c r="C1993" s="35" t="s">
        <v>7646</v>
      </c>
      <c r="O1993" s="35"/>
      <c r="P1993" s="35" t="s">
        <v>4248</v>
      </c>
      <c r="R1993" s="32">
        <v>100000487874</v>
      </c>
      <c r="S1993" s="32" t="s">
        <v>10879</v>
      </c>
    </row>
    <row r="1994" spans="1:21" x14ac:dyDescent="0.25">
      <c r="A1994" s="35" t="s">
        <v>7635</v>
      </c>
      <c r="B1994" s="35" t="s">
        <v>7636</v>
      </c>
      <c r="C1994" s="35" t="s">
        <v>7637</v>
      </c>
      <c r="O1994" s="35"/>
      <c r="P1994" s="35" t="s">
        <v>4248</v>
      </c>
      <c r="R1994" s="32">
        <v>100000419984</v>
      </c>
      <c r="S1994" s="32" t="s">
        <v>10715</v>
      </c>
    </row>
    <row r="1995" spans="1:21" x14ac:dyDescent="0.25">
      <c r="A1995" s="35" t="s">
        <v>7575</v>
      </c>
      <c r="B1995" s="35" t="s">
        <v>7576</v>
      </c>
      <c r="C1995" s="35" t="s">
        <v>7577</v>
      </c>
      <c r="O1995" s="35"/>
      <c r="P1995" s="35" t="s">
        <v>4248</v>
      </c>
      <c r="R1995" s="32">
        <v>100000487874</v>
      </c>
      <c r="S1995" s="32" t="s">
        <v>10880</v>
      </c>
    </row>
    <row r="1996" spans="1:21" x14ac:dyDescent="0.25">
      <c r="A1996" s="35" t="s">
        <v>7569</v>
      </c>
      <c r="B1996" s="35" t="s">
        <v>7570</v>
      </c>
      <c r="C1996" s="35" t="s">
        <v>7571</v>
      </c>
      <c r="O1996" s="35"/>
      <c r="P1996" s="35" t="s">
        <v>4248</v>
      </c>
      <c r="R1996" s="32">
        <v>100000455626</v>
      </c>
      <c r="S1996" s="32" t="s">
        <v>10878</v>
      </c>
    </row>
    <row r="1997" spans="1:21" x14ac:dyDescent="0.25">
      <c r="A1997" s="35" t="s">
        <v>7719</v>
      </c>
      <c r="B1997" s="35" t="s">
        <v>7720</v>
      </c>
      <c r="C1997" s="35" t="s">
        <v>7721</v>
      </c>
      <c r="O1997" s="35"/>
      <c r="P1997" s="35" t="s">
        <v>4248</v>
      </c>
      <c r="R1997" s="32">
        <v>100000890439</v>
      </c>
      <c r="S1997" s="32" t="s">
        <v>10378</v>
      </c>
    </row>
    <row r="1998" spans="1:21" x14ac:dyDescent="0.25">
      <c r="A1998" s="35" t="s">
        <v>4661</v>
      </c>
      <c r="B1998" s="35" t="s">
        <v>4662</v>
      </c>
      <c r="C1998" s="35" t="s">
        <v>4663</v>
      </c>
      <c r="O1998" s="35"/>
      <c r="P1998" s="35" t="s">
        <v>4248</v>
      </c>
      <c r="Q1998" s="32" t="s">
        <v>10192</v>
      </c>
      <c r="R1998" s="32" t="s">
        <v>12303</v>
      </c>
      <c r="S1998" s="32" t="s">
        <v>12304</v>
      </c>
      <c r="T1998" s="32" t="s">
        <v>10370</v>
      </c>
      <c r="U1998" s="32" t="s">
        <v>10064</v>
      </c>
    </row>
    <row r="1999" spans="1:21" x14ac:dyDescent="0.25">
      <c r="A1999" s="35" t="s">
        <v>4664</v>
      </c>
      <c r="B1999" s="35" t="s">
        <v>4665</v>
      </c>
      <c r="C1999" s="35" t="s">
        <v>4666</v>
      </c>
      <c r="O1999" s="35"/>
      <c r="P1999" s="35" t="s">
        <v>4248</v>
      </c>
      <c r="Q1999" s="32" t="s">
        <v>10192</v>
      </c>
      <c r="R1999" s="32" t="s">
        <v>12303</v>
      </c>
      <c r="S1999" s="32" t="s">
        <v>12305</v>
      </c>
      <c r="T1999" s="32" t="s">
        <v>10054</v>
      </c>
      <c r="U1999" s="32" t="s">
        <v>10365</v>
      </c>
    </row>
    <row r="2000" spans="1:21" x14ac:dyDescent="0.25">
      <c r="A2000" s="35" t="s">
        <v>4655</v>
      </c>
      <c r="B2000" s="35" t="s">
        <v>4656</v>
      </c>
      <c r="C2000" s="35" t="s">
        <v>4657</v>
      </c>
      <c r="O2000" s="35"/>
      <c r="P2000" s="35" t="s">
        <v>4248</v>
      </c>
      <c r="Q2000" s="32" t="s">
        <v>10192</v>
      </c>
      <c r="R2000" s="32" t="s">
        <v>12303</v>
      </c>
      <c r="S2000" s="32" t="s">
        <v>12306</v>
      </c>
      <c r="T2000" s="32" t="s">
        <v>10355</v>
      </c>
    </row>
    <row r="2001" spans="1:21" x14ac:dyDescent="0.25">
      <c r="A2001" s="35" t="s">
        <v>4575</v>
      </c>
      <c r="B2001" s="35" t="s">
        <v>4576</v>
      </c>
      <c r="C2001" s="35" t="s">
        <v>4577</v>
      </c>
      <c r="O2001" s="35"/>
      <c r="P2001" s="35" t="s">
        <v>4248</v>
      </c>
      <c r="Q2001" s="32" t="s">
        <v>10193</v>
      </c>
      <c r="R2001" s="32" t="s">
        <v>12307</v>
      </c>
      <c r="S2001" s="32" t="s">
        <v>12304</v>
      </c>
      <c r="T2001" s="32" t="s">
        <v>10370</v>
      </c>
      <c r="U2001" s="32" t="s">
        <v>10064</v>
      </c>
    </row>
    <row r="2002" spans="1:21" x14ac:dyDescent="0.25">
      <c r="A2002" s="35" t="s">
        <v>4667</v>
      </c>
      <c r="B2002" s="35" t="s">
        <v>4668</v>
      </c>
      <c r="C2002" s="35" t="s">
        <v>4669</v>
      </c>
      <c r="O2002" s="35"/>
      <c r="P2002" s="35" t="s">
        <v>4248</v>
      </c>
      <c r="Q2002" s="32" t="s">
        <v>10193</v>
      </c>
      <c r="R2002" s="32" t="s">
        <v>12307</v>
      </c>
      <c r="S2002" s="32" t="s">
        <v>12305</v>
      </c>
      <c r="T2002" s="32" t="s">
        <v>10054</v>
      </c>
      <c r="U2002" s="32" t="s">
        <v>10365</v>
      </c>
    </row>
    <row r="2003" spans="1:21" x14ac:dyDescent="0.25">
      <c r="A2003" s="35" t="s">
        <v>4658</v>
      </c>
      <c r="B2003" s="35" t="s">
        <v>4659</v>
      </c>
      <c r="C2003" s="35" t="s">
        <v>4660</v>
      </c>
      <c r="O2003" s="35"/>
      <c r="P2003" s="35" t="s">
        <v>4248</v>
      </c>
      <c r="Q2003" s="32" t="s">
        <v>10193</v>
      </c>
      <c r="R2003" s="32" t="s">
        <v>12307</v>
      </c>
      <c r="S2003" s="32" t="s">
        <v>12306</v>
      </c>
      <c r="T2003" s="32" t="s">
        <v>10355</v>
      </c>
    </row>
    <row r="2004" spans="1:21" x14ac:dyDescent="0.25">
      <c r="A2004" s="35" t="s">
        <v>1224</v>
      </c>
      <c r="B2004" s="35" t="s">
        <v>1225</v>
      </c>
      <c r="C2004" s="35" t="s">
        <v>1226</v>
      </c>
      <c r="D2004" s="32" t="s">
        <v>268</v>
      </c>
      <c r="E2004" s="32" t="s">
        <v>366</v>
      </c>
      <c r="F2004" s="46">
        <v>4</v>
      </c>
      <c r="G2004" s="32" t="s">
        <v>132</v>
      </c>
      <c r="H2004" s="32" t="s">
        <v>100</v>
      </c>
      <c r="I2004" s="32" t="s">
        <v>133</v>
      </c>
      <c r="O2004" s="35"/>
      <c r="P2004" s="35" t="s">
        <v>4248</v>
      </c>
      <c r="Q2004" s="32" t="s">
        <v>12308</v>
      </c>
      <c r="R2004" s="32" t="s">
        <v>10278</v>
      </c>
      <c r="S2004" s="32" t="s">
        <v>12308</v>
      </c>
      <c r="T2004" s="32" t="s">
        <v>10411</v>
      </c>
      <c r="U2004" s="32" t="s">
        <v>12309</v>
      </c>
    </row>
    <row r="2005" spans="1:21" x14ac:dyDescent="0.25">
      <c r="A2005" s="35" t="s">
        <v>1221</v>
      </c>
      <c r="B2005" s="35" t="s">
        <v>1222</v>
      </c>
      <c r="C2005" s="35" t="s">
        <v>1223</v>
      </c>
      <c r="D2005" s="32" t="s">
        <v>1205</v>
      </c>
      <c r="E2005" s="32" t="s">
        <v>366</v>
      </c>
      <c r="F2005" s="46">
        <v>4</v>
      </c>
      <c r="G2005" s="32" t="s">
        <v>132</v>
      </c>
      <c r="H2005" s="32" t="s">
        <v>100</v>
      </c>
      <c r="I2005" s="32" t="s">
        <v>133</v>
      </c>
      <c r="O2005" s="35"/>
      <c r="P2005" s="35" t="s">
        <v>4248</v>
      </c>
      <c r="Q2005" s="32" t="s">
        <v>12308</v>
      </c>
      <c r="R2005" s="32" t="s">
        <v>10278</v>
      </c>
      <c r="S2005" s="32" t="s">
        <v>12308</v>
      </c>
      <c r="T2005" s="32" t="s">
        <v>10411</v>
      </c>
      <c r="U2005" s="32" t="s">
        <v>12310</v>
      </c>
    </row>
    <row r="2006" spans="1:21" x14ac:dyDescent="0.25">
      <c r="A2006" s="35" t="s">
        <v>1218</v>
      </c>
      <c r="B2006" s="35" t="s">
        <v>1219</v>
      </c>
      <c r="C2006" s="35" t="s">
        <v>1220</v>
      </c>
      <c r="D2006" s="32" t="s">
        <v>394</v>
      </c>
      <c r="E2006" s="32" t="s">
        <v>366</v>
      </c>
      <c r="F2006" s="46">
        <v>4</v>
      </c>
      <c r="G2006" s="32" t="s">
        <v>132</v>
      </c>
      <c r="H2006" s="32" t="s">
        <v>100</v>
      </c>
      <c r="I2006" s="32" t="s">
        <v>133</v>
      </c>
      <c r="O2006" s="35"/>
      <c r="P2006" s="35" t="s">
        <v>4248</v>
      </c>
      <c r="Q2006" s="32" t="s">
        <v>12308</v>
      </c>
      <c r="R2006" s="32" t="s">
        <v>10278</v>
      </c>
      <c r="S2006" s="32" t="s">
        <v>12308</v>
      </c>
      <c r="T2006" s="32" t="s">
        <v>10411</v>
      </c>
      <c r="U2006" s="32" t="s">
        <v>12311</v>
      </c>
    </row>
    <row r="2007" spans="1:21" x14ac:dyDescent="0.25">
      <c r="A2007" s="35" t="s">
        <v>1215</v>
      </c>
      <c r="B2007" s="35" t="s">
        <v>1216</v>
      </c>
      <c r="C2007" s="35" t="s">
        <v>1217</v>
      </c>
      <c r="D2007" s="32" t="s">
        <v>268</v>
      </c>
      <c r="E2007" s="32" t="s">
        <v>366</v>
      </c>
      <c r="F2007" s="46">
        <v>4</v>
      </c>
      <c r="G2007" s="32" t="s">
        <v>132</v>
      </c>
      <c r="H2007" s="32" t="s">
        <v>100</v>
      </c>
      <c r="I2007" s="32" t="s">
        <v>133</v>
      </c>
      <c r="O2007" s="35"/>
      <c r="P2007" s="35" t="s">
        <v>4248</v>
      </c>
      <c r="Q2007" s="32" t="s">
        <v>12312</v>
      </c>
      <c r="R2007" s="32" t="s">
        <v>10278</v>
      </c>
      <c r="S2007" s="32" t="s">
        <v>12312</v>
      </c>
      <c r="T2007" s="32" t="s">
        <v>10411</v>
      </c>
      <c r="U2007" s="32" t="s">
        <v>12309</v>
      </c>
    </row>
    <row r="2008" spans="1:21" x14ac:dyDescent="0.25">
      <c r="A2008" s="35" t="s">
        <v>1212</v>
      </c>
      <c r="B2008" s="35" t="s">
        <v>1213</v>
      </c>
      <c r="C2008" s="35" t="s">
        <v>1214</v>
      </c>
      <c r="D2008" s="32" t="s">
        <v>1205</v>
      </c>
      <c r="E2008" s="32" t="s">
        <v>366</v>
      </c>
      <c r="F2008" s="46">
        <v>4</v>
      </c>
      <c r="G2008" s="32" t="s">
        <v>132</v>
      </c>
      <c r="H2008" s="32" t="s">
        <v>100</v>
      </c>
      <c r="I2008" s="32" t="s">
        <v>133</v>
      </c>
      <c r="O2008" s="35"/>
      <c r="P2008" s="35" t="s">
        <v>4248</v>
      </c>
      <c r="Q2008" s="32" t="s">
        <v>12312</v>
      </c>
      <c r="R2008" s="32" t="s">
        <v>10278</v>
      </c>
      <c r="S2008" s="32" t="s">
        <v>12312</v>
      </c>
      <c r="T2008" s="32" t="s">
        <v>10411</v>
      </c>
      <c r="U2008" s="32" t="s">
        <v>12310</v>
      </c>
    </row>
    <row r="2009" spans="1:21" x14ac:dyDescent="0.25">
      <c r="A2009" s="35" t="s">
        <v>1209</v>
      </c>
      <c r="B2009" s="35" t="s">
        <v>1210</v>
      </c>
      <c r="C2009" s="35" t="s">
        <v>1211</v>
      </c>
      <c r="D2009" s="32" t="s">
        <v>394</v>
      </c>
      <c r="E2009" s="32" t="s">
        <v>366</v>
      </c>
      <c r="F2009" s="46">
        <v>4</v>
      </c>
      <c r="G2009" s="32" t="s">
        <v>132</v>
      </c>
      <c r="H2009" s="32" t="s">
        <v>100</v>
      </c>
      <c r="I2009" s="32" t="s">
        <v>133</v>
      </c>
      <c r="O2009" s="35"/>
      <c r="P2009" s="35" t="s">
        <v>4248</v>
      </c>
      <c r="Q2009" s="32" t="s">
        <v>12312</v>
      </c>
      <c r="R2009" s="32" t="s">
        <v>10278</v>
      </c>
      <c r="S2009" s="32" t="s">
        <v>12312</v>
      </c>
      <c r="T2009" s="32" t="s">
        <v>10411</v>
      </c>
      <c r="U2009" s="32" t="s">
        <v>12311</v>
      </c>
    </row>
    <row r="2010" spans="1:21" x14ac:dyDescent="0.25">
      <c r="A2010" s="35" t="s">
        <v>1206</v>
      </c>
      <c r="B2010" s="35" t="s">
        <v>1207</v>
      </c>
      <c r="C2010" s="35" t="s">
        <v>1208</v>
      </c>
      <c r="D2010" s="32" t="s">
        <v>268</v>
      </c>
      <c r="E2010" s="32" t="s">
        <v>366</v>
      </c>
      <c r="F2010" s="46">
        <v>4</v>
      </c>
      <c r="G2010" s="32" t="s">
        <v>132</v>
      </c>
      <c r="H2010" s="32" t="s">
        <v>100</v>
      </c>
      <c r="I2010" s="32" t="s">
        <v>133</v>
      </c>
      <c r="O2010" s="35"/>
      <c r="P2010" s="35" t="s">
        <v>4248</v>
      </c>
      <c r="Q2010" s="32" t="s">
        <v>12313</v>
      </c>
      <c r="R2010" s="32" t="s">
        <v>10278</v>
      </c>
      <c r="S2010" s="32" t="s">
        <v>12313</v>
      </c>
      <c r="T2010" s="32" t="s">
        <v>10411</v>
      </c>
      <c r="U2010" s="32" t="s">
        <v>12309</v>
      </c>
    </row>
    <row r="2011" spans="1:21" x14ac:dyDescent="0.25">
      <c r="A2011" s="35" t="s">
        <v>1202</v>
      </c>
      <c r="B2011" s="35" t="s">
        <v>1203</v>
      </c>
      <c r="C2011" s="35" t="s">
        <v>1204</v>
      </c>
      <c r="D2011" s="32" t="s">
        <v>1205</v>
      </c>
      <c r="E2011" s="32" t="s">
        <v>366</v>
      </c>
      <c r="F2011" s="46">
        <v>4</v>
      </c>
      <c r="G2011" s="32" t="s">
        <v>132</v>
      </c>
      <c r="H2011" s="32" t="s">
        <v>100</v>
      </c>
      <c r="I2011" s="32" t="s">
        <v>133</v>
      </c>
      <c r="O2011" s="35"/>
      <c r="P2011" s="35" t="s">
        <v>4248</v>
      </c>
      <c r="Q2011" s="32" t="s">
        <v>12313</v>
      </c>
      <c r="R2011" s="32" t="s">
        <v>10278</v>
      </c>
      <c r="S2011" s="32" t="s">
        <v>12313</v>
      </c>
      <c r="T2011" s="32" t="s">
        <v>10411</v>
      </c>
      <c r="U2011" s="32" t="s">
        <v>12310</v>
      </c>
    </row>
    <row r="2012" spans="1:21" x14ac:dyDescent="0.25">
      <c r="A2012" s="35" t="s">
        <v>1199</v>
      </c>
      <c r="B2012" s="35" t="s">
        <v>1200</v>
      </c>
      <c r="C2012" s="35" t="s">
        <v>1201</v>
      </c>
      <c r="D2012" s="32" t="s">
        <v>394</v>
      </c>
      <c r="E2012" s="32" t="s">
        <v>366</v>
      </c>
      <c r="F2012" s="46">
        <v>4</v>
      </c>
      <c r="G2012" s="32" t="s">
        <v>132</v>
      </c>
      <c r="H2012" s="32" t="s">
        <v>100</v>
      </c>
      <c r="I2012" s="32" t="s">
        <v>133</v>
      </c>
      <c r="O2012" s="35"/>
      <c r="P2012" s="35" t="s">
        <v>4248</v>
      </c>
      <c r="Q2012" s="32" t="s">
        <v>12313</v>
      </c>
      <c r="R2012" s="32" t="s">
        <v>10278</v>
      </c>
      <c r="S2012" s="32" t="s">
        <v>12313</v>
      </c>
      <c r="T2012" s="32" t="s">
        <v>10411</v>
      </c>
      <c r="U2012" s="32" t="s">
        <v>12311</v>
      </c>
    </row>
    <row r="2013" spans="1:21" x14ac:dyDescent="0.25">
      <c r="A2013" s="35" t="s">
        <v>9654</v>
      </c>
      <c r="B2013" s="35" t="s">
        <v>9655</v>
      </c>
      <c r="C2013" s="35" t="s">
        <v>9656</v>
      </c>
      <c r="O2013" s="35"/>
      <c r="P2013" s="35" t="s">
        <v>4248</v>
      </c>
      <c r="Q2013" s="32" t="s">
        <v>9781</v>
      </c>
      <c r="R2013" s="32" t="s">
        <v>12314</v>
      </c>
      <c r="S2013" s="32" t="s">
        <v>12315</v>
      </c>
      <c r="T2013" s="32" t="s">
        <v>11500</v>
      </c>
      <c r="U2013" s="32" t="s">
        <v>10055</v>
      </c>
    </row>
    <row r="2014" spans="1:21" x14ac:dyDescent="0.25">
      <c r="A2014" s="35" t="s">
        <v>9657</v>
      </c>
      <c r="B2014" s="35" t="s">
        <v>9658</v>
      </c>
      <c r="C2014" s="35" t="s">
        <v>9659</v>
      </c>
      <c r="O2014" s="35"/>
      <c r="P2014" s="35" t="s">
        <v>4248</v>
      </c>
      <c r="Q2014" s="32" t="s">
        <v>9781</v>
      </c>
      <c r="R2014" s="32" t="s">
        <v>12314</v>
      </c>
      <c r="S2014" s="32" t="s">
        <v>12315</v>
      </c>
      <c r="T2014" s="32" t="s">
        <v>12316</v>
      </c>
      <c r="U2014" s="32" t="s">
        <v>10057</v>
      </c>
    </row>
    <row r="2015" spans="1:21" x14ac:dyDescent="0.25">
      <c r="A2015" s="35" t="s">
        <v>7401</v>
      </c>
      <c r="B2015" s="35" t="s">
        <v>7402</v>
      </c>
      <c r="C2015" s="35" t="s">
        <v>7403</v>
      </c>
      <c r="O2015" s="35"/>
      <c r="P2015" s="35" t="s">
        <v>4248</v>
      </c>
      <c r="Q2015" s="32" t="s">
        <v>9781</v>
      </c>
      <c r="R2015" s="32" t="s">
        <v>12314</v>
      </c>
      <c r="S2015" s="32" t="s">
        <v>12315</v>
      </c>
      <c r="T2015" s="32" t="s">
        <v>12317</v>
      </c>
      <c r="U2015" s="32" t="s">
        <v>10060</v>
      </c>
    </row>
    <row r="2016" spans="1:21" x14ac:dyDescent="0.25">
      <c r="A2016" s="35" t="s">
        <v>9681</v>
      </c>
      <c r="B2016" s="35" t="s">
        <v>9682</v>
      </c>
      <c r="C2016" s="35" t="s">
        <v>9683</v>
      </c>
      <c r="O2016" s="35"/>
      <c r="P2016" s="35" t="s">
        <v>4248</v>
      </c>
      <c r="Q2016" s="32" t="s">
        <v>9781</v>
      </c>
      <c r="R2016" s="32" t="s">
        <v>12314</v>
      </c>
      <c r="S2016" s="32" t="s">
        <v>12315</v>
      </c>
      <c r="T2016" s="32" t="s">
        <v>12318</v>
      </c>
      <c r="U2016" s="32" t="s">
        <v>10056</v>
      </c>
    </row>
    <row r="2017" spans="1:21" x14ac:dyDescent="0.25">
      <c r="A2017" s="35" t="s">
        <v>9666</v>
      </c>
      <c r="B2017" s="35" t="s">
        <v>9667</v>
      </c>
      <c r="C2017" s="35" t="s">
        <v>9668</v>
      </c>
      <c r="O2017" s="35"/>
      <c r="P2017" s="35" t="s">
        <v>4248</v>
      </c>
      <c r="Q2017" s="32" t="s">
        <v>9781</v>
      </c>
      <c r="R2017" s="32" t="s">
        <v>12314</v>
      </c>
      <c r="S2017" s="32" t="s">
        <v>12319</v>
      </c>
      <c r="T2017" s="32" t="s">
        <v>12320</v>
      </c>
      <c r="U2017" s="32" t="s">
        <v>12321</v>
      </c>
    </row>
    <row r="2018" spans="1:21" x14ac:dyDescent="0.25">
      <c r="A2018" s="35" t="s">
        <v>9669</v>
      </c>
      <c r="B2018" s="35" t="s">
        <v>9670</v>
      </c>
      <c r="C2018" s="35" t="s">
        <v>9671</v>
      </c>
      <c r="O2018" s="35"/>
      <c r="P2018" s="35" t="s">
        <v>4248</v>
      </c>
      <c r="Q2018" s="32" t="s">
        <v>9781</v>
      </c>
      <c r="R2018" s="32" t="s">
        <v>12314</v>
      </c>
      <c r="S2018" s="32" t="s">
        <v>12319</v>
      </c>
      <c r="T2018" s="32" t="s">
        <v>12320</v>
      </c>
      <c r="U2018" s="32" t="s">
        <v>12322</v>
      </c>
    </row>
    <row r="2019" spans="1:21" x14ac:dyDescent="0.25">
      <c r="A2019" s="35" t="s">
        <v>9660</v>
      </c>
      <c r="B2019" s="35" t="s">
        <v>9661</v>
      </c>
      <c r="C2019" s="35" t="s">
        <v>9662</v>
      </c>
      <c r="O2019" s="35"/>
      <c r="P2019" s="35" t="s">
        <v>4248</v>
      </c>
      <c r="Q2019" s="32" t="s">
        <v>9781</v>
      </c>
      <c r="R2019" s="32" t="s">
        <v>12314</v>
      </c>
      <c r="S2019" s="32" t="s">
        <v>12319</v>
      </c>
      <c r="T2019" s="32" t="s">
        <v>12320</v>
      </c>
      <c r="U2019" s="32" t="s">
        <v>12323</v>
      </c>
    </row>
    <row r="2020" spans="1:21" x14ac:dyDescent="0.25">
      <c r="A2020" s="35" t="s">
        <v>9663</v>
      </c>
      <c r="B2020" s="35" t="s">
        <v>9664</v>
      </c>
      <c r="C2020" s="35" t="s">
        <v>9665</v>
      </c>
      <c r="O2020" s="35"/>
      <c r="P2020" s="35" t="s">
        <v>4248</v>
      </c>
      <c r="Q2020" s="32" t="s">
        <v>9781</v>
      </c>
      <c r="R2020" s="32" t="s">
        <v>12314</v>
      </c>
      <c r="S2020" s="32" t="s">
        <v>12319</v>
      </c>
      <c r="T2020" s="32" t="s">
        <v>12320</v>
      </c>
      <c r="U2020" s="32" t="s">
        <v>12324</v>
      </c>
    </row>
    <row r="2021" spans="1:21" x14ac:dyDescent="0.25">
      <c r="A2021" s="35" t="s">
        <v>1196</v>
      </c>
      <c r="B2021" s="35" t="s">
        <v>1197</v>
      </c>
      <c r="C2021" s="35" t="s">
        <v>1198</v>
      </c>
      <c r="D2021" s="32" t="s">
        <v>2715</v>
      </c>
      <c r="E2021" s="32" t="s">
        <v>138</v>
      </c>
      <c r="F2021" s="46">
        <v>4</v>
      </c>
      <c r="G2021" s="32" t="s">
        <v>132</v>
      </c>
      <c r="H2021" s="32" t="s">
        <v>100</v>
      </c>
      <c r="I2021" s="32" t="s">
        <v>133</v>
      </c>
      <c r="M2021" s="32" t="s">
        <v>2713</v>
      </c>
      <c r="N2021" s="32">
        <v>72</v>
      </c>
      <c r="O2021" s="35"/>
      <c r="P2021" s="35" t="s">
        <v>4248</v>
      </c>
      <c r="Q2021" s="32" t="s">
        <v>9785</v>
      </c>
      <c r="R2021" s="32" t="s">
        <v>12325</v>
      </c>
      <c r="S2021" s="32" t="s">
        <v>12326</v>
      </c>
      <c r="T2021" s="32" t="s">
        <v>12327</v>
      </c>
      <c r="U2021" s="32" t="s">
        <v>12328</v>
      </c>
    </row>
    <row r="2022" spans="1:21" x14ac:dyDescent="0.25">
      <c r="A2022" s="35" t="s">
        <v>1193</v>
      </c>
      <c r="B2022" s="35" t="s">
        <v>1194</v>
      </c>
      <c r="C2022" s="35" t="s">
        <v>1195</v>
      </c>
      <c r="D2022" s="32" t="s">
        <v>137</v>
      </c>
      <c r="E2022" s="32" t="s">
        <v>138</v>
      </c>
      <c r="F2022" s="46">
        <v>4</v>
      </c>
      <c r="G2022" s="32" t="s">
        <v>132</v>
      </c>
      <c r="H2022" s="32" t="s">
        <v>100</v>
      </c>
      <c r="I2022" s="32" t="s">
        <v>133</v>
      </c>
      <c r="O2022" s="35"/>
      <c r="P2022" s="35" t="s">
        <v>4248</v>
      </c>
      <c r="Q2022" s="32" t="s">
        <v>9785</v>
      </c>
      <c r="R2022" s="32" t="s">
        <v>10194</v>
      </c>
      <c r="S2022" s="32" t="s">
        <v>12329</v>
      </c>
      <c r="T2022" s="32" t="s">
        <v>12228</v>
      </c>
    </row>
    <row r="2023" spans="1:21" x14ac:dyDescent="0.25">
      <c r="A2023" s="33" t="s">
        <v>2735</v>
      </c>
      <c r="B2023" s="35" t="s">
        <v>3161</v>
      </c>
      <c r="C2023" s="35" t="s">
        <v>2957</v>
      </c>
      <c r="D2023" s="32" t="s">
        <v>3413</v>
      </c>
      <c r="E2023" s="32" t="s">
        <v>862</v>
      </c>
      <c r="O2023" s="35"/>
      <c r="P2023" s="35" t="s">
        <v>4248</v>
      </c>
      <c r="Q2023" s="32" t="s">
        <v>9785</v>
      </c>
      <c r="R2023" s="32" t="s">
        <v>12330</v>
      </c>
      <c r="S2023" s="32" t="s">
        <v>12331</v>
      </c>
      <c r="T2023" s="32" t="s">
        <v>10399</v>
      </c>
      <c r="U2023" s="32" t="s">
        <v>10394</v>
      </c>
    </row>
    <row r="2024" spans="1:21" x14ac:dyDescent="0.25">
      <c r="A2024" s="33" t="s">
        <v>2892</v>
      </c>
      <c r="B2024" s="35" t="s">
        <v>3318</v>
      </c>
      <c r="C2024" s="35" t="s">
        <v>3098</v>
      </c>
      <c r="D2024" s="32" t="s">
        <v>117</v>
      </c>
      <c r="O2024" s="35"/>
      <c r="P2024" s="35" t="s">
        <v>4248</v>
      </c>
      <c r="R2024" s="32" t="s">
        <v>12332</v>
      </c>
      <c r="S2024" s="32" t="s">
        <v>12333</v>
      </c>
      <c r="T2024" s="32" t="s">
        <v>12334</v>
      </c>
      <c r="U2024" s="32">
        <v>338</v>
      </c>
    </row>
    <row r="2025" spans="1:21" x14ac:dyDescent="0.25">
      <c r="A2025" s="33" t="s">
        <v>2893</v>
      </c>
      <c r="B2025" s="35" t="s">
        <v>3319</v>
      </c>
      <c r="C2025" s="35" t="s">
        <v>3099</v>
      </c>
      <c r="D2025" s="32" t="s">
        <v>117</v>
      </c>
      <c r="O2025" s="35"/>
      <c r="P2025" s="35" t="s">
        <v>4248</v>
      </c>
      <c r="R2025" s="32" t="s">
        <v>12332</v>
      </c>
      <c r="S2025" s="32" t="s">
        <v>12335</v>
      </c>
      <c r="T2025" s="32" t="s">
        <v>12336</v>
      </c>
      <c r="U2025" s="32" t="s">
        <v>12337</v>
      </c>
    </row>
    <row r="2026" spans="1:21" x14ac:dyDescent="0.25">
      <c r="A2026" s="35" t="s">
        <v>1184</v>
      </c>
      <c r="B2026" s="37" t="s">
        <v>1185</v>
      </c>
      <c r="C2026" s="35" t="s">
        <v>1186</v>
      </c>
      <c r="D2026" s="32" t="s">
        <v>1168</v>
      </c>
      <c r="E2026" s="32" t="s">
        <v>366</v>
      </c>
      <c r="F2026" s="46">
        <v>4</v>
      </c>
      <c r="G2026" s="32" t="s">
        <v>132</v>
      </c>
      <c r="H2026" s="32" t="s">
        <v>100</v>
      </c>
      <c r="I2026" s="32" t="s">
        <v>133</v>
      </c>
      <c r="O2026" s="35"/>
      <c r="P2026" s="35" t="s">
        <v>4248</v>
      </c>
      <c r="Q2026" s="32" t="s">
        <v>9923</v>
      </c>
      <c r="R2026" s="32" t="s">
        <v>10278</v>
      </c>
      <c r="S2026" s="32" t="s">
        <v>9923</v>
      </c>
      <c r="T2026" s="32" t="s">
        <v>11649</v>
      </c>
      <c r="U2026" s="32" t="s">
        <v>10037</v>
      </c>
    </row>
    <row r="2027" spans="1:21" x14ac:dyDescent="0.25">
      <c r="A2027" s="35" t="s">
        <v>1187</v>
      </c>
      <c r="B2027" s="37" t="s">
        <v>1188</v>
      </c>
      <c r="C2027" s="35" t="s">
        <v>1189</v>
      </c>
      <c r="D2027" s="32" t="s">
        <v>3390</v>
      </c>
      <c r="E2027" s="32" t="s">
        <v>366</v>
      </c>
      <c r="F2027" s="46">
        <v>4</v>
      </c>
      <c r="G2027" s="32" t="s">
        <v>132</v>
      </c>
      <c r="H2027" s="32" t="s">
        <v>100</v>
      </c>
      <c r="I2027" s="32" t="s">
        <v>133</v>
      </c>
      <c r="O2027" s="35"/>
      <c r="P2027" s="35" t="s">
        <v>4248</v>
      </c>
      <c r="Q2027" s="32" t="s">
        <v>9923</v>
      </c>
      <c r="R2027" s="32" t="s">
        <v>10278</v>
      </c>
      <c r="S2027" s="32" t="s">
        <v>9923</v>
      </c>
      <c r="T2027" s="32" t="s">
        <v>11321</v>
      </c>
      <c r="U2027" s="32" t="s">
        <v>12338</v>
      </c>
    </row>
    <row r="2028" spans="1:21" x14ac:dyDescent="0.25">
      <c r="A2028" s="35" t="s">
        <v>1190</v>
      </c>
      <c r="B2028" s="37" t="s">
        <v>1191</v>
      </c>
      <c r="C2028" s="35" t="s">
        <v>1192</v>
      </c>
      <c r="D2028" s="32" t="s">
        <v>3389</v>
      </c>
      <c r="E2028" s="32" t="s">
        <v>366</v>
      </c>
      <c r="F2028" s="46">
        <v>4</v>
      </c>
      <c r="G2028" s="32" t="s">
        <v>132</v>
      </c>
      <c r="H2028" s="32" t="s">
        <v>100</v>
      </c>
      <c r="I2028" s="32" t="s">
        <v>133</v>
      </c>
      <c r="O2028" s="35"/>
      <c r="P2028" s="35" t="s">
        <v>4248</v>
      </c>
      <c r="Q2028" s="32" t="s">
        <v>9923</v>
      </c>
      <c r="R2028" s="32" t="s">
        <v>10278</v>
      </c>
      <c r="S2028" s="32" t="s">
        <v>9923</v>
      </c>
      <c r="T2028" s="32" t="s">
        <v>11321</v>
      </c>
      <c r="U2028" s="32" t="s">
        <v>10083</v>
      </c>
    </row>
    <row r="2029" spans="1:21" x14ac:dyDescent="0.25">
      <c r="A2029" s="35" t="s">
        <v>1175</v>
      </c>
      <c r="B2029" s="37" t="s">
        <v>1176</v>
      </c>
      <c r="C2029" s="35" t="s">
        <v>1177</v>
      </c>
      <c r="D2029" s="32" t="s">
        <v>1168</v>
      </c>
      <c r="E2029" s="32" t="s">
        <v>366</v>
      </c>
      <c r="F2029" s="46">
        <v>4</v>
      </c>
      <c r="G2029" s="32" t="s">
        <v>132</v>
      </c>
      <c r="H2029" s="32" t="s">
        <v>100</v>
      </c>
      <c r="I2029" s="32" t="s">
        <v>133</v>
      </c>
      <c r="O2029" s="35"/>
      <c r="P2029" s="35" t="s">
        <v>4248</v>
      </c>
      <c r="Q2029" s="32" t="s">
        <v>3815</v>
      </c>
      <c r="R2029" s="32" t="s">
        <v>10278</v>
      </c>
      <c r="S2029" s="32" t="s">
        <v>3815</v>
      </c>
      <c r="T2029" s="32" t="s">
        <v>11649</v>
      </c>
      <c r="U2029" s="32" t="s">
        <v>10037</v>
      </c>
    </row>
    <row r="2030" spans="1:21" x14ac:dyDescent="0.25">
      <c r="A2030" s="35" t="s">
        <v>1178</v>
      </c>
      <c r="B2030" s="37" t="s">
        <v>1179</v>
      </c>
      <c r="C2030" s="35" t="s">
        <v>1180</v>
      </c>
      <c r="D2030" s="32" t="s">
        <v>3390</v>
      </c>
      <c r="E2030" s="32" t="s">
        <v>366</v>
      </c>
      <c r="F2030" s="46">
        <v>4</v>
      </c>
      <c r="G2030" s="32" t="s">
        <v>132</v>
      </c>
      <c r="H2030" s="32" t="s">
        <v>100</v>
      </c>
      <c r="I2030" s="32" t="s">
        <v>133</v>
      </c>
      <c r="O2030" s="35"/>
      <c r="P2030" s="35" t="s">
        <v>4248</v>
      </c>
      <c r="Q2030" s="32" t="s">
        <v>3815</v>
      </c>
      <c r="R2030" s="32" t="s">
        <v>10278</v>
      </c>
      <c r="S2030" s="32" t="s">
        <v>3815</v>
      </c>
      <c r="T2030" s="32" t="s">
        <v>11321</v>
      </c>
      <c r="U2030" s="32" t="s">
        <v>12338</v>
      </c>
    </row>
    <row r="2031" spans="1:21" x14ac:dyDescent="0.25">
      <c r="A2031" s="35" t="s">
        <v>1181</v>
      </c>
      <c r="B2031" s="37" t="s">
        <v>1182</v>
      </c>
      <c r="C2031" s="35" t="s">
        <v>1183</v>
      </c>
      <c r="D2031" s="32" t="s">
        <v>3389</v>
      </c>
      <c r="E2031" s="32" t="s">
        <v>366</v>
      </c>
      <c r="F2031" s="46">
        <v>4</v>
      </c>
      <c r="G2031" s="32" t="s">
        <v>132</v>
      </c>
      <c r="H2031" s="32" t="s">
        <v>100</v>
      </c>
      <c r="I2031" s="32" t="s">
        <v>133</v>
      </c>
      <c r="O2031" s="35"/>
      <c r="P2031" s="35" t="s">
        <v>4248</v>
      </c>
      <c r="Q2031" s="32" t="s">
        <v>3815</v>
      </c>
      <c r="R2031" s="32" t="s">
        <v>10278</v>
      </c>
      <c r="S2031" s="32" t="s">
        <v>3815</v>
      </c>
      <c r="T2031" s="32" t="s">
        <v>11321</v>
      </c>
      <c r="U2031" s="32" t="s">
        <v>10083</v>
      </c>
    </row>
    <row r="2032" spans="1:21" x14ac:dyDescent="0.25">
      <c r="A2032" s="35" t="s">
        <v>1165</v>
      </c>
      <c r="B2032" s="37" t="s">
        <v>1166</v>
      </c>
      <c r="C2032" s="35" t="s">
        <v>1167</v>
      </c>
      <c r="D2032" s="32" t="s">
        <v>1168</v>
      </c>
      <c r="E2032" s="32" t="s">
        <v>366</v>
      </c>
      <c r="F2032" s="46">
        <v>4</v>
      </c>
      <c r="G2032" s="32" t="s">
        <v>132</v>
      </c>
      <c r="H2032" s="32" t="s">
        <v>100</v>
      </c>
      <c r="I2032" s="32" t="s">
        <v>133</v>
      </c>
      <c r="O2032" s="35"/>
      <c r="P2032" s="35" t="s">
        <v>4248</v>
      </c>
      <c r="Q2032" s="32" t="s">
        <v>9924</v>
      </c>
      <c r="R2032" s="32" t="s">
        <v>10278</v>
      </c>
      <c r="S2032" s="32" t="s">
        <v>9924</v>
      </c>
      <c r="T2032" s="32" t="s">
        <v>11649</v>
      </c>
      <c r="U2032" s="32" t="s">
        <v>10037</v>
      </c>
    </row>
    <row r="2033" spans="1:21" x14ac:dyDescent="0.25">
      <c r="A2033" s="35" t="s">
        <v>1169</v>
      </c>
      <c r="B2033" s="37" t="s">
        <v>1170</v>
      </c>
      <c r="C2033" s="35" t="s">
        <v>1171</v>
      </c>
      <c r="D2033" s="32" t="s">
        <v>3390</v>
      </c>
      <c r="E2033" s="32" t="s">
        <v>366</v>
      </c>
      <c r="F2033" s="46">
        <v>4</v>
      </c>
      <c r="G2033" s="32" t="s">
        <v>132</v>
      </c>
      <c r="H2033" s="32" t="s">
        <v>100</v>
      </c>
      <c r="I2033" s="32" t="s">
        <v>133</v>
      </c>
      <c r="O2033" s="35"/>
      <c r="P2033" s="35" t="s">
        <v>4248</v>
      </c>
      <c r="Q2033" s="32" t="s">
        <v>9924</v>
      </c>
      <c r="R2033" s="32" t="s">
        <v>10278</v>
      </c>
      <c r="S2033" s="32" t="s">
        <v>9924</v>
      </c>
      <c r="T2033" s="32" t="s">
        <v>11321</v>
      </c>
      <c r="U2033" s="32" t="s">
        <v>12338</v>
      </c>
    </row>
    <row r="2034" spans="1:21" x14ac:dyDescent="0.25">
      <c r="A2034" s="35" t="s">
        <v>1172</v>
      </c>
      <c r="B2034" s="37" t="s">
        <v>1173</v>
      </c>
      <c r="C2034" s="35" t="s">
        <v>1174</v>
      </c>
      <c r="D2034" s="32" t="s">
        <v>3389</v>
      </c>
      <c r="E2034" s="32" t="s">
        <v>366</v>
      </c>
      <c r="F2034" s="46">
        <v>4</v>
      </c>
      <c r="G2034" s="32" t="s">
        <v>132</v>
      </c>
      <c r="H2034" s="32" t="s">
        <v>100</v>
      </c>
      <c r="I2034" s="32" t="s">
        <v>133</v>
      </c>
      <c r="O2034" s="35"/>
      <c r="P2034" s="35" t="s">
        <v>4248</v>
      </c>
      <c r="Q2034" s="32" t="s">
        <v>9924</v>
      </c>
      <c r="R2034" s="32" t="s">
        <v>10278</v>
      </c>
      <c r="S2034" s="32" t="s">
        <v>9924</v>
      </c>
      <c r="T2034" s="32" t="s">
        <v>11321</v>
      </c>
      <c r="U2034" s="32" t="s">
        <v>10083</v>
      </c>
    </row>
    <row r="2035" spans="1:21" x14ac:dyDescent="0.25">
      <c r="A2035" s="33" t="s">
        <v>2800</v>
      </c>
      <c r="B2035" s="35" t="s">
        <v>3226</v>
      </c>
      <c r="C2035" s="35" t="s">
        <v>3022</v>
      </c>
      <c r="D2035" s="32" t="s">
        <v>3410</v>
      </c>
      <c r="E2035" s="32" t="s">
        <v>138</v>
      </c>
      <c r="O2035" s="35"/>
      <c r="P2035" s="35" t="s">
        <v>4248</v>
      </c>
      <c r="R2035" s="32" t="s">
        <v>12339</v>
      </c>
      <c r="S2035" s="32" t="s">
        <v>12340</v>
      </c>
      <c r="T2035" s="32" t="s">
        <v>10399</v>
      </c>
      <c r="U2035" s="32" t="s">
        <v>10394</v>
      </c>
    </row>
    <row r="2036" spans="1:21" x14ac:dyDescent="0.25">
      <c r="A2036" s="35" t="s">
        <v>4396</v>
      </c>
      <c r="B2036" s="35" t="s">
        <v>4397</v>
      </c>
      <c r="C2036" s="35" t="s">
        <v>4398</v>
      </c>
      <c r="O2036" s="35"/>
      <c r="P2036" s="35" t="s">
        <v>4362</v>
      </c>
      <c r="Q2036" s="32" t="s">
        <v>4491</v>
      </c>
      <c r="R2036" s="32" t="s">
        <v>12341</v>
      </c>
      <c r="S2036" s="32" t="s">
        <v>12342</v>
      </c>
      <c r="T2036" s="32" t="s">
        <v>12343</v>
      </c>
      <c r="U2036" s="32" t="s">
        <v>12344</v>
      </c>
    </row>
    <row r="2037" spans="1:21" x14ac:dyDescent="0.25">
      <c r="A2037" s="35" t="s">
        <v>4359</v>
      </c>
      <c r="B2037" s="35" t="s">
        <v>4360</v>
      </c>
      <c r="C2037" s="35" t="s">
        <v>4361</v>
      </c>
      <c r="O2037" s="35"/>
      <c r="P2037" s="35" t="s">
        <v>4362</v>
      </c>
      <c r="Q2037" s="32" t="s">
        <v>4494</v>
      </c>
      <c r="R2037" s="32" t="s">
        <v>12345</v>
      </c>
      <c r="S2037" s="32" t="s">
        <v>12342</v>
      </c>
      <c r="T2037" s="32" t="s">
        <v>12343</v>
      </c>
      <c r="U2037" s="32" t="s">
        <v>12344</v>
      </c>
    </row>
    <row r="2038" spans="1:21" x14ac:dyDescent="0.25">
      <c r="A2038" s="35" t="s">
        <v>4790</v>
      </c>
      <c r="B2038" s="35" t="s">
        <v>4791</v>
      </c>
      <c r="C2038" s="35" t="s">
        <v>4792</v>
      </c>
      <c r="O2038" s="35"/>
      <c r="P2038" s="35" t="s">
        <v>4248</v>
      </c>
      <c r="Q2038" s="32" t="s">
        <v>9890</v>
      </c>
      <c r="R2038" s="32" t="s">
        <v>10250</v>
      </c>
      <c r="S2038" s="32" t="s">
        <v>10251</v>
      </c>
      <c r="T2038" s="32">
        <v>26</v>
      </c>
    </row>
    <row r="2039" spans="1:21" x14ac:dyDescent="0.25">
      <c r="A2039" s="35" t="s">
        <v>1161</v>
      </c>
      <c r="B2039" s="35" t="s">
        <v>1162</v>
      </c>
      <c r="C2039" s="35" t="s">
        <v>48</v>
      </c>
      <c r="D2039" s="32" t="s">
        <v>3414</v>
      </c>
      <c r="E2039" s="32" t="s">
        <v>1118</v>
      </c>
      <c r="F2039" s="46">
        <v>4</v>
      </c>
      <c r="G2039" s="32" t="s">
        <v>311</v>
      </c>
      <c r="H2039" s="32" t="s">
        <v>100</v>
      </c>
      <c r="I2039" s="32" t="s">
        <v>133</v>
      </c>
      <c r="M2039" s="32">
        <v>38</v>
      </c>
      <c r="N2039" s="32">
        <v>38</v>
      </c>
      <c r="O2039" s="35"/>
      <c r="P2039" s="35" t="s">
        <v>4248</v>
      </c>
      <c r="Q2039" s="32" t="s">
        <v>9890</v>
      </c>
      <c r="R2039" s="32" t="s">
        <v>12346</v>
      </c>
      <c r="S2039" s="32" t="s">
        <v>11157</v>
      </c>
      <c r="T2039" s="32" t="s">
        <v>10528</v>
      </c>
      <c r="U2039" s="32" t="s">
        <v>12347</v>
      </c>
    </row>
    <row r="2040" spans="1:21" x14ac:dyDescent="0.25">
      <c r="A2040" s="35" t="s">
        <v>1159</v>
      </c>
      <c r="B2040" s="35" t="s">
        <v>1160</v>
      </c>
      <c r="C2040" s="35" t="s">
        <v>47</v>
      </c>
      <c r="D2040" s="32" t="s">
        <v>1145</v>
      </c>
      <c r="E2040" s="32" t="s">
        <v>1118</v>
      </c>
      <c r="F2040" s="46">
        <v>4</v>
      </c>
      <c r="G2040" s="32" t="s">
        <v>311</v>
      </c>
      <c r="H2040" s="32" t="s">
        <v>100</v>
      </c>
      <c r="I2040" s="32" t="s">
        <v>133</v>
      </c>
      <c r="M2040" s="32">
        <v>38</v>
      </c>
      <c r="N2040" s="32">
        <v>38</v>
      </c>
      <c r="O2040" s="35"/>
      <c r="P2040" s="35" t="s">
        <v>4248</v>
      </c>
      <c r="Q2040" s="32" t="s">
        <v>9890</v>
      </c>
      <c r="R2040" s="32" t="s">
        <v>12348</v>
      </c>
      <c r="S2040" s="32" t="s">
        <v>11924</v>
      </c>
      <c r="T2040" s="32" t="s">
        <v>11489</v>
      </c>
      <c r="U2040" s="32" t="s">
        <v>12349</v>
      </c>
    </row>
    <row r="2041" spans="1:21" x14ac:dyDescent="0.25">
      <c r="A2041" s="35" t="s">
        <v>1153</v>
      </c>
      <c r="B2041" s="37" t="s">
        <v>1154</v>
      </c>
      <c r="C2041" s="35" t="s">
        <v>1155</v>
      </c>
      <c r="D2041" s="32" t="s">
        <v>3405</v>
      </c>
      <c r="E2041" s="32" t="s">
        <v>1118</v>
      </c>
      <c r="F2041" s="46">
        <v>4</v>
      </c>
      <c r="G2041" s="32" t="s">
        <v>311</v>
      </c>
      <c r="H2041" s="32" t="s">
        <v>100</v>
      </c>
      <c r="I2041" s="32" t="s">
        <v>133</v>
      </c>
      <c r="M2041" s="32">
        <v>38</v>
      </c>
      <c r="N2041" s="32">
        <v>38</v>
      </c>
      <c r="O2041" s="35"/>
      <c r="P2041" s="35" t="s">
        <v>4248</v>
      </c>
      <c r="Q2041" s="32" t="s">
        <v>9890</v>
      </c>
      <c r="R2041" s="32" t="s">
        <v>12350</v>
      </c>
      <c r="S2041" s="32" t="s">
        <v>10403</v>
      </c>
      <c r="T2041" s="32" t="e" cm="1">
        <f t="array" ref="T2041">-Or</f>
        <v>#NAME?</v>
      </c>
      <c r="U2041" s="32" t="s">
        <v>12351</v>
      </c>
    </row>
    <row r="2042" spans="1:21" x14ac:dyDescent="0.25">
      <c r="A2042" s="35" t="s">
        <v>1156</v>
      </c>
      <c r="B2042" s="37" t="s">
        <v>1157</v>
      </c>
      <c r="C2042" s="35" t="s">
        <v>1158</v>
      </c>
      <c r="D2042" s="32" t="s">
        <v>3413</v>
      </c>
      <c r="E2042" s="32" t="s">
        <v>1118</v>
      </c>
      <c r="F2042" s="46">
        <v>4</v>
      </c>
      <c r="G2042" s="32" t="s">
        <v>311</v>
      </c>
      <c r="H2042" s="32" t="s">
        <v>100</v>
      </c>
      <c r="I2042" s="32" t="s">
        <v>133</v>
      </c>
      <c r="M2042" s="32">
        <v>38</v>
      </c>
      <c r="N2042" s="32">
        <v>38</v>
      </c>
      <c r="O2042" s="35"/>
      <c r="P2042" s="35" t="s">
        <v>4248</v>
      </c>
      <c r="Q2042" s="32" t="s">
        <v>9890</v>
      </c>
      <c r="R2042" s="32" t="s">
        <v>12352</v>
      </c>
      <c r="S2042" s="32" t="s">
        <v>10540</v>
      </c>
      <c r="T2042" s="32" t="s">
        <v>10354</v>
      </c>
      <c r="U2042" s="32" t="s">
        <v>12353</v>
      </c>
    </row>
    <row r="2043" spans="1:21" x14ac:dyDescent="0.25">
      <c r="A2043" s="35" t="s">
        <v>1150</v>
      </c>
      <c r="B2043" s="35" t="s">
        <v>1151</v>
      </c>
      <c r="C2043" s="35" t="s">
        <v>1152</v>
      </c>
      <c r="D2043" s="32" t="s">
        <v>1117</v>
      </c>
      <c r="E2043" s="32" t="s">
        <v>1118</v>
      </c>
      <c r="F2043" s="46">
        <v>4</v>
      </c>
      <c r="G2043" s="32" t="s">
        <v>311</v>
      </c>
      <c r="H2043" s="32" t="s">
        <v>100</v>
      </c>
      <c r="I2043" s="32" t="s">
        <v>133</v>
      </c>
      <c r="M2043" s="32">
        <v>38</v>
      </c>
      <c r="N2043" s="32">
        <v>38</v>
      </c>
      <c r="O2043" s="35"/>
      <c r="P2043" s="35" t="s">
        <v>4248</v>
      </c>
      <c r="Q2043" s="32" t="s">
        <v>9890</v>
      </c>
      <c r="R2043" s="32" t="s">
        <v>12354</v>
      </c>
      <c r="S2043" s="32" t="s">
        <v>11447</v>
      </c>
      <c r="T2043" s="32" t="s">
        <v>10373</v>
      </c>
      <c r="U2043" s="32" t="s">
        <v>12355</v>
      </c>
    </row>
    <row r="2044" spans="1:21" x14ac:dyDescent="0.25">
      <c r="A2044" s="35" t="s">
        <v>1163</v>
      </c>
      <c r="B2044" s="37" t="s">
        <v>1164</v>
      </c>
      <c r="C2044" s="35" t="s">
        <v>1152</v>
      </c>
      <c r="D2044" s="32" t="s">
        <v>2715</v>
      </c>
      <c r="E2044" s="32" t="s">
        <v>1118</v>
      </c>
      <c r="F2044" s="46">
        <v>4</v>
      </c>
      <c r="G2044" s="32" t="s">
        <v>311</v>
      </c>
      <c r="H2044" s="32" t="s">
        <v>100</v>
      </c>
      <c r="I2044" s="32" t="s">
        <v>133</v>
      </c>
      <c r="M2044" s="32">
        <v>38</v>
      </c>
      <c r="N2044" s="32">
        <v>38</v>
      </c>
      <c r="O2044" s="35"/>
      <c r="P2044" s="35" t="s">
        <v>4248</v>
      </c>
      <c r="Q2044" s="32" t="s">
        <v>9890</v>
      </c>
      <c r="R2044" s="32" t="s">
        <v>12354</v>
      </c>
      <c r="S2044" s="32" t="s">
        <v>11447</v>
      </c>
      <c r="T2044" s="32" t="s">
        <v>10373</v>
      </c>
      <c r="U2044" s="32" t="s">
        <v>12355</v>
      </c>
    </row>
    <row r="2045" spans="1:21" x14ac:dyDescent="0.25">
      <c r="A2045" s="35" t="s">
        <v>4784</v>
      </c>
      <c r="B2045" s="35" t="s">
        <v>4785</v>
      </c>
      <c r="C2045" s="35" t="s">
        <v>4786</v>
      </c>
      <c r="O2045" s="35"/>
      <c r="P2045" s="35" t="s">
        <v>4248</v>
      </c>
      <c r="Q2045" s="32" t="s">
        <v>9891</v>
      </c>
      <c r="R2045" s="32" t="s">
        <v>10250</v>
      </c>
      <c r="S2045" s="32" t="s">
        <v>10251</v>
      </c>
      <c r="T2045" s="32">
        <v>25</v>
      </c>
    </row>
    <row r="2046" spans="1:21" x14ac:dyDescent="0.25">
      <c r="A2046" s="35" t="s">
        <v>1148</v>
      </c>
      <c r="B2046" s="35" t="s">
        <v>1149</v>
      </c>
      <c r="C2046" s="35" t="s">
        <v>51</v>
      </c>
      <c r="D2046" s="32" t="s">
        <v>3414</v>
      </c>
      <c r="E2046" s="32" t="s">
        <v>1118</v>
      </c>
      <c r="F2046" s="46">
        <v>4</v>
      </c>
      <c r="G2046" s="32" t="s">
        <v>311</v>
      </c>
      <c r="H2046" s="32" t="s">
        <v>100</v>
      </c>
      <c r="I2046" s="32" t="s">
        <v>133</v>
      </c>
      <c r="M2046" s="32">
        <v>62</v>
      </c>
      <c r="N2046" s="32">
        <v>62</v>
      </c>
      <c r="O2046" s="35"/>
      <c r="P2046" s="35" t="s">
        <v>4248</v>
      </c>
      <c r="Q2046" s="32" t="s">
        <v>9891</v>
      </c>
      <c r="R2046" s="32" t="s">
        <v>12356</v>
      </c>
      <c r="S2046" s="32" t="s">
        <v>11157</v>
      </c>
      <c r="T2046" s="32" t="s">
        <v>10528</v>
      </c>
      <c r="U2046" s="32" t="s">
        <v>12347</v>
      </c>
    </row>
    <row r="2047" spans="1:21" x14ac:dyDescent="0.25">
      <c r="A2047" s="35" t="s">
        <v>1143</v>
      </c>
      <c r="B2047" s="35" t="s">
        <v>1144</v>
      </c>
      <c r="C2047" s="35" t="s">
        <v>49</v>
      </c>
      <c r="D2047" s="32" t="s">
        <v>1145</v>
      </c>
      <c r="E2047" s="32" t="s">
        <v>1118</v>
      </c>
      <c r="F2047" s="46">
        <v>4</v>
      </c>
      <c r="G2047" s="32" t="s">
        <v>311</v>
      </c>
      <c r="H2047" s="32" t="s">
        <v>100</v>
      </c>
      <c r="I2047" s="32" t="s">
        <v>133</v>
      </c>
      <c r="M2047" s="32">
        <v>62</v>
      </c>
      <c r="N2047" s="32">
        <v>62</v>
      </c>
      <c r="O2047" s="35"/>
      <c r="P2047" s="35" t="s">
        <v>4248</v>
      </c>
      <c r="Q2047" s="32" t="s">
        <v>9891</v>
      </c>
      <c r="R2047" s="32" t="s">
        <v>12357</v>
      </c>
      <c r="S2047" s="32" t="s">
        <v>11924</v>
      </c>
      <c r="T2047" s="32" t="s">
        <v>11489</v>
      </c>
      <c r="U2047" s="32" t="s">
        <v>12349</v>
      </c>
    </row>
    <row r="2048" spans="1:21" x14ac:dyDescent="0.25">
      <c r="A2048" s="35" t="s">
        <v>1137</v>
      </c>
      <c r="B2048" s="37" t="s">
        <v>1138</v>
      </c>
      <c r="C2048" s="35" t="s">
        <v>1139</v>
      </c>
      <c r="D2048" s="32" t="s">
        <v>3405</v>
      </c>
      <c r="E2048" s="32" t="s">
        <v>1118</v>
      </c>
      <c r="F2048" s="46">
        <v>4</v>
      </c>
      <c r="G2048" s="32" t="s">
        <v>311</v>
      </c>
      <c r="H2048" s="32" t="s">
        <v>100</v>
      </c>
      <c r="I2048" s="32" t="s">
        <v>133</v>
      </c>
      <c r="M2048" s="32">
        <v>62</v>
      </c>
      <c r="N2048" s="32">
        <v>62</v>
      </c>
      <c r="O2048" s="35"/>
      <c r="P2048" s="35" t="s">
        <v>4248</v>
      </c>
      <c r="Q2048" s="32" t="s">
        <v>9891</v>
      </c>
      <c r="R2048" s="32" t="s">
        <v>12358</v>
      </c>
      <c r="S2048" s="32" t="s">
        <v>10403</v>
      </c>
      <c r="T2048" s="32" t="e" cm="1">
        <f t="array" ref="T2048">-Or</f>
        <v>#NAME?</v>
      </c>
      <c r="U2048" s="32" t="s">
        <v>12351</v>
      </c>
    </row>
    <row r="2049" spans="1:21" x14ac:dyDescent="0.25">
      <c r="A2049" s="35" t="s">
        <v>1140</v>
      </c>
      <c r="B2049" s="37" t="s">
        <v>1141</v>
      </c>
      <c r="C2049" s="35" t="s">
        <v>1142</v>
      </c>
      <c r="D2049" s="32" t="s">
        <v>3413</v>
      </c>
      <c r="E2049" s="32" t="s">
        <v>1118</v>
      </c>
      <c r="F2049" s="46">
        <v>4</v>
      </c>
      <c r="G2049" s="32" t="s">
        <v>311</v>
      </c>
      <c r="H2049" s="32" t="s">
        <v>100</v>
      </c>
      <c r="I2049" s="32" t="s">
        <v>133</v>
      </c>
      <c r="M2049" s="32">
        <v>62</v>
      </c>
      <c r="N2049" s="32">
        <v>62</v>
      </c>
      <c r="O2049" s="35"/>
      <c r="P2049" s="35" t="s">
        <v>4248</v>
      </c>
      <c r="Q2049" s="32" t="s">
        <v>9891</v>
      </c>
      <c r="R2049" s="32" t="s">
        <v>12359</v>
      </c>
      <c r="S2049" s="32" t="s">
        <v>10540</v>
      </c>
      <c r="T2049" s="32" t="s">
        <v>10354</v>
      </c>
      <c r="U2049" s="32" t="s">
        <v>12353</v>
      </c>
    </row>
    <row r="2050" spans="1:21" x14ac:dyDescent="0.25">
      <c r="A2050" s="35" t="s">
        <v>1134</v>
      </c>
      <c r="B2050" s="35" t="s">
        <v>1135</v>
      </c>
      <c r="C2050" s="35" t="s">
        <v>1136</v>
      </c>
      <c r="D2050" s="32" t="s">
        <v>1117</v>
      </c>
      <c r="E2050" s="32" t="s">
        <v>1118</v>
      </c>
      <c r="F2050" s="46">
        <v>4</v>
      </c>
      <c r="G2050" s="32" t="s">
        <v>311</v>
      </c>
      <c r="H2050" s="32" t="s">
        <v>100</v>
      </c>
      <c r="I2050" s="32" t="s">
        <v>133</v>
      </c>
      <c r="M2050" s="32">
        <v>62</v>
      </c>
      <c r="N2050" s="32">
        <v>62</v>
      </c>
      <c r="O2050" s="35"/>
      <c r="P2050" s="35" t="s">
        <v>4248</v>
      </c>
      <c r="Q2050" s="32" t="s">
        <v>9891</v>
      </c>
      <c r="R2050" s="32" t="s">
        <v>12360</v>
      </c>
      <c r="S2050" s="32" t="s">
        <v>11447</v>
      </c>
      <c r="T2050" s="32" t="s">
        <v>10373</v>
      </c>
      <c r="U2050" s="32" t="s">
        <v>12361</v>
      </c>
    </row>
    <row r="2051" spans="1:21" x14ac:dyDescent="0.25">
      <c r="A2051" s="35" t="s">
        <v>1146</v>
      </c>
      <c r="B2051" s="37" t="s">
        <v>1147</v>
      </c>
      <c r="C2051" s="35" t="s">
        <v>50</v>
      </c>
      <c r="D2051" s="32" t="s">
        <v>2715</v>
      </c>
      <c r="E2051" s="32" t="s">
        <v>1118</v>
      </c>
      <c r="F2051" s="46">
        <v>4</v>
      </c>
      <c r="G2051" s="32" t="s">
        <v>311</v>
      </c>
      <c r="H2051" s="32" t="s">
        <v>100</v>
      </c>
      <c r="I2051" s="32" t="s">
        <v>133</v>
      </c>
      <c r="M2051" s="32">
        <v>62</v>
      </c>
      <c r="N2051" s="32">
        <v>62</v>
      </c>
      <c r="O2051" s="35"/>
      <c r="P2051" s="35" t="s">
        <v>4248</v>
      </c>
      <c r="Q2051" s="32" t="s">
        <v>9891</v>
      </c>
      <c r="R2051" s="32" t="s">
        <v>12356</v>
      </c>
      <c r="S2051" s="32" t="s">
        <v>12362</v>
      </c>
      <c r="T2051" s="32" t="s">
        <v>12363</v>
      </c>
      <c r="U2051" s="32" t="s">
        <v>12364</v>
      </c>
    </row>
    <row r="2052" spans="1:21" x14ac:dyDescent="0.25">
      <c r="A2052" s="35" t="s">
        <v>4509</v>
      </c>
      <c r="B2052" s="35" t="s">
        <v>4510</v>
      </c>
      <c r="C2052" s="35" t="s">
        <v>4511</v>
      </c>
      <c r="O2052" s="35"/>
      <c r="P2052" s="35" t="s">
        <v>4248</v>
      </c>
      <c r="Q2052" s="32" t="s">
        <v>9892</v>
      </c>
      <c r="R2052" s="32" t="s">
        <v>10250</v>
      </c>
      <c r="S2052" s="32" t="s">
        <v>10251</v>
      </c>
      <c r="T2052" s="32">
        <v>24</v>
      </c>
    </row>
    <row r="2053" spans="1:21" x14ac:dyDescent="0.25">
      <c r="A2053" s="35" t="s">
        <v>1130</v>
      </c>
      <c r="B2053" s="35" t="s">
        <v>1131</v>
      </c>
      <c r="C2053" s="35" t="s">
        <v>54</v>
      </c>
      <c r="D2053" s="32" t="s">
        <v>3414</v>
      </c>
      <c r="E2053" s="32" t="s">
        <v>1118</v>
      </c>
      <c r="F2053" s="46">
        <v>4</v>
      </c>
      <c r="G2053" s="32" t="s">
        <v>311</v>
      </c>
      <c r="H2053" s="32" t="s">
        <v>100</v>
      </c>
      <c r="I2053" s="32" t="s">
        <v>133</v>
      </c>
      <c r="M2053" s="32">
        <v>80</v>
      </c>
      <c r="N2053" s="32">
        <v>80</v>
      </c>
      <c r="O2053" s="35"/>
      <c r="P2053" s="35" t="s">
        <v>4248</v>
      </c>
      <c r="Q2053" s="32" t="s">
        <v>9892</v>
      </c>
      <c r="R2053" s="32" t="s">
        <v>12365</v>
      </c>
      <c r="S2053" s="32" t="s">
        <v>11157</v>
      </c>
      <c r="T2053" s="32" t="s">
        <v>10528</v>
      </c>
      <c r="U2053" s="32" t="s">
        <v>12347</v>
      </c>
    </row>
    <row r="2054" spans="1:21" x14ac:dyDescent="0.25">
      <c r="A2054" s="35" t="s">
        <v>1127</v>
      </c>
      <c r="B2054" s="35" t="s">
        <v>1128</v>
      </c>
      <c r="C2054" s="35" t="s">
        <v>52</v>
      </c>
      <c r="D2054" s="32" t="s">
        <v>1145</v>
      </c>
      <c r="E2054" s="32" t="s">
        <v>1118</v>
      </c>
      <c r="F2054" s="46">
        <v>4</v>
      </c>
      <c r="G2054" s="32" t="s">
        <v>311</v>
      </c>
      <c r="H2054" s="32" t="s">
        <v>100</v>
      </c>
      <c r="I2054" s="32" t="s">
        <v>133</v>
      </c>
      <c r="M2054" s="32">
        <v>80</v>
      </c>
      <c r="N2054" s="32">
        <v>80</v>
      </c>
      <c r="O2054" s="35"/>
      <c r="P2054" s="35" t="s">
        <v>4248</v>
      </c>
      <c r="Q2054" s="32" t="s">
        <v>9892</v>
      </c>
      <c r="R2054" s="32" t="s">
        <v>12366</v>
      </c>
      <c r="S2054" s="32" t="s">
        <v>11924</v>
      </c>
      <c r="T2054" s="32" t="s">
        <v>11489</v>
      </c>
      <c r="U2054" s="32" t="s">
        <v>12349</v>
      </c>
    </row>
    <row r="2055" spans="1:21" x14ac:dyDescent="0.25">
      <c r="A2055" s="35" t="s">
        <v>1119</v>
      </c>
      <c r="B2055" s="37" t="s">
        <v>1120</v>
      </c>
      <c r="C2055" s="35" t="s">
        <v>1121</v>
      </c>
      <c r="D2055" s="32" t="s">
        <v>3405</v>
      </c>
      <c r="E2055" s="32" t="s">
        <v>1118</v>
      </c>
      <c r="F2055" s="46">
        <v>4</v>
      </c>
      <c r="G2055" s="32" t="s">
        <v>311</v>
      </c>
      <c r="H2055" s="32" t="s">
        <v>100</v>
      </c>
      <c r="I2055" s="32" t="s">
        <v>133</v>
      </c>
      <c r="M2055" s="32">
        <v>80</v>
      </c>
      <c r="N2055" s="32">
        <v>80</v>
      </c>
      <c r="O2055" s="35"/>
      <c r="P2055" s="35" t="s">
        <v>4248</v>
      </c>
      <c r="Q2055" s="32" t="s">
        <v>9892</v>
      </c>
      <c r="R2055" s="32" t="s">
        <v>12367</v>
      </c>
      <c r="S2055" s="32" t="s">
        <v>10403</v>
      </c>
      <c r="T2055" s="32" t="e" cm="1">
        <f t="array" ref="T2055">-Or</f>
        <v>#NAME?</v>
      </c>
      <c r="U2055" s="32" t="s">
        <v>12368</v>
      </c>
    </row>
    <row r="2056" spans="1:21" x14ac:dyDescent="0.25">
      <c r="A2056" s="35" t="s">
        <v>1123</v>
      </c>
      <c r="B2056" s="37" t="s">
        <v>1124</v>
      </c>
      <c r="C2056" s="35" t="s">
        <v>1125</v>
      </c>
      <c r="D2056" s="32" t="s">
        <v>3413</v>
      </c>
      <c r="E2056" s="32" t="s">
        <v>1118</v>
      </c>
      <c r="F2056" s="46">
        <v>4</v>
      </c>
      <c r="G2056" s="32" t="s">
        <v>311</v>
      </c>
      <c r="H2056" s="32" t="s">
        <v>100</v>
      </c>
      <c r="I2056" s="32" t="s">
        <v>133</v>
      </c>
      <c r="M2056" s="32">
        <v>80</v>
      </c>
      <c r="N2056" s="32">
        <v>80</v>
      </c>
      <c r="O2056" s="35"/>
      <c r="P2056" s="35" t="s">
        <v>4248</v>
      </c>
      <c r="Q2056" s="32" t="s">
        <v>9892</v>
      </c>
      <c r="R2056" s="32" t="s">
        <v>12369</v>
      </c>
      <c r="S2056" s="32" t="s">
        <v>10540</v>
      </c>
      <c r="T2056" s="32" t="s">
        <v>10354</v>
      </c>
      <c r="U2056" s="32" t="s">
        <v>12370</v>
      </c>
    </row>
    <row r="2057" spans="1:21" x14ac:dyDescent="0.25">
      <c r="A2057" s="35" t="s">
        <v>1114</v>
      </c>
      <c r="B2057" s="35" t="s">
        <v>1115</v>
      </c>
      <c r="C2057" s="35" t="s">
        <v>1116</v>
      </c>
      <c r="D2057" s="32" t="s">
        <v>1117</v>
      </c>
      <c r="E2057" s="32" t="s">
        <v>1118</v>
      </c>
      <c r="F2057" s="46">
        <v>4</v>
      </c>
      <c r="G2057" s="32" t="s">
        <v>311</v>
      </c>
      <c r="H2057" s="32" t="s">
        <v>100</v>
      </c>
      <c r="I2057" s="32" t="s">
        <v>133</v>
      </c>
      <c r="M2057" s="32">
        <v>80</v>
      </c>
      <c r="N2057" s="32">
        <v>80</v>
      </c>
      <c r="O2057" s="35"/>
      <c r="P2057" s="35" t="s">
        <v>4248</v>
      </c>
      <c r="Q2057" s="32" t="s">
        <v>9892</v>
      </c>
      <c r="R2057" s="32" t="s">
        <v>12371</v>
      </c>
      <c r="S2057" s="32" t="s">
        <v>11447</v>
      </c>
      <c r="T2057" s="32" t="s">
        <v>10373</v>
      </c>
      <c r="U2057" s="32" t="s">
        <v>12372</v>
      </c>
    </row>
    <row r="2058" spans="1:21" x14ac:dyDescent="0.25">
      <c r="A2058" s="35" t="s">
        <v>1132</v>
      </c>
      <c r="B2058" s="37" t="s">
        <v>1133</v>
      </c>
      <c r="C2058" s="35" t="s">
        <v>53</v>
      </c>
      <c r="D2058" s="32" t="s">
        <v>2715</v>
      </c>
      <c r="E2058" s="32" t="s">
        <v>1118</v>
      </c>
      <c r="F2058" s="46">
        <v>4</v>
      </c>
      <c r="G2058" s="32" t="s">
        <v>311</v>
      </c>
      <c r="H2058" s="32" t="s">
        <v>100</v>
      </c>
      <c r="I2058" s="32" t="s">
        <v>133</v>
      </c>
      <c r="M2058" s="32">
        <v>80</v>
      </c>
      <c r="N2058" s="32">
        <v>80</v>
      </c>
      <c r="O2058" s="35"/>
      <c r="P2058" s="35" t="s">
        <v>4248</v>
      </c>
      <c r="Q2058" s="32" t="s">
        <v>9892</v>
      </c>
      <c r="R2058" s="32" t="s">
        <v>12365</v>
      </c>
      <c r="S2058" s="32" t="s">
        <v>12362</v>
      </c>
      <c r="T2058" s="32" t="s">
        <v>12363</v>
      </c>
      <c r="U2058" s="32" t="s">
        <v>12373</v>
      </c>
    </row>
    <row r="2059" spans="1:21" x14ac:dyDescent="0.25">
      <c r="A2059" s="35" t="s">
        <v>4366</v>
      </c>
      <c r="B2059" s="35" t="s">
        <v>4367</v>
      </c>
      <c r="C2059" s="35" t="s">
        <v>4368</v>
      </c>
      <c r="O2059" s="35"/>
      <c r="P2059" s="35" t="s">
        <v>4248</v>
      </c>
      <c r="Q2059" s="32" t="s">
        <v>9890</v>
      </c>
      <c r="R2059" s="32" t="s">
        <v>12374</v>
      </c>
      <c r="S2059" s="32" t="s">
        <v>10425</v>
      </c>
      <c r="T2059" s="32" t="s">
        <v>10052</v>
      </c>
    </row>
    <row r="2060" spans="1:21" x14ac:dyDescent="0.25">
      <c r="A2060" s="35" t="s">
        <v>5526</v>
      </c>
      <c r="B2060" s="35" t="s">
        <v>5527</v>
      </c>
      <c r="C2060" s="35" t="s">
        <v>5528</v>
      </c>
      <c r="O2060" s="35"/>
      <c r="P2060" s="35" t="s">
        <v>4248</v>
      </c>
      <c r="Q2060" s="32" t="s">
        <v>9890</v>
      </c>
      <c r="R2060" s="32" t="s">
        <v>12374</v>
      </c>
      <c r="S2060" s="32" t="s">
        <v>11042</v>
      </c>
      <c r="T2060" s="32" t="s">
        <v>11043</v>
      </c>
      <c r="U2060" s="32" t="s">
        <v>10100</v>
      </c>
    </row>
    <row r="2061" spans="1:21" x14ac:dyDescent="0.25">
      <c r="A2061" s="35" t="s">
        <v>9604</v>
      </c>
      <c r="B2061" s="35" t="s">
        <v>9605</v>
      </c>
      <c r="C2061" s="35" t="s">
        <v>9606</v>
      </c>
      <c r="O2061" s="35"/>
      <c r="P2061" s="35" t="s">
        <v>4248</v>
      </c>
      <c r="Q2061" s="32" t="s">
        <v>9890</v>
      </c>
      <c r="R2061" s="32" t="s">
        <v>12374</v>
      </c>
      <c r="S2061" s="32" t="s">
        <v>11311</v>
      </c>
      <c r="T2061" s="32" t="s">
        <v>10593</v>
      </c>
      <c r="U2061" s="32" t="s">
        <v>11312</v>
      </c>
    </row>
    <row r="2062" spans="1:21" x14ac:dyDescent="0.25">
      <c r="A2062" s="35" t="s">
        <v>5388</v>
      </c>
      <c r="B2062" s="35" t="s">
        <v>5389</v>
      </c>
      <c r="C2062" s="35" t="s">
        <v>5390</v>
      </c>
      <c r="O2062" s="35"/>
      <c r="P2062" s="35" t="s">
        <v>4248</v>
      </c>
      <c r="Q2062" s="32" t="s">
        <v>9890</v>
      </c>
      <c r="R2062" s="32" t="s">
        <v>12374</v>
      </c>
      <c r="S2062" s="32" t="s">
        <v>10592</v>
      </c>
      <c r="T2062" s="32" t="s">
        <v>10593</v>
      </c>
      <c r="U2062" s="32" t="s">
        <v>10594</v>
      </c>
    </row>
    <row r="2063" spans="1:21" x14ac:dyDescent="0.25">
      <c r="A2063" s="35" t="s">
        <v>4486</v>
      </c>
      <c r="B2063" s="35" t="s">
        <v>4487</v>
      </c>
      <c r="C2063" s="35" t="s">
        <v>4488</v>
      </c>
      <c r="O2063" s="35"/>
      <c r="P2063" s="35" t="s">
        <v>4248</v>
      </c>
      <c r="Q2063" s="32" t="s">
        <v>9890</v>
      </c>
      <c r="R2063" s="32" t="s">
        <v>12374</v>
      </c>
      <c r="S2063" s="32" t="s">
        <v>10386</v>
      </c>
      <c r="T2063" s="32" t="s">
        <v>10387</v>
      </c>
      <c r="U2063" s="32" t="s">
        <v>10388</v>
      </c>
    </row>
    <row r="2064" spans="1:21" x14ac:dyDescent="0.25">
      <c r="A2064" s="35" t="s">
        <v>4853</v>
      </c>
      <c r="B2064" s="35" t="s">
        <v>4854</v>
      </c>
      <c r="C2064" s="35" t="s">
        <v>4855</v>
      </c>
      <c r="O2064" s="35"/>
      <c r="P2064" s="35" t="s">
        <v>4248</v>
      </c>
      <c r="Q2064" s="32" t="s">
        <v>9891</v>
      </c>
      <c r="R2064" s="32" t="s">
        <v>12375</v>
      </c>
      <c r="S2064" s="32" t="s">
        <v>10425</v>
      </c>
      <c r="T2064" s="32" t="s">
        <v>10052</v>
      </c>
    </row>
    <row r="2065" spans="1:21" x14ac:dyDescent="0.25">
      <c r="A2065" s="35" t="s">
        <v>5685</v>
      </c>
      <c r="B2065" s="35" t="s">
        <v>5686</v>
      </c>
      <c r="C2065" s="35" t="s">
        <v>5687</v>
      </c>
      <c r="O2065" s="35"/>
      <c r="P2065" s="35" t="s">
        <v>4248</v>
      </c>
      <c r="Q2065" s="32" t="s">
        <v>9891</v>
      </c>
      <c r="R2065" s="32" t="s">
        <v>12375</v>
      </c>
      <c r="S2065" s="32" t="s">
        <v>10386</v>
      </c>
      <c r="T2065" s="32" t="s">
        <v>10387</v>
      </c>
      <c r="U2065" s="32" t="s">
        <v>12376</v>
      </c>
    </row>
    <row r="2066" spans="1:21" x14ac:dyDescent="0.25">
      <c r="A2066" s="35" t="s">
        <v>5529</v>
      </c>
      <c r="B2066" s="35" t="s">
        <v>5530</v>
      </c>
      <c r="C2066" s="35" t="s">
        <v>5531</v>
      </c>
      <c r="O2066" s="35"/>
      <c r="P2066" s="35" t="s">
        <v>4248</v>
      </c>
      <c r="Q2066" s="32" t="s">
        <v>9891</v>
      </c>
      <c r="R2066" s="32" t="s">
        <v>12375</v>
      </c>
      <c r="S2066" s="32" t="s">
        <v>11042</v>
      </c>
      <c r="T2066" s="32" t="s">
        <v>11043</v>
      </c>
      <c r="U2066" s="32" t="s">
        <v>10100</v>
      </c>
    </row>
    <row r="2067" spans="1:21" x14ac:dyDescent="0.25">
      <c r="A2067" s="35" t="s">
        <v>4709</v>
      </c>
      <c r="B2067" s="35" t="s">
        <v>4710</v>
      </c>
      <c r="C2067" s="35" t="s">
        <v>4711</v>
      </c>
      <c r="O2067" s="35"/>
      <c r="P2067" s="35" t="s">
        <v>4248</v>
      </c>
      <c r="Q2067" s="32" t="s">
        <v>9891</v>
      </c>
      <c r="R2067" s="32" t="s">
        <v>12375</v>
      </c>
      <c r="S2067" s="32" t="s">
        <v>11311</v>
      </c>
      <c r="T2067" s="32" t="s">
        <v>10593</v>
      </c>
      <c r="U2067" s="32" t="s">
        <v>11312</v>
      </c>
    </row>
    <row r="2068" spans="1:21" x14ac:dyDescent="0.25">
      <c r="A2068" s="35" t="s">
        <v>5385</v>
      </c>
      <c r="B2068" s="35" t="s">
        <v>5386</v>
      </c>
      <c r="C2068" s="35" t="s">
        <v>5387</v>
      </c>
      <c r="O2068" s="35"/>
      <c r="P2068" s="35" t="s">
        <v>4248</v>
      </c>
      <c r="Q2068" s="32" t="s">
        <v>9891</v>
      </c>
      <c r="R2068" s="32" t="s">
        <v>12375</v>
      </c>
      <c r="S2068" s="32" t="s">
        <v>10592</v>
      </c>
      <c r="T2068" s="32" t="s">
        <v>10593</v>
      </c>
      <c r="U2068" s="32" t="s">
        <v>10594</v>
      </c>
    </row>
    <row r="2069" spans="1:21" x14ac:dyDescent="0.25">
      <c r="A2069" s="35" t="s">
        <v>9515</v>
      </c>
      <c r="B2069" s="35" t="s">
        <v>9516</v>
      </c>
      <c r="C2069" s="35" t="s">
        <v>9517</v>
      </c>
      <c r="O2069" s="35"/>
      <c r="P2069" s="35" t="s">
        <v>4248</v>
      </c>
      <c r="Q2069" s="32" t="s">
        <v>9891</v>
      </c>
      <c r="R2069" s="32" t="s">
        <v>12375</v>
      </c>
      <c r="S2069" s="32" t="s">
        <v>10386</v>
      </c>
      <c r="T2069" s="32" t="s">
        <v>10387</v>
      </c>
      <c r="U2069" s="32" t="s">
        <v>10388</v>
      </c>
    </row>
    <row r="2070" spans="1:21" x14ac:dyDescent="0.25">
      <c r="A2070" s="35" t="s">
        <v>5021</v>
      </c>
      <c r="B2070" s="35" t="s">
        <v>5022</v>
      </c>
      <c r="C2070" s="35" t="s">
        <v>5023</v>
      </c>
      <c r="O2070" s="35"/>
      <c r="P2070" s="35" t="s">
        <v>4248</v>
      </c>
      <c r="Q2070" s="32" t="s">
        <v>9892</v>
      </c>
      <c r="R2070" s="32" t="s">
        <v>12377</v>
      </c>
      <c r="S2070" s="32" t="s">
        <v>10425</v>
      </c>
      <c r="T2070" s="32" t="s">
        <v>10052</v>
      </c>
    </row>
    <row r="2071" spans="1:21" x14ac:dyDescent="0.25">
      <c r="A2071" s="35" t="s">
        <v>5688</v>
      </c>
      <c r="B2071" s="35" t="s">
        <v>5689</v>
      </c>
      <c r="C2071" s="35" t="s">
        <v>5690</v>
      </c>
      <c r="O2071" s="35"/>
      <c r="P2071" s="35" t="s">
        <v>4248</v>
      </c>
      <c r="Q2071" s="32" t="s">
        <v>9892</v>
      </c>
      <c r="R2071" s="32" t="s">
        <v>12377</v>
      </c>
      <c r="S2071" s="32" t="s">
        <v>10386</v>
      </c>
      <c r="T2071" s="32" t="s">
        <v>10387</v>
      </c>
      <c r="U2071" s="32" t="s">
        <v>12376</v>
      </c>
    </row>
    <row r="2072" spans="1:21" x14ac:dyDescent="0.25">
      <c r="A2072" s="35" t="s">
        <v>5532</v>
      </c>
      <c r="B2072" s="35" t="s">
        <v>5533</v>
      </c>
      <c r="C2072" s="35" t="s">
        <v>5534</v>
      </c>
      <c r="O2072" s="35"/>
      <c r="P2072" s="35" t="s">
        <v>4248</v>
      </c>
      <c r="Q2072" s="32" t="s">
        <v>9892</v>
      </c>
      <c r="R2072" s="32" t="s">
        <v>12377</v>
      </c>
      <c r="S2072" s="32" t="s">
        <v>11042</v>
      </c>
      <c r="T2072" s="32" t="s">
        <v>11043</v>
      </c>
      <c r="U2072" s="32" t="s">
        <v>10100</v>
      </c>
    </row>
    <row r="2073" spans="1:21" x14ac:dyDescent="0.25">
      <c r="A2073" s="35" t="s">
        <v>7494</v>
      </c>
      <c r="B2073" s="35" t="s">
        <v>7495</v>
      </c>
      <c r="C2073" s="35" t="s">
        <v>7496</v>
      </c>
      <c r="O2073" s="35"/>
      <c r="P2073" s="35" t="s">
        <v>4248</v>
      </c>
      <c r="Q2073" s="32" t="s">
        <v>9892</v>
      </c>
      <c r="R2073" s="32" t="s">
        <v>12377</v>
      </c>
      <c r="S2073" s="32" t="s">
        <v>11311</v>
      </c>
      <c r="T2073" s="32" t="s">
        <v>10593</v>
      </c>
      <c r="U2073" s="32" t="s">
        <v>11312</v>
      </c>
    </row>
    <row r="2074" spans="1:21" x14ac:dyDescent="0.25">
      <c r="A2074" s="35" t="s">
        <v>5382</v>
      </c>
      <c r="B2074" s="35" t="s">
        <v>5383</v>
      </c>
      <c r="C2074" s="35" t="s">
        <v>5384</v>
      </c>
      <c r="O2074" s="35"/>
      <c r="P2074" s="35" t="s">
        <v>4248</v>
      </c>
      <c r="Q2074" s="32" t="s">
        <v>9892</v>
      </c>
      <c r="R2074" s="32" t="s">
        <v>12377</v>
      </c>
      <c r="S2074" s="32" t="s">
        <v>10592</v>
      </c>
      <c r="T2074" s="32" t="s">
        <v>10593</v>
      </c>
      <c r="U2074" s="32" t="s">
        <v>10594</v>
      </c>
    </row>
    <row r="2075" spans="1:21" x14ac:dyDescent="0.25">
      <c r="A2075" s="35" t="s">
        <v>4341</v>
      </c>
      <c r="B2075" s="35" t="s">
        <v>4342</v>
      </c>
      <c r="C2075" s="35" t="s">
        <v>4343</v>
      </c>
      <c r="O2075" s="35"/>
      <c r="P2075" s="35" t="s">
        <v>4248</v>
      </c>
      <c r="Q2075" s="32" t="s">
        <v>9892</v>
      </c>
      <c r="R2075" s="32" t="s">
        <v>12377</v>
      </c>
      <c r="S2075" s="32" t="s">
        <v>10386</v>
      </c>
      <c r="T2075" s="32" t="s">
        <v>10387</v>
      </c>
      <c r="U2075" s="32" t="s">
        <v>10388</v>
      </c>
    </row>
    <row r="2076" spans="1:21" x14ac:dyDescent="0.25">
      <c r="A2076" s="35" t="s">
        <v>4874</v>
      </c>
      <c r="B2076" s="35" t="s">
        <v>4875</v>
      </c>
      <c r="C2076" s="35" t="s">
        <v>4876</v>
      </c>
      <c r="O2076" s="35"/>
      <c r="P2076" s="35" t="s">
        <v>4248</v>
      </c>
      <c r="Q2076" s="32" t="s">
        <v>9890</v>
      </c>
      <c r="R2076" s="32" t="s">
        <v>12378</v>
      </c>
      <c r="S2076" s="32" t="s">
        <v>11095</v>
      </c>
      <c r="T2076" s="32" t="s">
        <v>10373</v>
      </c>
      <c r="U2076" s="32" t="s">
        <v>11049</v>
      </c>
    </row>
    <row r="2077" spans="1:21" x14ac:dyDescent="0.25">
      <c r="A2077" s="35" t="s">
        <v>6650</v>
      </c>
      <c r="B2077" s="35" t="s">
        <v>6651</v>
      </c>
      <c r="C2077" s="35" t="s">
        <v>6652</v>
      </c>
      <c r="O2077" s="35"/>
      <c r="P2077" s="35" t="s">
        <v>4248</v>
      </c>
      <c r="Q2077" s="32" t="s">
        <v>9890</v>
      </c>
      <c r="R2077" s="32" t="s">
        <v>12379</v>
      </c>
      <c r="S2077" s="32" t="s">
        <v>12380</v>
      </c>
      <c r="T2077" s="32" t="s">
        <v>10373</v>
      </c>
      <c r="U2077" s="32" t="e" cm="1">
        <f t="array" ref="U2077">- Colour-Addition - Berry Red Velvet-12092023</f>
        <v>#NAME?</v>
      </c>
    </row>
    <row r="2078" spans="1:21" x14ac:dyDescent="0.25">
      <c r="A2078" s="35" t="s">
        <v>5913</v>
      </c>
      <c r="B2078" s="35" t="s">
        <v>5914</v>
      </c>
      <c r="C2078" s="35" t="s">
        <v>5915</v>
      </c>
      <c r="O2078" s="35"/>
      <c r="P2078" s="35" t="s">
        <v>4248</v>
      </c>
      <c r="Q2078" s="32" t="s">
        <v>9890</v>
      </c>
      <c r="R2078" s="32" t="s">
        <v>12379</v>
      </c>
      <c r="S2078" s="32" t="s">
        <v>12380</v>
      </c>
      <c r="T2078" s="32" t="s">
        <v>10373</v>
      </c>
      <c r="U2078" s="32" t="e" cm="1">
        <f t="array" ref="U2078">- Colour-Addition - Brown Velvet-12092023</f>
        <v>#NAME?</v>
      </c>
    </row>
    <row r="2079" spans="1:21" x14ac:dyDescent="0.25">
      <c r="A2079" s="35" t="s">
        <v>6386</v>
      </c>
      <c r="B2079" s="35" t="s">
        <v>6387</v>
      </c>
      <c r="C2079" s="35" t="s">
        <v>6388</v>
      </c>
      <c r="O2079" s="35"/>
      <c r="P2079" s="35" t="s">
        <v>4248</v>
      </c>
      <c r="Q2079" s="32" t="s">
        <v>9890</v>
      </c>
      <c r="R2079" s="32" t="s">
        <v>12381</v>
      </c>
      <c r="S2079" s="32" t="s">
        <v>10648</v>
      </c>
      <c r="T2079" s="32" t="s">
        <v>10354</v>
      </c>
      <c r="U2079" s="32" t="s">
        <v>12382</v>
      </c>
    </row>
    <row r="2080" spans="1:21" x14ac:dyDescent="0.25">
      <c r="A2080" s="35" t="s">
        <v>6404</v>
      </c>
      <c r="B2080" s="35" t="s">
        <v>6405</v>
      </c>
      <c r="C2080" s="35" t="s">
        <v>6406</v>
      </c>
      <c r="O2080" s="35"/>
      <c r="P2080" s="35" t="s">
        <v>4248</v>
      </c>
      <c r="Q2080" s="32" t="s">
        <v>9890</v>
      </c>
      <c r="R2080" s="32" t="s">
        <v>12381</v>
      </c>
      <c r="S2080" s="32" t="s">
        <v>10648</v>
      </c>
      <c r="T2080" s="32" t="s">
        <v>10354</v>
      </c>
      <c r="U2080" s="32" t="s">
        <v>12383</v>
      </c>
    </row>
    <row r="2081" spans="1:21" x14ac:dyDescent="0.25">
      <c r="A2081" s="35" t="s">
        <v>6635</v>
      </c>
      <c r="B2081" s="35" t="s">
        <v>6636</v>
      </c>
      <c r="C2081" s="35" t="s">
        <v>6637</v>
      </c>
      <c r="O2081" s="35"/>
      <c r="P2081" s="35" t="s">
        <v>4248</v>
      </c>
      <c r="Q2081" s="32" t="s">
        <v>9890</v>
      </c>
      <c r="R2081" s="32" t="s">
        <v>12384</v>
      </c>
      <c r="S2081" s="32" t="s">
        <v>11009</v>
      </c>
      <c r="T2081" s="32" t="s">
        <v>10368</v>
      </c>
      <c r="U2081" s="32" t="s">
        <v>10064</v>
      </c>
    </row>
    <row r="2082" spans="1:21" x14ac:dyDescent="0.25">
      <c r="A2082" s="35" t="s">
        <v>5862</v>
      </c>
      <c r="B2082" s="35" t="s">
        <v>5863</v>
      </c>
      <c r="C2082" s="35" t="s">
        <v>5864</v>
      </c>
      <c r="O2082" s="35"/>
      <c r="P2082" s="35" t="s">
        <v>4248</v>
      </c>
      <c r="Q2082" s="32" t="s">
        <v>9890</v>
      </c>
      <c r="R2082" s="32" t="s">
        <v>12379</v>
      </c>
      <c r="S2082" s="32" t="s">
        <v>12380</v>
      </c>
      <c r="T2082" s="32" t="s">
        <v>10373</v>
      </c>
      <c r="U2082" s="32" t="e" cm="1">
        <f t="array" ref="U2082">- Colour-Addition - Mint Green Velvet-12092023</f>
        <v>#NAME?</v>
      </c>
    </row>
    <row r="2083" spans="1:21" x14ac:dyDescent="0.25">
      <c r="A2083" s="35" t="s">
        <v>6413</v>
      </c>
      <c r="B2083" s="35" t="s">
        <v>6414</v>
      </c>
      <c r="C2083" s="35" t="s">
        <v>6415</v>
      </c>
      <c r="O2083" s="35"/>
      <c r="P2083" s="35" t="s">
        <v>4248</v>
      </c>
      <c r="Q2083" s="32" t="s">
        <v>9890</v>
      </c>
      <c r="R2083" s="32" t="s">
        <v>12381</v>
      </c>
      <c r="S2083" s="32" t="s">
        <v>10648</v>
      </c>
      <c r="T2083" s="32" t="s">
        <v>10354</v>
      </c>
      <c r="U2083" s="32" t="s">
        <v>12385</v>
      </c>
    </row>
    <row r="2084" spans="1:21" x14ac:dyDescent="0.25">
      <c r="A2084" s="35" t="s">
        <v>6716</v>
      </c>
      <c r="B2084" s="35" t="s">
        <v>6717</v>
      </c>
      <c r="C2084" s="35" t="s">
        <v>6718</v>
      </c>
      <c r="O2084" s="35"/>
      <c r="P2084" s="35" t="s">
        <v>4248</v>
      </c>
      <c r="Q2084" s="32" t="s">
        <v>9890</v>
      </c>
      <c r="R2084" s="32" t="s">
        <v>12381</v>
      </c>
      <c r="S2084" s="32" t="s">
        <v>10648</v>
      </c>
      <c r="T2084" s="32" t="s">
        <v>10354</v>
      </c>
      <c r="U2084" s="32" t="s">
        <v>12386</v>
      </c>
    </row>
    <row r="2085" spans="1:21" x14ac:dyDescent="0.25">
      <c r="A2085" s="35" t="s">
        <v>6395</v>
      </c>
      <c r="B2085" s="35" t="s">
        <v>6396</v>
      </c>
      <c r="C2085" s="35" t="s">
        <v>6397</v>
      </c>
      <c r="O2085" s="35"/>
      <c r="P2085" s="35" t="s">
        <v>4248</v>
      </c>
      <c r="Q2085" s="32" t="s">
        <v>9890</v>
      </c>
      <c r="R2085" s="32" t="s">
        <v>12381</v>
      </c>
      <c r="S2085" s="32" t="s">
        <v>10648</v>
      </c>
      <c r="T2085" s="32" t="s">
        <v>10354</v>
      </c>
      <c r="U2085" s="32" t="s">
        <v>12387</v>
      </c>
    </row>
    <row r="2086" spans="1:21" x14ac:dyDescent="0.25">
      <c r="A2086" s="35" t="s">
        <v>6725</v>
      </c>
      <c r="B2086" s="35" t="s">
        <v>6726</v>
      </c>
      <c r="C2086" s="35" t="s">
        <v>6727</v>
      </c>
      <c r="O2086" s="35"/>
      <c r="P2086" s="35" t="s">
        <v>4248</v>
      </c>
      <c r="Q2086" s="32" t="s">
        <v>9890</v>
      </c>
      <c r="R2086" s="32" t="s">
        <v>12381</v>
      </c>
      <c r="S2086" s="32" t="s">
        <v>10648</v>
      </c>
      <c r="T2086" s="32" t="s">
        <v>10354</v>
      </c>
      <c r="U2086" s="32" t="s">
        <v>12388</v>
      </c>
    </row>
    <row r="2087" spans="1:21" x14ac:dyDescent="0.25">
      <c r="A2087" s="35" t="s">
        <v>7971</v>
      </c>
      <c r="B2087" s="35" t="s">
        <v>7972</v>
      </c>
      <c r="C2087" s="35" t="s">
        <v>7973</v>
      </c>
      <c r="O2087" s="35"/>
      <c r="P2087" s="35" t="s">
        <v>4248</v>
      </c>
      <c r="Q2087" s="32" t="s">
        <v>9890</v>
      </c>
      <c r="R2087" s="32" t="s">
        <v>12381</v>
      </c>
      <c r="S2087" s="32" t="s">
        <v>10648</v>
      </c>
      <c r="T2087" s="32" t="s">
        <v>10354</v>
      </c>
      <c r="U2087" s="32" t="s">
        <v>10355</v>
      </c>
    </row>
    <row r="2088" spans="1:21" x14ac:dyDescent="0.25">
      <c r="A2088" s="35" t="s">
        <v>6731</v>
      </c>
      <c r="B2088" s="35" t="s">
        <v>6732</v>
      </c>
      <c r="C2088" s="35" t="s">
        <v>6733</v>
      </c>
      <c r="O2088" s="35"/>
      <c r="P2088" s="35" t="s">
        <v>4248</v>
      </c>
      <c r="Q2088" s="32" t="s">
        <v>9890</v>
      </c>
      <c r="R2088" s="32" t="s">
        <v>12381</v>
      </c>
      <c r="S2088" s="32" t="s">
        <v>10648</v>
      </c>
      <c r="T2088" s="32" t="s">
        <v>10354</v>
      </c>
      <c r="U2088" s="32" t="s">
        <v>12389</v>
      </c>
    </row>
    <row r="2089" spans="1:21" x14ac:dyDescent="0.25">
      <c r="A2089" s="35" t="s">
        <v>6698</v>
      </c>
      <c r="B2089" s="35" t="s">
        <v>6699</v>
      </c>
      <c r="C2089" s="35" t="s">
        <v>6700</v>
      </c>
      <c r="O2089" s="35"/>
      <c r="P2089" s="35" t="s">
        <v>4248</v>
      </c>
      <c r="Q2089" s="32" t="s">
        <v>9890</v>
      </c>
      <c r="R2089" s="32" t="s">
        <v>12381</v>
      </c>
      <c r="S2089" s="32" t="s">
        <v>10648</v>
      </c>
      <c r="T2089" s="32" t="s">
        <v>10354</v>
      </c>
      <c r="U2089" s="32" t="s">
        <v>12390</v>
      </c>
    </row>
    <row r="2090" spans="1:21" x14ac:dyDescent="0.25">
      <c r="A2090" s="35" t="s">
        <v>8387</v>
      </c>
      <c r="B2090" s="35" t="s">
        <v>8388</v>
      </c>
      <c r="C2090" s="35" t="s">
        <v>8389</v>
      </c>
      <c r="O2090" s="35"/>
      <c r="P2090" s="35" t="s">
        <v>4248</v>
      </c>
      <c r="Q2090" s="32" t="s">
        <v>9890</v>
      </c>
      <c r="R2090" s="32" t="s">
        <v>12381</v>
      </c>
      <c r="S2090" s="32" t="s">
        <v>10648</v>
      </c>
      <c r="T2090" s="32" t="s">
        <v>10354</v>
      </c>
      <c r="U2090" s="32" t="s">
        <v>12391</v>
      </c>
    </row>
    <row r="2091" spans="1:21" x14ac:dyDescent="0.25">
      <c r="A2091" s="35" t="s">
        <v>6707</v>
      </c>
      <c r="B2091" s="35" t="s">
        <v>6708</v>
      </c>
      <c r="C2091" s="35" t="s">
        <v>6709</v>
      </c>
      <c r="O2091" s="35"/>
      <c r="P2091" s="35" t="s">
        <v>4248</v>
      </c>
      <c r="Q2091" s="32" t="s">
        <v>9890</v>
      </c>
      <c r="R2091" s="32" t="s">
        <v>12381</v>
      </c>
      <c r="S2091" s="32" t="s">
        <v>10648</v>
      </c>
      <c r="T2091" s="32" t="s">
        <v>10354</v>
      </c>
      <c r="U2091" s="32" t="s">
        <v>12392</v>
      </c>
    </row>
    <row r="2092" spans="1:21" x14ac:dyDescent="0.25">
      <c r="A2092" s="35" t="s">
        <v>6677</v>
      </c>
      <c r="B2092" s="35" t="s">
        <v>6678</v>
      </c>
      <c r="C2092" s="35" t="s">
        <v>6679</v>
      </c>
      <c r="O2092" s="35"/>
      <c r="P2092" s="35" t="s">
        <v>4248</v>
      </c>
      <c r="Q2092" s="32" t="s">
        <v>9890</v>
      </c>
      <c r="R2092" s="32" t="s">
        <v>12379</v>
      </c>
      <c r="S2092" s="32" t="s">
        <v>12380</v>
      </c>
      <c r="T2092" s="32" t="s">
        <v>10373</v>
      </c>
      <c r="U2092" s="32" t="e" cm="1">
        <f t="array" ref="U2092">- Colour-Addition - Textured Violet-12092023</f>
        <v>#NAME?</v>
      </c>
    </row>
    <row r="2093" spans="1:21" x14ac:dyDescent="0.25">
      <c r="A2093" s="35" t="s">
        <v>6491</v>
      </c>
      <c r="B2093" s="35" t="s">
        <v>6492</v>
      </c>
      <c r="C2093" s="35" t="s">
        <v>6493</v>
      </c>
      <c r="O2093" s="35"/>
      <c r="P2093" s="35" t="s">
        <v>4248</v>
      </c>
      <c r="Q2093" s="32" t="s">
        <v>9890</v>
      </c>
      <c r="R2093" s="32" t="s">
        <v>12379</v>
      </c>
      <c r="S2093" s="32" t="s">
        <v>12380</v>
      </c>
      <c r="T2093" s="32" t="s">
        <v>10373</v>
      </c>
    </row>
    <row r="2094" spans="1:21" x14ac:dyDescent="0.25">
      <c r="A2094" s="35" t="s">
        <v>6105</v>
      </c>
      <c r="B2094" s="35" t="s">
        <v>6106</v>
      </c>
      <c r="C2094" s="35" t="s">
        <v>6107</v>
      </c>
      <c r="O2094" s="35"/>
      <c r="P2094" s="35" t="s">
        <v>4248</v>
      </c>
      <c r="Q2094" s="32" t="s">
        <v>9890</v>
      </c>
      <c r="R2094" s="32" t="s">
        <v>12379</v>
      </c>
      <c r="S2094" s="32" t="s">
        <v>12380</v>
      </c>
      <c r="T2094" s="32" t="s">
        <v>10373</v>
      </c>
      <c r="U2094" s="32" t="e" cm="1">
        <f t="array" ref="U2094">- Colour-Addition - Yellow Velvet-12092023</f>
        <v>#NAME?</v>
      </c>
    </row>
    <row r="2095" spans="1:21" x14ac:dyDescent="0.25">
      <c r="A2095" s="33" t="s">
        <v>3627</v>
      </c>
      <c r="B2095" s="35" t="s">
        <v>3628</v>
      </c>
      <c r="C2095" s="35" t="s">
        <v>3629</v>
      </c>
      <c r="D2095" s="32" t="s">
        <v>3672</v>
      </c>
      <c r="O2095" s="35"/>
      <c r="P2095" s="35" t="s">
        <v>4248</v>
      </c>
      <c r="Q2095" s="32" t="s">
        <v>9891</v>
      </c>
      <c r="R2095" s="32" t="s">
        <v>3629</v>
      </c>
    </row>
    <row r="2096" spans="1:21" x14ac:dyDescent="0.25">
      <c r="A2096" s="35" t="s">
        <v>6653</v>
      </c>
      <c r="B2096" s="35" t="s">
        <v>6654</v>
      </c>
      <c r="C2096" s="35" t="s">
        <v>6655</v>
      </c>
      <c r="O2096" s="35"/>
      <c r="P2096" s="35" t="s">
        <v>4248</v>
      </c>
      <c r="Q2096" s="32" t="s">
        <v>9891</v>
      </c>
      <c r="R2096" s="32" t="s">
        <v>12393</v>
      </c>
      <c r="S2096" s="32" t="s">
        <v>12380</v>
      </c>
      <c r="T2096" s="32" t="s">
        <v>10373</v>
      </c>
      <c r="U2096" s="32" t="e" cm="1">
        <f t="array" ref="U2096">- Colour-Addition - Berry Red Velvet-12092023</f>
        <v>#NAME?</v>
      </c>
    </row>
    <row r="2097" spans="1:21" x14ac:dyDescent="0.25">
      <c r="A2097" s="35" t="s">
        <v>5916</v>
      </c>
      <c r="B2097" s="35" t="s">
        <v>5917</v>
      </c>
      <c r="C2097" s="35" t="s">
        <v>5918</v>
      </c>
      <c r="O2097" s="35"/>
      <c r="P2097" s="35" t="s">
        <v>4248</v>
      </c>
      <c r="Q2097" s="32" t="s">
        <v>9891</v>
      </c>
      <c r="R2097" s="32" t="s">
        <v>12393</v>
      </c>
      <c r="S2097" s="32" t="s">
        <v>12380</v>
      </c>
      <c r="T2097" s="32" t="s">
        <v>10373</v>
      </c>
      <c r="U2097" s="32" t="e" cm="1">
        <f t="array" ref="U2097">- Colour-Addition - Brown Velvet-12092023</f>
        <v>#NAME?</v>
      </c>
    </row>
    <row r="2098" spans="1:21" x14ac:dyDescent="0.25">
      <c r="A2098" s="35" t="s">
        <v>6392</v>
      </c>
      <c r="B2098" s="35" t="s">
        <v>6393</v>
      </c>
      <c r="C2098" s="35" t="s">
        <v>6394</v>
      </c>
      <c r="O2098" s="35"/>
      <c r="P2098" s="35" t="s">
        <v>4248</v>
      </c>
      <c r="Q2098" s="32" t="s">
        <v>9891</v>
      </c>
      <c r="R2098" s="32" t="s">
        <v>12356</v>
      </c>
      <c r="S2098" s="32" t="s">
        <v>12394</v>
      </c>
      <c r="T2098" s="32" t="s">
        <v>12395</v>
      </c>
      <c r="U2098" s="32" t="s">
        <v>12396</v>
      </c>
    </row>
    <row r="2099" spans="1:21" x14ac:dyDescent="0.25">
      <c r="A2099" s="35" t="s">
        <v>6410</v>
      </c>
      <c r="B2099" s="35" t="s">
        <v>6411</v>
      </c>
      <c r="C2099" s="35" t="s">
        <v>6412</v>
      </c>
      <c r="O2099" s="35"/>
      <c r="P2099" s="35" t="s">
        <v>4248</v>
      </c>
      <c r="Q2099" s="32" t="s">
        <v>9891</v>
      </c>
      <c r="R2099" s="32" t="s">
        <v>12356</v>
      </c>
      <c r="S2099" s="32" t="s">
        <v>12394</v>
      </c>
      <c r="T2099" s="32" t="s">
        <v>12395</v>
      </c>
      <c r="U2099" s="32" t="s">
        <v>12397</v>
      </c>
    </row>
    <row r="2100" spans="1:21" x14ac:dyDescent="0.25">
      <c r="A2100" s="35" t="s">
        <v>6632</v>
      </c>
      <c r="B2100" s="35" t="s">
        <v>6633</v>
      </c>
      <c r="C2100" s="35" t="s">
        <v>6634</v>
      </c>
      <c r="O2100" s="35"/>
      <c r="P2100" s="35" t="s">
        <v>4248</v>
      </c>
      <c r="Q2100" s="32" t="s">
        <v>9891</v>
      </c>
      <c r="R2100" s="32" t="s">
        <v>12398</v>
      </c>
      <c r="S2100" s="32" t="s">
        <v>11009</v>
      </c>
      <c r="T2100" s="32" t="s">
        <v>10368</v>
      </c>
      <c r="U2100" s="32" t="s">
        <v>10064</v>
      </c>
    </row>
    <row r="2101" spans="1:21" x14ac:dyDescent="0.25">
      <c r="A2101" s="35" t="s">
        <v>4320</v>
      </c>
      <c r="B2101" s="35" t="s">
        <v>4321</v>
      </c>
      <c r="C2101" s="35" t="s">
        <v>4322</v>
      </c>
      <c r="O2101" s="35"/>
      <c r="P2101" s="35" t="s">
        <v>4248</v>
      </c>
      <c r="Q2101" s="32" t="s">
        <v>9891</v>
      </c>
      <c r="R2101" s="32" t="s">
        <v>12399</v>
      </c>
      <c r="S2101" s="32" t="s">
        <v>12400</v>
      </c>
      <c r="T2101" s="32" t="s">
        <v>12401</v>
      </c>
      <c r="U2101" s="32" t="s">
        <v>10064</v>
      </c>
    </row>
    <row r="2102" spans="1:21" x14ac:dyDescent="0.25">
      <c r="A2102" s="35" t="s">
        <v>6743</v>
      </c>
      <c r="B2102" s="35" t="s">
        <v>6744</v>
      </c>
      <c r="C2102" s="35" t="s">
        <v>6745</v>
      </c>
      <c r="O2102" s="35"/>
      <c r="P2102" s="35" t="s">
        <v>4248</v>
      </c>
      <c r="Q2102" s="32" t="s">
        <v>9891</v>
      </c>
      <c r="R2102" s="32" t="s">
        <v>12356</v>
      </c>
      <c r="S2102" s="32" t="s">
        <v>12394</v>
      </c>
      <c r="T2102" s="32" t="s">
        <v>12395</v>
      </c>
      <c r="U2102" s="32" t="s">
        <v>12402</v>
      </c>
    </row>
    <row r="2103" spans="1:21" x14ac:dyDescent="0.25">
      <c r="A2103" s="35" t="s">
        <v>6722</v>
      </c>
      <c r="B2103" s="35" t="s">
        <v>6723</v>
      </c>
      <c r="C2103" s="35" t="s">
        <v>6724</v>
      </c>
      <c r="O2103" s="35"/>
      <c r="P2103" s="35" t="s">
        <v>4248</v>
      </c>
      <c r="Q2103" s="32" t="s">
        <v>9891</v>
      </c>
      <c r="R2103" s="32" t="s">
        <v>12356</v>
      </c>
      <c r="S2103" s="32" t="s">
        <v>12394</v>
      </c>
      <c r="T2103" s="32" t="s">
        <v>12395</v>
      </c>
      <c r="U2103" s="32" t="s">
        <v>12403</v>
      </c>
    </row>
    <row r="2104" spans="1:21" x14ac:dyDescent="0.25">
      <c r="A2104" s="35" t="s">
        <v>6401</v>
      </c>
      <c r="B2104" s="35" t="s">
        <v>6402</v>
      </c>
      <c r="C2104" s="35" t="s">
        <v>6403</v>
      </c>
      <c r="O2104" s="35"/>
      <c r="P2104" s="35" t="s">
        <v>4248</v>
      </c>
      <c r="Q2104" s="32" t="s">
        <v>9891</v>
      </c>
      <c r="R2104" s="32" t="s">
        <v>12356</v>
      </c>
      <c r="S2104" s="32" t="s">
        <v>12394</v>
      </c>
      <c r="T2104" s="32" t="s">
        <v>12395</v>
      </c>
      <c r="U2104" s="32" t="s">
        <v>12404</v>
      </c>
    </row>
    <row r="2105" spans="1:21" x14ac:dyDescent="0.25">
      <c r="A2105" s="35" t="s">
        <v>6728</v>
      </c>
      <c r="B2105" s="35" t="s">
        <v>6729</v>
      </c>
      <c r="C2105" s="35" t="s">
        <v>6730</v>
      </c>
      <c r="O2105" s="35"/>
      <c r="P2105" s="35" t="s">
        <v>4248</v>
      </c>
      <c r="Q2105" s="32" t="s">
        <v>9891</v>
      </c>
      <c r="R2105" s="32" t="s">
        <v>12356</v>
      </c>
      <c r="S2105" s="32" t="s">
        <v>12394</v>
      </c>
      <c r="T2105" s="32" t="s">
        <v>12395</v>
      </c>
      <c r="U2105" s="32" t="s">
        <v>12405</v>
      </c>
    </row>
    <row r="2106" spans="1:21" x14ac:dyDescent="0.25">
      <c r="A2106" s="35" t="s">
        <v>7482</v>
      </c>
      <c r="B2106" s="35" t="s">
        <v>7483</v>
      </c>
      <c r="C2106" s="35" t="s">
        <v>7484</v>
      </c>
      <c r="O2106" s="35"/>
      <c r="P2106" s="35" t="s">
        <v>4248</v>
      </c>
      <c r="Q2106" s="32" t="s">
        <v>9891</v>
      </c>
      <c r="R2106" s="32" t="s">
        <v>12406</v>
      </c>
      <c r="S2106" s="32" t="s">
        <v>10648</v>
      </c>
      <c r="T2106" s="32" t="s">
        <v>10354</v>
      </c>
      <c r="U2106" s="32" t="s">
        <v>10355</v>
      </c>
    </row>
    <row r="2107" spans="1:21" x14ac:dyDescent="0.25">
      <c r="A2107" s="35" t="s">
        <v>6737</v>
      </c>
      <c r="B2107" s="35" t="s">
        <v>6738</v>
      </c>
      <c r="C2107" s="35" t="s">
        <v>6739</v>
      </c>
      <c r="O2107" s="35"/>
      <c r="P2107" s="35" t="s">
        <v>4248</v>
      </c>
      <c r="Q2107" s="32" t="s">
        <v>9891</v>
      </c>
      <c r="R2107" s="32" t="s">
        <v>12356</v>
      </c>
      <c r="S2107" s="32" t="s">
        <v>12394</v>
      </c>
      <c r="T2107" s="32" t="s">
        <v>12395</v>
      </c>
      <c r="U2107" s="32" t="s">
        <v>12407</v>
      </c>
    </row>
    <row r="2108" spans="1:21" x14ac:dyDescent="0.25">
      <c r="A2108" s="35" t="s">
        <v>6704</v>
      </c>
      <c r="B2108" s="35" t="s">
        <v>6705</v>
      </c>
      <c r="C2108" s="35" t="s">
        <v>6706</v>
      </c>
      <c r="O2108" s="35"/>
      <c r="P2108" s="35" t="s">
        <v>4248</v>
      </c>
      <c r="Q2108" s="32" t="s">
        <v>9891</v>
      </c>
      <c r="R2108" s="32" t="s">
        <v>12356</v>
      </c>
      <c r="S2108" s="32" t="s">
        <v>12394</v>
      </c>
      <c r="T2108" s="32" t="s">
        <v>12395</v>
      </c>
      <c r="U2108" s="32" t="s">
        <v>12408</v>
      </c>
    </row>
    <row r="2109" spans="1:21" x14ac:dyDescent="0.25">
      <c r="A2109" s="35" t="s">
        <v>8393</v>
      </c>
      <c r="B2109" s="35" t="s">
        <v>8394</v>
      </c>
      <c r="C2109" s="35" t="s">
        <v>8395</v>
      </c>
      <c r="O2109" s="35"/>
      <c r="P2109" s="35" t="s">
        <v>4248</v>
      </c>
      <c r="Q2109" s="32" t="s">
        <v>9891</v>
      </c>
      <c r="R2109" s="32" t="s">
        <v>12356</v>
      </c>
      <c r="S2109" s="32" t="s">
        <v>12394</v>
      </c>
      <c r="T2109" s="32" t="s">
        <v>12395</v>
      </c>
      <c r="U2109" s="32" t="s">
        <v>12409</v>
      </c>
    </row>
    <row r="2110" spans="1:21" x14ac:dyDescent="0.25">
      <c r="A2110" s="35" t="s">
        <v>6713</v>
      </c>
      <c r="B2110" s="35" t="s">
        <v>6714</v>
      </c>
      <c r="C2110" s="35" t="s">
        <v>6715</v>
      </c>
      <c r="O2110" s="35"/>
      <c r="P2110" s="35" t="s">
        <v>4248</v>
      </c>
      <c r="Q2110" s="32" t="s">
        <v>9891</v>
      </c>
      <c r="R2110" s="32" t="s">
        <v>12356</v>
      </c>
      <c r="S2110" s="32" t="s">
        <v>12394</v>
      </c>
      <c r="T2110" s="32" t="s">
        <v>12395</v>
      </c>
      <c r="U2110" s="32" t="s">
        <v>12410</v>
      </c>
    </row>
    <row r="2111" spans="1:21" x14ac:dyDescent="0.25">
      <c r="A2111" s="35" t="s">
        <v>6680</v>
      </c>
      <c r="B2111" s="35" t="s">
        <v>6681</v>
      </c>
      <c r="C2111" s="35" t="s">
        <v>6682</v>
      </c>
      <c r="O2111" s="35"/>
      <c r="P2111" s="35" t="s">
        <v>4248</v>
      </c>
      <c r="Q2111" s="32" t="s">
        <v>9891</v>
      </c>
      <c r="R2111" s="32" t="s">
        <v>12393</v>
      </c>
      <c r="S2111" s="32" t="s">
        <v>12380</v>
      </c>
      <c r="T2111" s="32" t="s">
        <v>10373</v>
      </c>
      <c r="U2111" s="32" t="e" cm="1">
        <f t="array" ref="U2111">- Colour-Addition - Textured Violet-12092023</f>
        <v>#NAME?</v>
      </c>
    </row>
    <row r="2112" spans="1:21" x14ac:dyDescent="0.25">
      <c r="A2112" s="35" t="s">
        <v>6494</v>
      </c>
      <c r="B2112" s="35" t="s">
        <v>6495</v>
      </c>
      <c r="C2112" s="35" t="s">
        <v>6496</v>
      </c>
      <c r="O2112" s="35"/>
      <c r="P2112" s="35" t="s">
        <v>4248</v>
      </c>
      <c r="Q2112" s="32" t="s">
        <v>9891</v>
      </c>
      <c r="R2112" s="32" t="s">
        <v>12393</v>
      </c>
      <c r="S2112" s="32" t="s">
        <v>12380</v>
      </c>
      <c r="T2112" s="32" t="s">
        <v>10373</v>
      </c>
    </row>
    <row r="2113" spans="1:21" x14ac:dyDescent="0.25">
      <c r="A2113" s="35" t="s">
        <v>6108</v>
      </c>
      <c r="B2113" s="35" t="s">
        <v>6109</v>
      </c>
      <c r="C2113" s="35" t="s">
        <v>6110</v>
      </c>
      <c r="O2113" s="35"/>
      <c r="P2113" s="35" t="s">
        <v>4248</v>
      </c>
      <c r="Q2113" s="32" t="s">
        <v>9891</v>
      </c>
      <c r="R2113" s="32" t="s">
        <v>12393</v>
      </c>
      <c r="S2113" s="32" t="s">
        <v>12380</v>
      </c>
      <c r="T2113" s="32" t="s">
        <v>10373</v>
      </c>
      <c r="U2113" s="32" t="e" cm="1">
        <f t="array" ref="U2113">- Colour-Addition - Yellow Velvet-12092023</f>
        <v>#NAME?</v>
      </c>
    </row>
    <row r="2114" spans="1:21" x14ac:dyDescent="0.25">
      <c r="A2114" s="33" t="s">
        <v>3673</v>
      </c>
      <c r="B2114" s="35" t="s">
        <v>3674</v>
      </c>
      <c r="C2114" s="35" t="s">
        <v>3591</v>
      </c>
      <c r="D2114" s="32" t="s">
        <v>3675</v>
      </c>
      <c r="O2114" s="35"/>
      <c r="P2114" s="35" t="s">
        <v>4248</v>
      </c>
      <c r="Q2114" s="32" t="s">
        <v>9892</v>
      </c>
      <c r="R2114" s="32" t="s">
        <v>3591</v>
      </c>
    </row>
    <row r="2115" spans="1:21" x14ac:dyDescent="0.25">
      <c r="A2115" s="35" t="s">
        <v>6656</v>
      </c>
      <c r="B2115" s="35" t="s">
        <v>6657</v>
      </c>
      <c r="C2115" s="35" t="s">
        <v>6658</v>
      </c>
      <c r="O2115" s="35"/>
      <c r="P2115" s="35" t="s">
        <v>4248</v>
      </c>
      <c r="Q2115" s="32" t="s">
        <v>9892</v>
      </c>
      <c r="R2115" s="32" t="s">
        <v>12411</v>
      </c>
      <c r="S2115" s="32" t="s">
        <v>12380</v>
      </c>
      <c r="T2115" s="32" t="s">
        <v>10373</v>
      </c>
      <c r="U2115" s="32" t="e" cm="1">
        <f t="array" ref="U2115">- Colour-Addition - Berry Red Velvet-12092023</f>
        <v>#NAME?</v>
      </c>
    </row>
    <row r="2116" spans="1:21" x14ac:dyDescent="0.25">
      <c r="A2116" s="35" t="s">
        <v>5919</v>
      </c>
      <c r="B2116" s="35" t="s">
        <v>5920</v>
      </c>
      <c r="C2116" s="35" t="s">
        <v>5921</v>
      </c>
      <c r="O2116" s="35"/>
      <c r="P2116" s="35" t="s">
        <v>4248</v>
      </c>
      <c r="Q2116" s="32" t="s">
        <v>9892</v>
      </c>
      <c r="R2116" s="32" t="s">
        <v>12411</v>
      </c>
      <c r="S2116" s="32" t="s">
        <v>12380</v>
      </c>
      <c r="T2116" s="32" t="s">
        <v>10373</v>
      </c>
      <c r="U2116" s="32" t="e" cm="1">
        <f t="array" ref="U2116">- Colour-Addition - Brown Velvet-12092023</f>
        <v>#NAME?</v>
      </c>
    </row>
    <row r="2117" spans="1:21" x14ac:dyDescent="0.25">
      <c r="A2117" s="35" t="s">
        <v>6389</v>
      </c>
      <c r="B2117" s="35" t="s">
        <v>6390</v>
      </c>
      <c r="C2117" s="35" t="s">
        <v>6391</v>
      </c>
      <c r="O2117" s="35"/>
      <c r="P2117" s="35" t="s">
        <v>4248</v>
      </c>
      <c r="Q2117" s="32" t="s">
        <v>9892</v>
      </c>
      <c r="R2117" s="32" t="s">
        <v>12412</v>
      </c>
      <c r="S2117" s="32" t="s">
        <v>10648</v>
      </c>
      <c r="T2117" s="32" t="s">
        <v>10354</v>
      </c>
      <c r="U2117" s="32" t="s">
        <v>12413</v>
      </c>
    </row>
    <row r="2118" spans="1:21" x14ac:dyDescent="0.25">
      <c r="A2118" s="35" t="s">
        <v>6407</v>
      </c>
      <c r="B2118" s="35" t="s">
        <v>6408</v>
      </c>
      <c r="C2118" s="35" t="s">
        <v>6409</v>
      </c>
      <c r="O2118" s="35"/>
      <c r="P2118" s="35" t="s">
        <v>4248</v>
      </c>
      <c r="Q2118" s="32" t="s">
        <v>9892</v>
      </c>
      <c r="R2118" s="32" t="s">
        <v>12412</v>
      </c>
      <c r="S2118" s="32" t="s">
        <v>10648</v>
      </c>
      <c r="T2118" s="32" t="s">
        <v>10354</v>
      </c>
      <c r="U2118" s="32" t="s">
        <v>12414</v>
      </c>
    </row>
    <row r="2119" spans="1:21" x14ac:dyDescent="0.25">
      <c r="A2119" s="33" t="s">
        <v>3593</v>
      </c>
      <c r="B2119" s="35" t="s">
        <v>3594</v>
      </c>
      <c r="C2119" s="35" t="s">
        <v>3591</v>
      </c>
      <c r="D2119" s="32" t="s">
        <v>3595</v>
      </c>
      <c r="O2119" s="35"/>
      <c r="P2119" s="35" t="s">
        <v>4248</v>
      </c>
      <c r="Q2119" s="32" t="s">
        <v>9892</v>
      </c>
      <c r="R2119" s="32" t="s">
        <v>3591</v>
      </c>
    </row>
    <row r="2120" spans="1:21" x14ac:dyDescent="0.25">
      <c r="A2120" s="35" t="s">
        <v>5865</v>
      </c>
      <c r="B2120" s="35" t="s">
        <v>5866</v>
      </c>
      <c r="C2120" s="35" t="s">
        <v>5867</v>
      </c>
      <c r="O2120" s="35"/>
      <c r="P2120" s="35" t="s">
        <v>4248</v>
      </c>
      <c r="Q2120" s="32" t="s">
        <v>9892</v>
      </c>
      <c r="R2120" s="32" t="s">
        <v>12411</v>
      </c>
      <c r="S2120" s="32" t="s">
        <v>12380</v>
      </c>
      <c r="T2120" s="32" t="s">
        <v>10373</v>
      </c>
      <c r="U2120" s="32" t="e" cm="1">
        <f t="array" ref="U2120">- Colour-Addition - Mint Green Velvet-12092023</f>
        <v>#NAME?</v>
      </c>
    </row>
    <row r="2121" spans="1:21" x14ac:dyDescent="0.25">
      <c r="A2121" s="35" t="s">
        <v>6740</v>
      </c>
      <c r="B2121" s="35" t="s">
        <v>6741</v>
      </c>
      <c r="C2121" s="35" t="s">
        <v>6742</v>
      </c>
      <c r="O2121" s="35"/>
      <c r="P2121" s="35" t="s">
        <v>4248</v>
      </c>
      <c r="Q2121" s="32" t="s">
        <v>9892</v>
      </c>
      <c r="R2121" s="32" t="s">
        <v>12412</v>
      </c>
      <c r="S2121" s="32" t="s">
        <v>10648</v>
      </c>
      <c r="T2121" s="32" t="s">
        <v>10354</v>
      </c>
      <c r="U2121" s="32" t="s">
        <v>12415</v>
      </c>
    </row>
    <row r="2122" spans="1:21" x14ac:dyDescent="0.25">
      <c r="A2122" s="35" t="s">
        <v>6719</v>
      </c>
      <c r="B2122" s="35" t="s">
        <v>6720</v>
      </c>
      <c r="C2122" s="35" t="s">
        <v>6721</v>
      </c>
      <c r="O2122" s="35"/>
      <c r="P2122" s="35" t="s">
        <v>4248</v>
      </c>
      <c r="Q2122" s="32" t="s">
        <v>9892</v>
      </c>
      <c r="R2122" s="32" t="s">
        <v>12412</v>
      </c>
      <c r="S2122" s="32" t="s">
        <v>10648</v>
      </c>
      <c r="T2122" s="32" t="s">
        <v>10354</v>
      </c>
      <c r="U2122" s="32" t="s">
        <v>12416</v>
      </c>
    </row>
    <row r="2123" spans="1:21" x14ac:dyDescent="0.25">
      <c r="A2123" s="35" t="s">
        <v>6398</v>
      </c>
      <c r="B2123" s="35" t="s">
        <v>6399</v>
      </c>
      <c r="C2123" s="35" t="s">
        <v>6400</v>
      </c>
      <c r="O2123" s="35"/>
      <c r="P2123" s="35" t="s">
        <v>4248</v>
      </c>
      <c r="Q2123" s="32" t="s">
        <v>9892</v>
      </c>
      <c r="R2123" s="32" t="s">
        <v>12412</v>
      </c>
      <c r="S2123" s="32" t="s">
        <v>10648</v>
      </c>
      <c r="T2123" s="32" t="s">
        <v>10354</v>
      </c>
      <c r="U2123" s="32" t="s">
        <v>12417</v>
      </c>
    </row>
    <row r="2124" spans="1:21" x14ac:dyDescent="0.25">
      <c r="A2124" s="33" t="s">
        <v>3589</v>
      </c>
      <c r="B2124" s="35" t="s">
        <v>3590</v>
      </c>
      <c r="C2124" s="35" t="s">
        <v>3591</v>
      </c>
      <c r="D2124" s="32" t="s">
        <v>3592</v>
      </c>
      <c r="O2124" s="35"/>
      <c r="P2124" s="35" t="s">
        <v>4248</v>
      </c>
      <c r="Q2124" s="32" t="s">
        <v>9892</v>
      </c>
      <c r="R2124" s="32" t="s">
        <v>3591</v>
      </c>
    </row>
    <row r="2125" spans="1:21" x14ac:dyDescent="0.25">
      <c r="A2125" s="35" t="s">
        <v>7479</v>
      </c>
      <c r="B2125" s="35" t="s">
        <v>7480</v>
      </c>
      <c r="C2125" s="35" t="s">
        <v>7481</v>
      </c>
      <c r="O2125" s="35"/>
      <c r="P2125" s="35" t="s">
        <v>4248</v>
      </c>
      <c r="Q2125" s="32" t="s">
        <v>9892</v>
      </c>
      <c r="R2125" s="32" t="s">
        <v>12412</v>
      </c>
      <c r="S2125" s="32" t="s">
        <v>10648</v>
      </c>
      <c r="T2125" s="32" t="s">
        <v>10354</v>
      </c>
      <c r="U2125" s="32" t="s">
        <v>10355</v>
      </c>
    </row>
    <row r="2126" spans="1:21" x14ac:dyDescent="0.25">
      <c r="A2126" s="35" t="s">
        <v>6734</v>
      </c>
      <c r="B2126" s="35" t="s">
        <v>6735</v>
      </c>
      <c r="C2126" s="35" t="s">
        <v>6736</v>
      </c>
      <c r="O2126" s="35"/>
      <c r="P2126" s="35" t="s">
        <v>4248</v>
      </c>
      <c r="Q2126" s="32" t="s">
        <v>9892</v>
      </c>
      <c r="R2126" s="32" t="s">
        <v>12412</v>
      </c>
      <c r="S2126" s="32" t="s">
        <v>10648</v>
      </c>
      <c r="T2126" s="32" t="s">
        <v>10354</v>
      </c>
      <c r="U2126" s="32" t="s">
        <v>12418</v>
      </c>
    </row>
    <row r="2127" spans="1:21" x14ac:dyDescent="0.25">
      <c r="A2127" s="35" t="s">
        <v>6701</v>
      </c>
      <c r="B2127" s="35" t="s">
        <v>6702</v>
      </c>
      <c r="C2127" s="35" t="s">
        <v>6703</v>
      </c>
      <c r="O2127" s="35"/>
      <c r="P2127" s="35" t="s">
        <v>4248</v>
      </c>
      <c r="Q2127" s="32" t="s">
        <v>9892</v>
      </c>
      <c r="R2127" s="32" t="s">
        <v>12412</v>
      </c>
      <c r="S2127" s="32" t="s">
        <v>10648</v>
      </c>
      <c r="T2127" s="32" t="s">
        <v>10354</v>
      </c>
      <c r="U2127" s="32" t="s">
        <v>12419</v>
      </c>
    </row>
    <row r="2128" spans="1:21" x14ac:dyDescent="0.25">
      <c r="A2128" s="35" t="s">
        <v>8390</v>
      </c>
      <c r="B2128" s="35" t="s">
        <v>8391</v>
      </c>
      <c r="C2128" s="35" t="s">
        <v>8392</v>
      </c>
      <c r="O2128" s="35"/>
      <c r="P2128" s="35" t="s">
        <v>4248</v>
      </c>
      <c r="Q2128" s="32" t="s">
        <v>9892</v>
      </c>
      <c r="R2128" s="32" t="s">
        <v>12412</v>
      </c>
      <c r="S2128" s="32" t="s">
        <v>10648</v>
      </c>
      <c r="T2128" s="32" t="s">
        <v>10354</v>
      </c>
      <c r="U2128" s="32" t="s">
        <v>12420</v>
      </c>
    </row>
    <row r="2129" spans="1:21" x14ac:dyDescent="0.25">
      <c r="A2129" s="35" t="s">
        <v>6710</v>
      </c>
      <c r="B2129" s="35" t="s">
        <v>6711</v>
      </c>
      <c r="C2129" s="35" t="s">
        <v>6712</v>
      </c>
      <c r="O2129" s="35"/>
      <c r="P2129" s="35" t="s">
        <v>4248</v>
      </c>
      <c r="Q2129" s="32" t="s">
        <v>9892</v>
      </c>
      <c r="R2129" s="32" t="s">
        <v>12412</v>
      </c>
      <c r="S2129" s="32" t="s">
        <v>10648</v>
      </c>
      <c r="T2129" s="32" t="s">
        <v>10354</v>
      </c>
      <c r="U2129" s="32" t="s">
        <v>12421</v>
      </c>
    </row>
    <row r="2130" spans="1:21" x14ac:dyDescent="0.25">
      <c r="A2130" s="35" t="s">
        <v>6683</v>
      </c>
      <c r="B2130" s="35" t="s">
        <v>6684</v>
      </c>
      <c r="C2130" s="35" t="s">
        <v>6685</v>
      </c>
      <c r="O2130" s="35"/>
      <c r="P2130" s="35" t="s">
        <v>4248</v>
      </c>
      <c r="Q2130" s="32" t="s">
        <v>9892</v>
      </c>
      <c r="R2130" s="32" t="s">
        <v>12411</v>
      </c>
      <c r="S2130" s="32" t="s">
        <v>12380</v>
      </c>
      <c r="T2130" s="32" t="s">
        <v>10373</v>
      </c>
      <c r="U2130" s="32" t="e" cm="1">
        <f t="array" ref="U2130">- Colour-Addition - Textured Violet-12092023</f>
        <v>#NAME?</v>
      </c>
    </row>
    <row r="2131" spans="1:21" x14ac:dyDescent="0.25">
      <c r="A2131" s="33" t="s">
        <v>3462</v>
      </c>
      <c r="B2131" s="35" t="s">
        <v>3463</v>
      </c>
      <c r="C2131" s="35" t="s">
        <v>3464</v>
      </c>
      <c r="D2131" s="32" t="s">
        <v>3465</v>
      </c>
      <c r="O2131" s="35"/>
      <c r="P2131" s="35" t="s">
        <v>4248</v>
      </c>
      <c r="Q2131" s="32" t="s">
        <v>9892</v>
      </c>
      <c r="R2131" s="32" t="s">
        <v>12411</v>
      </c>
      <c r="S2131" s="32" t="s">
        <v>12380</v>
      </c>
      <c r="T2131" s="32" t="s">
        <v>10373</v>
      </c>
    </row>
    <row r="2132" spans="1:21" x14ac:dyDescent="0.25">
      <c r="A2132" s="35" t="s">
        <v>6686</v>
      </c>
      <c r="B2132" s="35" t="s">
        <v>6687</v>
      </c>
      <c r="C2132" s="35" t="s">
        <v>6688</v>
      </c>
      <c r="O2132" s="35"/>
      <c r="P2132" s="35" t="s">
        <v>4248</v>
      </c>
      <c r="Q2132" s="32" t="s">
        <v>9892</v>
      </c>
      <c r="R2132" s="32" t="s">
        <v>12411</v>
      </c>
      <c r="S2132" s="32" t="s">
        <v>12380</v>
      </c>
      <c r="T2132" s="32" t="s">
        <v>10373</v>
      </c>
      <c r="U2132" s="32" t="e" cm="1">
        <f t="array" ref="U2132">- Colour-Addition - Yellow Velvet-12092023</f>
        <v>#NAME?</v>
      </c>
    </row>
    <row r="2133" spans="1:21" x14ac:dyDescent="0.25">
      <c r="A2133" s="33" t="s">
        <v>2820</v>
      </c>
      <c r="B2133" s="35" t="s">
        <v>3246</v>
      </c>
      <c r="C2133" s="35" t="s">
        <v>3042</v>
      </c>
      <c r="D2133" s="32" t="s">
        <v>3379</v>
      </c>
      <c r="E2133" s="32" t="s">
        <v>138</v>
      </c>
      <c r="O2133" s="35"/>
      <c r="P2133" s="35" t="s">
        <v>4248</v>
      </c>
      <c r="Q2133" s="32" t="s">
        <v>9893</v>
      </c>
      <c r="R2133" s="32" t="s">
        <v>12422</v>
      </c>
      <c r="S2133" s="32" t="s">
        <v>12423</v>
      </c>
      <c r="T2133" s="32" t="s">
        <v>12424</v>
      </c>
      <c r="U2133" s="32" t="s">
        <v>10064</v>
      </c>
    </row>
    <row r="2134" spans="1:21" x14ac:dyDescent="0.25">
      <c r="A2134" s="35" t="s">
        <v>1111</v>
      </c>
      <c r="B2134" s="35" t="s">
        <v>1112</v>
      </c>
      <c r="C2134" s="35" t="s">
        <v>1113</v>
      </c>
      <c r="D2134" s="32" t="s">
        <v>3414</v>
      </c>
      <c r="E2134" s="32" t="s">
        <v>246</v>
      </c>
      <c r="F2134" s="46">
        <v>4</v>
      </c>
      <c r="G2134" s="32" t="s">
        <v>132</v>
      </c>
      <c r="H2134" s="32" t="s">
        <v>100</v>
      </c>
      <c r="I2134" s="32" t="s">
        <v>133</v>
      </c>
      <c r="O2134" s="35"/>
      <c r="P2134" s="35" t="s">
        <v>4248</v>
      </c>
      <c r="Q2134" s="32" t="s">
        <v>10012</v>
      </c>
      <c r="R2134" s="32" t="s">
        <v>12425</v>
      </c>
      <c r="S2134" s="32" t="e" cm="1">
        <f t="array" ref="S2134">-BlushVe</f>
        <v>#NAME?</v>
      </c>
      <c r="T2134" s="32" t="s">
        <v>10399</v>
      </c>
      <c r="U2134" s="32" t="s">
        <v>10932</v>
      </c>
    </row>
    <row r="2135" spans="1:21" x14ac:dyDescent="0.25">
      <c r="A2135" s="35" t="s">
        <v>1108</v>
      </c>
      <c r="B2135" s="35" t="s">
        <v>1109</v>
      </c>
      <c r="C2135" s="35" t="s">
        <v>1110</v>
      </c>
      <c r="D2135" s="32" t="s">
        <v>245</v>
      </c>
      <c r="E2135" s="32" t="s">
        <v>246</v>
      </c>
      <c r="F2135" s="46">
        <v>4</v>
      </c>
      <c r="G2135" s="32" t="s">
        <v>132</v>
      </c>
      <c r="H2135" s="32" t="s">
        <v>100</v>
      </c>
      <c r="I2135" s="32" t="s">
        <v>133</v>
      </c>
      <c r="O2135" s="35"/>
      <c r="P2135" s="35" t="s">
        <v>4248</v>
      </c>
      <c r="Q2135" s="32" t="s">
        <v>10012</v>
      </c>
      <c r="R2135" s="32" t="s">
        <v>12426</v>
      </c>
      <c r="S2135" s="32" t="s">
        <v>10235</v>
      </c>
      <c r="T2135" s="32" t="s">
        <v>10236</v>
      </c>
      <c r="U2135" s="32" t="s">
        <v>12427</v>
      </c>
    </row>
    <row r="2136" spans="1:21" x14ac:dyDescent="0.25">
      <c r="A2136" s="35" t="s">
        <v>1105</v>
      </c>
      <c r="B2136" s="35" t="s">
        <v>1106</v>
      </c>
      <c r="C2136" s="35" t="s">
        <v>1107</v>
      </c>
      <c r="D2136" s="32" t="s">
        <v>2715</v>
      </c>
      <c r="E2136" s="32" t="s">
        <v>246</v>
      </c>
      <c r="F2136" s="46">
        <v>4</v>
      </c>
      <c r="G2136" s="32" t="s">
        <v>132</v>
      </c>
      <c r="H2136" s="32" t="s">
        <v>100</v>
      </c>
      <c r="I2136" s="32" t="s">
        <v>133</v>
      </c>
      <c r="O2136" s="35"/>
      <c r="P2136" s="35" t="s">
        <v>4248</v>
      </c>
      <c r="Q2136" s="32" t="s">
        <v>10012</v>
      </c>
      <c r="R2136" s="32" t="s">
        <v>12425</v>
      </c>
      <c r="S2136" s="32" t="e" cm="1">
        <f t="array" ref="S2136">-TealVel</f>
        <v>#NAME?</v>
      </c>
      <c r="T2136" s="32" t="s">
        <v>10373</v>
      </c>
      <c r="U2136" s="32" t="e" cm="1">
        <f t="array" ref="U2136">-Orchid337</f>
        <v>#NAME?</v>
      </c>
    </row>
    <row r="2137" spans="1:21" x14ac:dyDescent="0.25">
      <c r="A2137" s="35" t="s">
        <v>8064</v>
      </c>
      <c r="B2137" s="35" t="s">
        <v>8065</v>
      </c>
      <c r="C2137" s="35" t="s">
        <v>8066</v>
      </c>
      <c r="O2137" s="35"/>
      <c r="P2137" s="35" t="s">
        <v>4248</v>
      </c>
      <c r="Q2137" s="32" t="s">
        <v>9894</v>
      </c>
      <c r="R2137" s="32" t="s">
        <v>12428</v>
      </c>
      <c r="S2137" s="32" t="s">
        <v>10089</v>
      </c>
    </row>
    <row r="2138" spans="1:21" x14ac:dyDescent="0.25">
      <c r="A2138" s="35" t="s">
        <v>8186</v>
      </c>
      <c r="B2138" s="35" t="s">
        <v>8187</v>
      </c>
      <c r="C2138" s="35" t="s">
        <v>8188</v>
      </c>
      <c r="O2138" s="35"/>
      <c r="P2138" s="35" t="s">
        <v>4248</v>
      </c>
      <c r="Q2138" s="32" t="s">
        <v>9895</v>
      </c>
      <c r="R2138" s="32" t="s">
        <v>12429</v>
      </c>
      <c r="S2138" s="32" t="s">
        <v>12430</v>
      </c>
      <c r="T2138" s="32" t="s">
        <v>10394</v>
      </c>
    </row>
    <row r="2139" spans="1:21" x14ac:dyDescent="0.25">
      <c r="A2139" s="35" t="s">
        <v>1102</v>
      </c>
      <c r="B2139" s="35" t="s">
        <v>1103</v>
      </c>
      <c r="C2139" s="35" t="s">
        <v>1104</v>
      </c>
      <c r="D2139" s="32" t="s">
        <v>137</v>
      </c>
      <c r="E2139" s="32" t="s">
        <v>138</v>
      </c>
      <c r="F2139" s="46">
        <v>4</v>
      </c>
      <c r="G2139" s="32" t="s">
        <v>132</v>
      </c>
      <c r="H2139" s="32" t="s">
        <v>100</v>
      </c>
      <c r="I2139" s="32" t="s">
        <v>133</v>
      </c>
      <c r="O2139" s="35"/>
      <c r="P2139" s="35" t="s">
        <v>4248</v>
      </c>
      <c r="Q2139" s="32" t="s">
        <v>10207</v>
      </c>
      <c r="R2139" s="32" t="s">
        <v>1104</v>
      </c>
    </row>
    <row r="2140" spans="1:21" x14ac:dyDescent="0.25">
      <c r="A2140" s="35" t="s">
        <v>4629</v>
      </c>
      <c r="B2140" s="35" t="s">
        <v>4630</v>
      </c>
      <c r="C2140" s="35" t="s">
        <v>4631</v>
      </c>
      <c r="O2140" s="35"/>
      <c r="P2140" s="35" t="s">
        <v>4248</v>
      </c>
      <c r="Q2140" s="32" t="s">
        <v>10207</v>
      </c>
      <c r="R2140" s="32" t="s">
        <v>13536</v>
      </c>
      <c r="S2140" s="32" t="s">
        <v>10939</v>
      </c>
      <c r="T2140" s="32" t="s">
        <v>10287</v>
      </c>
      <c r="U2140" s="32" t="s">
        <v>10059</v>
      </c>
    </row>
    <row r="2141" spans="1:21" x14ac:dyDescent="0.25">
      <c r="A2141" s="35" t="s">
        <v>7410</v>
      </c>
      <c r="B2141" s="35" t="s">
        <v>7411</v>
      </c>
      <c r="C2141" s="35" t="s">
        <v>7412</v>
      </c>
      <c r="O2141" s="35"/>
      <c r="P2141" s="35" t="s">
        <v>4248</v>
      </c>
      <c r="Q2141" s="32" t="s">
        <v>10209</v>
      </c>
      <c r="R2141" s="32" t="s">
        <v>13537</v>
      </c>
      <c r="S2141" s="32" t="s">
        <v>10939</v>
      </c>
      <c r="T2141" s="32" t="s">
        <v>10287</v>
      </c>
      <c r="U2141" s="32" t="s">
        <v>10059</v>
      </c>
    </row>
    <row r="2142" spans="1:21" x14ac:dyDescent="0.25">
      <c r="A2142" s="33" t="s">
        <v>3551</v>
      </c>
      <c r="B2142" s="35" t="s">
        <v>3552</v>
      </c>
      <c r="C2142" s="35" t="s">
        <v>3553</v>
      </c>
      <c r="D2142" s="32" t="s">
        <v>3554</v>
      </c>
      <c r="O2142" s="35"/>
      <c r="P2142" s="35" t="s">
        <v>4248</v>
      </c>
      <c r="Q2142" s="32" t="s">
        <v>10207</v>
      </c>
      <c r="R2142" s="32" t="s">
        <v>13536</v>
      </c>
      <c r="S2142" s="32" t="s">
        <v>10953</v>
      </c>
    </row>
    <row r="2143" spans="1:21" x14ac:dyDescent="0.25">
      <c r="A2143" s="35" t="s">
        <v>8195</v>
      </c>
      <c r="B2143" s="35" t="s">
        <v>8196</v>
      </c>
      <c r="C2143" s="35" t="s">
        <v>8197</v>
      </c>
      <c r="O2143" s="35"/>
      <c r="P2143" s="35" t="s">
        <v>4248</v>
      </c>
      <c r="Q2143" s="32" t="s">
        <v>8197</v>
      </c>
      <c r="R2143" s="32" t="s">
        <v>8197</v>
      </c>
    </row>
    <row r="2144" spans="1:21" x14ac:dyDescent="0.25">
      <c r="A2144" s="35" t="s">
        <v>7995</v>
      </c>
      <c r="B2144" s="35" t="s">
        <v>7996</v>
      </c>
      <c r="C2144" s="35" t="s">
        <v>7997</v>
      </c>
      <c r="O2144" s="35"/>
      <c r="P2144" s="35" t="s">
        <v>4248</v>
      </c>
      <c r="Q2144" s="32" t="s">
        <v>10209</v>
      </c>
      <c r="R2144" s="32" t="s">
        <v>13537</v>
      </c>
      <c r="S2144" s="32" t="s">
        <v>10953</v>
      </c>
    </row>
    <row r="2145" spans="1:21" x14ac:dyDescent="0.25">
      <c r="A2145" s="35" t="s">
        <v>1099</v>
      </c>
      <c r="B2145" s="35" t="s">
        <v>1100</v>
      </c>
      <c r="C2145" s="35" t="s">
        <v>1101</v>
      </c>
      <c r="D2145" s="32" t="s">
        <v>1010</v>
      </c>
      <c r="E2145" s="32" t="s">
        <v>416</v>
      </c>
      <c r="F2145" s="46">
        <v>4</v>
      </c>
      <c r="G2145" s="32" t="s">
        <v>132</v>
      </c>
      <c r="H2145" s="32" t="s">
        <v>100</v>
      </c>
      <c r="I2145" s="32" t="s">
        <v>133</v>
      </c>
      <c r="O2145" s="35"/>
      <c r="P2145" s="35" t="s">
        <v>4248</v>
      </c>
      <c r="Q2145" s="32" t="s">
        <v>9896</v>
      </c>
      <c r="R2145" s="32" t="s">
        <v>12431</v>
      </c>
      <c r="S2145" s="32" t="e" cm="1">
        <f t="array" ref="S2145">-Beige-A</f>
        <v>#NAME?</v>
      </c>
      <c r="T2145" s="32" t="s">
        <v>10414</v>
      </c>
      <c r="U2145" s="32" t="s">
        <v>12432</v>
      </c>
    </row>
    <row r="2146" spans="1:21" x14ac:dyDescent="0.25">
      <c r="A2146" s="35" t="s">
        <v>1096</v>
      </c>
      <c r="B2146" s="35" t="s">
        <v>1097</v>
      </c>
      <c r="C2146" s="35" t="s">
        <v>1098</v>
      </c>
      <c r="D2146" s="32" t="s">
        <v>315</v>
      </c>
      <c r="E2146" s="32" t="s">
        <v>416</v>
      </c>
      <c r="F2146" s="46">
        <v>4</v>
      </c>
      <c r="G2146" s="32" t="s">
        <v>132</v>
      </c>
      <c r="H2146" s="32" t="s">
        <v>100</v>
      </c>
      <c r="I2146" s="32" t="s">
        <v>133</v>
      </c>
      <c r="O2146" s="35"/>
      <c r="P2146" s="35" t="s">
        <v>4248</v>
      </c>
      <c r="Q2146" s="32" t="s">
        <v>9896</v>
      </c>
      <c r="R2146" s="32" t="s">
        <v>12431</v>
      </c>
      <c r="S2146" s="32" t="e" cm="1">
        <f t="array" ref="S2146">-Sandy B</f>
        <v>#NAME?</v>
      </c>
      <c r="T2146" s="32" t="s">
        <v>10526</v>
      </c>
      <c r="U2146" s="32" t="s">
        <v>12433</v>
      </c>
    </row>
    <row r="2147" spans="1:21" x14ac:dyDescent="0.25">
      <c r="A2147" s="35" t="s">
        <v>1093</v>
      </c>
      <c r="B2147" s="35" t="s">
        <v>1094</v>
      </c>
      <c r="C2147" s="35" t="s">
        <v>1095</v>
      </c>
      <c r="D2147" s="32" t="s">
        <v>194</v>
      </c>
      <c r="E2147" s="32" t="s">
        <v>416</v>
      </c>
      <c r="F2147" s="46">
        <v>4</v>
      </c>
      <c r="G2147" s="32" t="s">
        <v>132</v>
      </c>
      <c r="H2147" s="32" t="s">
        <v>100</v>
      </c>
      <c r="I2147" s="32" t="s">
        <v>133</v>
      </c>
      <c r="O2147" s="35"/>
      <c r="P2147" s="35" t="s">
        <v>4248</v>
      </c>
      <c r="Q2147" s="32" t="s">
        <v>9896</v>
      </c>
      <c r="R2147" s="32" t="s">
        <v>12434</v>
      </c>
      <c r="S2147" s="32" t="s">
        <v>10898</v>
      </c>
      <c r="T2147" s="32" t="e" cm="1">
        <f t="array" ref="T2147">-Ic</f>
        <v>#NAME?</v>
      </c>
      <c r="U2147" s="32" t="s">
        <v>12435</v>
      </c>
    </row>
    <row r="2148" spans="1:21" x14ac:dyDescent="0.25">
      <c r="A2148" s="35" t="s">
        <v>1090</v>
      </c>
      <c r="B2148" s="35" t="s">
        <v>1091</v>
      </c>
      <c r="C2148" s="35" t="s">
        <v>1092</v>
      </c>
      <c r="D2148" s="32" t="s">
        <v>1010</v>
      </c>
      <c r="E2148" s="32" t="s">
        <v>416</v>
      </c>
      <c r="F2148" s="46">
        <v>4</v>
      </c>
      <c r="G2148" s="32" t="s">
        <v>132</v>
      </c>
      <c r="H2148" s="32" t="s">
        <v>100</v>
      </c>
      <c r="I2148" s="32" t="s">
        <v>133</v>
      </c>
      <c r="O2148" s="35"/>
      <c r="P2148" s="35" t="s">
        <v>4248</v>
      </c>
      <c r="Q2148" s="32" t="s">
        <v>9897</v>
      </c>
      <c r="R2148" s="32" t="s">
        <v>12436</v>
      </c>
      <c r="S2148" s="32" t="e" cm="1">
        <f t="array" ref="S2148">-Beige-A</f>
        <v>#NAME?</v>
      </c>
      <c r="T2148" s="32" t="s">
        <v>10414</v>
      </c>
      <c r="U2148" s="32" t="s">
        <v>12432</v>
      </c>
    </row>
    <row r="2149" spans="1:21" x14ac:dyDescent="0.25">
      <c r="A2149" s="35" t="s">
        <v>1087</v>
      </c>
      <c r="B2149" s="35" t="s">
        <v>1088</v>
      </c>
      <c r="C2149" s="35" t="s">
        <v>1089</v>
      </c>
      <c r="D2149" s="32" t="s">
        <v>315</v>
      </c>
      <c r="E2149" s="32" t="s">
        <v>416</v>
      </c>
      <c r="F2149" s="46">
        <v>4</v>
      </c>
      <c r="G2149" s="32" t="s">
        <v>132</v>
      </c>
      <c r="H2149" s="32" t="s">
        <v>100</v>
      </c>
      <c r="I2149" s="32" t="s">
        <v>133</v>
      </c>
      <c r="O2149" s="35"/>
      <c r="P2149" s="35" t="s">
        <v>4248</v>
      </c>
      <c r="Q2149" s="32" t="s">
        <v>9897</v>
      </c>
      <c r="R2149" s="32" t="s">
        <v>12436</v>
      </c>
      <c r="S2149" s="32" t="e" cm="1">
        <f t="array" ref="S2149">-Sandy B</f>
        <v>#NAME?</v>
      </c>
      <c r="T2149" s="32" t="s">
        <v>10526</v>
      </c>
      <c r="U2149" s="32" t="s">
        <v>12433</v>
      </c>
    </row>
    <row r="2150" spans="1:21" x14ac:dyDescent="0.25">
      <c r="A2150" s="35" t="s">
        <v>1084</v>
      </c>
      <c r="B2150" s="35" t="s">
        <v>1085</v>
      </c>
      <c r="C2150" s="35" t="s">
        <v>1086</v>
      </c>
      <c r="D2150" s="32" t="s">
        <v>194</v>
      </c>
      <c r="E2150" s="32" t="s">
        <v>416</v>
      </c>
      <c r="F2150" s="46">
        <v>4</v>
      </c>
      <c r="G2150" s="32" t="s">
        <v>132</v>
      </c>
      <c r="H2150" s="32" t="s">
        <v>100</v>
      </c>
      <c r="I2150" s="32" t="s">
        <v>133</v>
      </c>
      <c r="O2150" s="35"/>
      <c r="P2150" s="35" t="s">
        <v>4248</v>
      </c>
      <c r="Q2150" s="32" t="s">
        <v>9897</v>
      </c>
      <c r="R2150" s="32" t="s">
        <v>12437</v>
      </c>
      <c r="S2150" s="32" t="s">
        <v>10898</v>
      </c>
      <c r="T2150" s="32" t="e" cm="1">
        <f t="array" ref="T2150">-Ic</f>
        <v>#NAME?</v>
      </c>
      <c r="U2150" s="32" t="s">
        <v>12438</v>
      </c>
    </row>
    <row r="2151" spans="1:21" x14ac:dyDescent="0.25">
      <c r="A2151" s="35" t="s">
        <v>1081</v>
      </c>
      <c r="B2151" s="35" t="s">
        <v>1082</v>
      </c>
      <c r="C2151" s="35" t="s">
        <v>1083</v>
      </c>
      <c r="D2151" s="32" t="s">
        <v>1010</v>
      </c>
      <c r="E2151" s="32" t="s">
        <v>416</v>
      </c>
      <c r="F2151" s="46">
        <v>4</v>
      </c>
      <c r="G2151" s="32" t="s">
        <v>132</v>
      </c>
      <c r="H2151" s="32" t="s">
        <v>100</v>
      </c>
      <c r="I2151" s="32" t="s">
        <v>133</v>
      </c>
      <c r="O2151" s="35"/>
      <c r="P2151" s="35" t="s">
        <v>4248</v>
      </c>
      <c r="Q2151" s="32" t="s">
        <v>9898</v>
      </c>
      <c r="R2151" s="32" t="s">
        <v>12439</v>
      </c>
      <c r="S2151" s="32" t="e" cm="1">
        <f t="array" ref="S2151">-Beige-A</f>
        <v>#NAME?</v>
      </c>
      <c r="T2151" s="32" t="s">
        <v>10414</v>
      </c>
      <c r="U2151" s="32" t="s">
        <v>12432</v>
      </c>
    </row>
    <row r="2152" spans="1:21" x14ac:dyDescent="0.25">
      <c r="A2152" s="35" t="s">
        <v>1078</v>
      </c>
      <c r="B2152" s="35" t="s">
        <v>1079</v>
      </c>
      <c r="C2152" s="35" t="s">
        <v>1080</v>
      </c>
      <c r="D2152" s="32" t="s">
        <v>315</v>
      </c>
      <c r="E2152" s="32" t="s">
        <v>416</v>
      </c>
      <c r="F2152" s="46">
        <v>4</v>
      </c>
      <c r="G2152" s="32" t="s">
        <v>132</v>
      </c>
      <c r="H2152" s="32" t="s">
        <v>100</v>
      </c>
      <c r="I2152" s="32" t="s">
        <v>133</v>
      </c>
      <c r="O2152" s="35"/>
      <c r="P2152" s="35" t="s">
        <v>4248</v>
      </c>
      <c r="Q2152" s="32" t="s">
        <v>9898</v>
      </c>
      <c r="R2152" s="32" t="s">
        <v>12439</v>
      </c>
      <c r="S2152" s="32" t="e" cm="1">
        <f t="array" ref="S2152">-Sandy B</f>
        <v>#NAME?</v>
      </c>
      <c r="T2152" s="32" t="s">
        <v>10526</v>
      </c>
      <c r="U2152" s="32" t="s">
        <v>12433</v>
      </c>
    </row>
    <row r="2153" spans="1:21" x14ac:dyDescent="0.25">
      <c r="A2153" s="35" t="s">
        <v>1075</v>
      </c>
      <c r="B2153" s="35" t="s">
        <v>1076</v>
      </c>
      <c r="C2153" s="35" t="s">
        <v>1077</v>
      </c>
      <c r="D2153" s="32" t="s">
        <v>194</v>
      </c>
      <c r="E2153" s="32" t="s">
        <v>416</v>
      </c>
      <c r="F2153" s="46">
        <v>4</v>
      </c>
      <c r="G2153" s="32" t="s">
        <v>132</v>
      </c>
      <c r="H2153" s="32" t="s">
        <v>100</v>
      </c>
      <c r="I2153" s="32" t="s">
        <v>133</v>
      </c>
      <c r="O2153" s="35"/>
      <c r="P2153" s="35" t="s">
        <v>4248</v>
      </c>
      <c r="Q2153" s="32" t="s">
        <v>9898</v>
      </c>
      <c r="R2153" s="32" t="s">
        <v>12440</v>
      </c>
      <c r="S2153" s="32" t="s">
        <v>10898</v>
      </c>
      <c r="T2153" s="32" t="e" cm="1">
        <f t="array" ref="T2153">-Ic</f>
        <v>#NAME?</v>
      </c>
      <c r="U2153" s="32" t="s">
        <v>12435</v>
      </c>
    </row>
    <row r="2154" spans="1:21" x14ac:dyDescent="0.25">
      <c r="A2154" s="35" t="s">
        <v>6617</v>
      </c>
      <c r="B2154" s="35" t="s">
        <v>6618</v>
      </c>
      <c r="C2154" s="35" t="s">
        <v>6619</v>
      </c>
      <c r="O2154" s="35"/>
      <c r="P2154" s="35" t="s">
        <v>4248</v>
      </c>
      <c r="Q2154" s="32" t="s">
        <v>9896</v>
      </c>
      <c r="R2154" s="32" t="s">
        <v>12441</v>
      </c>
      <c r="S2154" s="32" t="s">
        <v>11969</v>
      </c>
      <c r="T2154" s="32" t="s">
        <v>11970</v>
      </c>
      <c r="U2154" s="32" t="s">
        <v>12442</v>
      </c>
    </row>
    <row r="2155" spans="1:21" x14ac:dyDescent="0.25">
      <c r="A2155" s="35" t="s">
        <v>6614</v>
      </c>
      <c r="B2155" s="35" t="s">
        <v>6615</v>
      </c>
      <c r="C2155" s="35" t="s">
        <v>6616</v>
      </c>
      <c r="O2155" s="35"/>
      <c r="P2155" s="35" t="s">
        <v>4248</v>
      </c>
      <c r="Q2155" s="32" t="s">
        <v>9897</v>
      </c>
      <c r="R2155" s="32" t="s">
        <v>12443</v>
      </c>
      <c r="S2155" s="32" t="s">
        <v>11969</v>
      </c>
      <c r="T2155" s="32" t="s">
        <v>11970</v>
      </c>
      <c r="U2155" s="32" t="s">
        <v>12442</v>
      </c>
    </row>
    <row r="2156" spans="1:21" x14ac:dyDescent="0.25">
      <c r="A2156" s="35" t="s">
        <v>6611</v>
      </c>
      <c r="B2156" s="35" t="s">
        <v>6612</v>
      </c>
      <c r="C2156" s="35" t="s">
        <v>6613</v>
      </c>
      <c r="O2156" s="35"/>
      <c r="P2156" s="35" t="s">
        <v>4248</v>
      </c>
      <c r="Q2156" s="32" t="s">
        <v>9898</v>
      </c>
      <c r="R2156" s="32" t="s">
        <v>12444</v>
      </c>
      <c r="S2156" s="32" t="s">
        <v>11969</v>
      </c>
      <c r="T2156" s="32" t="s">
        <v>11970</v>
      </c>
      <c r="U2156" s="32" t="s">
        <v>12442</v>
      </c>
    </row>
    <row r="2157" spans="1:21" x14ac:dyDescent="0.25">
      <c r="A2157" s="35" t="s">
        <v>7745</v>
      </c>
      <c r="B2157" s="35" t="s">
        <v>7746</v>
      </c>
      <c r="C2157" s="35" t="s">
        <v>7747</v>
      </c>
      <c r="O2157" s="35"/>
      <c r="P2157" s="35" t="s">
        <v>4248</v>
      </c>
      <c r="R2157" s="32">
        <v>100001031534</v>
      </c>
      <c r="S2157" s="32" t="s">
        <v>11741</v>
      </c>
    </row>
    <row r="2158" spans="1:21" x14ac:dyDescent="0.25">
      <c r="A2158" s="35" t="s">
        <v>7602</v>
      </c>
      <c r="B2158" s="35" t="s">
        <v>7603</v>
      </c>
      <c r="C2158" s="35" t="s">
        <v>7604</v>
      </c>
      <c r="O2158" s="35"/>
      <c r="P2158" s="35" t="s">
        <v>4248</v>
      </c>
      <c r="R2158" s="32">
        <v>100001031534</v>
      </c>
      <c r="S2158" s="32" t="s">
        <v>10879</v>
      </c>
    </row>
    <row r="2159" spans="1:21" x14ac:dyDescent="0.25">
      <c r="A2159" s="35" t="s">
        <v>7623</v>
      </c>
      <c r="B2159" s="35" t="s">
        <v>7624</v>
      </c>
      <c r="C2159" s="35" t="s">
        <v>7625</v>
      </c>
      <c r="O2159" s="35"/>
      <c r="P2159" s="35" t="s">
        <v>4248</v>
      </c>
      <c r="R2159" s="32">
        <v>100001031537</v>
      </c>
      <c r="S2159" s="32" t="s">
        <v>10880</v>
      </c>
    </row>
    <row r="2160" spans="1:21" x14ac:dyDescent="0.25">
      <c r="A2160" s="35" t="s">
        <v>7680</v>
      </c>
      <c r="B2160" s="35" t="s">
        <v>7681</v>
      </c>
      <c r="C2160" s="35" t="s">
        <v>7682</v>
      </c>
      <c r="O2160" s="35"/>
      <c r="P2160" s="35" t="s">
        <v>4248</v>
      </c>
      <c r="R2160" s="32">
        <v>100000846940</v>
      </c>
      <c r="S2160" s="32" t="s">
        <v>10377</v>
      </c>
    </row>
    <row r="2161" spans="1:21" x14ac:dyDescent="0.25">
      <c r="A2161" s="35" t="s">
        <v>7590</v>
      </c>
      <c r="B2161" s="35" t="s">
        <v>7591</v>
      </c>
      <c r="C2161" s="35" t="s">
        <v>7592</v>
      </c>
      <c r="O2161" s="35"/>
      <c r="P2161" s="35" t="s">
        <v>4248</v>
      </c>
      <c r="R2161" s="32">
        <v>100000846941</v>
      </c>
      <c r="S2161" s="32" t="s">
        <v>10715</v>
      </c>
    </row>
    <row r="2162" spans="1:21" x14ac:dyDescent="0.25">
      <c r="A2162" s="35" t="s">
        <v>4402</v>
      </c>
      <c r="B2162" s="35" t="s">
        <v>4403</v>
      </c>
      <c r="C2162" s="35" t="s">
        <v>4404</v>
      </c>
      <c r="O2162" s="35"/>
      <c r="P2162" s="35" t="s">
        <v>4362</v>
      </c>
      <c r="Q2162" s="32" t="s">
        <v>4497</v>
      </c>
      <c r="R2162" s="32" t="s">
        <v>12445</v>
      </c>
      <c r="S2162" s="32" t="s">
        <v>12446</v>
      </c>
      <c r="T2162" s="32" t="s">
        <v>12447</v>
      </c>
      <c r="U2162" s="32" t="s">
        <v>12448</v>
      </c>
    </row>
    <row r="2163" spans="1:21" x14ac:dyDescent="0.25">
      <c r="A2163" s="35" t="s">
        <v>4356</v>
      </c>
      <c r="B2163" s="35" t="s">
        <v>4357</v>
      </c>
      <c r="C2163" s="35" t="s">
        <v>4358</v>
      </c>
      <c r="O2163" s="35"/>
      <c r="P2163" s="35" t="s">
        <v>4248</v>
      </c>
      <c r="Q2163" s="32" t="s">
        <v>10013</v>
      </c>
      <c r="R2163" s="32" t="s">
        <v>12449</v>
      </c>
      <c r="S2163" s="32" t="s">
        <v>12450</v>
      </c>
      <c r="T2163" s="32">
        <v>624</v>
      </c>
    </row>
    <row r="2164" spans="1:21" x14ac:dyDescent="0.25">
      <c r="A2164" s="35" t="s">
        <v>5030</v>
      </c>
      <c r="B2164" s="35" t="s">
        <v>5031</v>
      </c>
      <c r="C2164" s="35" t="s">
        <v>5032</v>
      </c>
      <c r="O2164" s="35"/>
      <c r="P2164" s="35" t="s">
        <v>4248</v>
      </c>
      <c r="Q2164" s="32" t="s">
        <v>9899</v>
      </c>
      <c r="R2164" s="32" t="s">
        <v>12451</v>
      </c>
      <c r="S2164" s="32" t="s">
        <v>12452</v>
      </c>
      <c r="T2164" s="32" t="s">
        <v>11956</v>
      </c>
      <c r="U2164" s="32" t="s">
        <v>12453</v>
      </c>
    </row>
    <row r="2165" spans="1:21" x14ac:dyDescent="0.25">
      <c r="A2165" s="35" t="s">
        <v>4712</v>
      </c>
      <c r="B2165" s="35" t="s">
        <v>4713</v>
      </c>
      <c r="C2165" s="35" t="s">
        <v>4714</v>
      </c>
      <c r="O2165" s="35"/>
      <c r="P2165" s="35" t="s">
        <v>4248</v>
      </c>
      <c r="Q2165" s="32" t="s">
        <v>9900</v>
      </c>
      <c r="R2165" s="32" t="s">
        <v>12454</v>
      </c>
      <c r="S2165" s="32" t="s">
        <v>12452</v>
      </c>
      <c r="T2165" s="32" t="s">
        <v>11956</v>
      </c>
      <c r="U2165" s="32" t="s">
        <v>12455</v>
      </c>
    </row>
    <row r="2166" spans="1:21" x14ac:dyDescent="0.25">
      <c r="A2166" s="35" t="s">
        <v>1072</v>
      </c>
      <c r="B2166" s="35" t="s">
        <v>1073</v>
      </c>
      <c r="C2166" s="35" t="s">
        <v>1074</v>
      </c>
      <c r="D2166" s="32" t="s">
        <v>137</v>
      </c>
      <c r="E2166" s="32" t="s">
        <v>138</v>
      </c>
      <c r="F2166" s="46">
        <v>4</v>
      </c>
      <c r="G2166" s="32" t="s">
        <v>132</v>
      </c>
      <c r="H2166" s="32" t="s">
        <v>100</v>
      </c>
      <c r="I2166" s="32" t="s">
        <v>133</v>
      </c>
      <c r="O2166" s="35"/>
      <c r="P2166" s="35" t="s">
        <v>4248</v>
      </c>
      <c r="Q2166" s="32" t="s">
        <v>10014</v>
      </c>
      <c r="R2166" s="32" t="s">
        <v>12456</v>
      </c>
      <c r="S2166" s="32" t="s">
        <v>12457</v>
      </c>
      <c r="T2166" s="32" t="s">
        <v>12458</v>
      </c>
      <c r="U2166" s="32" t="s">
        <v>9908</v>
      </c>
    </row>
    <row r="2167" spans="1:21" x14ac:dyDescent="0.25">
      <c r="A2167" s="35" t="s">
        <v>1069</v>
      </c>
      <c r="B2167" s="35" t="s">
        <v>1070</v>
      </c>
      <c r="C2167" s="35" t="s">
        <v>1071</v>
      </c>
      <c r="D2167" s="32" t="s">
        <v>137</v>
      </c>
      <c r="E2167" s="32" t="s">
        <v>138</v>
      </c>
      <c r="F2167" s="46">
        <v>4</v>
      </c>
      <c r="G2167" s="32" t="s">
        <v>132</v>
      </c>
      <c r="H2167" s="32" t="s">
        <v>100</v>
      </c>
      <c r="I2167" s="32" t="s">
        <v>133</v>
      </c>
      <c r="O2167" s="35"/>
      <c r="P2167" s="35" t="s">
        <v>4248</v>
      </c>
      <c r="Q2167" s="32" t="s">
        <v>10014</v>
      </c>
      <c r="R2167" s="32" t="s">
        <v>12456</v>
      </c>
      <c r="S2167" s="32" t="s">
        <v>12457</v>
      </c>
      <c r="T2167" s="32" t="s">
        <v>12458</v>
      </c>
      <c r="U2167" s="32" t="s">
        <v>12459</v>
      </c>
    </row>
    <row r="2168" spans="1:21" x14ac:dyDescent="0.25">
      <c r="A2168" s="35" t="s">
        <v>1066</v>
      </c>
      <c r="B2168" s="35" t="s">
        <v>1067</v>
      </c>
      <c r="C2168" s="35" t="s">
        <v>1068</v>
      </c>
      <c r="D2168" s="32" t="s">
        <v>137</v>
      </c>
      <c r="E2168" s="32" t="s">
        <v>138</v>
      </c>
      <c r="F2168" s="46" t="s">
        <v>138</v>
      </c>
      <c r="G2168" s="32" t="s">
        <v>132</v>
      </c>
      <c r="H2168" s="32" t="s">
        <v>153</v>
      </c>
      <c r="I2168" s="32" t="s">
        <v>133</v>
      </c>
      <c r="O2168" s="35"/>
      <c r="P2168" s="35" t="s">
        <v>4248</v>
      </c>
      <c r="R2168" s="32" t="s">
        <v>1068</v>
      </c>
    </row>
    <row r="2169" spans="1:21" x14ac:dyDescent="0.25">
      <c r="A2169" s="35" t="s">
        <v>1063</v>
      </c>
      <c r="B2169" s="35" t="s">
        <v>1064</v>
      </c>
      <c r="C2169" s="35" t="s">
        <v>1065</v>
      </c>
      <c r="D2169" s="32" t="s">
        <v>137</v>
      </c>
      <c r="E2169" s="32" t="s">
        <v>138</v>
      </c>
      <c r="F2169" s="46" t="s">
        <v>138</v>
      </c>
      <c r="G2169" s="32" t="s">
        <v>132</v>
      </c>
      <c r="H2169" s="32" t="s">
        <v>153</v>
      </c>
      <c r="I2169" s="32" t="s">
        <v>133</v>
      </c>
      <c r="O2169" s="35"/>
      <c r="P2169" s="35" t="s">
        <v>4248</v>
      </c>
      <c r="R2169" s="32" t="s">
        <v>1065</v>
      </c>
    </row>
    <row r="2170" spans="1:21" x14ac:dyDescent="0.25">
      <c r="A2170" s="35" t="s">
        <v>4673</v>
      </c>
      <c r="B2170" s="35" t="s">
        <v>4674</v>
      </c>
      <c r="C2170" s="35" t="s">
        <v>4675</v>
      </c>
      <c r="O2170" s="35"/>
      <c r="P2170" s="35" t="s">
        <v>4248</v>
      </c>
      <c r="Q2170" s="32" t="s">
        <v>10198</v>
      </c>
      <c r="R2170" s="32" t="s">
        <v>12460</v>
      </c>
      <c r="S2170" s="32" t="s">
        <v>12461</v>
      </c>
      <c r="T2170" s="32" t="s">
        <v>10236</v>
      </c>
      <c r="U2170" s="32">
        <v>6136</v>
      </c>
    </row>
    <row r="2171" spans="1:21" x14ac:dyDescent="0.25">
      <c r="A2171" s="33" t="s">
        <v>2855</v>
      </c>
      <c r="B2171" s="35" t="s">
        <v>3281</v>
      </c>
      <c r="C2171" s="35" t="s">
        <v>3077</v>
      </c>
      <c r="D2171" s="32" t="s">
        <v>315</v>
      </c>
      <c r="E2171" s="32" t="s">
        <v>366</v>
      </c>
      <c r="O2171" s="35"/>
      <c r="P2171" s="35" t="s">
        <v>4248</v>
      </c>
      <c r="Q2171" s="32" t="s">
        <v>10198</v>
      </c>
      <c r="R2171" s="32" t="s">
        <v>12460</v>
      </c>
      <c r="S2171" s="32" t="s">
        <v>12462</v>
      </c>
    </row>
    <row r="2172" spans="1:21" x14ac:dyDescent="0.25">
      <c r="A2172" s="35" t="s">
        <v>4670</v>
      </c>
      <c r="B2172" s="35" t="s">
        <v>4671</v>
      </c>
      <c r="C2172" s="35" t="s">
        <v>4672</v>
      </c>
      <c r="O2172" s="35"/>
      <c r="P2172" s="35" t="s">
        <v>4248</v>
      </c>
      <c r="Q2172" s="32" t="s">
        <v>10200</v>
      </c>
      <c r="R2172" s="32" t="s">
        <v>12463</v>
      </c>
      <c r="S2172" s="32" t="s">
        <v>12461</v>
      </c>
      <c r="T2172" s="32" t="s">
        <v>10236</v>
      </c>
      <c r="U2172" s="32">
        <v>6136</v>
      </c>
    </row>
    <row r="2173" spans="1:21" x14ac:dyDescent="0.25">
      <c r="A2173" s="33" t="s">
        <v>2852</v>
      </c>
      <c r="B2173" s="35" t="s">
        <v>3278</v>
      </c>
      <c r="C2173" s="35" t="s">
        <v>3074</v>
      </c>
      <c r="D2173" s="32" t="s">
        <v>315</v>
      </c>
      <c r="E2173" s="32" t="s">
        <v>366</v>
      </c>
      <c r="O2173" s="35"/>
      <c r="P2173" s="35" t="s">
        <v>4248</v>
      </c>
      <c r="Q2173" s="32" t="s">
        <v>10200</v>
      </c>
      <c r="R2173" s="32" t="s">
        <v>12463</v>
      </c>
      <c r="S2173" s="32" t="s">
        <v>12462</v>
      </c>
    </row>
    <row r="2174" spans="1:21" x14ac:dyDescent="0.25">
      <c r="A2174" s="35" t="s">
        <v>1061</v>
      </c>
      <c r="B2174" s="35" t="s">
        <v>1062</v>
      </c>
      <c r="C2174" s="37" t="s">
        <v>41</v>
      </c>
      <c r="D2174" s="32" t="s">
        <v>517</v>
      </c>
      <c r="E2174" s="32" t="s">
        <v>366</v>
      </c>
      <c r="F2174" s="46">
        <v>8</v>
      </c>
      <c r="G2174" s="32" t="s">
        <v>132</v>
      </c>
      <c r="H2174" s="32" t="s">
        <v>100</v>
      </c>
      <c r="I2174" s="32" t="s">
        <v>133</v>
      </c>
      <c r="M2174" s="32">
        <v>132</v>
      </c>
      <c r="N2174" s="32">
        <v>134</v>
      </c>
      <c r="O2174" s="35"/>
      <c r="P2174" s="35" t="s">
        <v>4248</v>
      </c>
      <c r="Q2174" s="32" t="s">
        <v>10198</v>
      </c>
      <c r="R2174" s="32" t="s">
        <v>12460</v>
      </c>
      <c r="S2174" s="32" t="s">
        <v>12464</v>
      </c>
    </row>
    <row r="2175" spans="1:21" x14ac:dyDescent="0.25">
      <c r="A2175" s="35" t="s">
        <v>1058</v>
      </c>
      <c r="B2175" s="35" t="s">
        <v>1059</v>
      </c>
      <c r="C2175" s="37" t="s">
        <v>1060</v>
      </c>
      <c r="D2175" s="32" t="s">
        <v>517</v>
      </c>
      <c r="E2175" s="32" t="s">
        <v>366</v>
      </c>
      <c r="F2175" s="46">
        <v>8</v>
      </c>
      <c r="G2175" s="32" t="s">
        <v>132</v>
      </c>
      <c r="H2175" s="32" t="s">
        <v>100</v>
      </c>
      <c r="I2175" s="32" t="s">
        <v>133</v>
      </c>
      <c r="M2175" s="32">
        <v>132</v>
      </c>
      <c r="N2175" s="32">
        <v>134</v>
      </c>
      <c r="O2175" s="35"/>
      <c r="P2175" s="35" t="s">
        <v>4248</v>
      </c>
      <c r="Q2175" s="32" t="s">
        <v>10200</v>
      </c>
      <c r="R2175" s="32" t="s">
        <v>12463</v>
      </c>
      <c r="S2175" s="32" t="s">
        <v>12464</v>
      </c>
    </row>
    <row r="2176" spans="1:21" x14ac:dyDescent="0.25">
      <c r="A2176" s="35" t="s">
        <v>4676</v>
      </c>
      <c r="B2176" s="35" t="s">
        <v>4677</v>
      </c>
      <c r="C2176" s="35" t="s">
        <v>4678</v>
      </c>
      <c r="O2176" s="35"/>
      <c r="P2176" s="35" t="s">
        <v>4248</v>
      </c>
      <c r="Q2176" s="32" t="s">
        <v>10198</v>
      </c>
      <c r="R2176" s="32" t="s">
        <v>12460</v>
      </c>
      <c r="S2176" s="32" t="s">
        <v>12272</v>
      </c>
      <c r="T2176" s="32" t="s">
        <v>10077</v>
      </c>
    </row>
    <row r="2177" spans="1:21" x14ac:dyDescent="0.25">
      <c r="A2177" s="35" t="s">
        <v>4466</v>
      </c>
      <c r="B2177" s="35" t="s">
        <v>4467</v>
      </c>
      <c r="C2177" s="35" t="s">
        <v>4468</v>
      </c>
      <c r="O2177" s="35"/>
      <c r="P2177" s="35" t="s">
        <v>4248</v>
      </c>
      <c r="Q2177" s="32" t="s">
        <v>10200</v>
      </c>
      <c r="R2177" s="32" t="s">
        <v>12463</v>
      </c>
      <c r="S2177" s="32" t="s">
        <v>12272</v>
      </c>
      <c r="T2177" s="32" t="s">
        <v>10077</v>
      </c>
    </row>
    <row r="2178" spans="1:21" x14ac:dyDescent="0.25">
      <c r="A2178" s="35" t="s">
        <v>4305</v>
      </c>
      <c r="B2178" s="35" t="s">
        <v>4306</v>
      </c>
      <c r="C2178" s="35" t="s">
        <v>4307</v>
      </c>
      <c r="O2178" s="35"/>
      <c r="P2178" s="35" t="s">
        <v>4362</v>
      </c>
      <c r="Q2178" s="32" t="s">
        <v>10015</v>
      </c>
      <c r="R2178" s="32" t="s">
        <v>12465</v>
      </c>
      <c r="S2178" s="32" t="s">
        <v>12466</v>
      </c>
      <c r="T2178" s="32" t="s">
        <v>11546</v>
      </c>
      <c r="U2178" s="32" t="s">
        <v>12467</v>
      </c>
    </row>
    <row r="2179" spans="1:21" x14ac:dyDescent="0.25">
      <c r="A2179" s="35" t="s">
        <v>9580</v>
      </c>
      <c r="B2179" s="35" t="s">
        <v>9581</v>
      </c>
      <c r="C2179" s="35" t="s">
        <v>9582</v>
      </c>
      <c r="O2179" s="35"/>
      <c r="P2179" s="35" t="s">
        <v>4362</v>
      </c>
      <c r="Q2179" s="32" t="s">
        <v>10015</v>
      </c>
      <c r="R2179" s="32" t="s">
        <v>12465</v>
      </c>
      <c r="S2179" s="32" t="s">
        <v>11894</v>
      </c>
      <c r="T2179" s="32" t="s">
        <v>11519</v>
      </c>
      <c r="U2179" s="32" t="s">
        <v>10653</v>
      </c>
    </row>
    <row r="2180" spans="1:21" x14ac:dyDescent="0.25">
      <c r="A2180" s="35" t="s">
        <v>4480</v>
      </c>
      <c r="B2180" s="35" t="s">
        <v>4481</v>
      </c>
      <c r="C2180" s="35" t="s">
        <v>4482</v>
      </c>
      <c r="O2180" s="35"/>
      <c r="P2180" s="35" t="s">
        <v>4362</v>
      </c>
      <c r="Q2180" s="32" t="s">
        <v>10015</v>
      </c>
      <c r="R2180" s="32" t="s">
        <v>12465</v>
      </c>
      <c r="S2180" s="32" t="s">
        <v>11895</v>
      </c>
      <c r="T2180" s="32" t="s">
        <v>11896</v>
      </c>
      <c r="U2180" s="32" t="s">
        <v>11897</v>
      </c>
    </row>
    <row r="2181" spans="1:21" x14ac:dyDescent="0.25">
      <c r="A2181" s="35" t="s">
        <v>4477</v>
      </c>
      <c r="B2181" s="35" t="s">
        <v>4478</v>
      </c>
      <c r="C2181" s="35" t="s">
        <v>4479</v>
      </c>
      <c r="O2181" s="35"/>
      <c r="P2181" s="35" t="s">
        <v>4362</v>
      </c>
      <c r="Q2181" s="32" t="s">
        <v>10015</v>
      </c>
      <c r="R2181" s="32" t="s">
        <v>12465</v>
      </c>
      <c r="S2181" s="32" t="s">
        <v>11898</v>
      </c>
      <c r="T2181" s="32">
        <v>560</v>
      </c>
      <c r="U2181" s="32">
        <v>51</v>
      </c>
    </row>
    <row r="2182" spans="1:21" x14ac:dyDescent="0.25">
      <c r="A2182" s="35" t="s">
        <v>9583</v>
      </c>
      <c r="B2182" s="35" t="s">
        <v>9584</v>
      </c>
      <c r="C2182" s="35" t="s">
        <v>9585</v>
      </c>
      <c r="O2182" s="35"/>
      <c r="P2182" s="35" t="s">
        <v>4362</v>
      </c>
      <c r="Q2182" s="32" t="s">
        <v>10015</v>
      </c>
      <c r="R2182" s="32" t="s">
        <v>12465</v>
      </c>
      <c r="S2182" s="32" t="s">
        <v>11899</v>
      </c>
      <c r="T2182" s="32" t="s">
        <v>11570</v>
      </c>
      <c r="U2182" s="32" t="s">
        <v>11900</v>
      </c>
    </row>
    <row r="2183" spans="1:21" x14ac:dyDescent="0.25">
      <c r="A2183" s="35" t="s">
        <v>9586</v>
      </c>
      <c r="B2183" s="35" t="s">
        <v>9587</v>
      </c>
      <c r="C2183" s="35" t="s">
        <v>9588</v>
      </c>
      <c r="O2183" s="35"/>
      <c r="P2183" s="35" t="s">
        <v>4362</v>
      </c>
      <c r="Q2183" s="32" t="s">
        <v>10015</v>
      </c>
      <c r="R2183" s="32" t="s">
        <v>12465</v>
      </c>
      <c r="S2183" s="32" t="s">
        <v>11901</v>
      </c>
      <c r="T2183" s="32" t="s">
        <v>11186</v>
      </c>
      <c r="U2183" s="32" t="s">
        <v>11902</v>
      </c>
    </row>
    <row r="2184" spans="1:21" x14ac:dyDescent="0.25">
      <c r="A2184" s="35" t="s">
        <v>8004</v>
      </c>
      <c r="B2184" s="35" t="s">
        <v>8005</v>
      </c>
      <c r="C2184" s="35" t="s">
        <v>8006</v>
      </c>
      <c r="O2184" s="35"/>
      <c r="P2184" s="35" t="s">
        <v>4362</v>
      </c>
      <c r="Q2184" s="32" t="s">
        <v>10016</v>
      </c>
      <c r="R2184" s="32" t="s">
        <v>12468</v>
      </c>
      <c r="S2184" s="32" t="s">
        <v>12469</v>
      </c>
      <c r="T2184" s="32" t="s">
        <v>12470</v>
      </c>
      <c r="U2184" s="32" t="s">
        <v>12471</v>
      </c>
    </row>
    <row r="2185" spans="1:21" x14ac:dyDescent="0.25">
      <c r="A2185" s="35" t="s">
        <v>6578</v>
      </c>
      <c r="B2185" s="35" t="s">
        <v>6579</v>
      </c>
      <c r="C2185" s="35" t="s">
        <v>6580</v>
      </c>
      <c r="O2185" s="35"/>
      <c r="P2185" s="35" t="s">
        <v>4362</v>
      </c>
      <c r="Q2185" s="32" t="s">
        <v>10015</v>
      </c>
      <c r="R2185" s="32" t="s">
        <v>12465</v>
      </c>
      <c r="S2185" s="32" t="s">
        <v>11903</v>
      </c>
    </row>
    <row r="2186" spans="1:21" x14ac:dyDescent="0.25">
      <c r="A2186" s="35" t="s">
        <v>4518</v>
      </c>
      <c r="B2186" s="35" t="s">
        <v>4519</v>
      </c>
      <c r="C2186" s="35" t="s">
        <v>4520</v>
      </c>
      <c r="O2186" s="35"/>
      <c r="P2186" s="35" t="s">
        <v>4248</v>
      </c>
      <c r="R2186" s="32" t="s">
        <v>12472</v>
      </c>
      <c r="S2186" s="32" t="s">
        <v>12473</v>
      </c>
      <c r="T2186" s="32" t="s">
        <v>12474</v>
      </c>
      <c r="U2186" s="32">
        <v>2</v>
      </c>
    </row>
    <row r="2187" spans="1:21" x14ac:dyDescent="0.25">
      <c r="A2187" s="35" t="s">
        <v>8076</v>
      </c>
      <c r="B2187" s="35" t="s">
        <v>8077</v>
      </c>
      <c r="C2187" s="35" t="s">
        <v>8078</v>
      </c>
      <c r="O2187" s="35"/>
      <c r="P2187" s="35" t="s">
        <v>4248</v>
      </c>
      <c r="R2187" s="32" t="s">
        <v>12475</v>
      </c>
      <c r="S2187" s="32" t="s">
        <v>12476</v>
      </c>
    </row>
    <row r="2188" spans="1:21" x14ac:dyDescent="0.25">
      <c r="A2188" s="35" t="s">
        <v>6554</v>
      </c>
      <c r="B2188" s="35" t="s">
        <v>6555</v>
      </c>
      <c r="C2188" s="35" t="s">
        <v>6556</v>
      </c>
      <c r="O2188" s="35"/>
      <c r="P2188" s="35" t="s">
        <v>3713</v>
      </c>
      <c r="R2188" s="32" t="s">
        <v>12477</v>
      </c>
      <c r="S2188" s="32" t="s">
        <v>12478</v>
      </c>
      <c r="T2188" s="32" t="s">
        <v>12479</v>
      </c>
      <c r="U2188" s="32" t="s">
        <v>12480</v>
      </c>
    </row>
    <row r="2189" spans="1:21" x14ac:dyDescent="0.25">
      <c r="A2189" s="35" t="s">
        <v>6587</v>
      </c>
      <c r="B2189" s="35" t="s">
        <v>6588</v>
      </c>
      <c r="C2189" s="35" t="s">
        <v>6589</v>
      </c>
      <c r="O2189" s="35"/>
      <c r="P2189" s="35" t="s">
        <v>4248</v>
      </c>
      <c r="R2189" s="32" t="s">
        <v>12481</v>
      </c>
      <c r="S2189" s="32" t="s">
        <v>12482</v>
      </c>
      <c r="T2189" s="32" t="s">
        <v>11491</v>
      </c>
      <c r="U2189" s="32" t="s">
        <v>12483</v>
      </c>
    </row>
    <row r="2190" spans="1:21" x14ac:dyDescent="0.25">
      <c r="A2190" s="35" t="s">
        <v>8171</v>
      </c>
      <c r="B2190" s="35" t="s">
        <v>8172</v>
      </c>
      <c r="C2190" s="35" t="s">
        <v>8173</v>
      </c>
      <c r="O2190" s="35"/>
      <c r="P2190" s="35" t="s">
        <v>3713</v>
      </c>
      <c r="R2190" s="32" t="s">
        <v>12484</v>
      </c>
      <c r="S2190" s="32" t="s">
        <v>12485</v>
      </c>
      <c r="T2190" s="32" t="s">
        <v>12486</v>
      </c>
      <c r="U2190" s="32" t="s">
        <v>12487</v>
      </c>
    </row>
    <row r="2191" spans="1:21" x14ac:dyDescent="0.25">
      <c r="A2191" s="35" t="s">
        <v>8174</v>
      </c>
      <c r="B2191" s="35" t="s">
        <v>8175</v>
      </c>
      <c r="C2191" s="35" t="s">
        <v>8176</v>
      </c>
      <c r="O2191" s="35"/>
      <c r="P2191" s="35" t="s">
        <v>3713</v>
      </c>
      <c r="R2191" s="32" t="s">
        <v>12488</v>
      </c>
      <c r="S2191" s="32" t="s">
        <v>12489</v>
      </c>
      <c r="T2191" s="32" t="s">
        <v>10226</v>
      </c>
      <c r="U2191" s="32" t="s">
        <v>12490</v>
      </c>
    </row>
    <row r="2192" spans="1:21" x14ac:dyDescent="0.25">
      <c r="A2192" s="35" t="s">
        <v>8177</v>
      </c>
      <c r="B2192" s="35" t="s">
        <v>8178</v>
      </c>
      <c r="C2192" s="35" t="s">
        <v>8179</v>
      </c>
      <c r="O2192" s="35"/>
      <c r="P2192" s="35" t="s">
        <v>3713</v>
      </c>
      <c r="R2192" s="32" t="s">
        <v>12491</v>
      </c>
      <c r="S2192" s="32" t="s">
        <v>12492</v>
      </c>
      <c r="T2192" s="32" t="s">
        <v>12479</v>
      </c>
      <c r="U2192" s="32" t="s">
        <v>12480</v>
      </c>
    </row>
    <row r="2193" spans="1:21" x14ac:dyDescent="0.25">
      <c r="A2193" s="35" t="s">
        <v>8180</v>
      </c>
      <c r="B2193" s="35" t="s">
        <v>8181</v>
      </c>
      <c r="C2193" s="35" t="s">
        <v>8182</v>
      </c>
      <c r="O2193" s="35"/>
      <c r="P2193" s="35" t="s">
        <v>3713</v>
      </c>
      <c r="R2193" s="32" t="s">
        <v>12477</v>
      </c>
      <c r="S2193" s="32" t="s">
        <v>12493</v>
      </c>
      <c r="T2193" s="32" t="s">
        <v>12494</v>
      </c>
      <c r="U2193" s="32" t="s">
        <v>12495</v>
      </c>
    </row>
    <row r="2194" spans="1:21" x14ac:dyDescent="0.25">
      <c r="A2194" s="35" t="s">
        <v>8183</v>
      </c>
      <c r="B2194" s="35" t="s">
        <v>8184</v>
      </c>
      <c r="C2194" s="35" t="s">
        <v>8185</v>
      </c>
      <c r="O2194" s="35"/>
      <c r="P2194" s="35" t="s">
        <v>3713</v>
      </c>
      <c r="R2194" s="32" t="s">
        <v>12477</v>
      </c>
      <c r="S2194" s="32" t="s">
        <v>12496</v>
      </c>
      <c r="T2194" s="32" t="s">
        <v>12486</v>
      </c>
      <c r="U2194" s="32" t="s">
        <v>12487</v>
      </c>
    </row>
    <row r="2195" spans="1:21" x14ac:dyDescent="0.25">
      <c r="A2195" s="33" t="s">
        <v>2777</v>
      </c>
      <c r="B2195" s="35" t="s">
        <v>3203</v>
      </c>
      <c r="C2195" s="35" t="s">
        <v>2999</v>
      </c>
      <c r="D2195" s="32" t="s">
        <v>3410</v>
      </c>
      <c r="E2195" s="32" t="s">
        <v>1118</v>
      </c>
      <c r="O2195" s="35"/>
      <c r="P2195" s="35" t="s">
        <v>4248</v>
      </c>
      <c r="Q2195" s="32" t="s">
        <v>9901</v>
      </c>
      <c r="R2195" s="32" t="s">
        <v>12497</v>
      </c>
      <c r="S2195" s="32" t="s">
        <v>10089</v>
      </c>
    </row>
    <row r="2196" spans="1:21" x14ac:dyDescent="0.25">
      <c r="A2196" s="33" t="s">
        <v>2766</v>
      </c>
      <c r="B2196" s="35" t="s">
        <v>3192</v>
      </c>
      <c r="C2196" s="35" t="s">
        <v>2988</v>
      </c>
      <c r="D2196" s="32" t="s">
        <v>3410</v>
      </c>
      <c r="E2196" s="32" t="s">
        <v>1118</v>
      </c>
      <c r="O2196" s="35"/>
      <c r="P2196" s="35" t="s">
        <v>4248</v>
      </c>
      <c r="Q2196" s="32" t="s">
        <v>9902</v>
      </c>
      <c r="R2196" s="32" t="s">
        <v>12498</v>
      </c>
      <c r="S2196" s="32" t="s">
        <v>10089</v>
      </c>
    </row>
    <row r="2197" spans="1:21" x14ac:dyDescent="0.25">
      <c r="A2197" s="33" t="s">
        <v>2797</v>
      </c>
      <c r="B2197" s="35" t="s">
        <v>3223</v>
      </c>
      <c r="C2197" s="35" t="s">
        <v>3019</v>
      </c>
      <c r="D2197" s="32" t="s">
        <v>3403</v>
      </c>
      <c r="E2197" s="32" t="s">
        <v>1118</v>
      </c>
      <c r="O2197" s="35"/>
      <c r="P2197" s="35" t="s">
        <v>4248</v>
      </c>
      <c r="Q2197" s="32" t="s">
        <v>9903</v>
      </c>
      <c r="R2197" s="32" t="s">
        <v>12499</v>
      </c>
      <c r="S2197" s="32" t="s">
        <v>10898</v>
      </c>
    </row>
    <row r="2198" spans="1:21" x14ac:dyDescent="0.25">
      <c r="A2198" s="33" t="s">
        <v>2799</v>
      </c>
      <c r="B2198" s="35" t="s">
        <v>3225</v>
      </c>
      <c r="C2198" s="35" t="s">
        <v>3021</v>
      </c>
      <c r="D2198" s="32" t="s">
        <v>2715</v>
      </c>
      <c r="E2198" s="32" t="s">
        <v>1118</v>
      </c>
      <c r="O2198" s="35"/>
      <c r="P2198" s="35" t="s">
        <v>4248</v>
      </c>
      <c r="Q2198" s="32" t="s">
        <v>9903</v>
      </c>
      <c r="R2198" s="32" t="s">
        <v>12500</v>
      </c>
      <c r="S2198" s="32" t="s">
        <v>10077</v>
      </c>
    </row>
    <row r="2199" spans="1:21" x14ac:dyDescent="0.25">
      <c r="A2199" s="33" t="s">
        <v>2757</v>
      </c>
      <c r="B2199" s="35" t="s">
        <v>3183</v>
      </c>
      <c r="C2199" s="35" t="s">
        <v>2979</v>
      </c>
      <c r="D2199" s="32" t="s">
        <v>3410</v>
      </c>
      <c r="E2199" s="32" t="s">
        <v>1118</v>
      </c>
      <c r="O2199" s="35"/>
      <c r="P2199" s="35" t="s">
        <v>4248</v>
      </c>
      <c r="Q2199" s="32" t="s">
        <v>9903</v>
      </c>
      <c r="R2199" s="32" t="s">
        <v>12501</v>
      </c>
      <c r="S2199" s="32" t="s">
        <v>10089</v>
      </c>
    </row>
    <row r="2200" spans="1:21" x14ac:dyDescent="0.25">
      <c r="A2200" s="35" t="s">
        <v>6584</v>
      </c>
      <c r="B2200" s="35" t="s">
        <v>6585</v>
      </c>
      <c r="C2200" s="35" t="s">
        <v>6586</v>
      </c>
      <c r="O2200" s="35"/>
      <c r="P2200" s="35" t="s">
        <v>4248</v>
      </c>
      <c r="R2200" s="32" t="s">
        <v>12481</v>
      </c>
      <c r="S2200" s="32" t="s">
        <v>12482</v>
      </c>
      <c r="T2200" s="32" t="s">
        <v>12172</v>
      </c>
      <c r="U2200" s="32" t="s">
        <v>10062</v>
      </c>
    </row>
    <row r="2201" spans="1:21" x14ac:dyDescent="0.25">
      <c r="A2201" s="35" t="s">
        <v>6581</v>
      </c>
      <c r="B2201" s="35" t="s">
        <v>6582</v>
      </c>
      <c r="C2201" s="35" t="s">
        <v>6583</v>
      </c>
      <c r="O2201" s="35"/>
      <c r="P2201" s="35" t="s">
        <v>4248</v>
      </c>
      <c r="R2201" s="32" t="s">
        <v>12481</v>
      </c>
      <c r="S2201" s="32" t="s">
        <v>12482</v>
      </c>
      <c r="T2201" s="32" t="s">
        <v>12502</v>
      </c>
      <c r="U2201" s="32" t="s">
        <v>12503</v>
      </c>
    </row>
    <row r="2202" spans="1:21" x14ac:dyDescent="0.25">
      <c r="A2202" s="33" t="s">
        <v>2791</v>
      </c>
      <c r="B2202" s="35" t="s">
        <v>3217</v>
      </c>
      <c r="C2202" s="35" t="s">
        <v>3013</v>
      </c>
      <c r="D2202" s="32" t="s">
        <v>3404</v>
      </c>
      <c r="E2202" s="32" t="s">
        <v>138</v>
      </c>
      <c r="O2202" s="35"/>
      <c r="P2202" s="35" t="s">
        <v>4248</v>
      </c>
      <c r="R2202" s="32" t="s">
        <v>12481</v>
      </c>
      <c r="S2202" s="32" t="s">
        <v>12482</v>
      </c>
      <c r="T2202" s="32" t="s">
        <v>10287</v>
      </c>
      <c r="U2202" s="32" t="s">
        <v>10065</v>
      </c>
    </row>
    <row r="2203" spans="1:21" x14ac:dyDescent="0.25">
      <c r="A2203" s="33" t="s">
        <v>2775</v>
      </c>
      <c r="B2203" s="35" t="s">
        <v>3201</v>
      </c>
      <c r="C2203" s="35" t="s">
        <v>2997</v>
      </c>
      <c r="D2203" s="32" t="s">
        <v>3403</v>
      </c>
      <c r="E2203" s="32" t="s">
        <v>3416</v>
      </c>
      <c r="O2203" s="35"/>
      <c r="P2203" s="35" t="s">
        <v>4248</v>
      </c>
      <c r="R2203" s="32" t="s">
        <v>12481</v>
      </c>
      <c r="S2203" s="32" t="s">
        <v>12482</v>
      </c>
      <c r="T2203" s="32" t="s">
        <v>11500</v>
      </c>
      <c r="U2203" s="32" t="s">
        <v>10062</v>
      </c>
    </row>
    <row r="2204" spans="1:21" x14ac:dyDescent="0.25">
      <c r="A2204" s="33" t="s">
        <v>2768</v>
      </c>
      <c r="B2204" s="35" t="s">
        <v>3194</v>
      </c>
      <c r="C2204" s="35" t="s">
        <v>2990</v>
      </c>
      <c r="D2204" s="32" t="s">
        <v>2715</v>
      </c>
      <c r="E2204" s="32" t="s">
        <v>3416</v>
      </c>
      <c r="O2204" s="35"/>
      <c r="P2204" s="35" t="s">
        <v>4248</v>
      </c>
      <c r="R2204" s="32" t="s">
        <v>12481</v>
      </c>
      <c r="S2204" s="32" t="s">
        <v>12482</v>
      </c>
      <c r="T2204" s="32" t="s">
        <v>12504</v>
      </c>
      <c r="U2204" s="32" t="s">
        <v>10090</v>
      </c>
    </row>
    <row r="2205" spans="1:21" x14ac:dyDescent="0.25">
      <c r="A2205" s="35" t="s">
        <v>4399</v>
      </c>
      <c r="B2205" s="35" t="s">
        <v>4400</v>
      </c>
      <c r="C2205" s="35" t="s">
        <v>4401</v>
      </c>
      <c r="O2205" s="35"/>
      <c r="P2205" s="35" t="s">
        <v>4362</v>
      </c>
      <c r="Q2205" s="32" t="s">
        <v>9988</v>
      </c>
      <c r="R2205" s="32" t="s">
        <v>12505</v>
      </c>
      <c r="S2205" s="32" t="s">
        <v>12506</v>
      </c>
      <c r="T2205" s="32" t="s">
        <v>12507</v>
      </c>
      <c r="U2205" s="32" t="s">
        <v>12508</v>
      </c>
    </row>
    <row r="2206" spans="1:21" x14ac:dyDescent="0.25">
      <c r="A2206" s="35" t="s">
        <v>4498</v>
      </c>
      <c r="B2206" s="35" t="s">
        <v>4406</v>
      </c>
      <c r="C2206" s="35" t="s">
        <v>4499</v>
      </c>
      <c r="O2206" s="35"/>
      <c r="P2206" s="35" t="s">
        <v>4362</v>
      </c>
      <c r="Q2206" s="32" t="s">
        <v>10016</v>
      </c>
      <c r="R2206" s="32" t="s">
        <v>12509</v>
      </c>
      <c r="S2206" s="32" t="s">
        <v>12510</v>
      </c>
      <c r="T2206" s="32" t="s">
        <v>12343</v>
      </c>
      <c r="U2206" s="32" t="s">
        <v>12344</v>
      </c>
    </row>
    <row r="2207" spans="1:21" x14ac:dyDescent="0.25">
      <c r="A2207" s="35" t="s">
        <v>4405</v>
      </c>
      <c r="B2207" s="35" t="s">
        <v>4406</v>
      </c>
      <c r="C2207" s="35" t="s">
        <v>4407</v>
      </c>
      <c r="O2207" s="35"/>
      <c r="P2207" s="35" t="s">
        <v>4362</v>
      </c>
      <c r="Q2207" s="32" t="s">
        <v>10016</v>
      </c>
      <c r="R2207" s="32" t="s">
        <v>12511</v>
      </c>
      <c r="S2207" s="32" t="s">
        <v>12512</v>
      </c>
      <c r="T2207" s="32" t="s">
        <v>12513</v>
      </c>
      <c r="U2207" s="32" t="s">
        <v>11477</v>
      </c>
    </row>
    <row r="2208" spans="1:21" x14ac:dyDescent="0.25">
      <c r="A2208" s="35" t="s">
        <v>7464</v>
      </c>
      <c r="B2208" s="35" t="s">
        <v>7465</v>
      </c>
      <c r="C2208" s="35" t="s">
        <v>7466</v>
      </c>
      <c r="O2208" s="35"/>
      <c r="P2208" s="35" t="s">
        <v>4248</v>
      </c>
      <c r="Q2208" s="32" t="s">
        <v>10017</v>
      </c>
      <c r="R2208" s="32" t="s">
        <v>12514</v>
      </c>
      <c r="S2208" s="32" t="s">
        <v>12515</v>
      </c>
    </row>
    <row r="2209" spans="1:21" x14ac:dyDescent="0.25">
      <c r="A2209" s="35" t="s">
        <v>4620</v>
      </c>
      <c r="B2209" s="35" t="s">
        <v>4621</v>
      </c>
      <c r="C2209" s="35" t="s">
        <v>4622</v>
      </c>
      <c r="O2209" s="35"/>
      <c r="P2209" s="35" t="s">
        <v>4248</v>
      </c>
      <c r="Q2209" s="32" t="s">
        <v>10017</v>
      </c>
      <c r="R2209" s="32" t="s">
        <v>12514</v>
      </c>
      <c r="S2209" s="32" t="s">
        <v>12516</v>
      </c>
    </row>
    <row r="2210" spans="1:21" x14ac:dyDescent="0.25">
      <c r="A2210" s="35" t="s">
        <v>1055</v>
      </c>
      <c r="B2210" s="35" t="s">
        <v>1056</v>
      </c>
      <c r="C2210" s="35" t="s">
        <v>1057</v>
      </c>
      <c r="D2210" s="32" t="s">
        <v>3399</v>
      </c>
      <c r="E2210" s="32" t="s">
        <v>857</v>
      </c>
      <c r="F2210" s="46">
        <v>4</v>
      </c>
      <c r="G2210" s="32" t="s">
        <v>132</v>
      </c>
      <c r="H2210" s="32" t="s">
        <v>117</v>
      </c>
      <c r="I2210" s="32" t="s">
        <v>133</v>
      </c>
      <c r="O2210" s="35"/>
      <c r="P2210" s="35" t="s">
        <v>4248</v>
      </c>
      <c r="R2210" s="32" t="s">
        <v>12517</v>
      </c>
      <c r="S2210" s="32" t="s">
        <v>12518</v>
      </c>
      <c r="T2210" s="32" t="s">
        <v>12519</v>
      </c>
      <c r="U2210" s="32" t="s">
        <v>12520</v>
      </c>
    </row>
    <row r="2211" spans="1:21" x14ac:dyDescent="0.25">
      <c r="A2211" s="35" t="s">
        <v>1052</v>
      </c>
      <c r="B2211" s="35" t="s">
        <v>1053</v>
      </c>
      <c r="C2211" s="35" t="s">
        <v>1054</v>
      </c>
      <c r="D2211" s="32" t="s">
        <v>3403</v>
      </c>
      <c r="E2211" s="32" t="s">
        <v>131</v>
      </c>
      <c r="F2211" s="46" t="s">
        <v>1048</v>
      </c>
      <c r="G2211" s="32" t="s">
        <v>132</v>
      </c>
      <c r="H2211" s="32" t="s">
        <v>117</v>
      </c>
      <c r="I2211" s="32" t="s">
        <v>133</v>
      </c>
      <c r="O2211" s="35"/>
      <c r="P2211" s="35" t="s">
        <v>4248</v>
      </c>
      <c r="Q2211" s="32" t="s">
        <v>10007</v>
      </c>
      <c r="R2211" s="32" t="s">
        <v>12521</v>
      </c>
      <c r="S2211" s="32" t="s">
        <v>12522</v>
      </c>
      <c r="T2211" s="32" t="s">
        <v>12523</v>
      </c>
      <c r="U2211" s="32" t="s">
        <v>12524</v>
      </c>
    </row>
    <row r="2212" spans="1:21" x14ac:dyDescent="0.25">
      <c r="A2212" s="35" t="s">
        <v>1049</v>
      </c>
      <c r="B2212" s="35" t="s">
        <v>1050</v>
      </c>
      <c r="C2212" s="35" t="s">
        <v>1051</v>
      </c>
      <c r="D2212" s="32" t="s">
        <v>137</v>
      </c>
      <c r="E2212" s="32" t="s">
        <v>131</v>
      </c>
      <c r="F2212" s="46" t="s">
        <v>1048</v>
      </c>
      <c r="G2212" s="32" t="s">
        <v>132</v>
      </c>
      <c r="H2212" s="32" t="s">
        <v>117</v>
      </c>
      <c r="I2212" s="32" t="s">
        <v>133</v>
      </c>
      <c r="O2212" s="35"/>
      <c r="P2212" s="35" t="s">
        <v>4248</v>
      </c>
      <c r="Q2212" s="32" t="s">
        <v>10007</v>
      </c>
      <c r="R2212" s="32" t="s">
        <v>12525</v>
      </c>
      <c r="S2212" s="32" t="s">
        <v>11532</v>
      </c>
      <c r="T2212" s="32" t="s">
        <v>12526</v>
      </c>
      <c r="U2212" s="32" t="s">
        <v>12527</v>
      </c>
    </row>
    <row r="2213" spans="1:21" x14ac:dyDescent="0.25">
      <c r="A2213" s="35" t="s">
        <v>1045</v>
      </c>
      <c r="B2213" s="35" t="s">
        <v>1046</v>
      </c>
      <c r="C2213" s="35" t="s">
        <v>1047</v>
      </c>
      <c r="D2213" s="32" t="s">
        <v>3411</v>
      </c>
      <c r="E2213" s="32" t="s">
        <v>131</v>
      </c>
      <c r="F2213" s="46" t="s">
        <v>1048</v>
      </c>
      <c r="G2213" s="32" t="s">
        <v>132</v>
      </c>
      <c r="H2213" s="32" t="s">
        <v>117</v>
      </c>
      <c r="I2213" s="32" t="s">
        <v>133</v>
      </c>
      <c r="O2213" s="35"/>
      <c r="P2213" s="35" t="s">
        <v>4248</v>
      </c>
      <c r="Q2213" s="32" t="s">
        <v>10007</v>
      </c>
      <c r="R2213" s="32" t="s">
        <v>12525</v>
      </c>
      <c r="S2213" s="32" t="s">
        <v>11532</v>
      </c>
      <c r="T2213" s="32" t="s">
        <v>12526</v>
      </c>
      <c r="U2213" s="32" t="s">
        <v>10439</v>
      </c>
    </row>
    <row r="2214" spans="1:21" x14ac:dyDescent="0.25">
      <c r="A2214" s="35" t="s">
        <v>8126</v>
      </c>
      <c r="B2214" s="35" t="s">
        <v>8127</v>
      </c>
      <c r="C2214" s="35" t="s">
        <v>8128</v>
      </c>
      <c r="O2214" s="35"/>
      <c r="P2214" s="35" t="s">
        <v>4248</v>
      </c>
      <c r="Q2214" s="32" t="s">
        <v>10007</v>
      </c>
      <c r="R2214" s="32" t="s">
        <v>11700</v>
      </c>
      <c r="S2214" s="32" t="s">
        <v>10393</v>
      </c>
      <c r="T2214" s="32" t="s">
        <v>10394</v>
      </c>
    </row>
    <row r="2215" spans="1:21" x14ac:dyDescent="0.25">
      <c r="A2215" s="35" t="s">
        <v>8123</v>
      </c>
      <c r="B2215" s="35" t="s">
        <v>8124</v>
      </c>
      <c r="C2215" s="35" t="s">
        <v>8125</v>
      </c>
      <c r="O2215" s="35"/>
      <c r="P2215" s="35" t="s">
        <v>4248</v>
      </c>
      <c r="Q2215" s="32" t="s">
        <v>10007</v>
      </c>
      <c r="R2215" s="32" t="s">
        <v>12528</v>
      </c>
      <c r="S2215" s="32" t="s">
        <v>12529</v>
      </c>
      <c r="T2215" s="32" t="s">
        <v>10399</v>
      </c>
      <c r="U2215" s="32" t="s">
        <v>10394</v>
      </c>
    </row>
    <row r="2216" spans="1:21" x14ac:dyDescent="0.25">
      <c r="A2216" s="35" t="s">
        <v>8120</v>
      </c>
      <c r="B2216" s="35" t="s">
        <v>8121</v>
      </c>
      <c r="C2216" s="35" t="s">
        <v>8122</v>
      </c>
      <c r="O2216" s="35"/>
      <c r="P2216" s="35" t="s">
        <v>4248</v>
      </c>
      <c r="Q2216" s="32" t="s">
        <v>10007</v>
      </c>
      <c r="R2216" s="32" t="s">
        <v>12530</v>
      </c>
      <c r="S2216" s="32" t="s">
        <v>10540</v>
      </c>
      <c r="T2216" s="32" t="s">
        <v>10354</v>
      </c>
      <c r="U2216" s="32" t="s">
        <v>10355</v>
      </c>
    </row>
    <row r="2217" spans="1:21" x14ac:dyDescent="0.25">
      <c r="A2217" s="35" t="s">
        <v>8129</v>
      </c>
      <c r="B2217" s="35" t="s">
        <v>8130</v>
      </c>
      <c r="C2217" s="35" t="s">
        <v>8131</v>
      </c>
      <c r="O2217" s="35"/>
      <c r="P2217" s="35" t="s">
        <v>4248</v>
      </c>
      <c r="Q2217" s="32" t="s">
        <v>10007</v>
      </c>
      <c r="R2217" s="32" t="s">
        <v>12531</v>
      </c>
      <c r="S2217" s="32" t="s">
        <v>11333</v>
      </c>
    </row>
    <row r="2218" spans="1:21" x14ac:dyDescent="0.25">
      <c r="A2218" s="35" t="s">
        <v>1042</v>
      </c>
      <c r="B2218" s="35" t="s">
        <v>1043</v>
      </c>
      <c r="C2218" s="35" t="s">
        <v>1044</v>
      </c>
      <c r="D2218" s="32" t="s">
        <v>137</v>
      </c>
      <c r="E2218" s="32" t="s">
        <v>138</v>
      </c>
      <c r="F2218" s="46">
        <v>4</v>
      </c>
      <c r="G2218" s="32" t="s">
        <v>132</v>
      </c>
      <c r="H2218" s="32" t="s">
        <v>138</v>
      </c>
      <c r="I2218" s="32" t="s">
        <v>133</v>
      </c>
      <c r="O2218" s="35"/>
      <c r="P2218" s="35" t="s">
        <v>4248</v>
      </c>
      <c r="R2218" s="32" t="s">
        <v>1044</v>
      </c>
    </row>
    <row r="2219" spans="1:21" x14ac:dyDescent="0.25">
      <c r="A2219" s="35" t="s">
        <v>1039</v>
      </c>
      <c r="B2219" s="35" t="s">
        <v>1040</v>
      </c>
      <c r="C2219" s="35" t="s">
        <v>1041</v>
      </c>
      <c r="D2219" s="32" t="s">
        <v>137</v>
      </c>
      <c r="E2219" s="32" t="s">
        <v>138</v>
      </c>
      <c r="F2219" s="46">
        <v>4</v>
      </c>
      <c r="G2219" s="32" t="s">
        <v>132</v>
      </c>
      <c r="H2219" s="32" t="s">
        <v>138</v>
      </c>
      <c r="I2219" s="32" t="s">
        <v>133</v>
      </c>
      <c r="O2219" s="35"/>
      <c r="P2219" s="35" t="s">
        <v>4248</v>
      </c>
      <c r="R2219" s="32" t="s">
        <v>1041</v>
      </c>
    </row>
    <row r="2220" spans="1:21" x14ac:dyDescent="0.25">
      <c r="A2220" s="35" t="s">
        <v>1036</v>
      </c>
      <c r="B2220" s="35" t="s">
        <v>1037</v>
      </c>
      <c r="C2220" s="35" t="s">
        <v>1038</v>
      </c>
      <c r="D2220" s="32" t="s">
        <v>137</v>
      </c>
      <c r="E2220" s="32" t="s">
        <v>138</v>
      </c>
      <c r="F2220" s="46">
        <v>4</v>
      </c>
      <c r="G2220" s="32" t="s">
        <v>132</v>
      </c>
      <c r="H2220" s="32" t="s">
        <v>100</v>
      </c>
      <c r="I2220" s="32" t="s">
        <v>133</v>
      </c>
      <c r="O2220" s="35"/>
      <c r="P2220" s="35" t="s">
        <v>4248</v>
      </c>
      <c r="Q2220" s="32" t="s">
        <v>9904</v>
      </c>
      <c r="R2220" s="32" t="s">
        <v>12532</v>
      </c>
      <c r="S2220" s="32" t="s">
        <v>12533</v>
      </c>
      <c r="T2220" s="32" t="s">
        <v>12534</v>
      </c>
      <c r="U2220" s="32" t="s">
        <v>12535</v>
      </c>
    </row>
    <row r="2221" spans="1:21" x14ac:dyDescent="0.25">
      <c r="A2221" s="35" t="s">
        <v>7641</v>
      </c>
      <c r="B2221" s="35" t="s">
        <v>7642</v>
      </c>
      <c r="C2221" s="35" t="s">
        <v>7643</v>
      </c>
      <c r="O2221" s="35"/>
      <c r="P2221" s="35" t="s">
        <v>4248</v>
      </c>
      <c r="R2221" s="32">
        <v>100001008772</v>
      </c>
      <c r="S2221" s="32" t="s">
        <v>10378</v>
      </c>
    </row>
    <row r="2222" spans="1:21" x14ac:dyDescent="0.25">
      <c r="A2222" s="35" t="s">
        <v>7807</v>
      </c>
      <c r="B2222" s="35" t="s">
        <v>7808</v>
      </c>
      <c r="C2222" s="35" t="s">
        <v>7809</v>
      </c>
      <c r="O2222" s="35"/>
      <c r="P2222" s="35" t="s">
        <v>4248</v>
      </c>
      <c r="R2222" s="32">
        <v>100001008772</v>
      </c>
      <c r="S2222" s="32" t="s">
        <v>10715</v>
      </c>
    </row>
    <row r="2223" spans="1:21" x14ac:dyDescent="0.25">
      <c r="A2223" s="35" t="s">
        <v>4408</v>
      </c>
      <c r="B2223" s="35" t="s">
        <v>4409</v>
      </c>
      <c r="C2223" s="35" t="s">
        <v>4410</v>
      </c>
      <c r="O2223" s="35"/>
      <c r="P2223" s="35" t="s">
        <v>4362</v>
      </c>
      <c r="R2223" s="32" t="s">
        <v>12536</v>
      </c>
      <c r="S2223" s="32" t="s">
        <v>12512</v>
      </c>
      <c r="T2223" s="32" t="s">
        <v>12513</v>
      </c>
      <c r="U2223" s="32" t="s">
        <v>12537</v>
      </c>
    </row>
    <row r="2224" spans="1:21" x14ac:dyDescent="0.25">
      <c r="A2224" s="35" t="s">
        <v>4500</v>
      </c>
      <c r="B2224" s="35" t="s">
        <v>4501</v>
      </c>
      <c r="C2224" s="35" t="s">
        <v>4502</v>
      </c>
      <c r="O2224" s="35"/>
      <c r="P2224" s="35" t="s">
        <v>4362</v>
      </c>
      <c r="R2224" s="32" t="s">
        <v>12468</v>
      </c>
      <c r="S2224" s="32" t="s">
        <v>12469</v>
      </c>
      <c r="T2224" s="32" t="s">
        <v>12470</v>
      </c>
      <c r="U2224" s="32" t="s">
        <v>12538</v>
      </c>
    </row>
    <row r="2225" spans="1:21" x14ac:dyDescent="0.25">
      <c r="A2225" s="35" t="s">
        <v>4270</v>
      </c>
      <c r="B2225" s="35" t="s">
        <v>4271</v>
      </c>
      <c r="C2225" s="35" t="s">
        <v>4272</v>
      </c>
      <c r="O2225" s="35"/>
      <c r="P2225" s="35" t="s">
        <v>4362</v>
      </c>
      <c r="Q2225" s="32" t="s">
        <v>9966</v>
      </c>
      <c r="R2225" s="32" t="s">
        <v>12539</v>
      </c>
      <c r="S2225" s="32" t="e" cm="1">
        <f t="array" aca="1" ref="S2225" ca="1">+Blush(S)</f>
        <v>#NAME?</v>
      </c>
      <c r="T2225" s="32" t="s">
        <v>12540</v>
      </c>
      <c r="U2225" s="32" t="s">
        <v>12541</v>
      </c>
    </row>
    <row r="2226" spans="1:21" x14ac:dyDescent="0.25">
      <c r="A2226" s="35" t="s">
        <v>1033</v>
      </c>
      <c r="B2226" s="35" t="s">
        <v>1034</v>
      </c>
      <c r="C2226" s="35" t="s">
        <v>1035</v>
      </c>
      <c r="D2226" s="32" t="s">
        <v>137</v>
      </c>
      <c r="E2226" s="32" t="s">
        <v>366</v>
      </c>
      <c r="F2226" s="46">
        <v>8</v>
      </c>
      <c r="G2226" s="32" t="s">
        <v>132</v>
      </c>
      <c r="H2226" s="32" t="s">
        <v>100</v>
      </c>
      <c r="I2226" s="32" t="s">
        <v>133</v>
      </c>
      <c r="O2226" s="35"/>
      <c r="P2226" s="35" t="s">
        <v>4248</v>
      </c>
      <c r="Q2226" s="32" t="s">
        <v>10202</v>
      </c>
      <c r="R2226" s="32" t="s">
        <v>10202</v>
      </c>
      <c r="S2226" s="32" t="e" cm="1">
        <f t="array" ref="S2226">-Brown</f>
        <v>#NAME?</v>
      </c>
    </row>
    <row r="2227" spans="1:21" x14ac:dyDescent="0.25">
      <c r="A2227" s="35" t="s">
        <v>1030</v>
      </c>
      <c r="B2227" s="35" t="s">
        <v>1031</v>
      </c>
      <c r="C2227" s="35" t="s">
        <v>1032</v>
      </c>
      <c r="D2227" s="32" t="s">
        <v>3389</v>
      </c>
      <c r="E2227" s="32" t="s">
        <v>366</v>
      </c>
      <c r="F2227" s="46">
        <v>8</v>
      </c>
      <c r="G2227" s="32" t="s">
        <v>132</v>
      </c>
      <c r="H2227" s="32" t="s">
        <v>100</v>
      </c>
      <c r="I2227" s="32" t="s">
        <v>133</v>
      </c>
      <c r="O2227" s="35"/>
      <c r="P2227" s="35" t="s">
        <v>4248</v>
      </c>
      <c r="Q2227" s="32" t="s">
        <v>10202</v>
      </c>
      <c r="R2227" s="32" t="s">
        <v>10202</v>
      </c>
      <c r="S2227" s="32" t="e" cm="1">
        <f t="array" ref="S2227">-Cream</f>
        <v>#NAME?</v>
      </c>
    </row>
    <row r="2228" spans="1:21" x14ac:dyDescent="0.25">
      <c r="A2228" s="35" t="s">
        <v>1027</v>
      </c>
      <c r="B2228" s="35" t="s">
        <v>1028</v>
      </c>
      <c r="C2228" s="35" t="s">
        <v>1029</v>
      </c>
      <c r="D2228" s="32" t="s">
        <v>137</v>
      </c>
      <c r="E2228" s="32" t="s">
        <v>366</v>
      </c>
      <c r="F2228" s="46">
        <v>8</v>
      </c>
      <c r="G2228" s="32" t="s">
        <v>132</v>
      </c>
      <c r="H2228" s="32" t="s">
        <v>100</v>
      </c>
      <c r="I2228" s="32" t="s">
        <v>133</v>
      </c>
      <c r="O2228" s="35"/>
      <c r="P2228" s="35" t="s">
        <v>4248</v>
      </c>
      <c r="Q2228" s="32" t="s">
        <v>10201</v>
      </c>
      <c r="R2228" s="32" t="s">
        <v>10201</v>
      </c>
      <c r="S2228" s="32" t="e" cm="1">
        <f t="array" ref="S2228">-Brown</f>
        <v>#NAME?</v>
      </c>
    </row>
    <row r="2229" spans="1:21" x14ac:dyDescent="0.25">
      <c r="A2229" s="35" t="s">
        <v>1023</v>
      </c>
      <c r="B2229" s="35" t="s">
        <v>1024</v>
      </c>
      <c r="C2229" s="35" t="s">
        <v>1025</v>
      </c>
      <c r="D2229" s="32" t="s">
        <v>3389</v>
      </c>
      <c r="E2229" s="32" t="s">
        <v>366</v>
      </c>
      <c r="F2229" s="46">
        <v>8</v>
      </c>
      <c r="G2229" s="32" t="s">
        <v>132</v>
      </c>
      <c r="H2229" s="32" t="s">
        <v>100</v>
      </c>
      <c r="I2229" s="32" t="s">
        <v>133</v>
      </c>
      <c r="O2229" s="35"/>
      <c r="P2229" s="35" t="s">
        <v>4248</v>
      </c>
      <c r="Q2229" s="32" t="s">
        <v>10201</v>
      </c>
      <c r="R2229" s="32" t="s">
        <v>10201</v>
      </c>
      <c r="S2229" s="32" t="e" cm="1">
        <f t="array" ref="S2229">-Cream</f>
        <v>#NAME?</v>
      </c>
    </row>
    <row r="2230" spans="1:21" x14ac:dyDescent="0.25">
      <c r="A2230" s="35" t="s">
        <v>1020</v>
      </c>
      <c r="B2230" s="35" t="s">
        <v>1021</v>
      </c>
      <c r="C2230" s="35" t="s">
        <v>1022</v>
      </c>
      <c r="D2230" s="32" t="s">
        <v>137</v>
      </c>
      <c r="E2230" s="32" t="s">
        <v>138</v>
      </c>
      <c r="F2230" s="46">
        <v>4</v>
      </c>
      <c r="G2230" s="32" t="s">
        <v>132</v>
      </c>
      <c r="H2230" s="32" t="s">
        <v>100</v>
      </c>
      <c r="I2230" s="32" t="s">
        <v>133</v>
      </c>
      <c r="O2230" s="35"/>
      <c r="P2230" s="35" t="s">
        <v>4248</v>
      </c>
      <c r="Q2230" s="32" t="s">
        <v>10018</v>
      </c>
      <c r="R2230" s="32" t="s">
        <v>12542</v>
      </c>
      <c r="S2230" s="32" t="s">
        <v>12543</v>
      </c>
      <c r="T2230" s="32" t="s">
        <v>12544</v>
      </c>
      <c r="U2230" s="32" t="s">
        <v>12545</v>
      </c>
    </row>
    <row r="2231" spans="1:21" x14ac:dyDescent="0.25">
      <c r="A2231" s="35" t="s">
        <v>9774</v>
      </c>
      <c r="B2231" s="35" t="s">
        <v>9775</v>
      </c>
      <c r="C2231" s="35" t="s">
        <v>9776</v>
      </c>
      <c r="O2231" s="35"/>
      <c r="P2231" s="35" t="s">
        <v>4248</v>
      </c>
      <c r="R2231" s="32" t="s">
        <v>12546</v>
      </c>
      <c r="S2231" s="32" t="s">
        <v>12547</v>
      </c>
      <c r="T2231" s="32" t="s">
        <v>12548</v>
      </c>
      <c r="U2231" s="32" t="s">
        <v>12549</v>
      </c>
    </row>
    <row r="2232" spans="1:21" x14ac:dyDescent="0.25">
      <c r="A2232" s="35" t="s">
        <v>9771</v>
      </c>
      <c r="B2232" s="35" t="s">
        <v>9772</v>
      </c>
      <c r="C2232" s="35" t="s">
        <v>9773</v>
      </c>
      <c r="O2232" s="35"/>
      <c r="P2232" s="35" t="s">
        <v>3713</v>
      </c>
      <c r="Q2232" s="32" t="s">
        <v>9965</v>
      </c>
      <c r="R2232" s="32" t="s">
        <v>12550</v>
      </c>
      <c r="S2232" s="32" t="s">
        <v>12551</v>
      </c>
      <c r="T2232" s="32">
        <v>2</v>
      </c>
      <c r="U2232" s="32" t="s">
        <v>12552</v>
      </c>
    </row>
    <row r="2233" spans="1:21" x14ac:dyDescent="0.25">
      <c r="A2233" s="35" t="s">
        <v>1017</v>
      </c>
      <c r="B2233" s="35" t="s">
        <v>1018</v>
      </c>
      <c r="C2233" s="35" t="s">
        <v>1019</v>
      </c>
      <c r="D2233" s="32" t="s">
        <v>3390</v>
      </c>
      <c r="E2233" s="32" t="s">
        <v>138</v>
      </c>
      <c r="F2233" s="46" t="s">
        <v>138</v>
      </c>
      <c r="G2233" s="32" t="s">
        <v>132</v>
      </c>
      <c r="H2233" s="32" t="s">
        <v>138</v>
      </c>
      <c r="I2233" s="32" t="s">
        <v>133</v>
      </c>
      <c r="O2233" s="35"/>
      <c r="P2233" s="35" t="s">
        <v>4248</v>
      </c>
      <c r="R2233" s="32" t="s">
        <v>12553</v>
      </c>
      <c r="S2233" s="32" t="s">
        <v>10383</v>
      </c>
      <c r="T2233" s="32" t="e" cm="1">
        <f t="array" ref="T2233">-D.</f>
        <v>#NAME?</v>
      </c>
      <c r="U2233" s="32" t="s">
        <v>10266</v>
      </c>
    </row>
    <row r="2234" spans="1:21" x14ac:dyDescent="0.25">
      <c r="A2234" s="35" t="s">
        <v>1014</v>
      </c>
      <c r="B2234" s="35" t="s">
        <v>1015</v>
      </c>
      <c r="C2234" s="35" t="s">
        <v>1016</v>
      </c>
      <c r="D2234" s="32" t="s">
        <v>117</v>
      </c>
      <c r="E2234" s="32" t="s">
        <v>138</v>
      </c>
      <c r="F2234" s="46">
        <v>4</v>
      </c>
      <c r="G2234" s="32" t="s">
        <v>132</v>
      </c>
      <c r="H2234" s="32" t="s">
        <v>138</v>
      </c>
      <c r="I2234" s="32" t="s">
        <v>133</v>
      </c>
      <c r="O2234" s="35"/>
      <c r="P2234" s="35" t="s">
        <v>4248</v>
      </c>
      <c r="R2234" s="32" t="s">
        <v>12554</v>
      </c>
      <c r="S2234" s="32" t="s">
        <v>12555</v>
      </c>
    </row>
    <row r="2235" spans="1:21" x14ac:dyDescent="0.25">
      <c r="A2235" s="35" t="s">
        <v>1011</v>
      </c>
      <c r="B2235" s="35" t="s">
        <v>1012</v>
      </c>
      <c r="C2235" s="35" t="s">
        <v>1013</v>
      </c>
      <c r="D2235" s="32" t="s">
        <v>137</v>
      </c>
      <c r="E2235" s="32" t="s">
        <v>366</v>
      </c>
      <c r="F2235" s="46">
        <v>4</v>
      </c>
      <c r="G2235" s="32" t="s">
        <v>132</v>
      </c>
      <c r="H2235" s="32" t="s">
        <v>100</v>
      </c>
      <c r="I2235" s="32" t="s">
        <v>133</v>
      </c>
      <c r="O2235" s="35"/>
      <c r="P2235" s="35" t="s">
        <v>4248</v>
      </c>
      <c r="R2235" s="32" t="s">
        <v>1013</v>
      </c>
    </row>
    <row r="2236" spans="1:21" x14ac:dyDescent="0.25">
      <c r="A2236" s="35" t="s">
        <v>1007</v>
      </c>
      <c r="B2236" s="35" t="s">
        <v>1008</v>
      </c>
      <c r="C2236" s="35" t="s">
        <v>1009</v>
      </c>
      <c r="D2236" s="32" t="s">
        <v>1010</v>
      </c>
      <c r="E2236" s="32" t="s">
        <v>366</v>
      </c>
      <c r="F2236" s="46">
        <v>4</v>
      </c>
      <c r="G2236" s="32" t="s">
        <v>132</v>
      </c>
      <c r="H2236" s="32" t="s">
        <v>100</v>
      </c>
      <c r="I2236" s="32" t="s">
        <v>133</v>
      </c>
      <c r="O2236" s="35"/>
      <c r="P2236" s="35" t="s">
        <v>4248</v>
      </c>
      <c r="R2236" s="32" t="s">
        <v>12556</v>
      </c>
      <c r="S2236" s="32" t="s">
        <v>12557</v>
      </c>
      <c r="T2236" s="32" t="s">
        <v>11997</v>
      </c>
      <c r="U2236" s="32" t="s">
        <v>10048</v>
      </c>
    </row>
    <row r="2237" spans="1:21" x14ac:dyDescent="0.25">
      <c r="A2237" s="35" t="s">
        <v>7957</v>
      </c>
      <c r="B2237" s="35" t="s">
        <v>7958</v>
      </c>
      <c r="C2237" s="35" t="s">
        <v>7959</v>
      </c>
      <c r="O2237" s="35"/>
      <c r="P2237" s="35" t="s">
        <v>4248</v>
      </c>
      <c r="R2237" s="32">
        <v>100000889821</v>
      </c>
      <c r="S2237" s="32" t="s">
        <v>10715</v>
      </c>
    </row>
    <row r="2238" spans="1:21" x14ac:dyDescent="0.25">
      <c r="A2238" s="35" t="s">
        <v>7798</v>
      </c>
      <c r="B2238" s="35" t="s">
        <v>7799</v>
      </c>
      <c r="C2238" s="35" t="s">
        <v>7800</v>
      </c>
      <c r="O2238" s="35"/>
      <c r="P2238" s="35" t="s">
        <v>4248</v>
      </c>
      <c r="R2238" s="32">
        <v>100000889820</v>
      </c>
      <c r="S2238" s="32" t="s">
        <v>10376</v>
      </c>
    </row>
    <row r="2239" spans="1:21" x14ac:dyDescent="0.25">
      <c r="A2239" s="35" t="s">
        <v>7443</v>
      </c>
      <c r="B2239" s="35" t="s">
        <v>7444</v>
      </c>
      <c r="C2239" s="35" t="s">
        <v>7445</v>
      </c>
      <c r="O2239" s="35"/>
      <c r="P2239" s="35" t="s">
        <v>4248</v>
      </c>
      <c r="R2239" s="32" t="s">
        <v>12558</v>
      </c>
      <c r="S2239" s="32" t="s">
        <v>12559</v>
      </c>
    </row>
    <row r="2240" spans="1:21" x14ac:dyDescent="0.25">
      <c r="A2240" s="35" t="s">
        <v>7446</v>
      </c>
      <c r="B2240" s="35" t="s">
        <v>7447</v>
      </c>
      <c r="C2240" s="35" t="s">
        <v>7448</v>
      </c>
      <c r="O2240" s="35"/>
      <c r="P2240" s="35" t="s">
        <v>4248</v>
      </c>
      <c r="R2240" s="32" t="s">
        <v>12560</v>
      </c>
      <c r="S2240" s="32" t="s">
        <v>12559</v>
      </c>
    </row>
    <row r="2241" spans="1:21" x14ac:dyDescent="0.25">
      <c r="A2241" s="35" t="s">
        <v>7449</v>
      </c>
      <c r="B2241" s="35" t="s">
        <v>7450</v>
      </c>
      <c r="C2241" s="35" t="s">
        <v>7451</v>
      </c>
      <c r="O2241" s="35"/>
      <c r="P2241" s="35" t="s">
        <v>4248</v>
      </c>
      <c r="R2241" s="32" t="s">
        <v>12561</v>
      </c>
      <c r="S2241" s="32" t="s">
        <v>12559</v>
      </c>
    </row>
    <row r="2242" spans="1:21" x14ac:dyDescent="0.25">
      <c r="A2242" s="33" t="s">
        <v>3604</v>
      </c>
      <c r="B2242" s="35" t="s">
        <v>3605</v>
      </c>
      <c r="C2242" s="35" t="s">
        <v>9779</v>
      </c>
      <c r="D2242" s="32" t="s">
        <v>3607</v>
      </c>
      <c r="O2242" s="35"/>
      <c r="P2242" s="35" t="s">
        <v>4248</v>
      </c>
      <c r="R2242" s="32" t="s">
        <v>10019</v>
      </c>
      <c r="S2242" s="32" t="s">
        <v>12562</v>
      </c>
      <c r="T2242" s="32" t="s">
        <v>10052</v>
      </c>
    </row>
    <row r="2243" spans="1:21" x14ac:dyDescent="0.25">
      <c r="A2243" s="35" t="s">
        <v>1004</v>
      </c>
      <c r="B2243" s="35" t="s">
        <v>1005</v>
      </c>
      <c r="C2243" s="35" t="s">
        <v>1006</v>
      </c>
      <c r="D2243" s="32" t="s">
        <v>3403</v>
      </c>
      <c r="E2243" s="32" t="s">
        <v>366</v>
      </c>
      <c r="F2243" s="46">
        <v>8</v>
      </c>
      <c r="G2243" s="32" t="s">
        <v>132</v>
      </c>
      <c r="H2243" s="32" t="s">
        <v>100</v>
      </c>
      <c r="I2243" s="32" t="s">
        <v>133</v>
      </c>
      <c r="O2243" s="35"/>
      <c r="P2243" s="35" t="s">
        <v>4248</v>
      </c>
      <c r="Q2243" s="32" t="s">
        <v>10203</v>
      </c>
      <c r="R2243" s="32" t="s">
        <v>12563</v>
      </c>
      <c r="S2243" s="32" t="s">
        <v>11035</v>
      </c>
    </row>
    <row r="2244" spans="1:21" x14ac:dyDescent="0.25">
      <c r="A2244" s="33" t="s">
        <v>2912</v>
      </c>
      <c r="B2244" s="35" t="s">
        <v>3338</v>
      </c>
      <c r="C2244" s="35" t="s">
        <v>3116</v>
      </c>
      <c r="D2244" s="32" t="s">
        <v>2715</v>
      </c>
      <c r="E2244" s="32" t="s">
        <v>366</v>
      </c>
      <c r="O2244" s="35"/>
      <c r="P2244" s="35" t="s">
        <v>4248</v>
      </c>
      <c r="Q2244" s="32" t="s">
        <v>10203</v>
      </c>
      <c r="R2244" s="32" t="s">
        <v>12564</v>
      </c>
      <c r="S2244" s="32" t="s">
        <v>10380</v>
      </c>
      <c r="T2244" s="32" t="s">
        <v>10355</v>
      </c>
    </row>
    <row r="2245" spans="1:21" x14ac:dyDescent="0.25">
      <c r="A2245" s="35" t="s">
        <v>1001</v>
      </c>
      <c r="B2245" s="35" t="s">
        <v>1002</v>
      </c>
      <c r="C2245" s="35" t="s">
        <v>1003</v>
      </c>
      <c r="D2245" s="32" t="s">
        <v>3403</v>
      </c>
      <c r="E2245" s="32" t="s">
        <v>366</v>
      </c>
      <c r="F2245" s="46">
        <v>8</v>
      </c>
      <c r="G2245" s="32" t="s">
        <v>132</v>
      </c>
      <c r="H2245" s="32" t="s">
        <v>100</v>
      </c>
      <c r="I2245" s="32" t="s">
        <v>133</v>
      </c>
      <c r="O2245" s="35"/>
      <c r="P2245" s="35" t="s">
        <v>4248</v>
      </c>
      <c r="Q2245" s="32" t="s">
        <v>10204</v>
      </c>
      <c r="R2245" s="32" t="s">
        <v>12564</v>
      </c>
      <c r="S2245" s="32" t="s">
        <v>12565</v>
      </c>
      <c r="T2245" s="32" t="s">
        <v>11035</v>
      </c>
    </row>
    <row r="2246" spans="1:21" x14ac:dyDescent="0.25">
      <c r="A2246" s="33" t="s">
        <v>2911</v>
      </c>
      <c r="B2246" s="35" t="s">
        <v>3337</v>
      </c>
      <c r="C2246" s="35" t="s">
        <v>3115</v>
      </c>
      <c r="D2246" s="32" t="s">
        <v>2715</v>
      </c>
      <c r="E2246" s="32" t="s">
        <v>366</v>
      </c>
      <c r="O2246" s="35"/>
      <c r="P2246" s="35" t="s">
        <v>4248</v>
      </c>
      <c r="Q2246" s="32" t="s">
        <v>10204</v>
      </c>
      <c r="R2246" s="32" t="s">
        <v>12566</v>
      </c>
      <c r="S2246" s="32" t="s">
        <v>10380</v>
      </c>
      <c r="T2246" s="32" t="s">
        <v>10355</v>
      </c>
    </row>
    <row r="2247" spans="1:21" x14ac:dyDescent="0.25">
      <c r="A2247" s="35" t="s">
        <v>998</v>
      </c>
      <c r="B2247" s="35" t="s">
        <v>999</v>
      </c>
      <c r="C2247" s="35" t="s">
        <v>1000</v>
      </c>
      <c r="D2247" s="32" t="s">
        <v>137</v>
      </c>
      <c r="E2247" s="32" t="s">
        <v>138</v>
      </c>
      <c r="F2247" s="46">
        <v>4</v>
      </c>
      <c r="G2247" s="32" t="s">
        <v>132</v>
      </c>
      <c r="H2247" s="32" t="s">
        <v>100</v>
      </c>
      <c r="I2247" s="32" t="s">
        <v>133</v>
      </c>
      <c r="O2247" s="35"/>
      <c r="P2247" s="35" t="s">
        <v>4248</v>
      </c>
      <c r="Q2247" s="32" t="s">
        <v>10205</v>
      </c>
      <c r="R2247" s="32" t="s">
        <v>10091</v>
      </c>
      <c r="S2247" s="32" t="s">
        <v>12567</v>
      </c>
      <c r="T2247" s="32">
        <v>2</v>
      </c>
      <c r="U2247" s="32" t="s">
        <v>12568</v>
      </c>
    </row>
    <row r="2248" spans="1:21" x14ac:dyDescent="0.25">
      <c r="A2248" s="35" t="s">
        <v>7801</v>
      </c>
      <c r="B2248" s="35" t="s">
        <v>7802</v>
      </c>
      <c r="C2248" s="35" t="s">
        <v>7803</v>
      </c>
      <c r="O2248" s="35"/>
      <c r="P2248" s="35" t="s">
        <v>4248</v>
      </c>
      <c r="R2248" s="32">
        <v>100000727935</v>
      </c>
      <c r="S2248" s="32" t="s">
        <v>11741</v>
      </c>
    </row>
    <row r="2249" spans="1:21" x14ac:dyDescent="0.25">
      <c r="A2249" s="35" t="s">
        <v>7763</v>
      </c>
      <c r="B2249" s="35" t="s">
        <v>7764</v>
      </c>
      <c r="C2249" s="35" t="s">
        <v>7765</v>
      </c>
      <c r="O2249" s="35"/>
      <c r="P2249" s="35" t="s">
        <v>4248</v>
      </c>
      <c r="R2249" s="32">
        <v>100000727934</v>
      </c>
      <c r="S2249" s="32" t="s">
        <v>10985</v>
      </c>
    </row>
    <row r="2250" spans="1:21" x14ac:dyDescent="0.25">
      <c r="A2250" s="35" t="s">
        <v>995</v>
      </c>
      <c r="B2250" s="35" t="s">
        <v>996</v>
      </c>
      <c r="C2250" s="35" t="s">
        <v>997</v>
      </c>
      <c r="D2250" s="32" t="s">
        <v>137</v>
      </c>
      <c r="E2250" s="32" t="s">
        <v>138</v>
      </c>
      <c r="F2250" s="46">
        <v>4</v>
      </c>
      <c r="G2250" s="32" t="s">
        <v>132</v>
      </c>
      <c r="H2250" s="32" t="s">
        <v>100</v>
      </c>
      <c r="I2250" s="32" t="s">
        <v>133</v>
      </c>
      <c r="O2250" s="35"/>
      <c r="P2250" s="35" t="s">
        <v>4248</v>
      </c>
      <c r="R2250" s="32" t="s">
        <v>12569</v>
      </c>
      <c r="S2250" s="32" t="s">
        <v>12570</v>
      </c>
      <c r="T2250" s="32" t="s">
        <v>11518</v>
      </c>
    </row>
    <row r="2251" spans="1:21" x14ac:dyDescent="0.25">
      <c r="A2251" s="35" t="s">
        <v>992</v>
      </c>
      <c r="B2251" s="35" t="s">
        <v>993</v>
      </c>
      <c r="C2251" s="35" t="s">
        <v>994</v>
      </c>
      <c r="D2251" s="32" t="s">
        <v>137</v>
      </c>
      <c r="E2251" s="32" t="s">
        <v>138</v>
      </c>
      <c r="F2251" s="46" t="s">
        <v>138</v>
      </c>
      <c r="H2251" s="32" t="s">
        <v>138</v>
      </c>
      <c r="I2251" s="32" t="s">
        <v>133</v>
      </c>
      <c r="O2251" s="35"/>
      <c r="P2251" s="35" t="s">
        <v>4248</v>
      </c>
      <c r="R2251" s="32" t="s">
        <v>12571</v>
      </c>
      <c r="S2251" s="32" t="s">
        <v>11879</v>
      </c>
      <c r="T2251" s="32" t="s">
        <v>12572</v>
      </c>
      <c r="U2251" s="32" t="s">
        <v>12573</v>
      </c>
    </row>
    <row r="2252" spans="1:21" x14ac:dyDescent="0.25">
      <c r="A2252" s="35" t="s">
        <v>989</v>
      </c>
      <c r="B2252" s="35" t="s">
        <v>990</v>
      </c>
      <c r="C2252" s="35" t="s">
        <v>991</v>
      </c>
      <c r="D2252" s="32" t="s">
        <v>137</v>
      </c>
      <c r="E2252" s="32" t="s">
        <v>138</v>
      </c>
      <c r="F2252" s="46">
        <v>4</v>
      </c>
      <c r="G2252" s="32" t="s">
        <v>132</v>
      </c>
      <c r="H2252" s="32" t="s">
        <v>100</v>
      </c>
      <c r="I2252" s="32" t="s">
        <v>133</v>
      </c>
      <c r="O2252" s="35"/>
      <c r="P2252" s="35" t="s">
        <v>4248</v>
      </c>
      <c r="Q2252" s="32" t="s">
        <v>9905</v>
      </c>
      <c r="R2252" s="32" t="s">
        <v>12574</v>
      </c>
      <c r="S2252" s="32" t="s">
        <v>12575</v>
      </c>
    </row>
    <row r="2253" spans="1:21" x14ac:dyDescent="0.25">
      <c r="A2253" s="35" t="s">
        <v>986</v>
      </c>
      <c r="B2253" s="35" t="s">
        <v>987</v>
      </c>
      <c r="C2253" s="35" t="s">
        <v>988</v>
      </c>
      <c r="D2253" s="32" t="s">
        <v>137</v>
      </c>
      <c r="E2253" s="32" t="s">
        <v>138</v>
      </c>
      <c r="F2253" s="46">
        <v>4</v>
      </c>
      <c r="G2253" s="32" t="s">
        <v>132</v>
      </c>
      <c r="H2253" s="32" t="s">
        <v>100</v>
      </c>
      <c r="I2253" s="32" t="s">
        <v>133</v>
      </c>
      <c r="O2253" s="35"/>
      <c r="P2253" s="35" t="s">
        <v>4248</v>
      </c>
      <c r="Q2253" s="32" t="s">
        <v>9906</v>
      </c>
      <c r="R2253" s="32" t="s">
        <v>12576</v>
      </c>
      <c r="S2253" s="32" t="s">
        <v>12575</v>
      </c>
    </row>
    <row r="2254" spans="1:21" x14ac:dyDescent="0.25">
      <c r="A2254" s="35" t="s">
        <v>7748</v>
      </c>
      <c r="B2254" s="35" t="s">
        <v>7749</v>
      </c>
      <c r="C2254" s="35" t="s">
        <v>7750</v>
      </c>
      <c r="O2254" s="35"/>
      <c r="P2254" s="35" t="s">
        <v>4248</v>
      </c>
      <c r="R2254" s="32">
        <v>100000776606</v>
      </c>
      <c r="S2254" s="32" t="s">
        <v>10378</v>
      </c>
    </row>
    <row r="2255" spans="1:21" x14ac:dyDescent="0.25">
      <c r="A2255" s="35" t="s">
        <v>983</v>
      </c>
      <c r="B2255" s="35" t="s">
        <v>984</v>
      </c>
      <c r="C2255" s="35" t="s">
        <v>985</v>
      </c>
      <c r="D2255" s="32" t="s">
        <v>941</v>
      </c>
      <c r="E2255" s="32" t="s">
        <v>366</v>
      </c>
      <c r="F2255" s="46">
        <v>8</v>
      </c>
      <c r="G2255" s="32" t="s">
        <v>132</v>
      </c>
      <c r="H2255" s="32" t="s">
        <v>100</v>
      </c>
      <c r="I2255" s="32" t="s">
        <v>133</v>
      </c>
      <c r="O2255" s="35"/>
      <c r="P2255" s="35" t="s">
        <v>4248</v>
      </c>
      <c r="Q2255" s="32" t="s">
        <v>10203</v>
      </c>
      <c r="R2255" s="32" t="s">
        <v>985</v>
      </c>
    </row>
    <row r="2256" spans="1:21" x14ac:dyDescent="0.25">
      <c r="A2256" s="35" t="s">
        <v>980</v>
      </c>
      <c r="B2256" s="35" t="s">
        <v>981</v>
      </c>
      <c r="C2256" s="35" t="s">
        <v>982</v>
      </c>
      <c r="D2256" s="32" t="s">
        <v>137</v>
      </c>
      <c r="E2256" s="32" t="s">
        <v>366</v>
      </c>
      <c r="F2256" s="46">
        <v>8</v>
      </c>
      <c r="G2256" s="32" t="s">
        <v>132</v>
      </c>
      <c r="H2256" s="32" t="s">
        <v>100</v>
      </c>
      <c r="I2256" s="32" t="s">
        <v>133</v>
      </c>
      <c r="O2256" s="35"/>
      <c r="P2256" s="35" t="s">
        <v>4248</v>
      </c>
      <c r="Q2256" s="32" t="s">
        <v>10203</v>
      </c>
      <c r="R2256" s="32" t="s">
        <v>12577</v>
      </c>
      <c r="S2256" s="32" t="s">
        <v>10095</v>
      </c>
    </row>
    <row r="2257" spans="1:21" x14ac:dyDescent="0.25">
      <c r="A2257" s="35" t="s">
        <v>977</v>
      </c>
      <c r="B2257" s="35" t="s">
        <v>978</v>
      </c>
      <c r="C2257" s="35" t="s">
        <v>979</v>
      </c>
      <c r="D2257" s="32" t="s">
        <v>394</v>
      </c>
      <c r="E2257" s="32" t="s">
        <v>366</v>
      </c>
      <c r="F2257" s="46">
        <v>8</v>
      </c>
      <c r="G2257" s="32" t="s">
        <v>132</v>
      </c>
      <c r="H2257" s="32" t="s">
        <v>100</v>
      </c>
      <c r="I2257" s="32" t="s">
        <v>133</v>
      </c>
      <c r="O2257" s="35"/>
      <c r="P2257" s="35" t="s">
        <v>4248</v>
      </c>
      <c r="Q2257" s="32" t="s">
        <v>10203</v>
      </c>
      <c r="R2257" s="32" t="s">
        <v>979</v>
      </c>
    </row>
    <row r="2258" spans="1:21" x14ac:dyDescent="0.25">
      <c r="A2258" s="35" t="s">
        <v>973</v>
      </c>
      <c r="B2258" s="35" t="s">
        <v>974</v>
      </c>
      <c r="C2258" s="35" t="s">
        <v>975</v>
      </c>
      <c r="D2258" s="32" t="s">
        <v>941</v>
      </c>
      <c r="E2258" s="32" t="s">
        <v>366</v>
      </c>
      <c r="F2258" s="46">
        <v>8</v>
      </c>
      <c r="G2258" s="32" t="s">
        <v>132</v>
      </c>
      <c r="H2258" s="32" t="s">
        <v>100</v>
      </c>
      <c r="I2258" s="32" t="s">
        <v>133</v>
      </c>
      <c r="O2258" s="35"/>
      <c r="P2258" s="35" t="s">
        <v>4248</v>
      </c>
      <c r="Q2258" s="32" t="s">
        <v>10204</v>
      </c>
      <c r="R2258" s="32" t="s">
        <v>12578</v>
      </c>
      <c r="S2258" s="32" t="s">
        <v>12087</v>
      </c>
      <c r="T2258" s="32" t="e" cm="1">
        <f t="array" ref="T2258">-Br</f>
        <v>#NAME?</v>
      </c>
      <c r="U2258" s="32" t="s">
        <v>12579</v>
      </c>
    </row>
    <row r="2259" spans="1:21" x14ac:dyDescent="0.25">
      <c r="A2259" s="35" t="s">
        <v>970</v>
      </c>
      <c r="B2259" s="35" t="s">
        <v>971</v>
      </c>
      <c r="C2259" s="35" t="s">
        <v>972</v>
      </c>
      <c r="D2259" s="32" t="s">
        <v>394</v>
      </c>
      <c r="E2259" s="32" t="s">
        <v>366</v>
      </c>
      <c r="F2259" s="46">
        <v>8</v>
      </c>
      <c r="G2259" s="32" t="s">
        <v>132</v>
      </c>
      <c r="H2259" s="32" t="s">
        <v>100</v>
      </c>
      <c r="I2259" s="32" t="s">
        <v>133</v>
      </c>
      <c r="O2259" s="35"/>
      <c r="P2259" s="35" t="s">
        <v>4248</v>
      </c>
      <c r="Q2259" s="32" t="s">
        <v>10204</v>
      </c>
      <c r="R2259" s="32" t="s">
        <v>12578</v>
      </c>
      <c r="S2259" s="32" t="s">
        <v>12580</v>
      </c>
      <c r="T2259" s="32" t="s">
        <v>12581</v>
      </c>
      <c r="U2259" s="32" t="s">
        <v>10099</v>
      </c>
    </row>
    <row r="2260" spans="1:21" x14ac:dyDescent="0.25">
      <c r="A2260" s="35" t="s">
        <v>967</v>
      </c>
      <c r="B2260" s="35" t="s">
        <v>968</v>
      </c>
      <c r="C2260" s="35" t="s">
        <v>969</v>
      </c>
      <c r="D2260" s="32" t="s">
        <v>137</v>
      </c>
      <c r="E2260" s="32" t="s">
        <v>138</v>
      </c>
      <c r="F2260" s="46">
        <v>4</v>
      </c>
      <c r="H2260" s="32" t="s">
        <v>100</v>
      </c>
      <c r="I2260" s="32" t="s">
        <v>133</v>
      </c>
      <c r="O2260" s="35"/>
      <c r="P2260" s="35" t="s">
        <v>4248</v>
      </c>
      <c r="R2260" s="32" t="s">
        <v>12582</v>
      </c>
      <c r="S2260" s="32" t="s">
        <v>12583</v>
      </c>
    </row>
    <row r="2261" spans="1:21" x14ac:dyDescent="0.25">
      <c r="A2261" s="35" t="s">
        <v>6626</v>
      </c>
      <c r="B2261" s="35" t="s">
        <v>6627</v>
      </c>
      <c r="C2261" s="35" t="s">
        <v>6628</v>
      </c>
      <c r="O2261" s="35"/>
      <c r="P2261" s="35" t="s">
        <v>4248</v>
      </c>
      <c r="R2261" s="32" t="s">
        <v>12584</v>
      </c>
      <c r="S2261" s="32" t="e" cm="1">
        <f t="array" ref="S2261">-Print1</f>
        <v>#NAME?</v>
      </c>
    </row>
    <row r="2262" spans="1:21" x14ac:dyDescent="0.25">
      <c r="A2262" s="35" t="s">
        <v>6623</v>
      </c>
      <c r="B2262" s="35" t="s">
        <v>6624</v>
      </c>
      <c r="C2262" s="35" t="s">
        <v>6625</v>
      </c>
      <c r="O2262" s="35"/>
      <c r="P2262" s="35" t="s">
        <v>4248</v>
      </c>
      <c r="R2262" s="32" t="s">
        <v>12584</v>
      </c>
      <c r="S2262" s="32" t="e" cm="1">
        <f t="array" ref="S2262">-Print2</f>
        <v>#NAME?</v>
      </c>
    </row>
    <row r="2263" spans="1:21" x14ac:dyDescent="0.25">
      <c r="A2263" s="35" t="s">
        <v>6629</v>
      </c>
      <c r="B2263" s="35" t="s">
        <v>6630</v>
      </c>
      <c r="C2263" s="35" t="s">
        <v>6631</v>
      </c>
      <c r="O2263" s="35"/>
      <c r="P2263" s="35" t="s">
        <v>4248</v>
      </c>
      <c r="R2263" s="32" t="s">
        <v>12584</v>
      </c>
      <c r="S2263" s="32" t="e" cm="1">
        <f t="array" ref="S2263">-Print3</f>
        <v>#NAME?</v>
      </c>
    </row>
    <row r="2264" spans="1:21" x14ac:dyDescent="0.25">
      <c r="A2264" s="35" t="s">
        <v>4445</v>
      </c>
      <c r="B2264" s="35" t="s">
        <v>4446</v>
      </c>
      <c r="C2264" s="35" t="s">
        <v>4447</v>
      </c>
      <c r="O2264" s="35"/>
      <c r="P2264" s="35" t="s">
        <v>4362</v>
      </c>
      <c r="Q2264" s="32" t="s">
        <v>10206</v>
      </c>
      <c r="R2264" s="32" t="s">
        <v>12585</v>
      </c>
      <c r="S2264" s="32" t="s">
        <v>12586</v>
      </c>
      <c r="T2264" s="32" t="s">
        <v>12587</v>
      </c>
      <c r="U2264" s="32" t="s">
        <v>12588</v>
      </c>
    </row>
    <row r="2265" spans="1:21" x14ac:dyDescent="0.25">
      <c r="A2265" s="35" t="s">
        <v>4267</v>
      </c>
      <c r="B2265" s="35" t="s">
        <v>4268</v>
      </c>
      <c r="C2265" s="35" t="s">
        <v>4269</v>
      </c>
      <c r="O2265" s="35"/>
      <c r="P2265" s="35" t="s">
        <v>4362</v>
      </c>
      <c r="Q2265" s="32" t="s">
        <v>10206</v>
      </c>
      <c r="R2265" s="32" t="s">
        <v>12585</v>
      </c>
      <c r="S2265" s="32" t="s">
        <v>12589</v>
      </c>
      <c r="T2265" s="32" t="s">
        <v>11035</v>
      </c>
      <c r="U2265" s="32" t="s">
        <v>12590</v>
      </c>
    </row>
    <row r="2266" spans="1:21" x14ac:dyDescent="0.25">
      <c r="A2266" s="35" t="s">
        <v>4442</v>
      </c>
      <c r="B2266" s="35" t="s">
        <v>4443</v>
      </c>
      <c r="C2266" s="35" t="s">
        <v>4444</v>
      </c>
      <c r="O2266" s="35"/>
      <c r="P2266" s="35" t="s">
        <v>4362</v>
      </c>
      <c r="Q2266" s="32" t="s">
        <v>10206</v>
      </c>
      <c r="R2266" s="32" t="s">
        <v>12585</v>
      </c>
      <c r="S2266" s="32" t="s">
        <v>12591</v>
      </c>
      <c r="T2266" s="32" t="s">
        <v>11748</v>
      </c>
      <c r="U2266" s="32" t="s">
        <v>12592</v>
      </c>
    </row>
    <row r="2267" spans="1:21" x14ac:dyDescent="0.25">
      <c r="A2267" s="35" t="s">
        <v>4429</v>
      </c>
      <c r="B2267" s="35" t="s">
        <v>4430</v>
      </c>
      <c r="C2267" s="35" t="s">
        <v>4431</v>
      </c>
      <c r="O2267" s="35"/>
      <c r="P2267" s="35" t="s">
        <v>4362</v>
      </c>
      <c r="Q2267" s="32" t="s">
        <v>9991</v>
      </c>
      <c r="R2267" s="32" t="s">
        <v>11301</v>
      </c>
      <c r="S2267" s="32" t="s">
        <v>11302</v>
      </c>
      <c r="T2267" s="32" t="s">
        <v>11303</v>
      </c>
      <c r="U2267" s="32" t="s">
        <v>12593</v>
      </c>
    </row>
    <row r="2268" spans="1:21" x14ac:dyDescent="0.25">
      <c r="A2268" s="35" t="s">
        <v>964</v>
      </c>
      <c r="B2268" s="35" t="s">
        <v>965</v>
      </c>
      <c r="C2268" s="35" t="s">
        <v>966</v>
      </c>
      <c r="D2268" s="32" t="s">
        <v>941</v>
      </c>
      <c r="E2268" s="32" t="s">
        <v>143</v>
      </c>
      <c r="F2268" s="46">
        <v>4</v>
      </c>
      <c r="G2268" s="32" t="s">
        <v>132</v>
      </c>
      <c r="H2268" s="32" t="s">
        <v>100</v>
      </c>
      <c r="I2268" s="32" t="s">
        <v>133</v>
      </c>
      <c r="O2268" s="35"/>
      <c r="P2268" s="35" t="s">
        <v>4248</v>
      </c>
      <c r="Q2268" s="32" t="s">
        <v>9909</v>
      </c>
      <c r="R2268" s="32" t="s">
        <v>12594</v>
      </c>
      <c r="S2268" s="32" t="e" cm="1">
        <f t="array" ref="S2268">- Blue O</f>
        <v>#NAME?</v>
      </c>
      <c r="T2268" s="32" t="s">
        <v>12595</v>
      </c>
      <c r="U2268" s="32" t="s">
        <v>12596</v>
      </c>
    </row>
    <row r="2269" spans="1:21" x14ac:dyDescent="0.25">
      <c r="A2269" s="35" t="s">
        <v>961</v>
      </c>
      <c r="B2269" s="35" t="s">
        <v>962</v>
      </c>
      <c r="C2269" s="35" t="s">
        <v>963</v>
      </c>
      <c r="D2269" s="32" t="s">
        <v>394</v>
      </c>
      <c r="E2269" s="32" t="s">
        <v>143</v>
      </c>
      <c r="F2269" s="46">
        <v>4</v>
      </c>
      <c r="G2269" s="32" t="s">
        <v>132</v>
      </c>
      <c r="H2269" s="32" t="s">
        <v>100</v>
      </c>
      <c r="I2269" s="32" t="s">
        <v>133</v>
      </c>
      <c r="O2269" s="35"/>
      <c r="P2269" s="35" t="s">
        <v>4248</v>
      </c>
      <c r="Q2269" s="32" t="s">
        <v>9909</v>
      </c>
      <c r="R2269" s="32" t="s">
        <v>12594</v>
      </c>
      <c r="S2269" s="32" t="e" cm="1">
        <f t="array" ref="S2269">- Grey O</f>
        <v>#NAME?</v>
      </c>
      <c r="T2269" s="32" t="s">
        <v>12595</v>
      </c>
      <c r="U2269" s="32" t="s">
        <v>12597</v>
      </c>
    </row>
    <row r="2270" spans="1:21" x14ac:dyDescent="0.25">
      <c r="A2270" s="35" t="s">
        <v>958</v>
      </c>
      <c r="B2270" s="35" t="s">
        <v>959</v>
      </c>
      <c r="C2270" s="35" t="s">
        <v>960</v>
      </c>
      <c r="D2270" s="32" t="s">
        <v>948</v>
      </c>
      <c r="E2270" s="32" t="s">
        <v>143</v>
      </c>
      <c r="F2270" s="46">
        <v>4</v>
      </c>
      <c r="G2270" s="32" t="s">
        <v>132</v>
      </c>
      <c r="H2270" s="32" t="s">
        <v>100</v>
      </c>
      <c r="I2270" s="32" t="s">
        <v>133</v>
      </c>
      <c r="O2270" s="35"/>
      <c r="P2270" s="35" t="s">
        <v>4248</v>
      </c>
      <c r="Q2270" s="32" t="s">
        <v>9909</v>
      </c>
      <c r="R2270" s="32" t="s">
        <v>12594</v>
      </c>
      <c r="S2270" s="32" t="e" cm="1">
        <f t="array" ref="S2270">- Red Om</f>
        <v>#NAME?</v>
      </c>
      <c r="T2270" s="32" t="s">
        <v>11522</v>
      </c>
      <c r="U2270" s="32" t="s">
        <v>12598</v>
      </c>
    </row>
    <row r="2271" spans="1:21" x14ac:dyDescent="0.25">
      <c r="A2271" s="35" t="s">
        <v>955</v>
      </c>
      <c r="B2271" s="35" t="s">
        <v>956</v>
      </c>
      <c r="C2271" s="35" t="s">
        <v>957</v>
      </c>
      <c r="D2271" s="32" t="s">
        <v>941</v>
      </c>
      <c r="E2271" s="32" t="s">
        <v>143</v>
      </c>
      <c r="F2271" s="46">
        <v>4</v>
      </c>
      <c r="G2271" s="32" t="s">
        <v>132</v>
      </c>
      <c r="H2271" s="32" t="s">
        <v>100</v>
      </c>
      <c r="I2271" s="32" t="s">
        <v>133</v>
      </c>
      <c r="O2271" s="35"/>
      <c r="P2271" s="35" t="s">
        <v>4248</v>
      </c>
      <c r="Q2271" s="32" t="s">
        <v>9910</v>
      </c>
      <c r="R2271" s="32" t="s">
        <v>12599</v>
      </c>
      <c r="S2271" s="32" t="e" cm="1">
        <f t="array" ref="S2271">- Blue O</f>
        <v>#NAME?</v>
      </c>
      <c r="T2271" s="32" t="s">
        <v>12595</v>
      </c>
      <c r="U2271" s="32" t="s">
        <v>12596</v>
      </c>
    </row>
    <row r="2272" spans="1:21" x14ac:dyDescent="0.25">
      <c r="A2272" s="35" t="s">
        <v>952</v>
      </c>
      <c r="B2272" s="35" t="s">
        <v>953</v>
      </c>
      <c r="C2272" s="35" t="s">
        <v>954</v>
      </c>
      <c r="D2272" s="32" t="s">
        <v>394</v>
      </c>
      <c r="E2272" s="32" t="s">
        <v>143</v>
      </c>
      <c r="F2272" s="46">
        <v>4</v>
      </c>
      <c r="G2272" s="32" t="s">
        <v>132</v>
      </c>
      <c r="H2272" s="32" t="s">
        <v>100</v>
      </c>
      <c r="I2272" s="32" t="s">
        <v>133</v>
      </c>
      <c r="O2272" s="35"/>
      <c r="P2272" s="35" t="s">
        <v>4248</v>
      </c>
      <c r="Q2272" s="32" t="s">
        <v>9910</v>
      </c>
      <c r="R2272" s="32" t="s">
        <v>12599</v>
      </c>
      <c r="S2272" s="32" t="e" cm="1">
        <f t="array" ref="S2272">- Grey O</f>
        <v>#NAME?</v>
      </c>
      <c r="T2272" s="32" t="s">
        <v>12595</v>
      </c>
      <c r="U2272" s="32" t="s">
        <v>12597</v>
      </c>
    </row>
    <row r="2273" spans="1:21" x14ac:dyDescent="0.25">
      <c r="A2273" s="35" t="s">
        <v>949</v>
      </c>
      <c r="B2273" s="35" t="s">
        <v>950</v>
      </c>
      <c r="C2273" s="35" t="s">
        <v>951</v>
      </c>
      <c r="D2273" s="32" t="s">
        <v>948</v>
      </c>
      <c r="E2273" s="32" t="s">
        <v>143</v>
      </c>
      <c r="F2273" s="46">
        <v>4</v>
      </c>
      <c r="G2273" s="32" t="s">
        <v>132</v>
      </c>
      <c r="H2273" s="32" t="s">
        <v>100</v>
      </c>
      <c r="I2273" s="32" t="s">
        <v>133</v>
      </c>
      <c r="O2273" s="35"/>
      <c r="P2273" s="35" t="s">
        <v>4248</v>
      </c>
      <c r="Q2273" s="32" t="s">
        <v>9910</v>
      </c>
      <c r="R2273" s="32" t="s">
        <v>12599</v>
      </c>
      <c r="S2273" s="32" t="e" cm="1">
        <f t="array" ref="S2273">- Red Om</f>
        <v>#NAME?</v>
      </c>
      <c r="T2273" s="32" t="s">
        <v>11522</v>
      </c>
      <c r="U2273" s="32" t="s">
        <v>12598</v>
      </c>
    </row>
    <row r="2274" spans="1:21" x14ac:dyDescent="0.25">
      <c r="A2274" s="35" t="s">
        <v>945</v>
      </c>
      <c r="B2274" s="35" t="s">
        <v>946</v>
      </c>
      <c r="C2274" s="35" t="s">
        <v>947</v>
      </c>
      <c r="D2274" s="32" t="s">
        <v>948</v>
      </c>
      <c r="E2274" s="32" t="s">
        <v>143</v>
      </c>
      <c r="F2274" s="46">
        <v>4</v>
      </c>
      <c r="G2274" s="32" t="s">
        <v>132</v>
      </c>
      <c r="H2274" s="32" t="s">
        <v>100</v>
      </c>
      <c r="I2274" s="32" t="s">
        <v>133</v>
      </c>
      <c r="O2274" s="35"/>
      <c r="P2274" s="35" t="s">
        <v>4248</v>
      </c>
      <c r="Q2274" s="32" t="s">
        <v>9911</v>
      </c>
      <c r="R2274" s="32" t="s">
        <v>12600</v>
      </c>
      <c r="S2274" s="32" t="e" cm="1">
        <f t="array" ref="S2274">- Red Om</f>
        <v>#NAME?</v>
      </c>
      <c r="T2274" s="32" t="s">
        <v>11522</v>
      </c>
      <c r="U2274" s="32" t="s">
        <v>12598</v>
      </c>
    </row>
    <row r="2275" spans="1:21" x14ac:dyDescent="0.25">
      <c r="A2275" s="35" t="s">
        <v>942</v>
      </c>
      <c r="B2275" s="35" t="s">
        <v>943</v>
      </c>
      <c r="C2275" s="35" t="s">
        <v>944</v>
      </c>
      <c r="D2275" s="32" t="s">
        <v>394</v>
      </c>
      <c r="E2275" s="32" t="s">
        <v>143</v>
      </c>
      <c r="F2275" s="46">
        <v>4</v>
      </c>
      <c r="G2275" s="32" t="s">
        <v>132</v>
      </c>
      <c r="H2275" s="32" t="s">
        <v>100</v>
      </c>
      <c r="I2275" s="32" t="s">
        <v>133</v>
      </c>
      <c r="O2275" s="35"/>
      <c r="P2275" s="35" t="s">
        <v>4248</v>
      </c>
      <c r="Q2275" s="32" t="s">
        <v>9911</v>
      </c>
      <c r="R2275" s="32" t="s">
        <v>12600</v>
      </c>
      <c r="S2275" s="32" t="e" cm="1">
        <f t="array" ref="S2275">- Grey O</f>
        <v>#NAME?</v>
      </c>
      <c r="T2275" s="32" t="s">
        <v>12595</v>
      </c>
      <c r="U2275" s="32" t="s">
        <v>12597</v>
      </c>
    </row>
    <row r="2276" spans="1:21" x14ac:dyDescent="0.25">
      <c r="A2276" s="35" t="s">
        <v>938</v>
      </c>
      <c r="B2276" s="35" t="s">
        <v>939</v>
      </c>
      <c r="C2276" s="35" t="s">
        <v>940</v>
      </c>
      <c r="D2276" s="32" t="s">
        <v>941</v>
      </c>
      <c r="E2276" s="32" t="s">
        <v>143</v>
      </c>
      <c r="F2276" s="46">
        <v>4</v>
      </c>
      <c r="G2276" s="32" t="s">
        <v>132</v>
      </c>
      <c r="H2276" s="32" t="s">
        <v>100</v>
      </c>
      <c r="I2276" s="32" t="s">
        <v>133</v>
      </c>
      <c r="O2276" s="35"/>
      <c r="P2276" s="35" t="s">
        <v>4248</v>
      </c>
      <c r="Q2276" s="32" t="s">
        <v>9911</v>
      </c>
      <c r="R2276" s="32" t="s">
        <v>12600</v>
      </c>
      <c r="S2276" s="32" t="e" cm="1">
        <f t="array" ref="S2276">- Blue O</f>
        <v>#NAME?</v>
      </c>
      <c r="T2276" s="32" t="s">
        <v>12595</v>
      </c>
      <c r="U2276" s="32" t="s">
        <v>12596</v>
      </c>
    </row>
    <row r="2277" spans="1:21" x14ac:dyDescent="0.25">
      <c r="A2277" s="35" t="s">
        <v>936</v>
      </c>
      <c r="B2277" s="35" t="s">
        <v>934</v>
      </c>
      <c r="C2277" s="35" t="s">
        <v>937</v>
      </c>
      <c r="D2277" s="32" t="s">
        <v>3392</v>
      </c>
      <c r="E2277" s="32" t="s">
        <v>1534</v>
      </c>
      <c r="F2277" s="46" t="s">
        <v>131</v>
      </c>
      <c r="G2277" s="32" t="s">
        <v>132</v>
      </c>
      <c r="H2277" s="32" t="s">
        <v>117</v>
      </c>
      <c r="I2277" s="32" t="s">
        <v>133</v>
      </c>
      <c r="O2277" s="35"/>
      <c r="P2277" s="35" t="s">
        <v>4248</v>
      </c>
      <c r="Q2277" s="32" t="s">
        <v>13527</v>
      </c>
      <c r="R2277" s="32" t="s">
        <v>10278</v>
      </c>
      <c r="S2277" s="32" t="s">
        <v>12601</v>
      </c>
      <c r="T2277" s="32" t="s">
        <v>12602</v>
      </c>
      <c r="U2277" s="32" t="s">
        <v>11650</v>
      </c>
    </row>
    <row r="2278" spans="1:21" x14ac:dyDescent="0.25">
      <c r="A2278" s="35" t="s">
        <v>933</v>
      </c>
      <c r="B2278" s="35" t="s">
        <v>934</v>
      </c>
      <c r="C2278" s="35" t="s">
        <v>935</v>
      </c>
      <c r="D2278" s="32" t="s">
        <v>117</v>
      </c>
      <c r="E2278" s="32" t="s">
        <v>1534</v>
      </c>
      <c r="F2278" s="46" t="s">
        <v>131</v>
      </c>
      <c r="G2278" s="32" t="s">
        <v>132</v>
      </c>
      <c r="H2278" s="32" t="s">
        <v>117</v>
      </c>
      <c r="I2278" s="32" t="s">
        <v>133</v>
      </c>
      <c r="O2278" s="35"/>
      <c r="P2278" s="35" t="s">
        <v>4248</v>
      </c>
      <c r="Q2278" s="32" t="s">
        <v>13527</v>
      </c>
      <c r="R2278" s="32" t="s">
        <v>10278</v>
      </c>
      <c r="S2278" s="32" t="s">
        <v>12601</v>
      </c>
      <c r="T2278" s="32" t="s">
        <v>12602</v>
      </c>
      <c r="U2278" s="32" t="s">
        <v>12338</v>
      </c>
    </row>
    <row r="2279" spans="1:21" x14ac:dyDescent="0.25">
      <c r="A2279" s="35" t="s">
        <v>930</v>
      </c>
      <c r="B2279" s="35" t="s">
        <v>931</v>
      </c>
      <c r="C2279" s="35" t="s">
        <v>932</v>
      </c>
      <c r="D2279" s="32" t="s">
        <v>117</v>
      </c>
      <c r="E2279" s="32" t="s">
        <v>1534</v>
      </c>
      <c r="F2279" s="46" t="s">
        <v>131</v>
      </c>
      <c r="G2279" s="32" t="s">
        <v>132</v>
      </c>
      <c r="H2279" s="32" t="s">
        <v>117</v>
      </c>
      <c r="I2279" s="32" t="s">
        <v>133</v>
      </c>
      <c r="O2279" s="35"/>
      <c r="P2279" s="35" t="s">
        <v>4248</v>
      </c>
      <c r="Q2279" s="32" t="s">
        <v>13527</v>
      </c>
      <c r="R2279" s="32" t="s">
        <v>10278</v>
      </c>
      <c r="S2279" s="32" t="s">
        <v>12601</v>
      </c>
      <c r="T2279" s="32" t="s">
        <v>12603</v>
      </c>
      <c r="U2279" s="32" t="s">
        <v>12604</v>
      </c>
    </row>
    <row r="2280" spans="1:21" x14ac:dyDescent="0.25">
      <c r="A2280" s="35" t="s">
        <v>927</v>
      </c>
      <c r="B2280" s="35" t="s">
        <v>928</v>
      </c>
      <c r="C2280" s="35" t="s">
        <v>929</v>
      </c>
      <c r="D2280" s="32" t="s">
        <v>117</v>
      </c>
      <c r="E2280" s="32" t="s">
        <v>1534</v>
      </c>
      <c r="F2280" s="46" t="s">
        <v>131</v>
      </c>
      <c r="G2280" s="32" t="s">
        <v>132</v>
      </c>
      <c r="H2280" s="32" t="s">
        <v>117</v>
      </c>
      <c r="I2280" s="32" t="s">
        <v>133</v>
      </c>
      <c r="O2280" s="35"/>
      <c r="P2280" s="35" t="s">
        <v>4248</v>
      </c>
      <c r="Q2280" s="32" t="s">
        <v>13527</v>
      </c>
      <c r="R2280" s="32" t="s">
        <v>10278</v>
      </c>
      <c r="S2280" s="32" t="s">
        <v>12601</v>
      </c>
      <c r="T2280" s="32" t="s">
        <v>12603</v>
      </c>
      <c r="U2280" s="32" t="s">
        <v>12605</v>
      </c>
    </row>
    <row r="2281" spans="1:21" x14ac:dyDescent="0.25">
      <c r="A2281" s="35" t="s">
        <v>924</v>
      </c>
      <c r="B2281" s="35" t="s">
        <v>925</v>
      </c>
      <c r="C2281" s="35" t="s">
        <v>926</v>
      </c>
      <c r="D2281" s="32" t="s">
        <v>137</v>
      </c>
      <c r="E2281" s="32" t="s">
        <v>138</v>
      </c>
      <c r="F2281" s="46">
        <v>4</v>
      </c>
      <c r="G2281" s="32" t="s">
        <v>132</v>
      </c>
      <c r="H2281" s="32" t="s">
        <v>100</v>
      </c>
      <c r="I2281" s="32" t="s">
        <v>133</v>
      </c>
      <c r="O2281" s="35"/>
      <c r="P2281" s="35" t="s">
        <v>4248</v>
      </c>
      <c r="Q2281" s="32" t="s">
        <v>10020</v>
      </c>
      <c r="R2281" s="32" t="s">
        <v>12606</v>
      </c>
      <c r="S2281" s="32" t="s">
        <v>12607</v>
      </c>
    </row>
    <row r="2282" spans="1:21" x14ac:dyDescent="0.25">
      <c r="A2282" s="35" t="s">
        <v>921</v>
      </c>
      <c r="B2282" s="35" t="s">
        <v>922</v>
      </c>
      <c r="C2282" s="35" t="s">
        <v>923</v>
      </c>
      <c r="D2282" s="32" t="s">
        <v>137</v>
      </c>
      <c r="E2282" s="32" t="s">
        <v>138</v>
      </c>
      <c r="F2282" s="46" t="s">
        <v>138</v>
      </c>
      <c r="G2282" s="32" t="s">
        <v>132</v>
      </c>
      <c r="H2282" s="32" t="s">
        <v>138</v>
      </c>
      <c r="I2282" s="32" t="s">
        <v>133</v>
      </c>
      <c r="O2282" s="35"/>
      <c r="P2282" s="35" t="s">
        <v>4248</v>
      </c>
      <c r="R2282" s="32" t="s">
        <v>12608</v>
      </c>
      <c r="S2282" s="32" t="s">
        <v>12609</v>
      </c>
      <c r="T2282" s="32" t="s">
        <v>12610</v>
      </c>
      <c r="U2282" s="32" t="e" cm="1">
        <f t="array" ref="U2282">-TanPVC</f>
        <v>#NAME?</v>
      </c>
    </row>
    <row r="2283" spans="1:21" x14ac:dyDescent="0.25">
      <c r="A2283" s="33" t="s">
        <v>2926</v>
      </c>
      <c r="B2283" s="35" t="s">
        <v>3352</v>
      </c>
      <c r="C2283" s="35" t="s">
        <v>3130</v>
      </c>
      <c r="D2283" s="32" t="s">
        <v>3414</v>
      </c>
      <c r="E2283" s="32" t="s">
        <v>416</v>
      </c>
      <c r="O2283" s="35"/>
      <c r="P2283" s="35" t="s">
        <v>3713</v>
      </c>
      <c r="Q2283" s="32" t="s">
        <v>9965</v>
      </c>
      <c r="R2283" s="32" t="s">
        <v>12611</v>
      </c>
      <c r="S2283" s="32" t="s">
        <v>12612</v>
      </c>
      <c r="T2283" s="32" t="s">
        <v>12613</v>
      </c>
      <c r="U2283" s="32" t="s">
        <v>10242</v>
      </c>
    </row>
    <row r="2284" spans="1:21" ht="69" x14ac:dyDescent="0.25">
      <c r="A2284" s="35" t="s">
        <v>918</v>
      </c>
      <c r="B2284" s="35" t="s">
        <v>919</v>
      </c>
      <c r="C2284" s="37" t="s">
        <v>920</v>
      </c>
      <c r="D2284" s="32" t="s">
        <v>914</v>
      </c>
      <c r="E2284" s="63" t="s">
        <v>910</v>
      </c>
      <c r="F2284" s="46">
        <v>4</v>
      </c>
      <c r="G2284" s="32" t="s">
        <v>152</v>
      </c>
      <c r="H2284" s="32" t="s">
        <v>100</v>
      </c>
      <c r="I2284" s="32" t="s">
        <v>101</v>
      </c>
      <c r="J2284" s="32" t="s">
        <v>235</v>
      </c>
      <c r="K2284" s="32">
        <v>2</v>
      </c>
      <c r="L2284" s="32" t="s">
        <v>103</v>
      </c>
      <c r="O2284" s="35"/>
      <c r="P2284" s="35" t="s">
        <v>4248</v>
      </c>
      <c r="Q2284" s="32" t="s">
        <v>10208</v>
      </c>
      <c r="R2284" s="32" t="s">
        <v>12614</v>
      </c>
      <c r="S2284" s="32" t="s">
        <v>12615</v>
      </c>
      <c r="T2284" s="32" t="s">
        <v>12616</v>
      </c>
      <c r="U2284" s="32" t="e" cm="1">
        <f t="array" ref="U2284">-ArtizeFlorida-17</f>
        <v>#NAME?</v>
      </c>
    </row>
    <row r="2285" spans="1:21" ht="69" x14ac:dyDescent="0.25">
      <c r="A2285" s="35" t="s">
        <v>915</v>
      </c>
      <c r="B2285" s="35" t="s">
        <v>916</v>
      </c>
      <c r="C2285" s="37" t="s">
        <v>917</v>
      </c>
      <c r="D2285" s="62" t="s">
        <v>909</v>
      </c>
      <c r="E2285" s="63" t="s">
        <v>910</v>
      </c>
      <c r="F2285" s="46">
        <v>4</v>
      </c>
      <c r="G2285" s="32" t="s">
        <v>152</v>
      </c>
      <c r="H2285" s="32" t="s">
        <v>100</v>
      </c>
      <c r="I2285" s="32" t="s">
        <v>101</v>
      </c>
      <c r="J2285" s="32" t="s">
        <v>235</v>
      </c>
      <c r="K2285" s="32">
        <v>2</v>
      </c>
      <c r="L2285" s="32" t="s">
        <v>103</v>
      </c>
      <c r="O2285" s="35"/>
      <c r="P2285" s="35" t="s">
        <v>4248</v>
      </c>
      <c r="Q2285" s="32" t="s">
        <v>10208</v>
      </c>
      <c r="R2285" s="32" t="s">
        <v>10208</v>
      </c>
      <c r="S2285" s="32" t="e" cm="1">
        <f t="array" ref="S2285">-ShadedC</f>
        <v>#NAME?</v>
      </c>
      <c r="T2285" s="32" t="s">
        <v>12617</v>
      </c>
      <c r="U2285" s="32" t="s">
        <v>12618</v>
      </c>
    </row>
    <row r="2286" spans="1:21" ht="69" x14ac:dyDescent="0.25">
      <c r="A2286" s="35" t="s">
        <v>911</v>
      </c>
      <c r="B2286" s="35" t="s">
        <v>912</v>
      </c>
      <c r="C2286" s="37" t="s">
        <v>913</v>
      </c>
      <c r="D2286" s="32" t="s">
        <v>914</v>
      </c>
      <c r="E2286" s="63" t="s">
        <v>910</v>
      </c>
      <c r="F2286" s="46">
        <v>4</v>
      </c>
      <c r="G2286" s="32" t="s">
        <v>152</v>
      </c>
      <c r="H2286" s="32" t="s">
        <v>100</v>
      </c>
      <c r="I2286" s="32" t="s">
        <v>101</v>
      </c>
      <c r="J2286" s="32" t="s">
        <v>235</v>
      </c>
      <c r="K2286" s="32">
        <v>2</v>
      </c>
      <c r="L2286" s="32" t="s">
        <v>103</v>
      </c>
      <c r="O2286" s="35"/>
      <c r="P2286" s="35" t="s">
        <v>4248</v>
      </c>
      <c r="Q2286" s="32" t="s">
        <v>10210</v>
      </c>
      <c r="R2286" s="32" t="s">
        <v>12619</v>
      </c>
      <c r="S2286" s="32" t="s">
        <v>12615</v>
      </c>
      <c r="T2286" s="32" t="s">
        <v>12616</v>
      </c>
      <c r="U2286" s="32" t="e" cm="1">
        <f t="array" ref="U2286">-ArtizeFlorida-17</f>
        <v>#NAME?</v>
      </c>
    </row>
    <row r="2287" spans="1:21" ht="69" x14ac:dyDescent="0.25">
      <c r="A2287" s="35" t="s">
        <v>906</v>
      </c>
      <c r="B2287" s="35" t="s">
        <v>907</v>
      </c>
      <c r="C2287" s="37" t="s">
        <v>908</v>
      </c>
      <c r="D2287" s="32" t="s">
        <v>909</v>
      </c>
      <c r="E2287" s="63" t="s">
        <v>910</v>
      </c>
      <c r="F2287" s="46">
        <v>4</v>
      </c>
      <c r="G2287" s="32" t="s">
        <v>152</v>
      </c>
      <c r="H2287" s="32" t="s">
        <v>100</v>
      </c>
      <c r="I2287" s="32" t="s">
        <v>101</v>
      </c>
      <c r="J2287" s="32" t="s">
        <v>235</v>
      </c>
      <c r="K2287" s="32">
        <v>2</v>
      </c>
      <c r="L2287" s="32" t="s">
        <v>103</v>
      </c>
      <c r="O2287" s="35"/>
      <c r="P2287" s="35" t="s">
        <v>4248</v>
      </c>
      <c r="Q2287" s="32" t="s">
        <v>10210</v>
      </c>
      <c r="R2287" s="32" t="s">
        <v>10210</v>
      </c>
      <c r="S2287" s="32" t="e" cm="1">
        <f t="array" ref="S2287">-ShadedC</f>
        <v>#NAME?</v>
      </c>
      <c r="T2287" s="32" t="s">
        <v>12617</v>
      </c>
      <c r="U2287" s="32" t="s">
        <v>12618</v>
      </c>
    </row>
    <row r="2288" spans="1:21" x14ac:dyDescent="0.25">
      <c r="A2288" s="35" t="s">
        <v>8049</v>
      </c>
      <c r="B2288" s="35" t="s">
        <v>8050</v>
      </c>
      <c r="C2288" s="35" t="s">
        <v>8051</v>
      </c>
      <c r="O2288" s="35"/>
      <c r="P2288" s="35" t="s">
        <v>4248</v>
      </c>
      <c r="Q2288" s="32" t="s">
        <v>10208</v>
      </c>
      <c r="R2288" s="32" t="s">
        <v>12614</v>
      </c>
      <c r="S2288" s="32" t="s">
        <v>10936</v>
      </c>
      <c r="T2288" s="32" t="s">
        <v>10355</v>
      </c>
    </row>
    <row r="2289" spans="1:21" x14ac:dyDescent="0.25">
      <c r="A2289" s="35" t="s">
        <v>8052</v>
      </c>
      <c r="B2289" s="35" t="s">
        <v>8053</v>
      </c>
      <c r="C2289" s="35" t="s">
        <v>8054</v>
      </c>
      <c r="O2289" s="35"/>
      <c r="P2289" s="35" t="s">
        <v>4248</v>
      </c>
      <c r="Q2289" s="32" t="s">
        <v>10210</v>
      </c>
      <c r="R2289" s="32" t="s">
        <v>12619</v>
      </c>
      <c r="S2289" s="32" t="s">
        <v>10936</v>
      </c>
      <c r="T2289" s="32" t="s">
        <v>10355</v>
      </c>
    </row>
    <row r="2290" spans="1:21" x14ac:dyDescent="0.25">
      <c r="A2290" s="35" t="s">
        <v>903</v>
      </c>
      <c r="B2290" s="35" t="s">
        <v>904</v>
      </c>
      <c r="C2290" s="35" t="s">
        <v>905</v>
      </c>
      <c r="D2290" s="32" t="s">
        <v>137</v>
      </c>
      <c r="E2290" s="32" t="s">
        <v>138</v>
      </c>
      <c r="F2290" s="46">
        <v>4</v>
      </c>
      <c r="G2290" s="32" t="s">
        <v>132</v>
      </c>
      <c r="H2290" s="32" t="s">
        <v>100</v>
      </c>
      <c r="I2290" s="32" t="s">
        <v>133</v>
      </c>
      <c r="O2290" s="35"/>
      <c r="P2290" s="35" t="s">
        <v>4248</v>
      </c>
      <c r="Q2290" s="32" t="s">
        <v>9912</v>
      </c>
      <c r="R2290" s="32" t="s">
        <v>12620</v>
      </c>
      <c r="S2290" s="32" t="s">
        <v>12621</v>
      </c>
      <c r="T2290" s="32" t="s">
        <v>10099</v>
      </c>
    </row>
    <row r="2291" spans="1:21" x14ac:dyDescent="0.25">
      <c r="A2291" s="35" t="s">
        <v>900</v>
      </c>
      <c r="B2291" s="35" t="s">
        <v>901</v>
      </c>
      <c r="C2291" s="35" t="s">
        <v>902</v>
      </c>
      <c r="D2291" s="32" t="s">
        <v>3420</v>
      </c>
      <c r="E2291" s="32" t="s">
        <v>366</v>
      </c>
      <c r="F2291" s="46">
        <v>4</v>
      </c>
      <c r="G2291" s="32" t="s">
        <v>132</v>
      </c>
      <c r="H2291" s="32" t="s">
        <v>100</v>
      </c>
      <c r="I2291" s="32" t="s">
        <v>133</v>
      </c>
      <c r="O2291" s="35"/>
      <c r="P2291" s="35" t="s">
        <v>4248</v>
      </c>
      <c r="Q2291" s="32" t="s">
        <v>9843</v>
      </c>
      <c r="R2291" s="32" t="s">
        <v>12622</v>
      </c>
      <c r="S2291" s="32" t="s">
        <v>10067</v>
      </c>
    </row>
    <row r="2292" spans="1:21" x14ac:dyDescent="0.25">
      <c r="A2292" s="35" t="s">
        <v>897</v>
      </c>
      <c r="B2292" s="35" t="s">
        <v>898</v>
      </c>
      <c r="C2292" s="35" t="s">
        <v>899</v>
      </c>
      <c r="D2292" s="32" t="s">
        <v>3390</v>
      </c>
      <c r="E2292" s="32" t="s">
        <v>366</v>
      </c>
      <c r="F2292" s="46">
        <v>4</v>
      </c>
      <c r="G2292" s="32" t="s">
        <v>132</v>
      </c>
      <c r="H2292" s="32" t="s">
        <v>100</v>
      </c>
      <c r="I2292" s="32" t="s">
        <v>133</v>
      </c>
      <c r="O2292" s="35"/>
      <c r="P2292" s="35" t="s">
        <v>4248</v>
      </c>
      <c r="Q2292" s="32" t="s">
        <v>9843</v>
      </c>
      <c r="R2292" s="32" t="s">
        <v>899</v>
      </c>
    </row>
    <row r="2293" spans="1:21" x14ac:dyDescent="0.25">
      <c r="A2293" s="35" t="s">
        <v>894</v>
      </c>
      <c r="B2293" s="35" t="s">
        <v>895</v>
      </c>
      <c r="C2293" s="35" t="s">
        <v>896</v>
      </c>
      <c r="D2293" s="32" t="s">
        <v>137</v>
      </c>
      <c r="E2293" s="32" t="s">
        <v>366</v>
      </c>
      <c r="F2293" s="46">
        <v>4</v>
      </c>
      <c r="G2293" s="32" t="s">
        <v>132</v>
      </c>
      <c r="H2293" s="32" t="s">
        <v>100</v>
      </c>
      <c r="I2293" s="32" t="s">
        <v>133</v>
      </c>
      <c r="O2293" s="35"/>
      <c r="P2293" s="35" t="s">
        <v>4248</v>
      </c>
      <c r="Q2293" s="32" t="s">
        <v>9843</v>
      </c>
      <c r="R2293" s="32" t="s">
        <v>12623</v>
      </c>
      <c r="S2293" s="32" t="s">
        <v>10730</v>
      </c>
    </row>
    <row r="2294" spans="1:21" x14ac:dyDescent="0.25">
      <c r="A2294" s="35" t="s">
        <v>891</v>
      </c>
      <c r="B2294" s="35" t="s">
        <v>892</v>
      </c>
      <c r="C2294" s="35" t="s">
        <v>893</v>
      </c>
      <c r="D2294" s="32" t="s">
        <v>3406</v>
      </c>
      <c r="E2294" s="32" t="s">
        <v>366</v>
      </c>
      <c r="F2294" s="46">
        <v>4</v>
      </c>
      <c r="G2294" s="32" t="s">
        <v>132</v>
      </c>
      <c r="H2294" s="32" t="s">
        <v>100</v>
      </c>
      <c r="I2294" s="32" t="s">
        <v>133</v>
      </c>
      <c r="O2294" s="35"/>
      <c r="P2294" s="35" t="s">
        <v>4248</v>
      </c>
      <c r="Q2294" s="32" t="s">
        <v>9843</v>
      </c>
      <c r="R2294" s="32" t="s">
        <v>12624</v>
      </c>
      <c r="S2294" s="32" t="s">
        <v>10098</v>
      </c>
    </row>
    <row r="2295" spans="1:21" x14ac:dyDescent="0.25">
      <c r="A2295" s="35" t="s">
        <v>888</v>
      </c>
      <c r="B2295" s="35" t="s">
        <v>889</v>
      </c>
      <c r="C2295" s="35" t="s">
        <v>890</v>
      </c>
      <c r="D2295" s="32" t="s">
        <v>3420</v>
      </c>
      <c r="E2295" s="32" t="s">
        <v>366</v>
      </c>
      <c r="F2295" s="46">
        <v>4</v>
      </c>
      <c r="G2295" s="32" t="s">
        <v>132</v>
      </c>
      <c r="H2295" s="32" t="s">
        <v>100</v>
      </c>
      <c r="I2295" s="32" t="s">
        <v>133</v>
      </c>
      <c r="O2295" s="35"/>
      <c r="P2295" s="35" t="s">
        <v>4248</v>
      </c>
      <c r="Q2295" s="32" t="s">
        <v>9844</v>
      </c>
      <c r="R2295" s="32" t="s">
        <v>12625</v>
      </c>
      <c r="S2295" s="32" t="s">
        <v>10067</v>
      </c>
    </row>
    <row r="2296" spans="1:21" x14ac:dyDescent="0.25">
      <c r="A2296" s="35" t="s">
        <v>885</v>
      </c>
      <c r="B2296" s="35" t="s">
        <v>886</v>
      </c>
      <c r="C2296" s="35" t="s">
        <v>887</v>
      </c>
      <c r="D2296" s="32" t="s">
        <v>3390</v>
      </c>
      <c r="E2296" s="32" t="s">
        <v>366</v>
      </c>
      <c r="F2296" s="46">
        <v>4</v>
      </c>
      <c r="G2296" s="32" t="s">
        <v>132</v>
      </c>
      <c r="H2296" s="32" t="s">
        <v>100</v>
      </c>
      <c r="I2296" s="32" t="s">
        <v>133</v>
      </c>
      <c r="O2296" s="35"/>
      <c r="P2296" s="35" t="s">
        <v>4248</v>
      </c>
      <c r="Q2296" s="32" t="s">
        <v>9844</v>
      </c>
      <c r="R2296" s="32" t="s">
        <v>887</v>
      </c>
    </row>
    <row r="2297" spans="1:21" x14ac:dyDescent="0.25">
      <c r="A2297" s="35" t="s">
        <v>882</v>
      </c>
      <c r="B2297" s="35" t="s">
        <v>883</v>
      </c>
      <c r="C2297" s="35" t="s">
        <v>884</v>
      </c>
      <c r="D2297" s="32" t="s">
        <v>137</v>
      </c>
      <c r="E2297" s="32" t="s">
        <v>366</v>
      </c>
      <c r="F2297" s="46">
        <v>4</v>
      </c>
      <c r="G2297" s="32" t="s">
        <v>132</v>
      </c>
      <c r="H2297" s="32" t="s">
        <v>100</v>
      </c>
      <c r="I2297" s="32" t="s">
        <v>133</v>
      </c>
      <c r="O2297" s="35"/>
      <c r="P2297" s="35" t="s">
        <v>4248</v>
      </c>
      <c r="Q2297" s="32" t="s">
        <v>9844</v>
      </c>
      <c r="R2297" s="32" t="s">
        <v>12626</v>
      </c>
      <c r="S2297" s="32" t="s">
        <v>10730</v>
      </c>
    </row>
    <row r="2298" spans="1:21" x14ac:dyDescent="0.25">
      <c r="A2298" s="35" t="s">
        <v>879</v>
      </c>
      <c r="B2298" s="35" t="s">
        <v>880</v>
      </c>
      <c r="C2298" s="35" t="s">
        <v>881</v>
      </c>
      <c r="D2298" s="32" t="s">
        <v>3406</v>
      </c>
      <c r="E2298" s="32" t="s">
        <v>366</v>
      </c>
      <c r="F2298" s="46">
        <v>4</v>
      </c>
      <c r="G2298" s="32" t="s">
        <v>132</v>
      </c>
      <c r="H2298" s="32" t="s">
        <v>100</v>
      </c>
      <c r="I2298" s="32" t="s">
        <v>133</v>
      </c>
      <c r="O2298" s="35"/>
      <c r="P2298" s="35" t="s">
        <v>4248</v>
      </c>
      <c r="Q2298" s="32" t="s">
        <v>9844</v>
      </c>
      <c r="R2298" s="32" t="s">
        <v>12627</v>
      </c>
      <c r="S2298" s="32" t="s">
        <v>10098</v>
      </c>
    </row>
    <row r="2299" spans="1:21" x14ac:dyDescent="0.25">
      <c r="A2299" s="35" t="s">
        <v>876</v>
      </c>
      <c r="B2299" s="35" t="s">
        <v>877</v>
      </c>
      <c r="C2299" s="35" t="s">
        <v>878</v>
      </c>
      <c r="D2299" s="32" t="s">
        <v>3420</v>
      </c>
      <c r="E2299" s="32" t="s">
        <v>366</v>
      </c>
      <c r="F2299" s="46">
        <v>4</v>
      </c>
      <c r="G2299" s="32" t="s">
        <v>132</v>
      </c>
      <c r="H2299" s="32" t="s">
        <v>100</v>
      </c>
      <c r="I2299" s="32" t="s">
        <v>133</v>
      </c>
      <c r="O2299" s="35"/>
      <c r="P2299" s="35" t="s">
        <v>4248</v>
      </c>
      <c r="Q2299" s="32" t="s">
        <v>9845</v>
      </c>
      <c r="R2299" s="32" t="s">
        <v>12628</v>
      </c>
      <c r="S2299" s="32" t="s">
        <v>10067</v>
      </c>
    </row>
    <row r="2300" spans="1:21" x14ac:dyDescent="0.25">
      <c r="A2300" s="35" t="s">
        <v>873</v>
      </c>
      <c r="B2300" s="35" t="s">
        <v>874</v>
      </c>
      <c r="C2300" s="35" t="s">
        <v>875</v>
      </c>
      <c r="D2300" s="32" t="s">
        <v>3390</v>
      </c>
      <c r="E2300" s="32" t="s">
        <v>366</v>
      </c>
      <c r="F2300" s="46">
        <v>4</v>
      </c>
      <c r="G2300" s="32" t="s">
        <v>132</v>
      </c>
      <c r="H2300" s="32" t="s">
        <v>100</v>
      </c>
      <c r="I2300" s="32" t="s">
        <v>133</v>
      </c>
      <c r="O2300" s="35"/>
      <c r="P2300" s="35" t="s">
        <v>4248</v>
      </c>
      <c r="Q2300" s="32" t="s">
        <v>9845</v>
      </c>
      <c r="R2300" s="32" t="s">
        <v>875</v>
      </c>
    </row>
    <row r="2301" spans="1:21" x14ac:dyDescent="0.25">
      <c r="A2301" s="35" t="s">
        <v>870</v>
      </c>
      <c r="B2301" s="35" t="s">
        <v>871</v>
      </c>
      <c r="C2301" s="35" t="s">
        <v>872</v>
      </c>
      <c r="D2301" s="32" t="s">
        <v>137</v>
      </c>
      <c r="E2301" s="32" t="s">
        <v>366</v>
      </c>
      <c r="F2301" s="46">
        <v>4</v>
      </c>
      <c r="G2301" s="32" t="s">
        <v>132</v>
      </c>
      <c r="H2301" s="32" t="s">
        <v>100</v>
      </c>
      <c r="I2301" s="32" t="s">
        <v>133</v>
      </c>
      <c r="O2301" s="35"/>
      <c r="P2301" s="35" t="s">
        <v>4248</v>
      </c>
      <c r="Q2301" s="32" t="s">
        <v>9845</v>
      </c>
      <c r="R2301" s="32" t="s">
        <v>12629</v>
      </c>
      <c r="S2301" s="32" t="s">
        <v>10730</v>
      </c>
    </row>
    <row r="2302" spans="1:21" x14ac:dyDescent="0.25">
      <c r="A2302" s="35" t="s">
        <v>866</v>
      </c>
      <c r="B2302" s="35" t="s">
        <v>867</v>
      </c>
      <c r="C2302" s="35" t="s">
        <v>868</v>
      </c>
      <c r="D2302" s="32" t="s">
        <v>3406</v>
      </c>
      <c r="E2302" s="32" t="s">
        <v>366</v>
      </c>
      <c r="F2302" s="46">
        <v>4</v>
      </c>
      <c r="G2302" s="32" t="s">
        <v>132</v>
      </c>
      <c r="H2302" s="32" t="s">
        <v>100</v>
      </c>
      <c r="I2302" s="32" t="s">
        <v>133</v>
      </c>
      <c r="O2302" s="35"/>
      <c r="P2302" s="35" t="s">
        <v>4248</v>
      </c>
      <c r="Q2302" s="32" t="s">
        <v>9845</v>
      </c>
      <c r="R2302" s="32" t="s">
        <v>12630</v>
      </c>
      <c r="S2302" s="32" t="s">
        <v>10098</v>
      </c>
    </row>
    <row r="2303" spans="1:21" x14ac:dyDescent="0.25">
      <c r="A2303" s="35" t="s">
        <v>863</v>
      </c>
      <c r="B2303" s="35" t="s">
        <v>864</v>
      </c>
      <c r="C2303" s="35" t="s">
        <v>865</v>
      </c>
      <c r="D2303" s="32" t="s">
        <v>394</v>
      </c>
      <c r="E2303" s="32" t="s">
        <v>862</v>
      </c>
      <c r="F2303" s="46">
        <v>4</v>
      </c>
      <c r="G2303" s="32" t="s">
        <v>132</v>
      </c>
      <c r="H2303" s="32" t="s">
        <v>153</v>
      </c>
      <c r="I2303" s="32" t="s">
        <v>133</v>
      </c>
      <c r="O2303" s="35"/>
      <c r="P2303" s="35" t="s">
        <v>4248</v>
      </c>
      <c r="R2303" s="32" t="s">
        <v>12631</v>
      </c>
      <c r="S2303" s="32" t="s">
        <v>12632</v>
      </c>
      <c r="T2303" s="32" t="s">
        <v>12633</v>
      </c>
      <c r="U2303" s="32" t="s">
        <v>12634</v>
      </c>
    </row>
    <row r="2304" spans="1:21" x14ac:dyDescent="0.25">
      <c r="A2304" s="35" t="s">
        <v>859</v>
      </c>
      <c r="B2304" s="35" t="s">
        <v>860</v>
      </c>
      <c r="C2304" s="35" t="s">
        <v>861</v>
      </c>
      <c r="D2304" s="32" t="s">
        <v>245</v>
      </c>
      <c r="E2304" s="32" t="s">
        <v>862</v>
      </c>
      <c r="F2304" s="46">
        <v>4</v>
      </c>
      <c r="G2304" s="32" t="s">
        <v>132</v>
      </c>
      <c r="H2304" s="32" t="s">
        <v>153</v>
      </c>
      <c r="I2304" s="32" t="s">
        <v>133</v>
      </c>
      <c r="O2304" s="35"/>
      <c r="P2304" s="35" t="s">
        <v>4248</v>
      </c>
      <c r="R2304" s="32" t="s">
        <v>12631</v>
      </c>
      <c r="S2304" s="32" t="s">
        <v>12635</v>
      </c>
      <c r="T2304" s="32" t="s">
        <v>12636</v>
      </c>
      <c r="U2304" s="32" t="s">
        <v>12637</v>
      </c>
    </row>
    <row r="2305" spans="1:21" x14ac:dyDescent="0.25">
      <c r="A2305" s="35" t="s">
        <v>853</v>
      </c>
      <c r="B2305" s="35" t="s">
        <v>854</v>
      </c>
      <c r="C2305" s="35" t="s">
        <v>855</v>
      </c>
      <c r="D2305" s="32" t="s">
        <v>3399</v>
      </c>
      <c r="E2305" s="32" t="s">
        <v>857</v>
      </c>
      <c r="F2305" s="46">
        <v>4</v>
      </c>
      <c r="G2305" s="32" t="s">
        <v>858</v>
      </c>
      <c r="H2305" s="32" t="s">
        <v>100</v>
      </c>
      <c r="I2305" s="32" t="s">
        <v>133</v>
      </c>
      <c r="O2305" s="35"/>
      <c r="P2305" s="35" t="s">
        <v>4248</v>
      </c>
      <c r="R2305" s="32" t="s">
        <v>12638</v>
      </c>
      <c r="S2305" s="32" t="s">
        <v>12639</v>
      </c>
    </row>
    <row r="2306" spans="1:21" x14ac:dyDescent="0.25">
      <c r="A2306" s="33" t="s">
        <v>2906</v>
      </c>
      <c r="B2306" s="35" t="s">
        <v>3332</v>
      </c>
      <c r="C2306" s="35" t="s">
        <v>3110</v>
      </c>
      <c r="D2306" s="32" t="s">
        <v>110</v>
      </c>
      <c r="E2306" s="32" t="s">
        <v>857</v>
      </c>
      <c r="O2306" s="35"/>
      <c r="P2306" s="35" t="s">
        <v>4248</v>
      </c>
      <c r="Q2306" s="32" t="s">
        <v>10009</v>
      </c>
      <c r="R2306" s="32" t="s">
        <v>12640</v>
      </c>
      <c r="S2306" s="32" t="s">
        <v>12641</v>
      </c>
      <c r="T2306" s="32" t="s">
        <v>11146</v>
      </c>
      <c r="U2306" s="32" t="s">
        <v>12642</v>
      </c>
    </row>
    <row r="2307" spans="1:21" x14ac:dyDescent="0.25">
      <c r="A2307" s="35" t="s">
        <v>9368</v>
      </c>
      <c r="B2307" s="35" t="s">
        <v>9369</v>
      </c>
      <c r="C2307" s="35" t="s">
        <v>9370</v>
      </c>
      <c r="O2307" s="35"/>
      <c r="P2307" s="35" t="s">
        <v>4248</v>
      </c>
      <c r="Q2307" s="32" t="s">
        <v>10009</v>
      </c>
      <c r="R2307" s="32" t="s">
        <v>12643</v>
      </c>
      <c r="S2307" s="32" t="s">
        <v>12644</v>
      </c>
      <c r="T2307" s="32" t="s">
        <v>10354</v>
      </c>
      <c r="U2307" s="32" t="s">
        <v>10355</v>
      </c>
    </row>
    <row r="2308" spans="1:21" x14ac:dyDescent="0.25">
      <c r="A2308" s="35" t="s">
        <v>9365</v>
      </c>
      <c r="B2308" s="35" t="s">
        <v>9366</v>
      </c>
      <c r="C2308" s="35" t="s">
        <v>9367</v>
      </c>
      <c r="O2308" s="35"/>
      <c r="P2308" s="35" t="s">
        <v>4248</v>
      </c>
      <c r="Q2308" s="32" t="s">
        <v>10009</v>
      </c>
      <c r="R2308" s="32" t="s">
        <v>12645</v>
      </c>
      <c r="S2308" s="32" t="s">
        <v>10540</v>
      </c>
      <c r="T2308" s="32" t="s">
        <v>10354</v>
      </c>
      <c r="U2308" s="32" t="s">
        <v>10355</v>
      </c>
    </row>
    <row r="2309" spans="1:21" x14ac:dyDescent="0.25">
      <c r="A2309" s="33" t="s">
        <v>2907</v>
      </c>
      <c r="B2309" s="35" t="s">
        <v>3333</v>
      </c>
      <c r="C2309" s="35" t="s">
        <v>3111</v>
      </c>
      <c r="D2309" s="32" t="s">
        <v>194</v>
      </c>
      <c r="E2309" s="32" t="s">
        <v>857</v>
      </c>
      <c r="O2309" s="35"/>
      <c r="P2309" s="35" t="s">
        <v>4248</v>
      </c>
      <c r="Q2309" s="32" t="s">
        <v>10009</v>
      </c>
      <c r="R2309" s="32" t="s">
        <v>12643</v>
      </c>
      <c r="S2309" s="32" t="s">
        <v>10898</v>
      </c>
      <c r="T2309" s="32" t="e" cm="1">
        <f t="array" ref="T2309">-Ic</f>
        <v>#NAME?</v>
      </c>
      <c r="U2309" s="32" t="s">
        <v>12646</v>
      </c>
    </row>
    <row r="2310" spans="1:21" x14ac:dyDescent="0.25">
      <c r="A2310" s="35" t="s">
        <v>9362</v>
      </c>
      <c r="B2310" s="35" t="s">
        <v>9363</v>
      </c>
      <c r="C2310" s="35" t="s">
        <v>9364</v>
      </c>
      <c r="O2310" s="35"/>
      <c r="P2310" s="35" t="s">
        <v>4248</v>
      </c>
      <c r="Q2310" s="32" t="s">
        <v>10009</v>
      </c>
      <c r="R2310" s="32" t="s">
        <v>12647</v>
      </c>
      <c r="S2310" s="32" t="s">
        <v>11333</v>
      </c>
    </row>
    <row r="2311" spans="1:21" x14ac:dyDescent="0.25">
      <c r="A2311" s="35" t="s">
        <v>9738</v>
      </c>
      <c r="B2311" s="35" t="s">
        <v>9739</v>
      </c>
      <c r="C2311" s="35" t="s">
        <v>9740</v>
      </c>
      <c r="O2311" s="35"/>
      <c r="P2311" s="35" t="s">
        <v>4248</v>
      </c>
      <c r="Q2311" s="32" t="s">
        <v>12648</v>
      </c>
      <c r="R2311" s="32" t="s">
        <v>12648</v>
      </c>
      <c r="S2311" s="32" t="e" cm="1">
        <f t="array" ref="S2311">-Beige+G</f>
        <v>#NAME?</v>
      </c>
      <c r="T2311" s="32" t="s">
        <v>12140</v>
      </c>
      <c r="U2311" s="32" t="s">
        <v>10095</v>
      </c>
    </row>
    <row r="2312" spans="1:21" x14ac:dyDescent="0.25">
      <c r="A2312" s="35" t="s">
        <v>850</v>
      </c>
      <c r="B2312" s="35" t="s">
        <v>851</v>
      </c>
      <c r="C2312" s="35" t="s">
        <v>852</v>
      </c>
      <c r="D2312" s="32" t="s">
        <v>137</v>
      </c>
      <c r="E2312" s="32" t="s">
        <v>416</v>
      </c>
      <c r="F2312" s="46">
        <v>4</v>
      </c>
      <c r="G2312" s="32" t="s">
        <v>132</v>
      </c>
      <c r="H2312" s="32" t="s">
        <v>100</v>
      </c>
      <c r="I2312" s="32" t="s">
        <v>133</v>
      </c>
      <c r="O2312" s="35"/>
      <c r="P2312" s="35" t="s">
        <v>4248</v>
      </c>
      <c r="Q2312" s="32" t="s">
        <v>9886</v>
      </c>
      <c r="R2312" s="32" t="s">
        <v>12649</v>
      </c>
      <c r="S2312" s="32" t="s">
        <v>10045</v>
      </c>
    </row>
    <row r="2313" spans="1:21" x14ac:dyDescent="0.25">
      <c r="A2313" s="35" t="s">
        <v>847</v>
      </c>
      <c r="B2313" s="35" t="s">
        <v>848</v>
      </c>
      <c r="C2313" s="35" t="s">
        <v>849</v>
      </c>
      <c r="D2313" s="32" t="s">
        <v>137</v>
      </c>
      <c r="E2313" s="32" t="s">
        <v>416</v>
      </c>
      <c r="F2313" s="46">
        <v>4</v>
      </c>
      <c r="G2313" s="32" t="s">
        <v>132</v>
      </c>
      <c r="H2313" s="32" t="s">
        <v>100</v>
      </c>
      <c r="I2313" s="32" t="s">
        <v>133</v>
      </c>
      <c r="O2313" s="35"/>
      <c r="P2313" s="35" t="s">
        <v>4248</v>
      </c>
      <c r="Q2313" s="32" t="s">
        <v>9886</v>
      </c>
      <c r="R2313" s="32" t="s">
        <v>12650</v>
      </c>
      <c r="S2313" s="32" t="s">
        <v>10653</v>
      </c>
    </row>
    <row r="2314" spans="1:21" x14ac:dyDescent="0.25">
      <c r="A2314" s="35" t="s">
        <v>844</v>
      </c>
      <c r="B2314" s="35" t="s">
        <v>845</v>
      </c>
      <c r="C2314" s="35" t="s">
        <v>846</v>
      </c>
      <c r="D2314" s="32" t="s">
        <v>137</v>
      </c>
      <c r="E2314" s="32" t="s">
        <v>416</v>
      </c>
      <c r="F2314" s="46">
        <v>4</v>
      </c>
      <c r="G2314" s="32" t="s">
        <v>132</v>
      </c>
      <c r="H2314" s="32" t="s">
        <v>100</v>
      </c>
      <c r="I2314" s="32" t="s">
        <v>133</v>
      </c>
      <c r="O2314" s="35"/>
      <c r="P2314" s="35" t="s">
        <v>4248</v>
      </c>
      <c r="Q2314" s="32" t="s">
        <v>9886</v>
      </c>
      <c r="R2314" s="32" t="s">
        <v>12651</v>
      </c>
      <c r="S2314" s="32" t="s">
        <v>12652</v>
      </c>
      <c r="T2314" s="32" t="s">
        <v>10052</v>
      </c>
    </row>
    <row r="2315" spans="1:21" x14ac:dyDescent="0.25">
      <c r="A2315" s="35" t="s">
        <v>841</v>
      </c>
      <c r="B2315" s="35" t="s">
        <v>842</v>
      </c>
      <c r="C2315" s="35" t="s">
        <v>843</v>
      </c>
      <c r="D2315" s="32" t="s">
        <v>137</v>
      </c>
      <c r="E2315" s="32" t="s">
        <v>416</v>
      </c>
      <c r="F2315" s="46">
        <v>4</v>
      </c>
      <c r="G2315" s="32" t="s">
        <v>132</v>
      </c>
      <c r="H2315" s="32" t="s">
        <v>100</v>
      </c>
      <c r="I2315" s="32" t="s">
        <v>133</v>
      </c>
      <c r="O2315" s="35"/>
      <c r="P2315" s="35" t="s">
        <v>4248</v>
      </c>
      <c r="Q2315" s="32" t="s">
        <v>9886</v>
      </c>
      <c r="R2315" s="32" t="s">
        <v>12653</v>
      </c>
      <c r="S2315" s="32" t="s">
        <v>12654</v>
      </c>
      <c r="T2315" s="32" t="s">
        <v>12213</v>
      </c>
      <c r="U2315" s="32" t="s">
        <v>12655</v>
      </c>
    </row>
    <row r="2316" spans="1:21" x14ac:dyDescent="0.25">
      <c r="A2316" s="35" t="s">
        <v>838</v>
      </c>
      <c r="B2316" s="35" t="s">
        <v>839</v>
      </c>
      <c r="C2316" s="35" t="s">
        <v>840</v>
      </c>
      <c r="D2316" s="32" t="s">
        <v>137</v>
      </c>
      <c r="E2316" s="32" t="s">
        <v>416</v>
      </c>
      <c r="F2316" s="46">
        <v>4</v>
      </c>
      <c r="G2316" s="32" t="s">
        <v>132</v>
      </c>
      <c r="H2316" s="32" t="s">
        <v>100</v>
      </c>
      <c r="I2316" s="32" t="s">
        <v>133</v>
      </c>
      <c r="O2316" s="35"/>
      <c r="P2316" s="35" t="s">
        <v>4248</v>
      </c>
      <c r="Q2316" s="32" t="s">
        <v>9887</v>
      </c>
      <c r="R2316" s="32" t="s">
        <v>12656</v>
      </c>
      <c r="S2316" s="32" t="s">
        <v>10045</v>
      </c>
    </row>
    <row r="2317" spans="1:21" x14ac:dyDescent="0.25">
      <c r="A2317" s="35" t="s">
        <v>835</v>
      </c>
      <c r="B2317" s="35" t="s">
        <v>836</v>
      </c>
      <c r="C2317" s="35" t="s">
        <v>837</v>
      </c>
      <c r="D2317" s="32" t="s">
        <v>137</v>
      </c>
      <c r="E2317" s="32" t="s">
        <v>416</v>
      </c>
      <c r="F2317" s="46">
        <v>4</v>
      </c>
      <c r="G2317" s="32" t="s">
        <v>132</v>
      </c>
      <c r="H2317" s="32" t="s">
        <v>100</v>
      </c>
      <c r="I2317" s="32" t="s">
        <v>133</v>
      </c>
      <c r="O2317" s="35"/>
      <c r="P2317" s="35" t="s">
        <v>4248</v>
      </c>
      <c r="Q2317" s="32" t="s">
        <v>9887</v>
      </c>
      <c r="R2317" s="32" t="s">
        <v>12657</v>
      </c>
      <c r="S2317" s="32" t="s">
        <v>10653</v>
      </c>
    </row>
    <row r="2318" spans="1:21" x14ac:dyDescent="0.25">
      <c r="A2318" s="35" t="s">
        <v>832</v>
      </c>
      <c r="B2318" s="35" t="s">
        <v>833</v>
      </c>
      <c r="C2318" s="35" t="s">
        <v>834</v>
      </c>
      <c r="D2318" s="32" t="s">
        <v>137</v>
      </c>
      <c r="E2318" s="32" t="s">
        <v>416</v>
      </c>
      <c r="F2318" s="46">
        <v>4</v>
      </c>
      <c r="G2318" s="32" t="s">
        <v>132</v>
      </c>
      <c r="H2318" s="32" t="s">
        <v>100</v>
      </c>
      <c r="I2318" s="32" t="s">
        <v>133</v>
      </c>
      <c r="O2318" s="35"/>
      <c r="P2318" s="35" t="s">
        <v>4248</v>
      </c>
      <c r="Q2318" s="32" t="s">
        <v>9887</v>
      </c>
      <c r="R2318" s="32" t="s">
        <v>12658</v>
      </c>
      <c r="S2318" s="32" t="s">
        <v>12659</v>
      </c>
      <c r="T2318" s="32" t="s">
        <v>12660</v>
      </c>
      <c r="U2318" s="32" t="s">
        <v>12661</v>
      </c>
    </row>
    <row r="2319" spans="1:21" x14ac:dyDescent="0.25">
      <c r="A2319" s="35" t="s">
        <v>829</v>
      </c>
      <c r="B2319" s="35" t="s">
        <v>830</v>
      </c>
      <c r="C2319" s="35" t="s">
        <v>831</v>
      </c>
      <c r="D2319" s="32" t="s">
        <v>137</v>
      </c>
      <c r="E2319" s="32" t="s">
        <v>416</v>
      </c>
      <c r="F2319" s="46">
        <v>4</v>
      </c>
      <c r="G2319" s="32" t="s">
        <v>132</v>
      </c>
      <c r="H2319" s="32" t="s">
        <v>100</v>
      </c>
      <c r="I2319" s="32" t="s">
        <v>133</v>
      </c>
      <c r="O2319" s="35"/>
      <c r="P2319" s="35" t="s">
        <v>4248</v>
      </c>
      <c r="Q2319" s="32" t="s">
        <v>9887</v>
      </c>
      <c r="R2319" s="32" t="s">
        <v>12662</v>
      </c>
      <c r="S2319" s="32" t="s">
        <v>12652</v>
      </c>
      <c r="T2319" s="32" t="s">
        <v>10052</v>
      </c>
    </row>
    <row r="2320" spans="1:21" x14ac:dyDescent="0.25">
      <c r="A2320" s="35" t="s">
        <v>826</v>
      </c>
      <c r="B2320" s="35" t="s">
        <v>827</v>
      </c>
      <c r="C2320" s="35" t="s">
        <v>828</v>
      </c>
      <c r="D2320" s="32" t="s">
        <v>137</v>
      </c>
      <c r="E2320" s="32" t="s">
        <v>416</v>
      </c>
      <c r="F2320" s="46">
        <v>4</v>
      </c>
      <c r="G2320" s="32" t="s">
        <v>132</v>
      </c>
      <c r="H2320" s="32" t="s">
        <v>100</v>
      </c>
      <c r="I2320" s="32" t="s">
        <v>133</v>
      </c>
      <c r="O2320" s="35"/>
      <c r="P2320" s="35" t="s">
        <v>4248</v>
      </c>
      <c r="Q2320" s="32" t="s">
        <v>9888</v>
      </c>
      <c r="R2320" s="32" t="s">
        <v>12663</v>
      </c>
      <c r="S2320" s="32" t="s">
        <v>10045</v>
      </c>
    </row>
    <row r="2321" spans="1:21" x14ac:dyDescent="0.25">
      <c r="A2321" s="35" t="s">
        <v>823</v>
      </c>
      <c r="B2321" s="35" t="s">
        <v>824</v>
      </c>
      <c r="C2321" s="35" t="s">
        <v>825</v>
      </c>
      <c r="D2321" s="32" t="s">
        <v>137</v>
      </c>
      <c r="E2321" s="32" t="s">
        <v>416</v>
      </c>
      <c r="F2321" s="46">
        <v>4</v>
      </c>
      <c r="G2321" s="32" t="s">
        <v>132</v>
      </c>
      <c r="H2321" s="32" t="s">
        <v>100</v>
      </c>
      <c r="I2321" s="32" t="s">
        <v>133</v>
      </c>
      <c r="O2321" s="35"/>
      <c r="P2321" s="35" t="s">
        <v>4248</v>
      </c>
      <c r="Q2321" s="32" t="s">
        <v>9888</v>
      </c>
      <c r="R2321" s="32" t="s">
        <v>12664</v>
      </c>
      <c r="S2321" s="32" t="s">
        <v>10653</v>
      </c>
    </row>
    <row r="2322" spans="1:21" x14ac:dyDescent="0.25">
      <c r="A2322" s="35" t="s">
        <v>820</v>
      </c>
      <c r="B2322" s="35" t="s">
        <v>821</v>
      </c>
      <c r="C2322" s="35" t="s">
        <v>822</v>
      </c>
      <c r="D2322" s="32" t="s">
        <v>137</v>
      </c>
      <c r="E2322" s="32" t="s">
        <v>416</v>
      </c>
      <c r="F2322" s="46">
        <v>4</v>
      </c>
      <c r="G2322" s="32" t="s">
        <v>132</v>
      </c>
      <c r="H2322" s="32" t="s">
        <v>100</v>
      </c>
      <c r="I2322" s="32" t="s">
        <v>133</v>
      </c>
      <c r="O2322" s="35"/>
      <c r="P2322" s="35" t="s">
        <v>4248</v>
      </c>
      <c r="Q2322" s="32" t="s">
        <v>9888</v>
      </c>
      <c r="R2322" s="32" t="s">
        <v>12665</v>
      </c>
      <c r="S2322" s="32" t="s">
        <v>12659</v>
      </c>
      <c r="T2322" s="32" t="s">
        <v>12660</v>
      </c>
      <c r="U2322" s="32" t="s">
        <v>12661</v>
      </c>
    </row>
    <row r="2323" spans="1:21" x14ac:dyDescent="0.25">
      <c r="A2323" s="35" t="s">
        <v>814</v>
      </c>
      <c r="B2323" s="35" t="s">
        <v>815</v>
      </c>
      <c r="C2323" s="35" t="s">
        <v>816</v>
      </c>
      <c r="D2323" s="32" t="s">
        <v>137</v>
      </c>
      <c r="E2323" s="32" t="s">
        <v>416</v>
      </c>
      <c r="F2323" s="46">
        <v>4</v>
      </c>
      <c r="G2323" s="32" t="s">
        <v>132</v>
      </c>
      <c r="H2323" s="32" t="s">
        <v>100</v>
      </c>
      <c r="I2323" s="32" t="s">
        <v>133</v>
      </c>
      <c r="O2323" s="35"/>
      <c r="P2323" s="35" t="s">
        <v>4248</v>
      </c>
      <c r="Q2323" s="32" t="s">
        <v>9888</v>
      </c>
      <c r="R2323" s="32" t="s">
        <v>12666</v>
      </c>
      <c r="S2323" s="32" t="s">
        <v>12652</v>
      </c>
      <c r="T2323" s="32" t="s">
        <v>10052</v>
      </c>
    </row>
    <row r="2324" spans="1:21" x14ac:dyDescent="0.25">
      <c r="A2324" s="35" t="s">
        <v>817</v>
      </c>
      <c r="B2324" s="35" t="s">
        <v>818</v>
      </c>
      <c r="C2324" s="35" t="s">
        <v>819</v>
      </c>
      <c r="D2324" s="32" t="s">
        <v>137</v>
      </c>
      <c r="E2324" s="32" t="s">
        <v>416</v>
      </c>
      <c r="F2324" s="46">
        <v>4</v>
      </c>
      <c r="G2324" s="32" t="s">
        <v>132</v>
      </c>
      <c r="H2324" s="32" t="s">
        <v>100</v>
      </c>
      <c r="I2324" s="32" t="s">
        <v>133</v>
      </c>
      <c r="O2324" s="35"/>
      <c r="P2324" s="35" t="s">
        <v>4248</v>
      </c>
      <c r="Q2324" s="32" t="s">
        <v>9888</v>
      </c>
      <c r="R2324" s="32" t="s">
        <v>12667</v>
      </c>
      <c r="S2324" s="32" t="s">
        <v>10811</v>
      </c>
    </row>
    <row r="2325" spans="1:21" x14ac:dyDescent="0.25">
      <c r="A2325" s="33" t="s">
        <v>2788</v>
      </c>
      <c r="B2325" s="35" t="s">
        <v>3214</v>
      </c>
      <c r="C2325" s="35" t="s">
        <v>3010</v>
      </c>
      <c r="D2325" s="32" t="s">
        <v>3378</v>
      </c>
      <c r="E2325" s="32" t="s">
        <v>416</v>
      </c>
      <c r="O2325" s="35"/>
      <c r="P2325" s="35" t="s">
        <v>4248</v>
      </c>
      <c r="Q2325" s="32" t="s">
        <v>9886</v>
      </c>
      <c r="R2325" s="32" t="s">
        <v>12668</v>
      </c>
      <c r="S2325" s="32" t="s">
        <v>12669</v>
      </c>
    </row>
    <row r="2326" spans="1:21" x14ac:dyDescent="0.25">
      <c r="A2326" s="35" t="s">
        <v>4437</v>
      </c>
      <c r="B2326" s="35" t="s">
        <v>4438</v>
      </c>
      <c r="C2326" s="35" t="s">
        <v>4439</v>
      </c>
      <c r="O2326" s="35"/>
      <c r="P2326" s="35" t="s">
        <v>4362</v>
      </c>
      <c r="Q2326" s="32" t="s">
        <v>9966</v>
      </c>
      <c r="R2326" s="32" t="s">
        <v>12670</v>
      </c>
      <c r="S2326" s="32" t="s">
        <v>12671</v>
      </c>
      <c r="T2326" s="32" t="s">
        <v>12672</v>
      </c>
      <c r="U2326" s="32" t="s">
        <v>12673</v>
      </c>
    </row>
    <row r="2327" spans="1:21" x14ac:dyDescent="0.25">
      <c r="A2327" s="35" t="s">
        <v>811</v>
      </c>
      <c r="B2327" s="35" t="s">
        <v>812</v>
      </c>
      <c r="C2327" s="35" t="s">
        <v>813</v>
      </c>
      <c r="D2327" s="32" t="s">
        <v>137</v>
      </c>
      <c r="E2327" s="32" t="s">
        <v>138</v>
      </c>
      <c r="F2327" s="46">
        <v>4</v>
      </c>
      <c r="G2327" s="32" t="s">
        <v>132</v>
      </c>
      <c r="H2327" s="32" t="s">
        <v>100</v>
      </c>
      <c r="I2327" s="32" t="s">
        <v>133</v>
      </c>
      <c r="O2327" s="35"/>
      <c r="P2327" s="35" t="s">
        <v>4248</v>
      </c>
      <c r="Q2327" s="32" t="s">
        <v>10021</v>
      </c>
      <c r="R2327" s="32" t="s">
        <v>12674</v>
      </c>
      <c r="S2327" s="32" t="s">
        <v>12607</v>
      </c>
    </row>
    <row r="2328" spans="1:21" x14ac:dyDescent="0.25">
      <c r="A2328" s="35" t="s">
        <v>808</v>
      </c>
      <c r="B2328" s="35" t="s">
        <v>809</v>
      </c>
      <c r="C2328" s="35" t="s">
        <v>810</v>
      </c>
      <c r="D2328" s="32" t="s">
        <v>137</v>
      </c>
      <c r="E2328" s="32" t="s">
        <v>366</v>
      </c>
      <c r="F2328" s="46">
        <v>4</v>
      </c>
      <c r="G2328" s="32" t="s">
        <v>132</v>
      </c>
      <c r="H2328" s="32" t="s">
        <v>100</v>
      </c>
      <c r="I2328" s="32" t="s">
        <v>133</v>
      </c>
      <c r="M2328" s="32">
        <v>162</v>
      </c>
      <c r="N2328" s="32">
        <v>162</v>
      </c>
      <c r="O2328" s="35"/>
      <c r="P2328" s="35" t="s">
        <v>3713</v>
      </c>
      <c r="Q2328" s="32" t="s">
        <v>10022</v>
      </c>
      <c r="R2328" s="32" t="s">
        <v>10022</v>
      </c>
      <c r="S2328" s="32" t="e" cm="1">
        <f t="array" ref="S2328">-Grey Fa</f>
        <v>#NAME?</v>
      </c>
      <c r="T2328" s="32" t="s">
        <v>11710</v>
      </c>
    </row>
    <row r="2329" spans="1:21" x14ac:dyDescent="0.25">
      <c r="A2329" s="35" t="s">
        <v>7921</v>
      </c>
      <c r="B2329" s="35" t="s">
        <v>7922</v>
      </c>
      <c r="C2329" s="35" t="s">
        <v>7923</v>
      </c>
      <c r="O2329" s="35"/>
      <c r="P2329" s="35" t="s">
        <v>4248</v>
      </c>
      <c r="R2329" s="32">
        <v>100000889822</v>
      </c>
      <c r="S2329" s="32" t="s">
        <v>10715</v>
      </c>
    </row>
    <row r="2330" spans="1:21" x14ac:dyDescent="0.25">
      <c r="A2330" s="35" t="s">
        <v>7792</v>
      </c>
      <c r="B2330" s="35" t="s">
        <v>7793</v>
      </c>
      <c r="C2330" s="35" t="s">
        <v>7794</v>
      </c>
      <c r="O2330" s="35"/>
      <c r="P2330" s="35" t="s">
        <v>4248</v>
      </c>
      <c r="R2330" s="32">
        <v>100000889821</v>
      </c>
      <c r="S2330" s="32" t="s">
        <v>10376</v>
      </c>
    </row>
    <row r="2331" spans="1:21" x14ac:dyDescent="0.25">
      <c r="A2331" s="35" t="s">
        <v>7629</v>
      </c>
      <c r="B2331" s="35" t="s">
        <v>7630</v>
      </c>
      <c r="C2331" s="35" t="s">
        <v>7631</v>
      </c>
      <c r="O2331" s="35"/>
      <c r="P2331" s="35" t="s">
        <v>4248</v>
      </c>
      <c r="R2331" s="32">
        <v>100000889819</v>
      </c>
      <c r="S2331" s="32" t="s">
        <v>10377</v>
      </c>
    </row>
    <row r="2332" spans="1:21" x14ac:dyDescent="0.25">
      <c r="A2332" s="35" t="s">
        <v>805</v>
      </c>
      <c r="B2332" s="35" t="s">
        <v>806</v>
      </c>
      <c r="C2332" s="35" t="s">
        <v>807</v>
      </c>
      <c r="D2332" s="32" t="s">
        <v>320</v>
      </c>
      <c r="E2332" s="32" t="s">
        <v>772</v>
      </c>
      <c r="F2332" s="46">
        <v>4</v>
      </c>
      <c r="G2332" s="32" t="s">
        <v>768</v>
      </c>
      <c r="H2332" s="32" t="s">
        <v>100</v>
      </c>
      <c r="I2332" s="32" t="s">
        <v>133</v>
      </c>
      <c r="O2332" s="35"/>
      <c r="P2332" s="35" t="s">
        <v>4248</v>
      </c>
      <c r="Q2332" s="32" t="s">
        <v>9913</v>
      </c>
      <c r="R2332" s="32" t="s">
        <v>12675</v>
      </c>
      <c r="S2332" s="32" t="e" cm="1">
        <f t="array" ref="S2332">- Charco</f>
        <v>#NAME?</v>
      </c>
      <c r="T2332" s="32" t="s">
        <v>10077</v>
      </c>
      <c r="U2332" s="32" t="s">
        <v>12676</v>
      </c>
    </row>
    <row r="2333" spans="1:21" x14ac:dyDescent="0.25">
      <c r="A2333" s="35" t="s">
        <v>803</v>
      </c>
      <c r="B2333" s="35" t="s">
        <v>799</v>
      </c>
      <c r="C2333" s="35" t="s">
        <v>804</v>
      </c>
      <c r="D2333" s="32" t="s">
        <v>778</v>
      </c>
      <c r="E2333" s="32" t="s">
        <v>772</v>
      </c>
      <c r="F2333" s="46">
        <v>4</v>
      </c>
      <c r="G2333" s="32" t="s">
        <v>768</v>
      </c>
      <c r="H2333" s="32" t="s">
        <v>100</v>
      </c>
      <c r="I2333" s="32" t="s">
        <v>133</v>
      </c>
      <c r="O2333" s="35"/>
      <c r="P2333" s="35" t="s">
        <v>4248</v>
      </c>
      <c r="Q2333" s="32" t="s">
        <v>9913</v>
      </c>
      <c r="R2333" s="32" t="s">
        <v>12675</v>
      </c>
      <c r="S2333" s="32" t="e" cm="1">
        <f t="array" ref="S2333">-SaromRi</f>
        <v>#NAME?</v>
      </c>
      <c r="T2333" s="32" t="s">
        <v>12677</v>
      </c>
      <c r="U2333" s="32" t="s">
        <v>12678</v>
      </c>
    </row>
    <row r="2334" spans="1:21" x14ac:dyDescent="0.25">
      <c r="A2334" s="35" t="s">
        <v>801</v>
      </c>
      <c r="B2334" s="35" t="s">
        <v>799</v>
      </c>
      <c r="C2334" s="35" t="s">
        <v>802</v>
      </c>
      <c r="D2334" s="32" t="s">
        <v>775</v>
      </c>
      <c r="E2334" s="32" t="s">
        <v>772</v>
      </c>
      <c r="F2334" s="46">
        <v>4</v>
      </c>
      <c r="G2334" s="32" t="s">
        <v>768</v>
      </c>
      <c r="H2334" s="32" t="s">
        <v>100</v>
      </c>
      <c r="I2334" s="32" t="s">
        <v>133</v>
      </c>
      <c r="O2334" s="35"/>
      <c r="P2334" s="35" t="s">
        <v>4248</v>
      </c>
      <c r="Q2334" s="32" t="s">
        <v>9913</v>
      </c>
      <c r="R2334" s="32" t="s">
        <v>12675</v>
      </c>
      <c r="S2334" s="32" t="e" cm="1">
        <f t="array" ref="S2334">-Vibgyor</f>
        <v>#NAME?</v>
      </c>
      <c r="T2334" s="32">
        <v>46</v>
      </c>
    </row>
    <row r="2335" spans="1:21" x14ac:dyDescent="0.25">
      <c r="A2335" s="35" t="s">
        <v>798</v>
      </c>
      <c r="B2335" s="35" t="s">
        <v>799</v>
      </c>
      <c r="C2335" s="35" t="s">
        <v>800</v>
      </c>
      <c r="D2335" s="32" t="s">
        <v>771</v>
      </c>
      <c r="E2335" s="32" t="s">
        <v>772</v>
      </c>
      <c r="F2335" s="46">
        <v>4</v>
      </c>
      <c r="G2335" s="32" t="s">
        <v>768</v>
      </c>
      <c r="H2335" s="32" t="s">
        <v>100</v>
      </c>
      <c r="I2335" s="32" t="s">
        <v>133</v>
      </c>
      <c r="O2335" s="35"/>
      <c r="P2335" s="35" t="s">
        <v>4248</v>
      </c>
      <c r="Q2335" s="32" t="s">
        <v>9913</v>
      </c>
      <c r="R2335" s="32" t="s">
        <v>12675</v>
      </c>
      <c r="S2335" s="32" t="e" cm="1">
        <f t="array" ref="S2335">-Vibgyor</f>
        <v>#NAME?</v>
      </c>
      <c r="T2335" s="32">
        <v>1</v>
      </c>
    </row>
    <row r="2336" spans="1:21" x14ac:dyDescent="0.25">
      <c r="A2336" s="35" t="s">
        <v>795</v>
      </c>
      <c r="B2336" s="35" t="s">
        <v>796</v>
      </c>
      <c r="C2336" s="35" t="s">
        <v>797</v>
      </c>
      <c r="D2336" s="32" t="s">
        <v>257</v>
      </c>
      <c r="E2336" s="32" t="s">
        <v>772</v>
      </c>
      <c r="F2336" s="46">
        <v>4</v>
      </c>
      <c r="G2336" s="32" t="s">
        <v>768</v>
      </c>
      <c r="H2336" s="32" t="s">
        <v>100</v>
      </c>
      <c r="I2336" s="32" t="s">
        <v>133</v>
      </c>
      <c r="O2336" s="35"/>
      <c r="P2336" s="35" t="s">
        <v>4248</v>
      </c>
      <c r="Q2336" s="32" t="s">
        <v>9913</v>
      </c>
      <c r="R2336" s="32" t="s">
        <v>12675</v>
      </c>
      <c r="S2336" s="32" t="e" cm="1">
        <f t="array" ref="S2336">- NavyBl</f>
        <v>#NAME?</v>
      </c>
      <c r="T2336" s="32" t="s">
        <v>10333</v>
      </c>
      <c r="U2336" s="32" t="s">
        <v>12679</v>
      </c>
    </row>
    <row r="2337" spans="1:21" x14ac:dyDescent="0.25">
      <c r="A2337" s="35" t="s">
        <v>792</v>
      </c>
      <c r="B2337" s="35" t="s">
        <v>793</v>
      </c>
      <c r="C2337" s="35" t="s">
        <v>794</v>
      </c>
      <c r="D2337" s="32" t="s">
        <v>320</v>
      </c>
      <c r="E2337" s="32" t="s">
        <v>772</v>
      </c>
      <c r="F2337" s="46">
        <v>4</v>
      </c>
      <c r="G2337" s="32" t="s">
        <v>768</v>
      </c>
      <c r="H2337" s="32" t="s">
        <v>100</v>
      </c>
      <c r="I2337" s="32" t="s">
        <v>133</v>
      </c>
      <c r="O2337" s="35"/>
      <c r="P2337" s="35" t="s">
        <v>4248</v>
      </c>
      <c r="Q2337" s="32" t="s">
        <v>3820</v>
      </c>
      <c r="R2337" s="32" t="s">
        <v>12680</v>
      </c>
      <c r="S2337" s="32" t="e" cm="1">
        <f t="array" ref="S2337">- Charco</f>
        <v>#NAME?</v>
      </c>
      <c r="T2337" s="32" t="s">
        <v>10077</v>
      </c>
      <c r="U2337" s="32" t="s">
        <v>12676</v>
      </c>
    </row>
    <row r="2338" spans="1:21" x14ac:dyDescent="0.25">
      <c r="A2338" s="35" t="s">
        <v>790</v>
      </c>
      <c r="B2338" s="35" t="s">
        <v>786</v>
      </c>
      <c r="C2338" s="35" t="s">
        <v>791</v>
      </c>
      <c r="D2338" s="32" t="s">
        <v>778</v>
      </c>
      <c r="E2338" s="32" t="s">
        <v>772</v>
      </c>
      <c r="F2338" s="46">
        <v>4</v>
      </c>
      <c r="G2338" s="32" t="s">
        <v>768</v>
      </c>
      <c r="H2338" s="32" t="s">
        <v>100</v>
      </c>
      <c r="I2338" s="32" t="s">
        <v>133</v>
      </c>
      <c r="O2338" s="35"/>
      <c r="P2338" s="35" t="s">
        <v>4248</v>
      </c>
      <c r="Q2338" s="32" t="s">
        <v>3820</v>
      </c>
      <c r="R2338" s="32" t="s">
        <v>12680</v>
      </c>
      <c r="S2338" s="32" t="e" cm="1">
        <f t="array" ref="S2338">-SaromRi</f>
        <v>#NAME?</v>
      </c>
      <c r="T2338" s="32" t="s">
        <v>12677</v>
      </c>
      <c r="U2338" s="32" t="s">
        <v>12678</v>
      </c>
    </row>
    <row r="2339" spans="1:21" x14ac:dyDescent="0.25">
      <c r="A2339" s="35" t="s">
        <v>788</v>
      </c>
      <c r="B2339" s="35" t="s">
        <v>786</v>
      </c>
      <c r="C2339" s="35" t="s">
        <v>789</v>
      </c>
      <c r="D2339" s="32" t="s">
        <v>775</v>
      </c>
      <c r="E2339" s="32" t="s">
        <v>772</v>
      </c>
      <c r="F2339" s="46">
        <v>4</v>
      </c>
      <c r="G2339" s="32" t="s">
        <v>768</v>
      </c>
      <c r="H2339" s="32" t="s">
        <v>100</v>
      </c>
      <c r="I2339" s="32" t="s">
        <v>133</v>
      </c>
      <c r="O2339" s="35"/>
      <c r="P2339" s="35" t="s">
        <v>4248</v>
      </c>
      <c r="Q2339" s="32" t="s">
        <v>3820</v>
      </c>
      <c r="R2339" s="32" t="s">
        <v>12680</v>
      </c>
      <c r="S2339" s="32" t="e" cm="1">
        <f t="array" ref="S2339">-Vibgyor</f>
        <v>#NAME?</v>
      </c>
      <c r="T2339" s="32">
        <v>46</v>
      </c>
    </row>
    <row r="2340" spans="1:21" x14ac:dyDescent="0.25">
      <c r="A2340" s="35" t="s">
        <v>785</v>
      </c>
      <c r="B2340" s="35" t="s">
        <v>786</v>
      </c>
      <c r="C2340" s="35" t="s">
        <v>787</v>
      </c>
      <c r="D2340" s="32" t="s">
        <v>771</v>
      </c>
      <c r="E2340" s="32" t="s">
        <v>772</v>
      </c>
      <c r="F2340" s="46">
        <v>4</v>
      </c>
      <c r="G2340" s="32" t="s">
        <v>768</v>
      </c>
      <c r="H2340" s="32" t="s">
        <v>100</v>
      </c>
      <c r="I2340" s="32" t="s">
        <v>133</v>
      </c>
      <c r="O2340" s="35"/>
      <c r="P2340" s="35" t="s">
        <v>4248</v>
      </c>
      <c r="Q2340" s="32" t="s">
        <v>3820</v>
      </c>
      <c r="R2340" s="32" t="s">
        <v>12680</v>
      </c>
      <c r="S2340" s="32" t="e" cm="1">
        <f t="array" ref="S2340">-Vibgyor</f>
        <v>#NAME?</v>
      </c>
      <c r="T2340" s="32">
        <v>1</v>
      </c>
    </row>
    <row r="2341" spans="1:21" x14ac:dyDescent="0.25">
      <c r="A2341" s="35" t="s">
        <v>782</v>
      </c>
      <c r="B2341" s="35" t="s">
        <v>783</v>
      </c>
      <c r="C2341" s="35" t="s">
        <v>784</v>
      </c>
      <c r="D2341" s="32" t="s">
        <v>257</v>
      </c>
      <c r="E2341" s="32" t="s">
        <v>772</v>
      </c>
      <c r="F2341" s="46">
        <v>4</v>
      </c>
      <c r="G2341" s="32" t="s">
        <v>768</v>
      </c>
      <c r="H2341" s="32" t="s">
        <v>100</v>
      </c>
      <c r="I2341" s="32" t="s">
        <v>133</v>
      </c>
      <c r="O2341" s="35"/>
      <c r="P2341" s="35" t="s">
        <v>4248</v>
      </c>
      <c r="Q2341" s="32" t="s">
        <v>3820</v>
      </c>
      <c r="R2341" s="32" t="s">
        <v>12680</v>
      </c>
      <c r="S2341" s="32" t="e" cm="1">
        <f t="array" ref="S2341">- NavyBl</f>
        <v>#NAME?</v>
      </c>
      <c r="T2341" s="32" t="s">
        <v>10333</v>
      </c>
      <c r="U2341" s="32" t="s">
        <v>12679</v>
      </c>
    </row>
    <row r="2342" spans="1:21" x14ac:dyDescent="0.25">
      <c r="A2342" s="35" t="s">
        <v>779</v>
      </c>
      <c r="B2342" s="35" t="s">
        <v>780</v>
      </c>
      <c r="C2342" s="35" t="s">
        <v>781</v>
      </c>
      <c r="D2342" s="32" t="s">
        <v>320</v>
      </c>
      <c r="E2342" s="32" t="s">
        <v>772</v>
      </c>
      <c r="F2342" s="46">
        <v>4</v>
      </c>
      <c r="G2342" s="32" t="s">
        <v>768</v>
      </c>
      <c r="H2342" s="32" t="s">
        <v>100</v>
      </c>
      <c r="I2342" s="32" t="s">
        <v>133</v>
      </c>
      <c r="O2342" s="35"/>
      <c r="P2342" s="35" t="s">
        <v>4248</v>
      </c>
      <c r="Q2342" s="32" t="s">
        <v>9914</v>
      </c>
      <c r="R2342" s="32" t="s">
        <v>12681</v>
      </c>
      <c r="S2342" s="32" t="e" cm="1">
        <f t="array" ref="S2342">- Charco</f>
        <v>#NAME?</v>
      </c>
      <c r="T2342" s="32" t="s">
        <v>10077</v>
      </c>
      <c r="U2342" s="32" t="s">
        <v>12676</v>
      </c>
    </row>
    <row r="2343" spans="1:21" x14ac:dyDescent="0.25">
      <c r="A2343" s="35" t="s">
        <v>776</v>
      </c>
      <c r="B2343" s="35" t="s">
        <v>770</v>
      </c>
      <c r="C2343" s="35" t="s">
        <v>777</v>
      </c>
      <c r="D2343" s="32" t="s">
        <v>778</v>
      </c>
      <c r="E2343" s="32" t="s">
        <v>772</v>
      </c>
      <c r="F2343" s="46">
        <v>4</v>
      </c>
      <c r="G2343" s="32" t="s">
        <v>768</v>
      </c>
      <c r="H2343" s="32" t="s">
        <v>100</v>
      </c>
      <c r="I2343" s="32" t="s">
        <v>133</v>
      </c>
      <c r="O2343" s="35"/>
      <c r="P2343" s="35" t="s">
        <v>4248</v>
      </c>
      <c r="Q2343" s="32" t="s">
        <v>9914</v>
      </c>
      <c r="R2343" s="32" t="s">
        <v>12681</v>
      </c>
      <c r="S2343" s="32" t="e" cm="1">
        <f t="array" ref="S2343">-SaromRi</f>
        <v>#NAME?</v>
      </c>
      <c r="T2343" s="32" t="s">
        <v>12677</v>
      </c>
      <c r="U2343" s="32" t="s">
        <v>12678</v>
      </c>
    </row>
    <row r="2344" spans="1:21" x14ac:dyDescent="0.25">
      <c r="A2344" s="35" t="s">
        <v>773</v>
      </c>
      <c r="B2344" s="35" t="s">
        <v>770</v>
      </c>
      <c r="C2344" s="35" t="s">
        <v>774</v>
      </c>
      <c r="D2344" s="32" t="s">
        <v>775</v>
      </c>
      <c r="E2344" s="32" t="s">
        <v>772</v>
      </c>
      <c r="F2344" s="46">
        <v>4</v>
      </c>
      <c r="G2344" s="32" t="s">
        <v>768</v>
      </c>
      <c r="H2344" s="32" t="s">
        <v>100</v>
      </c>
      <c r="I2344" s="32" t="s">
        <v>133</v>
      </c>
      <c r="O2344" s="35"/>
      <c r="P2344" s="35" t="s">
        <v>4248</v>
      </c>
      <c r="Q2344" s="32" t="s">
        <v>9914</v>
      </c>
      <c r="R2344" s="32" t="s">
        <v>12681</v>
      </c>
      <c r="S2344" s="32" t="e" cm="1">
        <f t="array" ref="S2344">-Vibgyor</f>
        <v>#NAME?</v>
      </c>
      <c r="T2344" s="32">
        <v>46</v>
      </c>
    </row>
    <row r="2345" spans="1:21" x14ac:dyDescent="0.25">
      <c r="A2345" s="35" t="s">
        <v>769</v>
      </c>
      <c r="B2345" s="35" t="s">
        <v>770</v>
      </c>
      <c r="C2345" s="35" t="s">
        <v>45</v>
      </c>
      <c r="D2345" s="32" t="s">
        <v>771</v>
      </c>
      <c r="E2345" s="32" t="s">
        <v>772</v>
      </c>
      <c r="F2345" s="46">
        <v>4</v>
      </c>
      <c r="G2345" s="32" t="s">
        <v>768</v>
      </c>
      <c r="H2345" s="32" t="s">
        <v>100</v>
      </c>
      <c r="I2345" s="32" t="s">
        <v>133</v>
      </c>
      <c r="M2345" s="32">
        <v>71</v>
      </c>
      <c r="N2345" s="32">
        <v>71</v>
      </c>
      <c r="O2345" s="35"/>
      <c r="P2345" s="35" t="s">
        <v>4248</v>
      </c>
      <c r="Q2345" s="32" t="s">
        <v>9914</v>
      </c>
      <c r="R2345" s="32" t="s">
        <v>12681</v>
      </c>
      <c r="S2345" s="32" t="e" cm="1">
        <f t="array" ref="S2345">-Vibgyor</f>
        <v>#NAME?</v>
      </c>
      <c r="T2345" s="32">
        <v>1</v>
      </c>
    </row>
    <row r="2346" spans="1:21" x14ac:dyDescent="0.25">
      <c r="A2346" s="35" t="s">
        <v>765</v>
      </c>
      <c r="B2346" s="35" t="s">
        <v>766</v>
      </c>
      <c r="C2346" s="35" t="s">
        <v>767</v>
      </c>
      <c r="D2346" s="32" t="s">
        <v>257</v>
      </c>
      <c r="E2346" s="32" t="s">
        <v>138</v>
      </c>
      <c r="F2346" s="46">
        <v>4</v>
      </c>
      <c r="G2346" s="32" t="s">
        <v>768</v>
      </c>
      <c r="H2346" s="32" t="s">
        <v>100</v>
      </c>
      <c r="I2346" s="32" t="s">
        <v>133</v>
      </c>
      <c r="O2346" s="35"/>
      <c r="P2346" s="35" t="s">
        <v>4248</v>
      </c>
      <c r="Q2346" s="32" t="s">
        <v>9914</v>
      </c>
      <c r="R2346" s="32" t="s">
        <v>12681</v>
      </c>
      <c r="S2346" s="32" t="e" cm="1">
        <f t="array" ref="S2346">- NavyBl</f>
        <v>#NAME?</v>
      </c>
      <c r="T2346" s="32" t="s">
        <v>10333</v>
      </c>
      <c r="U2346" s="32" t="s">
        <v>12679</v>
      </c>
    </row>
    <row r="2347" spans="1:21" x14ac:dyDescent="0.25">
      <c r="A2347" s="33" t="s">
        <v>2730</v>
      </c>
      <c r="B2347" s="35" t="s">
        <v>3156</v>
      </c>
      <c r="C2347" s="35" t="s">
        <v>2952</v>
      </c>
      <c r="D2347" s="32" t="s">
        <v>3392</v>
      </c>
      <c r="E2347" s="32" t="s">
        <v>143</v>
      </c>
      <c r="O2347" s="35"/>
      <c r="P2347" s="35" t="s">
        <v>4248</v>
      </c>
      <c r="Q2347" s="32" t="s">
        <v>9915</v>
      </c>
      <c r="R2347" s="32" t="s">
        <v>12682</v>
      </c>
      <c r="S2347" s="32" t="s">
        <v>12683</v>
      </c>
    </row>
    <row r="2348" spans="1:21" x14ac:dyDescent="0.25">
      <c r="A2348" s="33" t="s">
        <v>2731</v>
      </c>
      <c r="B2348" s="35" t="s">
        <v>3157</v>
      </c>
      <c r="C2348" s="35" t="s">
        <v>2953</v>
      </c>
      <c r="D2348" s="32" t="s">
        <v>3392</v>
      </c>
      <c r="E2348" s="32" t="s">
        <v>143</v>
      </c>
      <c r="O2348" s="35"/>
      <c r="P2348" s="35" t="s">
        <v>4248</v>
      </c>
      <c r="Q2348" s="32" t="s">
        <v>9867</v>
      </c>
      <c r="R2348" s="32" t="s">
        <v>12684</v>
      </c>
      <c r="S2348" s="32" t="s">
        <v>12683</v>
      </c>
    </row>
    <row r="2349" spans="1:21" x14ac:dyDescent="0.25">
      <c r="A2349" s="35" t="s">
        <v>7983</v>
      </c>
      <c r="B2349" s="35" t="s">
        <v>7984</v>
      </c>
      <c r="C2349" s="35" t="s">
        <v>7985</v>
      </c>
      <c r="O2349" s="35"/>
      <c r="P2349" s="35" t="s">
        <v>4248</v>
      </c>
      <c r="Q2349" s="32" t="s">
        <v>9916</v>
      </c>
      <c r="R2349" s="32" t="s">
        <v>12685</v>
      </c>
      <c r="S2349" s="32" t="s">
        <v>10374</v>
      </c>
      <c r="T2349" s="32" t="s">
        <v>12686</v>
      </c>
    </row>
    <row r="2350" spans="1:21" x14ac:dyDescent="0.25">
      <c r="A2350" s="35" t="s">
        <v>7986</v>
      </c>
      <c r="B2350" s="35" t="s">
        <v>7987</v>
      </c>
      <c r="C2350" s="35" t="s">
        <v>7988</v>
      </c>
      <c r="O2350" s="35"/>
      <c r="P2350" s="35" t="s">
        <v>4248</v>
      </c>
      <c r="Q2350" s="32" t="s">
        <v>9915</v>
      </c>
      <c r="R2350" s="32" t="s">
        <v>12687</v>
      </c>
      <c r="S2350" s="32" t="s">
        <v>10374</v>
      </c>
      <c r="T2350" s="32" t="s">
        <v>12686</v>
      </c>
    </row>
    <row r="2351" spans="1:21" x14ac:dyDescent="0.25">
      <c r="A2351" s="35" t="s">
        <v>7989</v>
      </c>
      <c r="B2351" s="35" t="s">
        <v>7990</v>
      </c>
      <c r="C2351" s="35" t="s">
        <v>7991</v>
      </c>
      <c r="O2351" s="35"/>
      <c r="P2351" s="35" t="s">
        <v>4248</v>
      </c>
      <c r="Q2351" s="32" t="s">
        <v>9867</v>
      </c>
      <c r="R2351" s="32" t="s">
        <v>12688</v>
      </c>
      <c r="S2351" s="32" t="s">
        <v>10374</v>
      </c>
      <c r="T2351" s="32" t="s">
        <v>12686</v>
      </c>
    </row>
    <row r="2352" spans="1:21" x14ac:dyDescent="0.25">
      <c r="A2352" s="35" t="s">
        <v>7461</v>
      </c>
      <c r="B2352" s="35" t="s">
        <v>7462</v>
      </c>
      <c r="C2352" s="35" t="s">
        <v>7463</v>
      </c>
      <c r="O2352" s="35"/>
      <c r="P2352" s="35" t="s">
        <v>4248</v>
      </c>
      <c r="R2352" s="32" t="s">
        <v>12689</v>
      </c>
      <c r="S2352" s="32" t="s">
        <v>12690</v>
      </c>
      <c r="T2352" s="32" t="s">
        <v>10372</v>
      </c>
      <c r="U2352" s="32" t="s">
        <v>10373</v>
      </c>
    </row>
    <row r="2353" spans="1:21" x14ac:dyDescent="0.25">
      <c r="A2353" s="33" t="s">
        <v>2816</v>
      </c>
      <c r="B2353" s="35" t="s">
        <v>3242</v>
      </c>
      <c r="C2353" s="35" t="s">
        <v>3038</v>
      </c>
      <c r="D2353" s="32" t="s">
        <v>1145</v>
      </c>
      <c r="E2353" s="32" t="s">
        <v>1118</v>
      </c>
      <c r="O2353" s="35"/>
      <c r="P2353" s="35" t="s">
        <v>4248</v>
      </c>
      <c r="R2353" s="32" t="s">
        <v>12691</v>
      </c>
      <c r="S2353" s="32" t="s">
        <v>12692</v>
      </c>
    </row>
    <row r="2354" spans="1:21" x14ac:dyDescent="0.25">
      <c r="A2354" s="35" t="s">
        <v>9687</v>
      </c>
      <c r="B2354" s="35" t="s">
        <v>9688</v>
      </c>
      <c r="C2354" s="35" t="s">
        <v>9689</v>
      </c>
      <c r="O2354" s="35"/>
      <c r="P2354" s="35" t="s">
        <v>4248</v>
      </c>
      <c r="R2354" s="32" t="s">
        <v>12689</v>
      </c>
      <c r="S2354" s="32" t="s">
        <v>12693</v>
      </c>
      <c r="T2354" s="32" t="s">
        <v>10362</v>
      </c>
      <c r="U2354" s="32" t="s">
        <v>12694</v>
      </c>
    </row>
    <row r="2355" spans="1:21" x14ac:dyDescent="0.25">
      <c r="A2355" s="35" t="s">
        <v>9768</v>
      </c>
      <c r="B2355" s="35" t="s">
        <v>9769</v>
      </c>
      <c r="C2355" s="35" t="s">
        <v>9770</v>
      </c>
      <c r="O2355" s="35"/>
      <c r="P2355" s="35" t="s">
        <v>4248</v>
      </c>
      <c r="R2355" s="32" t="s">
        <v>12695</v>
      </c>
      <c r="S2355" s="32" t="s">
        <v>12696</v>
      </c>
      <c r="T2355" s="32" t="s">
        <v>12697</v>
      </c>
      <c r="U2355" s="32" t="s">
        <v>12698</v>
      </c>
    </row>
    <row r="2356" spans="1:21" x14ac:dyDescent="0.25">
      <c r="A2356" s="35" t="s">
        <v>762</v>
      </c>
      <c r="B2356" s="35" t="s">
        <v>763</v>
      </c>
      <c r="C2356" s="35" t="s">
        <v>764</v>
      </c>
      <c r="D2356" s="32" t="s">
        <v>123</v>
      </c>
      <c r="E2356" s="32" t="s">
        <v>138</v>
      </c>
      <c r="F2356" s="46" t="s">
        <v>138</v>
      </c>
      <c r="G2356" s="32" t="s">
        <v>138</v>
      </c>
      <c r="H2356" s="32" t="s">
        <v>138</v>
      </c>
      <c r="I2356" s="32" t="s">
        <v>133</v>
      </c>
      <c r="O2356" s="35"/>
      <c r="P2356" s="35" t="s">
        <v>4248</v>
      </c>
      <c r="R2356" s="32" t="s">
        <v>12699</v>
      </c>
      <c r="S2356" s="32" t="s">
        <v>12700</v>
      </c>
      <c r="T2356" s="32">
        <v>540</v>
      </c>
      <c r="U2356" s="32" t="s">
        <v>12701</v>
      </c>
    </row>
    <row r="2357" spans="1:21" x14ac:dyDescent="0.25">
      <c r="A2357" s="35" t="s">
        <v>758</v>
      </c>
      <c r="B2357" s="35" t="s">
        <v>759</v>
      </c>
      <c r="C2357" s="35" t="s">
        <v>760</v>
      </c>
      <c r="D2357" s="32" t="s">
        <v>761</v>
      </c>
      <c r="E2357" s="32" t="s">
        <v>689</v>
      </c>
      <c r="F2357" s="46">
        <v>4</v>
      </c>
      <c r="G2357" s="32" t="s">
        <v>132</v>
      </c>
      <c r="H2357" s="32" t="s">
        <v>100</v>
      </c>
      <c r="I2357" s="32" t="s">
        <v>133</v>
      </c>
      <c r="O2357" s="35"/>
      <c r="P2357" s="35" t="s">
        <v>4248</v>
      </c>
      <c r="R2357" s="32" t="s">
        <v>760</v>
      </c>
    </row>
    <row r="2358" spans="1:21" x14ac:dyDescent="0.25">
      <c r="A2358" s="35" t="s">
        <v>754</v>
      </c>
      <c r="B2358" s="35" t="s">
        <v>755</v>
      </c>
      <c r="C2358" s="35" t="s">
        <v>756</v>
      </c>
      <c r="D2358" s="32" t="s">
        <v>757</v>
      </c>
      <c r="E2358" s="32" t="s">
        <v>689</v>
      </c>
      <c r="F2358" s="46">
        <v>4</v>
      </c>
      <c r="G2358" s="32" t="s">
        <v>99</v>
      </c>
      <c r="H2358" s="32" t="s">
        <v>100</v>
      </c>
      <c r="I2358" s="32" t="s">
        <v>133</v>
      </c>
      <c r="O2358" s="35"/>
      <c r="P2358" s="35" t="s">
        <v>4248</v>
      </c>
      <c r="R2358" s="32" t="s">
        <v>756</v>
      </c>
    </row>
    <row r="2359" spans="1:21" x14ac:dyDescent="0.25">
      <c r="A2359" s="35" t="s">
        <v>6590</v>
      </c>
      <c r="B2359" s="35" t="s">
        <v>6591</v>
      </c>
      <c r="C2359" s="35" t="s">
        <v>6592</v>
      </c>
      <c r="O2359" s="35"/>
      <c r="P2359" s="35" t="s">
        <v>3713</v>
      </c>
      <c r="Q2359" s="32" t="s">
        <v>10211</v>
      </c>
      <c r="R2359" s="32" t="s">
        <v>10211</v>
      </c>
      <c r="S2359" s="32" t="e" cm="1">
        <f t="array" ref="S2359">-AquaBlu</f>
        <v>#NAME?</v>
      </c>
      <c r="T2359" s="32" t="s">
        <v>12702</v>
      </c>
      <c r="U2359" s="32" t="s">
        <v>12703</v>
      </c>
    </row>
    <row r="2360" spans="1:21" x14ac:dyDescent="0.25">
      <c r="A2360" s="33" t="s">
        <v>2832</v>
      </c>
      <c r="B2360" s="35" t="s">
        <v>3258</v>
      </c>
      <c r="C2360" s="35" t="s">
        <v>3054</v>
      </c>
      <c r="D2360" s="32" t="s">
        <v>3373</v>
      </c>
      <c r="E2360" s="32" t="s">
        <v>857</v>
      </c>
      <c r="O2360" s="35"/>
      <c r="P2360" s="35" t="s">
        <v>3713</v>
      </c>
      <c r="Q2360" s="32" t="s">
        <v>10211</v>
      </c>
      <c r="R2360" s="32" t="s">
        <v>10211</v>
      </c>
      <c r="S2360" s="32" t="e" cm="1">
        <f t="array" ref="S2360">-Molfino</f>
        <v>#NAME?</v>
      </c>
      <c r="T2360" s="32" t="s">
        <v>11491</v>
      </c>
      <c r="U2360" s="32" t="s">
        <v>10093</v>
      </c>
    </row>
    <row r="2361" spans="1:21" x14ac:dyDescent="0.25">
      <c r="A2361" s="35" t="s">
        <v>4285</v>
      </c>
      <c r="B2361" s="35" t="s">
        <v>3258</v>
      </c>
      <c r="C2361" s="35" t="s">
        <v>4286</v>
      </c>
      <c r="O2361" s="35"/>
      <c r="P2361" s="35" t="s">
        <v>3713</v>
      </c>
      <c r="Q2361" s="32" t="s">
        <v>10211</v>
      </c>
      <c r="R2361" s="32" t="s">
        <v>10211</v>
      </c>
      <c r="S2361" s="32" t="e" cm="1">
        <f t="array" ref="S2361">-Beige-A</f>
        <v>#NAME?</v>
      </c>
      <c r="T2361" s="32" t="s">
        <v>10414</v>
      </c>
      <c r="U2361" s="32" t="s">
        <v>12704</v>
      </c>
    </row>
    <row r="2362" spans="1:21" x14ac:dyDescent="0.25">
      <c r="A2362" s="35" t="s">
        <v>6593</v>
      </c>
      <c r="B2362" s="35" t="s">
        <v>6594</v>
      </c>
      <c r="C2362" s="35" t="s">
        <v>6595</v>
      </c>
      <c r="O2362" s="35"/>
      <c r="P2362" s="35" t="s">
        <v>3713</v>
      </c>
      <c r="Q2362" s="32" t="s">
        <v>10211</v>
      </c>
      <c r="R2362" s="32" t="s">
        <v>10211</v>
      </c>
      <c r="S2362" s="32" t="e" cm="1">
        <f t="array" ref="S2362">-NewBlus</f>
        <v>#NAME?</v>
      </c>
      <c r="T2362" s="32" t="s">
        <v>10357</v>
      </c>
      <c r="U2362" s="32" t="s">
        <v>10358</v>
      </c>
    </row>
    <row r="2363" spans="1:21" x14ac:dyDescent="0.25">
      <c r="A2363" s="35" t="s">
        <v>4302</v>
      </c>
      <c r="B2363" s="35" t="s">
        <v>4303</v>
      </c>
      <c r="C2363" s="35" t="s">
        <v>4304</v>
      </c>
      <c r="O2363" s="35"/>
      <c r="P2363" s="35" t="s">
        <v>3713</v>
      </c>
      <c r="Q2363" s="32" t="s">
        <v>10211</v>
      </c>
      <c r="R2363" s="32" t="s">
        <v>10211</v>
      </c>
      <c r="S2363" s="32" t="e" cm="1">
        <f t="array" ref="S2363">-AzoraMu</f>
        <v>#NAME?</v>
      </c>
      <c r="T2363" s="32" t="s">
        <v>12705</v>
      </c>
      <c r="U2363" s="32" t="s">
        <v>12706</v>
      </c>
    </row>
    <row r="2364" spans="1:21" x14ac:dyDescent="0.25">
      <c r="A2364" s="35" t="s">
        <v>8031</v>
      </c>
      <c r="B2364" s="35" t="s">
        <v>8032</v>
      </c>
      <c r="C2364" s="35" t="s">
        <v>8033</v>
      </c>
      <c r="O2364" s="35"/>
      <c r="P2364" s="35" t="s">
        <v>3713</v>
      </c>
      <c r="Q2364" s="32" t="s">
        <v>10211</v>
      </c>
      <c r="R2364" s="32" t="s">
        <v>10211</v>
      </c>
      <c r="S2364" s="32" t="e" cm="1">
        <f t="array" ref="S2364">-GreenFa</f>
        <v>#NAME?</v>
      </c>
      <c r="T2364" s="32" t="s">
        <v>11710</v>
      </c>
    </row>
    <row r="2365" spans="1:21" x14ac:dyDescent="0.25">
      <c r="A2365" s="35" t="s">
        <v>5048</v>
      </c>
      <c r="B2365" s="35" t="s">
        <v>5049</v>
      </c>
      <c r="C2365" s="35" t="s">
        <v>5050</v>
      </c>
      <c r="O2365" s="35"/>
      <c r="P2365" s="35" t="s">
        <v>4248</v>
      </c>
      <c r="Q2365" s="32" t="s">
        <v>10211</v>
      </c>
      <c r="R2365" s="32" t="s">
        <v>12707</v>
      </c>
      <c r="S2365" s="32" t="s">
        <v>12708</v>
      </c>
    </row>
    <row r="2366" spans="1:21" x14ac:dyDescent="0.25">
      <c r="A2366" s="35" t="s">
        <v>8037</v>
      </c>
      <c r="B2366" s="35" t="s">
        <v>8038</v>
      </c>
      <c r="C2366" s="35" t="s">
        <v>8039</v>
      </c>
      <c r="O2366" s="35"/>
      <c r="P2366" s="35" t="s">
        <v>4248</v>
      </c>
      <c r="Q2366" s="32" t="s">
        <v>10211</v>
      </c>
      <c r="R2366" s="32" t="s">
        <v>12709</v>
      </c>
      <c r="S2366" s="32" t="s">
        <v>12710</v>
      </c>
      <c r="T2366" s="32" t="s">
        <v>11655</v>
      </c>
      <c r="U2366" s="32" t="e" cm="1">
        <f t="array" ref="U2366">+RosegoldLegs</f>
        <v>#NAME?</v>
      </c>
    </row>
    <row r="2367" spans="1:21" x14ac:dyDescent="0.25">
      <c r="A2367" s="33" t="s">
        <v>2818</v>
      </c>
      <c r="B2367" s="35" t="s">
        <v>3244</v>
      </c>
      <c r="C2367" s="35" t="s">
        <v>3040</v>
      </c>
      <c r="D2367" s="32" t="s">
        <v>2715</v>
      </c>
      <c r="E2367" s="32" t="s">
        <v>857</v>
      </c>
      <c r="O2367" s="35"/>
      <c r="P2367" s="35" t="s">
        <v>3713</v>
      </c>
      <c r="Q2367" s="32" t="s">
        <v>10211</v>
      </c>
      <c r="R2367" s="32" t="s">
        <v>10211</v>
      </c>
      <c r="S2367" s="32" t="e" cm="1">
        <f t="array" ref="S2367">-TealVel</f>
        <v>#NAME?</v>
      </c>
      <c r="T2367" s="32" t="s">
        <v>10373</v>
      </c>
    </row>
    <row r="2368" spans="1:21" x14ac:dyDescent="0.25">
      <c r="A2368" s="33" t="s">
        <v>2794</v>
      </c>
      <c r="B2368" s="35" t="s">
        <v>3220</v>
      </c>
      <c r="C2368" s="35" t="s">
        <v>3016</v>
      </c>
      <c r="D2368" s="32" t="s">
        <v>3376</v>
      </c>
      <c r="E2368" s="32" t="s">
        <v>1118</v>
      </c>
      <c r="O2368" s="35"/>
      <c r="P2368" s="35" t="s">
        <v>4248</v>
      </c>
      <c r="Q2368" s="32" t="s">
        <v>10106</v>
      </c>
      <c r="R2368" s="32" t="s">
        <v>10379</v>
      </c>
      <c r="S2368" s="32" t="s">
        <v>12711</v>
      </c>
      <c r="T2368" s="32" t="s">
        <v>12712</v>
      </c>
      <c r="U2368" s="32" t="s">
        <v>12713</v>
      </c>
    </row>
    <row r="2369" spans="1:21" x14ac:dyDescent="0.25">
      <c r="A2369" s="33" t="s">
        <v>2736</v>
      </c>
      <c r="B2369" s="35" t="s">
        <v>3162</v>
      </c>
      <c r="C2369" s="35" t="s">
        <v>2958</v>
      </c>
      <c r="D2369" s="32" t="s">
        <v>3374</v>
      </c>
      <c r="E2369" s="32" t="s">
        <v>1118</v>
      </c>
      <c r="O2369" s="35"/>
      <c r="P2369" s="35" t="s">
        <v>4248</v>
      </c>
      <c r="Q2369" s="32" t="s">
        <v>10107</v>
      </c>
      <c r="R2369" s="32" t="s">
        <v>10381</v>
      </c>
      <c r="S2369" s="32" t="s">
        <v>12711</v>
      </c>
      <c r="T2369" s="32" t="s">
        <v>12712</v>
      </c>
      <c r="U2369" s="32" t="s">
        <v>12713</v>
      </c>
    </row>
    <row r="2370" spans="1:21" x14ac:dyDescent="0.25">
      <c r="A2370" s="35" t="s">
        <v>5143</v>
      </c>
      <c r="B2370" s="35" t="s">
        <v>5144</v>
      </c>
      <c r="C2370" s="35" t="s">
        <v>5145</v>
      </c>
      <c r="O2370" s="35"/>
      <c r="P2370" s="35" t="s">
        <v>4248</v>
      </c>
      <c r="R2370" s="32" t="s">
        <v>12714</v>
      </c>
      <c r="S2370" s="32" t="s">
        <v>12715</v>
      </c>
      <c r="T2370" s="32" t="s">
        <v>10095</v>
      </c>
    </row>
    <row r="2371" spans="1:21" x14ac:dyDescent="0.25">
      <c r="A2371" s="35" t="s">
        <v>8132</v>
      </c>
      <c r="B2371" s="35" t="s">
        <v>8133</v>
      </c>
      <c r="C2371" s="35" t="s">
        <v>8134</v>
      </c>
      <c r="O2371" s="35"/>
      <c r="P2371" s="35" t="s">
        <v>4248</v>
      </c>
      <c r="R2371" s="32" t="s">
        <v>12716</v>
      </c>
      <c r="S2371" s="32" t="s">
        <v>12717</v>
      </c>
      <c r="T2371" s="32" t="s">
        <v>11020</v>
      </c>
    </row>
    <row r="2372" spans="1:21" x14ac:dyDescent="0.25">
      <c r="A2372" s="35" t="s">
        <v>9702</v>
      </c>
      <c r="B2372" s="35" t="s">
        <v>9703</v>
      </c>
      <c r="C2372" s="35" t="s">
        <v>9704</v>
      </c>
      <c r="O2372" s="35"/>
      <c r="P2372" s="35" t="s">
        <v>4248</v>
      </c>
      <c r="R2372" s="32" t="s">
        <v>12718</v>
      </c>
      <c r="S2372" s="32" t="e" cm="1">
        <f t="array" ref="S2372">-OrangeP</f>
        <v>#NAME?</v>
      </c>
      <c r="T2372" s="32" t="s">
        <v>10069</v>
      </c>
    </row>
    <row r="2373" spans="1:21" x14ac:dyDescent="0.25">
      <c r="A2373" s="35" t="s">
        <v>751</v>
      </c>
      <c r="B2373" s="35" t="s">
        <v>752</v>
      </c>
      <c r="C2373" s="35" t="s">
        <v>753</v>
      </c>
      <c r="D2373" s="32" t="s">
        <v>747</v>
      </c>
      <c r="E2373" s="32" t="s">
        <v>689</v>
      </c>
      <c r="F2373" s="46">
        <v>4</v>
      </c>
      <c r="G2373" s="32" t="s">
        <v>132</v>
      </c>
      <c r="H2373" s="32" t="s">
        <v>100</v>
      </c>
      <c r="I2373" s="32" t="s">
        <v>101</v>
      </c>
      <c r="J2373" s="32" t="s">
        <v>235</v>
      </c>
      <c r="K2373" s="32">
        <v>2</v>
      </c>
      <c r="L2373" s="32" t="s">
        <v>103</v>
      </c>
      <c r="O2373" s="35"/>
      <c r="P2373" s="35" t="s">
        <v>4248</v>
      </c>
      <c r="Q2373" s="32" t="s">
        <v>9864</v>
      </c>
      <c r="R2373" s="32" t="s">
        <v>12719</v>
      </c>
      <c r="S2373" s="32" t="e" cm="1">
        <f t="array" ref="S2373">-Blue an</f>
        <v>#NAME?</v>
      </c>
      <c r="T2373" s="32" t="s">
        <v>12720</v>
      </c>
      <c r="U2373" s="32" t="s">
        <v>12721</v>
      </c>
    </row>
    <row r="2374" spans="1:21" x14ac:dyDescent="0.25">
      <c r="A2374" s="35" t="s">
        <v>748</v>
      </c>
      <c r="B2374" s="35" t="s">
        <v>749</v>
      </c>
      <c r="C2374" s="35" t="s">
        <v>750</v>
      </c>
      <c r="D2374" s="32" t="s">
        <v>747</v>
      </c>
      <c r="E2374" s="32" t="s">
        <v>689</v>
      </c>
      <c r="F2374" s="46">
        <v>4</v>
      </c>
      <c r="G2374" s="32" t="s">
        <v>132</v>
      </c>
      <c r="H2374" s="32" t="s">
        <v>100</v>
      </c>
      <c r="I2374" s="32" t="s">
        <v>101</v>
      </c>
      <c r="J2374" s="32" t="s">
        <v>235</v>
      </c>
      <c r="K2374" s="32">
        <v>2</v>
      </c>
      <c r="L2374" s="32" t="s">
        <v>103</v>
      </c>
      <c r="O2374" s="35"/>
      <c r="P2374" s="35" t="s">
        <v>4248</v>
      </c>
      <c r="Q2374" s="32" t="s">
        <v>9865</v>
      </c>
      <c r="R2374" s="32" t="s">
        <v>12722</v>
      </c>
      <c r="S2374" s="32" t="s">
        <v>12723</v>
      </c>
      <c r="T2374" s="32" t="s">
        <v>12724</v>
      </c>
      <c r="U2374" s="32" t="s">
        <v>12725</v>
      </c>
    </row>
    <row r="2375" spans="1:21" x14ac:dyDescent="0.25">
      <c r="A2375" s="35" t="s">
        <v>744</v>
      </c>
      <c r="B2375" s="35" t="s">
        <v>745</v>
      </c>
      <c r="C2375" s="35" t="s">
        <v>746</v>
      </c>
      <c r="D2375" s="32" t="s">
        <v>747</v>
      </c>
      <c r="E2375" s="32" t="s">
        <v>689</v>
      </c>
      <c r="F2375" s="46">
        <v>4</v>
      </c>
      <c r="G2375" s="32" t="s">
        <v>132</v>
      </c>
      <c r="H2375" s="32" t="s">
        <v>100</v>
      </c>
      <c r="I2375" s="32" t="s">
        <v>101</v>
      </c>
      <c r="J2375" s="32" t="s">
        <v>235</v>
      </c>
      <c r="K2375" s="32">
        <v>2</v>
      </c>
      <c r="L2375" s="32" t="s">
        <v>103</v>
      </c>
      <c r="O2375" s="35"/>
      <c r="P2375" s="35" t="s">
        <v>4248</v>
      </c>
      <c r="Q2375" s="32" t="s">
        <v>9866</v>
      </c>
      <c r="R2375" s="32" t="s">
        <v>12726</v>
      </c>
      <c r="S2375" s="32" t="e" cm="1">
        <f t="array" ref="S2375">-Blue an</f>
        <v>#NAME?</v>
      </c>
      <c r="T2375" s="32" t="s">
        <v>12720</v>
      </c>
      <c r="U2375" s="32" t="s">
        <v>12721</v>
      </c>
    </row>
    <row r="2376" spans="1:21" x14ac:dyDescent="0.25">
      <c r="A2376" s="35" t="s">
        <v>7974</v>
      </c>
      <c r="B2376" s="35" t="s">
        <v>7975</v>
      </c>
      <c r="C2376" s="35" t="s">
        <v>7976</v>
      </c>
      <c r="O2376" s="35"/>
      <c r="P2376" s="35" t="s">
        <v>4248</v>
      </c>
      <c r="Q2376" s="32" t="s">
        <v>9865</v>
      </c>
      <c r="R2376" s="32" t="s">
        <v>12727</v>
      </c>
      <c r="S2376" s="32" t="s">
        <v>10254</v>
      </c>
      <c r="T2376" s="32" t="s">
        <v>10069</v>
      </c>
    </row>
    <row r="2377" spans="1:21" x14ac:dyDescent="0.25">
      <c r="A2377" s="35" t="s">
        <v>9690</v>
      </c>
      <c r="B2377" s="35" t="s">
        <v>9691</v>
      </c>
      <c r="C2377" s="35" t="s">
        <v>9692</v>
      </c>
      <c r="O2377" s="35"/>
      <c r="P2377" s="35" t="s">
        <v>4248</v>
      </c>
      <c r="R2377" s="32" t="s">
        <v>12728</v>
      </c>
      <c r="S2377" s="32" t="s">
        <v>12729</v>
      </c>
      <c r="T2377" s="32" t="s">
        <v>10372</v>
      </c>
      <c r="U2377" s="32" t="s">
        <v>10373</v>
      </c>
    </row>
    <row r="2378" spans="1:21" x14ac:dyDescent="0.25">
      <c r="A2378" s="35" t="s">
        <v>4641</v>
      </c>
      <c r="B2378" s="35" t="s">
        <v>4642</v>
      </c>
      <c r="C2378" s="35" t="s">
        <v>4643</v>
      </c>
      <c r="O2378" s="35"/>
      <c r="P2378" s="35" t="s">
        <v>4248</v>
      </c>
      <c r="R2378" s="32" t="s">
        <v>12730</v>
      </c>
      <c r="S2378" s="32" t="s">
        <v>12731</v>
      </c>
      <c r="T2378" s="32" t="s">
        <v>11622</v>
      </c>
      <c r="U2378" s="32" t="s">
        <v>10358</v>
      </c>
    </row>
    <row r="2379" spans="1:21" x14ac:dyDescent="0.25">
      <c r="A2379" s="35" t="s">
        <v>741</v>
      </c>
      <c r="B2379" s="35" t="s">
        <v>742</v>
      </c>
      <c r="C2379" s="35" t="s">
        <v>743</v>
      </c>
      <c r="D2379" s="32" t="s">
        <v>1010</v>
      </c>
      <c r="E2379" s="32" t="s">
        <v>689</v>
      </c>
      <c r="F2379" s="46">
        <v>4</v>
      </c>
      <c r="G2379" s="32" t="s">
        <v>132</v>
      </c>
      <c r="H2379" s="32" t="s">
        <v>100</v>
      </c>
      <c r="I2379" s="32" t="s">
        <v>101</v>
      </c>
      <c r="J2379" s="32" t="s">
        <v>235</v>
      </c>
      <c r="K2379" s="32">
        <v>2</v>
      </c>
      <c r="L2379" s="32" t="s">
        <v>690</v>
      </c>
      <c r="O2379" s="35"/>
      <c r="P2379" s="35" t="s">
        <v>4248</v>
      </c>
      <c r="Q2379" s="32" t="s">
        <v>9917</v>
      </c>
      <c r="R2379" s="32" t="s">
        <v>743</v>
      </c>
    </row>
    <row r="2380" spans="1:21" x14ac:dyDescent="0.25">
      <c r="A2380" s="35" t="s">
        <v>738</v>
      </c>
      <c r="B2380" s="35" t="s">
        <v>739</v>
      </c>
      <c r="C2380" s="35" t="s">
        <v>740</v>
      </c>
      <c r="D2380" s="32" t="s">
        <v>704</v>
      </c>
      <c r="E2380" s="32" t="s">
        <v>689</v>
      </c>
      <c r="F2380" s="46">
        <v>4</v>
      </c>
      <c r="G2380" s="32" t="s">
        <v>132</v>
      </c>
      <c r="H2380" s="32" t="s">
        <v>100</v>
      </c>
      <c r="I2380" s="32" t="s">
        <v>101</v>
      </c>
      <c r="J2380" s="32" t="s">
        <v>235</v>
      </c>
      <c r="K2380" s="32">
        <v>2</v>
      </c>
      <c r="L2380" s="32" t="s">
        <v>690</v>
      </c>
      <c r="O2380" s="35"/>
      <c r="P2380" s="35" t="s">
        <v>4248</v>
      </c>
      <c r="Q2380" s="32" t="s">
        <v>9917</v>
      </c>
      <c r="R2380" s="32" t="s">
        <v>12732</v>
      </c>
      <c r="S2380" s="32" t="s">
        <v>11784</v>
      </c>
    </row>
    <row r="2381" spans="1:21" x14ac:dyDescent="0.25">
      <c r="A2381" s="35" t="s">
        <v>735</v>
      </c>
      <c r="B2381" s="35" t="s">
        <v>736</v>
      </c>
      <c r="C2381" s="35" t="s">
        <v>737</v>
      </c>
      <c r="D2381" s="32" t="s">
        <v>320</v>
      </c>
      <c r="E2381" s="32" t="s">
        <v>689</v>
      </c>
      <c r="F2381" s="46">
        <v>4</v>
      </c>
      <c r="G2381" s="32" t="s">
        <v>132</v>
      </c>
      <c r="H2381" s="32" t="s">
        <v>100</v>
      </c>
      <c r="I2381" s="32" t="s">
        <v>101</v>
      </c>
      <c r="J2381" s="32" t="s">
        <v>235</v>
      </c>
      <c r="K2381" s="32">
        <v>2</v>
      </c>
      <c r="L2381" s="32" t="s">
        <v>690</v>
      </c>
      <c r="O2381" s="35"/>
      <c r="P2381" s="35" t="s">
        <v>4248</v>
      </c>
      <c r="Q2381" s="32" t="s">
        <v>9917</v>
      </c>
      <c r="R2381" s="32" t="s">
        <v>12733</v>
      </c>
      <c r="S2381" s="32">
        <v>1</v>
      </c>
    </row>
    <row r="2382" spans="1:21" x14ac:dyDescent="0.25">
      <c r="A2382" s="35" t="s">
        <v>732</v>
      </c>
      <c r="B2382" s="35" t="s">
        <v>733</v>
      </c>
      <c r="C2382" s="35" t="s">
        <v>734</v>
      </c>
      <c r="D2382" s="32" t="s">
        <v>697</v>
      </c>
      <c r="E2382" s="32" t="s">
        <v>689</v>
      </c>
      <c r="F2382" s="46">
        <v>4</v>
      </c>
      <c r="G2382" s="32" t="s">
        <v>132</v>
      </c>
      <c r="H2382" s="32" t="s">
        <v>100</v>
      </c>
      <c r="I2382" s="32" t="s">
        <v>101</v>
      </c>
      <c r="J2382" s="32" t="s">
        <v>235</v>
      </c>
      <c r="K2382" s="32">
        <v>2</v>
      </c>
      <c r="L2382" s="32" t="s">
        <v>690</v>
      </c>
      <c r="O2382" s="35"/>
      <c r="P2382" s="35" t="s">
        <v>4248</v>
      </c>
      <c r="Q2382" s="32" t="s">
        <v>9917</v>
      </c>
      <c r="R2382" s="32" t="s">
        <v>12734</v>
      </c>
      <c r="S2382" s="32" t="s">
        <v>12735</v>
      </c>
    </row>
    <row r="2383" spans="1:21" x14ac:dyDescent="0.25">
      <c r="A2383" s="35" t="s">
        <v>729</v>
      </c>
      <c r="B2383" s="35" t="s">
        <v>730</v>
      </c>
      <c r="C2383" s="35" t="s">
        <v>731</v>
      </c>
      <c r="D2383" s="32" t="s">
        <v>257</v>
      </c>
      <c r="E2383" s="32" t="s">
        <v>689</v>
      </c>
      <c r="F2383" s="46">
        <v>4</v>
      </c>
      <c r="G2383" s="32" t="s">
        <v>132</v>
      </c>
      <c r="H2383" s="32" t="s">
        <v>100</v>
      </c>
      <c r="I2383" s="32" t="s">
        <v>101</v>
      </c>
      <c r="J2383" s="32" t="s">
        <v>235</v>
      </c>
      <c r="K2383" s="32">
        <v>2</v>
      </c>
      <c r="L2383" s="32" t="s">
        <v>690</v>
      </c>
      <c r="O2383" s="35"/>
      <c r="P2383" s="35" t="s">
        <v>4248</v>
      </c>
      <c r="Q2383" s="32" t="s">
        <v>9917</v>
      </c>
      <c r="R2383" s="32" t="s">
        <v>12736</v>
      </c>
      <c r="S2383" s="32" t="s">
        <v>10730</v>
      </c>
    </row>
    <row r="2384" spans="1:21" x14ac:dyDescent="0.25">
      <c r="A2384" s="35" t="s">
        <v>726</v>
      </c>
      <c r="B2384" s="35" t="s">
        <v>727</v>
      </c>
      <c r="C2384" s="35" t="s">
        <v>728</v>
      </c>
      <c r="D2384" s="32" t="s">
        <v>137</v>
      </c>
      <c r="E2384" s="32" t="s">
        <v>689</v>
      </c>
      <c r="F2384" s="46">
        <v>4</v>
      </c>
      <c r="G2384" s="32" t="s">
        <v>132</v>
      </c>
      <c r="H2384" s="32" t="s">
        <v>100</v>
      </c>
      <c r="I2384" s="32" t="s">
        <v>101</v>
      </c>
      <c r="J2384" s="32" t="s">
        <v>235</v>
      </c>
      <c r="K2384" s="32">
        <v>2</v>
      </c>
      <c r="L2384" s="32" t="s">
        <v>690</v>
      </c>
      <c r="O2384" s="35"/>
      <c r="P2384" s="35" t="s">
        <v>4248</v>
      </c>
      <c r="Q2384" s="32" t="s">
        <v>9917</v>
      </c>
      <c r="R2384" s="32" t="s">
        <v>12737</v>
      </c>
      <c r="S2384" s="32" t="s">
        <v>10727</v>
      </c>
    </row>
    <row r="2385" spans="1:21" x14ac:dyDescent="0.25">
      <c r="A2385" s="35" t="s">
        <v>723</v>
      </c>
      <c r="B2385" s="35" t="s">
        <v>724</v>
      </c>
      <c r="C2385" s="35" t="s">
        <v>725</v>
      </c>
      <c r="D2385" s="32" t="s">
        <v>1010</v>
      </c>
      <c r="E2385" s="32" t="s">
        <v>689</v>
      </c>
      <c r="F2385" s="46">
        <v>4</v>
      </c>
      <c r="G2385" s="32" t="s">
        <v>132</v>
      </c>
      <c r="H2385" s="32" t="s">
        <v>100</v>
      </c>
      <c r="I2385" s="32" t="s">
        <v>101</v>
      </c>
      <c r="J2385" s="32" t="s">
        <v>235</v>
      </c>
      <c r="K2385" s="32">
        <v>2</v>
      </c>
      <c r="L2385" s="32" t="s">
        <v>690</v>
      </c>
      <c r="O2385" s="35"/>
      <c r="P2385" s="35" t="s">
        <v>4248</v>
      </c>
      <c r="Q2385" s="32" t="s">
        <v>9918</v>
      </c>
      <c r="R2385" s="32" t="s">
        <v>725</v>
      </c>
    </row>
    <row r="2386" spans="1:21" x14ac:dyDescent="0.25">
      <c r="A2386" s="35" t="s">
        <v>720</v>
      </c>
      <c r="B2386" s="35" t="s">
        <v>721</v>
      </c>
      <c r="C2386" s="35" t="s">
        <v>722</v>
      </c>
      <c r="D2386" s="32" t="s">
        <v>704</v>
      </c>
      <c r="E2386" s="32" t="s">
        <v>689</v>
      </c>
      <c r="F2386" s="46">
        <v>4</v>
      </c>
      <c r="G2386" s="32" t="s">
        <v>132</v>
      </c>
      <c r="H2386" s="32" t="s">
        <v>100</v>
      </c>
      <c r="I2386" s="32" t="s">
        <v>101</v>
      </c>
      <c r="J2386" s="32" t="s">
        <v>235</v>
      </c>
      <c r="K2386" s="32">
        <v>2</v>
      </c>
      <c r="L2386" s="32" t="s">
        <v>690</v>
      </c>
      <c r="O2386" s="35"/>
      <c r="P2386" s="35" t="s">
        <v>4248</v>
      </c>
      <c r="Q2386" s="32" t="s">
        <v>9918</v>
      </c>
      <c r="R2386" s="32" t="s">
        <v>12732</v>
      </c>
      <c r="S2386" s="32" t="s">
        <v>12738</v>
      </c>
    </row>
    <row r="2387" spans="1:21" x14ac:dyDescent="0.25">
      <c r="A2387" s="35" t="s">
        <v>717</v>
      </c>
      <c r="B2387" s="35" t="s">
        <v>718</v>
      </c>
      <c r="C2387" s="35" t="s">
        <v>719</v>
      </c>
      <c r="D2387" s="32" t="s">
        <v>320</v>
      </c>
      <c r="E2387" s="32" t="s">
        <v>689</v>
      </c>
      <c r="F2387" s="46">
        <v>4</v>
      </c>
      <c r="G2387" s="32" t="s">
        <v>132</v>
      </c>
      <c r="H2387" s="32" t="s">
        <v>100</v>
      </c>
      <c r="I2387" s="32" t="s">
        <v>101</v>
      </c>
      <c r="J2387" s="32" t="s">
        <v>235</v>
      </c>
      <c r="K2387" s="32">
        <v>2</v>
      </c>
      <c r="L2387" s="32" t="s">
        <v>690</v>
      </c>
      <c r="O2387" s="35"/>
      <c r="P2387" s="35" t="s">
        <v>4248</v>
      </c>
      <c r="Q2387" s="32" t="s">
        <v>9918</v>
      </c>
      <c r="R2387" s="32" t="s">
        <v>12733</v>
      </c>
      <c r="S2387" s="32">
        <v>2</v>
      </c>
    </row>
    <row r="2388" spans="1:21" x14ac:dyDescent="0.25">
      <c r="A2388" s="35" t="s">
        <v>714</v>
      </c>
      <c r="B2388" s="35" t="s">
        <v>715</v>
      </c>
      <c r="C2388" s="35" t="s">
        <v>716</v>
      </c>
      <c r="D2388" s="32" t="s">
        <v>697</v>
      </c>
      <c r="E2388" s="32" t="s">
        <v>689</v>
      </c>
      <c r="F2388" s="46">
        <v>4</v>
      </c>
      <c r="G2388" s="32" t="s">
        <v>132</v>
      </c>
      <c r="H2388" s="32" t="s">
        <v>100</v>
      </c>
      <c r="I2388" s="32" t="s">
        <v>101</v>
      </c>
      <c r="J2388" s="32" t="s">
        <v>235</v>
      </c>
      <c r="K2388" s="32">
        <v>2</v>
      </c>
      <c r="L2388" s="32" t="s">
        <v>690</v>
      </c>
      <c r="O2388" s="35"/>
      <c r="P2388" s="35" t="s">
        <v>4248</v>
      </c>
      <c r="Q2388" s="32" t="s">
        <v>9918</v>
      </c>
      <c r="R2388" s="32" t="s">
        <v>12739</v>
      </c>
      <c r="S2388" s="32" t="s">
        <v>12735</v>
      </c>
    </row>
    <row r="2389" spans="1:21" x14ac:dyDescent="0.25">
      <c r="A2389" s="35" t="s">
        <v>711</v>
      </c>
      <c r="B2389" s="35" t="s">
        <v>712</v>
      </c>
      <c r="C2389" s="35" t="s">
        <v>713</v>
      </c>
      <c r="D2389" s="32" t="s">
        <v>257</v>
      </c>
      <c r="E2389" s="32" t="s">
        <v>689</v>
      </c>
      <c r="F2389" s="46">
        <v>4</v>
      </c>
      <c r="G2389" s="32" t="s">
        <v>132</v>
      </c>
      <c r="H2389" s="32" t="s">
        <v>100</v>
      </c>
      <c r="I2389" s="32" t="s">
        <v>101</v>
      </c>
      <c r="J2389" s="32" t="s">
        <v>235</v>
      </c>
      <c r="K2389" s="32">
        <v>2</v>
      </c>
      <c r="L2389" s="32" t="s">
        <v>690</v>
      </c>
      <c r="O2389" s="35"/>
      <c r="P2389" s="35" t="s">
        <v>4248</v>
      </c>
      <c r="Q2389" s="32" t="s">
        <v>9918</v>
      </c>
      <c r="R2389" s="32" t="s">
        <v>12740</v>
      </c>
      <c r="S2389" s="32" t="s">
        <v>10730</v>
      </c>
    </row>
    <row r="2390" spans="1:21" x14ac:dyDescent="0.25">
      <c r="A2390" s="35" t="s">
        <v>708</v>
      </c>
      <c r="B2390" s="35" t="s">
        <v>709</v>
      </c>
      <c r="C2390" s="35" t="s">
        <v>710</v>
      </c>
      <c r="D2390" s="32" t="s">
        <v>137</v>
      </c>
      <c r="E2390" s="32" t="s">
        <v>689</v>
      </c>
      <c r="F2390" s="46">
        <v>4</v>
      </c>
      <c r="G2390" s="32" t="s">
        <v>132</v>
      </c>
      <c r="H2390" s="32" t="s">
        <v>100</v>
      </c>
      <c r="I2390" s="32" t="s">
        <v>101</v>
      </c>
      <c r="J2390" s="32" t="s">
        <v>235</v>
      </c>
      <c r="K2390" s="32">
        <v>2</v>
      </c>
      <c r="L2390" s="32" t="s">
        <v>690</v>
      </c>
      <c r="O2390" s="35"/>
      <c r="P2390" s="35" t="s">
        <v>4248</v>
      </c>
      <c r="Q2390" s="32" t="s">
        <v>9918</v>
      </c>
      <c r="R2390" s="32" t="s">
        <v>12741</v>
      </c>
      <c r="S2390" s="32" t="s">
        <v>10727</v>
      </c>
    </row>
    <row r="2391" spans="1:21" x14ac:dyDescent="0.25">
      <c r="A2391" s="35" t="s">
        <v>705</v>
      </c>
      <c r="B2391" s="35" t="s">
        <v>706</v>
      </c>
      <c r="C2391" s="35" t="s">
        <v>707</v>
      </c>
      <c r="D2391" s="32" t="s">
        <v>1010</v>
      </c>
      <c r="E2391" s="32" t="s">
        <v>689</v>
      </c>
      <c r="F2391" s="46">
        <v>4</v>
      </c>
      <c r="G2391" s="32" t="s">
        <v>132</v>
      </c>
      <c r="H2391" s="32" t="s">
        <v>100</v>
      </c>
      <c r="I2391" s="32" t="s">
        <v>101</v>
      </c>
      <c r="J2391" s="32" t="s">
        <v>235</v>
      </c>
      <c r="K2391" s="32">
        <v>2</v>
      </c>
      <c r="L2391" s="32" t="s">
        <v>690</v>
      </c>
      <c r="O2391" s="35"/>
      <c r="P2391" s="35" t="s">
        <v>4248</v>
      </c>
      <c r="Q2391" s="32" t="s">
        <v>9919</v>
      </c>
      <c r="R2391" s="32" t="s">
        <v>707</v>
      </c>
    </row>
    <row r="2392" spans="1:21" x14ac:dyDescent="0.25">
      <c r="A2392" s="35" t="s">
        <v>701</v>
      </c>
      <c r="B2392" s="35" t="s">
        <v>702</v>
      </c>
      <c r="C2392" s="35" t="s">
        <v>703</v>
      </c>
      <c r="D2392" s="32" t="s">
        <v>704</v>
      </c>
      <c r="E2392" s="32" t="s">
        <v>689</v>
      </c>
      <c r="F2392" s="46">
        <v>4</v>
      </c>
      <c r="G2392" s="32" t="s">
        <v>132</v>
      </c>
      <c r="H2392" s="32" t="s">
        <v>100</v>
      </c>
      <c r="I2392" s="32" t="s">
        <v>101</v>
      </c>
      <c r="J2392" s="32" t="s">
        <v>235</v>
      </c>
      <c r="K2392" s="32">
        <v>2</v>
      </c>
      <c r="L2392" s="32" t="s">
        <v>690</v>
      </c>
      <c r="O2392" s="35"/>
      <c r="P2392" s="35" t="s">
        <v>4248</v>
      </c>
      <c r="Q2392" s="32" t="s">
        <v>9919</v>
      </c>
      <c r="R2392" s="32" t="s">
        <v>12732</v>
      </c>
      <c r="S2392" s="32" t="s">
        <v>12742</v>
      </c>
    </row>
    <row r="2393" spans="1:21" x14ac:dyDescent="0.25">
      <c r="A2393" s="35" t="s">
        <v>698</v>
      </c>
      <c r="B2393" s="35" t="s">
        <v>699</v>
      </c>
      <c r="C2393" s="35" t="s">
        <v>700</v>
      </c>
      <c r="D2393" s="32" t="s">
        <v>320</v>
      </c>
      <c r="E2393" s="32" t="s">
        <v>689</v>
      </c>
      <c r="F2393" s="46">
        <v>4</v>
      </c>
      <c r="G2393" s="32" t="s">
        <v>132</v>
      </c>
      <c r="H2393" s="32" t="s">
        <v>100</v>
      </c>
      <c r="I2393" s="32" t="s">
        <v>101</v>
      </c>
      <c r="J2393" s="32" t="s">
        <v>235</v>
      </c>
      <c r="K2393" s="32">
        <v>2</v>
      </c>
      <c r="L2393" s="32" t="s">
        <v>690</v>
      </c>
      <c r="O2393" s="35"/>
      <c r="P2393" s="35" t="s">
        <v>4248</v>
      </c>
      <c r="Q2393" s="32" t="s">
        <v>9919</v>
      </c>
      <c r="R2393" s="32" t="s">
        <v>12733</v>
      </c>
      <c r="S2393" s="32">
        <v>3</v>
      </c>
    </row>
    <row r="2394" spans="1:21" x14ac:dyDescent="0.25">
      <c r="A2394" s="35" t="s">
        <v>694</v>
      </c>
      <c r="B2394" s="35" t="s">
        <v>695</v>
      </c>
      <c r="C2394" s="35" t="s">
        <v>696</v>
      </c>
      <c r="D2394" s="32" t="s">
        <v>697</v>
      </c>
      <c r="E2394" s="32" t="s">
        <v>689</v>
      </c>
      <c r="F2394" s="46">
        <v>4</v>
      </c>
      <c r="G2394" s="32" t="s">
        <v>132</v>
      </c>
      <c r="H2394" s="32" t="s">
        <v>100</v>
      </c>
      <c r="I2394" s="32" t="s">
        <v>101</v>
      </c>
      <c r="J2394" s="32" t="s">
        <v>235</v>
      </c>
      <c r="K2394" s="32">
        <v>2</v>
      </c>
      <c r="L2394" s="32" t="s">
        <v>690</v>
      </c>
      <c r="O2394" s="35"/>
      <c r="P2394" s="35" t="s">
        <v>4248</v>
      </c>
      <c r="Q2394" s="32" t="s">
        <v>9919</v>
      </c>
      <c r="R2394" s="32" t="s">
        <v>12743</v>
      </c>
      <c r="S2394" s="32" t="s">
        <v>12735</v>
      </c>
    </row>
    <row r="2395" spans="1:21" x14ac:dyDescent="0.25">
      <c r="A2395" s="35" t="s">
        <v>691</v>
      </c>
      <c r="B2395" s="35" t="s">
        <v>692</v>
      </c>
      <c r="C2395" s="35" t="s">
        <v>693</v>
      </c>
      <c r="D2395" s="32" t="s">
        <v>257</v>
      </c>
      <c r="E2395" s="32" t="s">
        <v>689</v>
      </c>
      <c r="F2395" s="46">
        <v>4</v>
      </c>
      <c r="G2395" s="32" t="s">
        <v>132</v>
      </c>
      <c r="H2395" s="32" t="s">
        <v>100</v>
      </c>
      <c r="I2395" s="32" t="s">
        <v>101</v>
      </c>
      <c r="J2395" s="32" t="s">
        <v>235</v>
      </c>
      <c r="K2395" s="32">
        <v>2</v>
      </c>
      <c r="L2395" s="32" t="s">
        <v>690</v>
      </c>
      <c r="O2395" s="35"/>
      <c r="P2395" s="35" t="s">
        <v>4248</v>
      </c>
      <c r="Q2395" s="32" t="s">
        <v>9919</v>
      </c>
      <c r="R2395" s="32" t="s">
        <v>12744</v>
      </c>
      <c r="S2395" s="32" t="s">
        <v>10730</v>
      </c>
    </row>
    <row r="2396" spans="1:21" x14ac:dyDescent="0.25">
      <c r="A2396" s="35" t="s">
        <v>686</v>
      </c>
      <c r="B2396" s="35" t="s">
        <v>687</v>
      </c>
      <c r="C2396" s="35" t="s">
        <v>688</v>
      </c>
      <c r="D2396" s="32" t="s">
        <v>137</v>
      </c>
      <c r="E2396" s="32" t="s">
        <v>689</v>
      </c>
      <c r="F2396" s="46">
        <v>4</v>
      </c>
      <c r="G2396" s="32" t="s">
        <v>132</v>
      </c>
      <c r="H2396" s="32" t="s">
        <v>100</v>
      </c>
      <c r="I2396" s="32" t="s">
        <v>101</v>
      </c>
      <c r="J2396" s="32" t="s">
        <v>235</v>
      </c>
      <c r="K2396" s="32">
        <v>2</v>
      </c>
      <c r="L2396" s="32" t="s">
        <v>690</v>
      </c>
      <c r="O2396" s="35"/>
      <c r="P2396" s="35" t="s">
        <v>4248</v>
      </c>
      <c r="Q2396" s="32" t="s">
        <v>9919</v>
      </c>
      <c r="R2396" s="32" t="s">
        <v>12745</v>
      </c>
      <c r="S2396" s="32" t="s">
        <v>10727</v>
      </c>
    </row>
    <row r="2397" spans="1:21" x14ac:dyDescent="0.25">
      <c r="A2397" s="35" t="s">
        <v>683</v>
      </c>
      <c r="B2397" s="35" t="s">
        <v>684</v>
      </c>
      <c r="C2397" s="35" t="s">
        <v>3696</v>
      </c>
      <c r="D2397" s="32" t="s">
        <v>3695</v>
      </c>
      <c r="E2397" s="32" t="s">
        <v>138</v>
      </c>
      <c r="F2397" s="46" t="s">
        <v>138</v>
      </c>
      <c r="G2397" s="32" t="s">
        <v>132</v>
      </c>
      <c r="H2397" s="32" t="s">
        <v>138</v>
      </c>
      <c r="I2397" s="32" t="s">
        <v>101</v>
      </c>
      <c r="J2397" s="32" t="s">
        <v>679</v>
      </c>
      <c r="K2397" s="32">
        <v>2</v>
      </c>
      <c r="L2397" s="32" t="s">
        <v>103</v>
      </c>
      <c r="O2397" s="35"/>
      <c r="P2397" s="35" t="s">
        <v>4248</v>
      </c>
      <c r="Q2397" s="32" t="s">
        <v>9920</v>
      </c>
      <c r="R2397" s="32" t="s">
        <v>12746</v>
      </c>
      <c r="S2397" s="32" t="s">
        <v>0</v>
      </c>
    </row>
    <row r="2398" spans="1:21" x14ac:dyDescent="0.25">
      <c r="A2398" s="35" t="s">
        <v>680</v>
      </c>
      <c r="B2398" s="35" t="s">
        <v>681</v>
      </c>
      <c r="C2398" s="35" t="s">
        <v>682</v>
      </c>
      <c r="D2398" s="32" t="s">
        <v>268</v>
      </c>
      <c r="E2398" s="32" t="s">
        <v>138</v>
      </c>
      <c r="F2398" s="46" t="s">
        <v>138</v>
      </c>
      <c r="G2398" s="32" t="s">
        <v>132</v>
      </c>
      <c r="H2398" s="32" t="s">
        <v>138</v>
      </c>
      <c r="I2398" s="32" t="s">
        <v>101</v>
      </c>
      <c r="J2398" s="32" t="s">
        <v>679</v>
      </c>
      <c r="K2398" s="32">
        <v>2</v>
      </c>
      <c r="L2398" s="32" t="s">
        <v>103</v>
      </c>
      <c r="O2398" s="35"/>
      <c r="P2398" s="35" t="s">
        <v>4248</v>
      </c>
      <c r="Q2398" s="32" t="s">
        <v>9920</v>
      </c>
      <c r="R2398" s="32" t="s">
        <v>12746</v>
      </c>
      <c r="S2398" s="32" t="s">
        <v>12282</v>
      </c>
      <c r="T2398" s="32" t="s">
        <v>11640</v>
      </c>
      <c r="U2398" s="32" t="s">
        <v>12747</v>
      </c>
    </row>
    <row r="2399" spans="1:21" x14ac:dyDescent="0.25">
      <c r="A2399" s="35" t="s">
        <v>676</v>
      </c>
      <c r="B2399" s="35" t="s">
        <v>677</v>
      </c>
      <c r="C2399" s="35" t="s">
        <v>678</v>
      </c>
      <c r="D2399" s="32" t="s">
        <v>2715</v>
      </c>
      <c r="E2399" s="32" t="s">
        <v>138</v>
      </c>
      <c r="F2399" s="46" t="s">
        <v>138</v>
      </c>
      <c r="G2399" s="32" t="s">
        <v>132</v>
      </c>
      <c r="H2399" s="32" t="s">
        <v>138</v>
      </c>
      <c r="I2399" s="32" t="s">
        <v>101</v>
      </c>
      <c r="J2399" s="32" t="s">
        <v>679</v>
      </c>
      <c r="K2399" s="32">
        <v>2</v>
      </c>
      <c r="L2399" s="32" t="s">
        <v>103</v>
      </c>
      <c r="O2399" s="35"/>
      <c r="P2399" s="35" t="s">
        <v>4248</v>
      </c>
      <c r="Q2399" s="32" t="s">
        <v>9920</v>
      </c>
      <c r="R2399" s="32" t="s">
        <v>12746</v>
      </c>
      <c r="S2399" s="32" t="s">
        <v>12748</v>
      </c>
      <c r="T2399" s="32" t="s">
        <v>11150</v>
      </c>
      <c r="U2399" s="32">
        <v>37</v>
      </c>
    </row>
    <row r="2400" spans="1:21" x14ac:dyDescent="0.25">
      <c r="A2400" s="33" t="s">
        <v>2909</v>
      </c>
      <c r="B2400" s="35" t="s">
        <v>3335</v>
      </c>
      <c r="C2400" s="35" t="s">
        <v>3113</v>
      </c>
      <c r="D2400" s="32" t="s">
        <v>1374</v>
      </c>
      <c r="E2400" s="32" t="s">
        <v>138</v>
      </c>
      <c r="O2400" s="35"/>
      <c r="P2400" s="35" t="s">
        <v>4248</v>
      </c>
      <c r="Q2400" s="32" t="s">
        <v>9920</v>
      </c>
      <c r="R2400" s="32" t="s">
        <v>12746</v>
      </c>
      <c r="S2400" s="32" t="s">
        <v>12749</v>
      </c>
      <c r="T2400" s="32" t="s">
        <v>12750</v>
      </c>
      <c r="U2400" s="32" t="s">
        <v>12751</v>
      </c>
    </row>
    <row r="2401" spans="1:21" x14ac:dyDescent="0.25">
      <c r="A2401" s="35" t="s">
        <v>7572</v>
      </c>
      <c r="B2401" s="35" t="s">
        <v>7573</v>
      </c>
      <c r="C2401" s="35" t="s">
        <v>7574</v>
      </c>
      <c r="O2401" s="35"/>
      <c r="P2401" s="35" t="s">
        <v>4248</v>
      </c>
      <c r="R2401" s="32">
        <v>100001031535</v>
      </c>
      <c r="S2401" s="32" t="s">
        <v>10985</v>
      </c>
    </row>
    <row r="2402" spans="1:21" x14ac:dyDescent="0.25">
      <c r="A2402" s="35" t="s">
        <v>7861</v>
      </c>
      <c r="B2402" s="35" t="s">
        <v>7862</v>
      </c>
      <c r="C2402" s="35" t="s">
        <v>7863</v>
      </c>
      <c r="O2402" s="35"/>
      <c r="P2402" s="35" t="s">
        <v>4248</v>
      </c>
      <c r="R2402" s="32">
        <v>100000889823</v>
      </c>
      <c r="S2402" s="32" t="s">
        <v>10715</v>
      </c>
    </row>
    <row r="2403" spans="1:21" x14ac:dyDescent="0.25">
      <c r="A2403" s="35" t="s">
        <v>7789</v>
      </c>
      <c r="B2403" s="35" t="s">
        <v>7790</v>
      </c>
      <c r="C2403" s="35" t="s">
        <v>7791</v>
      </c>
      <c r="O2403" s="35"/>
      <c r="P2403" s="35" t="s">
        <v>4248</v>
      </c>
      <c r="R2403" s="32">
        <v>100000901169</v>
      </c>
      <c r="S2403" s="32" t="s">
        <v>10376</v>
      </c>
    </row>
    <row r="2404" spans="1:21" x14ac:dyDescent="0.25">
      <c r="A2404" s="35" t="s">
        <v>7915</v>
      </c>
      <c r="B2404" s="35" t="s">
        <v>7916</v>
      </c>
      <c r="C2404" s="35" t="s">
        <v>7917</v>
      </c>
      <c r="O2404" s="35"/>
      <c r="P2404" s="35" t="s">
        <v>4248</v>
      </c>
      <c r="R2404" s="32">
        <v>100000901169</v>
      </c>
      <c r="S2404" s="32" t="s">
        <v>10378</v>
      </c>
    </row>
    <row r="2405" spans="1:21" x14ac:dyDescent="0.25">
      <c r="A2405" s="35" t="s">
        <v>7551</v>
      </c>
      <c r="B2405" s="35" t="s">
        <v>7552</v>
      </c>
      <c r="C2405" s="35" t="s">
        <v>7553</v>
      </c>
      <c r="O2405" s="35"/>
      <c r="P2405" s="35" t="s">
        <v>4248</v>
      </c>
      <c r="R2405" s="32">
        <v>100000889823</v>
      </c>
      <c r="S2405" s="32" t="s">
        <v>10376</v>
      </c>
    </row>
    <row r="2406" spans="1:21" x14ac:dyDescent="0.25">
      <c r="A2406" s="35" t="s">
        <v>7659</v>
      </c>
      <c r="B2406" s="35" t="s">
        <v>7660</v>
      </c>
      <c r="C2406" s="35" t="s">
        <v>7661</v>
      </c>
      <c r="O2406" s="35"/>
      <c r="P2406" s="35" t="s">
        <v>4248</v>
      </c>
      <c r="R2406" s="32">
        <v>100000889822</v>
      </c>
      <c r="S2406" s="32" t="s">
        <v>10377</v>
      </c>
    </row>
    <row r="2407" spans="1:21" x14ac:dyDescent="0.25">
      <c r="A2407" s="33" t="s">
        <v>2910</v>
      </c>
      <c r="B2407" s="35" t="s">
        <v>3336</v>
      </c>
      <c r="C2407" s="35" t="s">
        <v>3114</v>
      </c>
      <c r="D2407" s="32" t="s">
        <v>3410</v>
      </c>
      <c r="E2407" s="32" t="s">
        <v>1667</v>
      </c>
      <c r="O2407" s="35"/>
      <c r="P2407" s="35" t="s">
        <v>4248</v>
      </c>
      <c r="Q2407" s="32" t="s">
        <v>10148</v>
      </c>
      <c r="R2407" s="32" t="s">
        <v>11885</v>
      </c>
      <c r="S2407" s="32" t="s">
        <v>11841</v>
      </c>
      <c r="T2407" s="32" t="s">
        <v>11842</v>
      </c>
      <c r="U2407" s="32" t="s">
        <v>11843</v>
      </c>
    </row>
    <row r="2408" spans="1:21" x14ac:dyDescent="0.25">
      <c r="A2408" s="33" t="s">
        <v>2914</v>
      </c>
      <c r="B2408" s="35" t="s">
        <v>3340</v>
      </c>
      <c r="C2408" s="35" t="s">
        <v>3118</v>
      </c>
      <c r="D2408" s="32" t="s">
        <v>3410</v>
      </c>
      <c r="E2408" s="32" t="s">
        <v>1667</v>
      </c>
      <c r="O2408" s="35"/>
      <c r="P2408" s="35" t="s">
        <v>4248</v>
      </c>
      <c r="Q2408" s="32" t="s">
        <v>10147</v>
      </c>
      <c r="R2408" s="32" t="s">
        <v>11882</v>
      </c>
      <c r="S2408" s="32" t="s">
        <v>11841</v>
      </c>
      <c r="T2408" s="32" t="s">
        <v>11842</v>
      </c>
      <c r="U2408" s="32" t="s">
        <v>11843</v>
      </c>
    </row>
    <row r="2409" spans="1:21" x14ac:dyDescent="0.25">
      <c r="A2409" s="33" t="s">
        <v>2802</v>
      </c>
      <c r="B2409" s="35" t="s">
        <v>3228</v>
      </c>
      <c r="C2409" s="35" t="s">
        <v>3024</v>
      </c>
      <c r="D2409" s="32" t="s">
        <v>117</v>
      </c>
      <c r="E2409" s="32" t="s">
        <v>138</v>
      </c>
      <c r="O2409" s="35"/>
      <c r="P2409" s="35" t="s">
        <v>4248</v>
      </c>
      <c r="Q2409" s="32" t="s">
        <v>13538</v>
      </c>
      <c r="R2409" s="32" t="s">
        <v>12752</v>
      </c>
      <c r="S2409" s="32" t="s">
        <v>12753</v>
      </c>
      <c r="T2409" s="32" t="s">
        <v>10360</v>
      </c>
      <c r="U2409" s="32" t="s">
        <v>10358</v>
      </c>
    </row>
    <row r="2410" spans="1:21" x14ac:dyDescent="0.25">
      <c r="A2410" s="33" t="s">
        <v>2770</v>
      </c>
      <c r="B2410" s="35" t="s">
        <v>3196</v>
      </c>
      <c r="C2410" s="35" t="s">
        <v>2992</v>
      </c>
      <c r="D2410" s="32" t="s">
        <v>3498</v>
      </c>
      <c r="E2410" s="32" t="s">
        <v>138</v>
      </c>
      <c r="O2410" s="35"/>
      <c r="P2410" s="35" t="s">
        <v>4248</v>
      </c>
      <c r="Q2410" s="32" t="s">
        <v>13539</v>
      </c>
      <c r="R2410" s="32" t="s">
        <v>12752</v>
      </c>
      <c r="S2410" s="32" t="s">
        <v>12754</v>
      </c>
      <c r="T2410" s="32" t="s">
        <v>10360</v>
      </c>
      <c r="U2410" s="32" t="s">
        <v>10358</v>
      </c>
    </row>
    <row r="2411" spans="1:21" x14ac:dyDescent="0.25">
      <c r="A2411" s="35" t="s">
        <v>9693</v>
      </c>
      <c r="B2411" s="35" t="s">
        <v>9694</v>
      </c>
      <c r="C2411" s="35" t="s">
        <v>9695</v>
      </c>
      <c r="O2411" s="35"/>
      <c r="P2411" s="35" t="s">
        <v>4248</v>
      </c>
      <c r="Q2411" s="32" t="s">
        <v>9921</v>
      </c>
      <c r="R2411" s="32" t="s">
        <v>12755</v>
      </c>
      <c r="S2411" s="32" t="s">
        <v>12756</v>
      </c>
      <c r="T2411" s="32">
        <v>20</v>
      </c>
    </row>
    <row r="2412" spans="1:21" x14ac:dyDescent="0.25">
      <c r="A2412" s="35" t="s">
        <v>9696</v>
      </c>
      <c r="B2412" s="35" t="s">
        <v>9697</v>
      </c>
      <c r="C2412" s="35" t="s">
        <v>9698</v>
      </c>
      <c r="O2412" s="35"/>
      <c r="P2412" s="35" t="s">
        <v>4248</v>
      </c>
      <c r="Q2412" s="32" t="s">
        <v>9922</v>
      </c>
      <c r="R2412" s="32" t="s">
        <v>12757</v>
      </c>
      <c r="S2412" s="32" t="s">
        <v>12756</v>
      </c>
      <c r="T2412" s="32">
        <v>20</v>
      </c>
    </row>
    <row r="2413" spans="1:21" x14ac:dyDescent="0.25">
      <c r="A2413" s="35" t="s">
        <v>9383</v>
      </c>
      <c r="B2413" s="35" t="s">
        <v>9384</v>
      </c>
      <c r="C2413" s="35" t="s">
        <v>9385</v>
      </c>
      <c r="O2413" s="35"/>
      <c r="P2413" s="35" t="s">
        <v>4248</v>
      </c>
      <c r="Q2413" s="32" t="s">
        <v>9921</v>
      </c>
      <c r="R2413" s="32" t="s">
        <v>12755</v>
      </c>
      <c r="S2413" s="32" t="s">
        <v>12758</v>
      </c>
      <c r="T2413" s="32" t="s">
        <v>10236</v>
      </c>
      <c r="U2413" s="32">
        <v>4020</v>
      </c>
    </row>
    <row r="2414" spans="1:21" x14ac:dyDescent="0.25">
      <c r="A2414" s="35" t="s">
        <v>6542</v>
      </c>
      <c r="B2414" s="35" t="s">
        <v>6543</v>
      </c>
      <c r="C2414" s="35" t="s">
        <v>6544</v>
      </c>
      <c r="O2414" s="35"/>
      <c r="P2414" s="35" t="s">
        <v>4248</v>
      </c>
      <c r="Q2414" s="32" t="s">
        <v>9922</v>
      </c>
      <c r="R2414" s="32" t="s">
        <v>12759</v>
      </c>
      <c r="S2414" s="32" t="s">
        <v>12760</v>
      </c>
    </row>
    <row r="2415" spans="1:21" x14ac:dyDescent="0.25">
      <c r="A2415" s="35" t="s">
        <v>8162</v>
      </c>
      <c r="B2415" s="35" t="s">
        <v>8163</v>
      </c>
      <c r="C2415" s="35" t="s">
        <v>8164</v>
      </c>
      <c r="O2415" s="35"/>
      <c r="P2415" s="35" t="s">
        <v>4248</v>
      </c>
      <c r="Q2415" s="32" t="s">
        <v>9922</v>
      </c>
      <c r="R2415" s="32" t="s">
        <v>12757</v>
      </c>
      <c r="S2415" s="32" t="s">
        <v>12758</v>
      </c>
      <c r="T2415" s="32" t="s">
        <v>10236</v>
      </c>
      <c r="U2415" s="32">
        <v>4020</v>
      </c>
    </row>
    <row r="2416" spans="1:21" x14ac:dyDescent="0.25">
      <c r="A2416" s="35" t="s">
        <v>8156</v>
      </c>
      <c r="B2416" s="35" t="s">
        <v>8157</v>
      </c>
      <c r="C2416" s="35" t="s">
        <v>8158</v>
      </c>
      <c r="O2416" s="35"/>
      <c r="P2416" s="35" t="s">
        <v>4248</v>
      </c>
      <c r="Q2416" s="32" t="s">
        <v>9922</v>
      </c>
      <c r="R2416" s="32" t="s">
        <v>12757</v>
      </c>
      <c r="S2416" s="32" t="s">
        <v>12761</v>
      </c>
      <c r="T2416" s="32" t="s">
        <v>10093</v>
      </c>
    </row>
    <row r="2417" spans="1:21" x14ac:dyDescent="0.25">
      <c r="A2417" s="35" t="s">
        <v>4793</v>
      </c>
      <c r="B2417" s="35" t="s">
        <v>4794</v>
      </c>
      <c r="C2417" s="35" t="s">
        <v>4795</v>
      </c>
      <c r="O2417" s="35"/>
      <c r="P2417" s="35" t="s">
        <v>4248</v>
      </c>
      <c r="Q2417" s="32" t="s">
        <v>9923</v>
      </c>
      <c r="R2417" s="32" t="s">
        <v>10250</v>
      </c>
      <c r="S2417" s="32" t="s">
        <v>10251</v>
      </c>
      <c r="T2417" s="32">
        <v>29</v>
      </c>
    </row>
    <row r="2418" spans="1:21" x14ac:dyDescent="0.25">
      <c r="A2418" s="35" t="s">
        <v>4796</v>
      </c>
      <c r="B2418" s="35" t="s">
        <v>4797</v>
      </c>
      <c r="C2418" s="35" t="s">
        <v>4798</v>
      </c>
      <c r="O2418" s="35"/>
      <c r="P2418" s="35" t="s">
        <v>4248</v>
      </c>
      <c r="Q2418" s="32" t="s">
        <v>3815</v>
      </c>
      <c r="R2418" s="32" t="s">
        <v>10250</v>
      </c>
      <c r="S2418" s="32" t="s">
        <v>10251</v>
      </c>
      <c r="T2418" s="32">
        <v>28</v>
      </c>
    </row>
    <row r="2419" spans="1:21" x14ac:dyDescent="0.25">
      <c r="A2419" s="35" t="s">
        <v>4787</v>
      </c>
      <c r="B2419" s="35" t="s">
        <v>4788</v>
      </c>
      <c r="C2419" s="35" t="s">
        <v>4789</v>
      </c>
      <c r="O2419" s="35"/>
      <c r="P2419" s="35" t="s">
        <v>4248</v>
      </c>
      <c r="Q2419" s="32" t="s">
        <v>9924</v>
      </c>
      <c r="R2419" s="32" t="s">
        <v>10250</v>
      </c>
      <c r="S2419" s="32" t="s">
        <v>10251</v>
      </c>
      <c r="T2419" s="32">
        <v>27</v>
      </c>
    </row>
    <row r="2420" spans="1:21" x14ac:dyDescent="0.25">
      <c r="A2420" s="35" t="s">
        <v>4988</v>
      </c>
      <c r="B2420" s="35" t="s">
        <v>4989</v>
      </c>
      <c r="C2420" s="35" t="s">
        <v>4990</v>
      </c>
      <c r="O2420" s="35"/>
      <c r="P2420" s="35" t="s">
        <v>4248</v>
      </c>
      <c r="Q2420" s="32" t="s">
        <v>9923</v>
      </c>
      <c r="R2420" s="32" t="s">
        <v>12762</v>
      </c>
      <c r="S2420" s="32" t="s">
        <v>11996</v>
      </c>
      <c r="T2420" s="32" t="s">
        <v>10093</v>
      </c>
    </row>
    <row r="2421" spans="1:21" x14ac:dyDescent="0.25">
      <c r="A2421" s="35" t="s">
        <v>5553</v>
      </c>
      <c r="B2421" s="35" t="s">
        <v>5554</v>
      </c>
      <c r="C2421" s="35" t="s">
        <v>5555</v>
      </c>
      <c r="O2421" s="35"/>
      <c r="P2421" s="35" t="s">
        <v>4248</v>
      </c>
      <c r="Q2421" s="32" t="s">
        <v>9923</v>
      </c>
      <c r="R2421" s="32" t="s">
        <v>12762</v>
      </c>
      <c r="S2421" s="32" t="s">
        <v>10428</v>
      </c>
      <c r="T2421" s="32" t="s">
        <v>10429</v>
      </c>
      <c r="U2421" s="32" t="s">
        <v>10430</v>
      </c>
    </row>
    <row r="2422" spans="1:21" x14ac:dyDescent="0.25">
      <c r="A2422" s="35" t="s">
        <v>4997</v>
      </c>
      <c r="B2422" s="35" t="s">
        <v>4998</v>
      </c>
      <c r="C2422" s="35" t="s">
        <v>4999</v>
      </c>
      <c r="O2422" s="35"/>
      <c r="P2422" s="35" t="s">
        <v>4248</v>
      </c>
      <c r="Q2422" s="32" t="s">
        <v>9923</v>
      </c>
      <c r="R2422" s="32" t="s">
        <v>12763</v>
      </c>
      <c r="S2422" s="32" t="s">
        <v>12764</v>
      </c>
      <c r="T2422" s="32" t="s">
        <v>10362</v>
      </c>
      <c r="U2422" s="32" t="s">
        <v>12765</v>
      </c>
    </row>
    <row r="2423" spans="1:21" x14ac:dyDescent="0.25">
      <c r="A2423" s="35" t="s">
        <v>5233</v>
      </c>
      <c r="B2423" s="35" t="s">
        <v>5234</v>
      </c>
      <c r="C2423" s="35" t="s">
        <v>5235</v>
      </c>
      <c r="O2423" s="35"/>
      <c r="P2423" s="35" t="s">
        <v>4248</v>
      </c>
      <c r="Q2423" s="32" t="s">
        <v>9923</v>
      </c>
      <c r="R2423" s="32" t="s">
        <v>12766</v>
      </c>
      <c r="S2423" s="32" t="s">
        <v>12767</v>
      </c>
      <c r="T2423" s="32" t="s">
        <v>10944</v>
      </c>
      <c r="U2423" s="32" t="s">
        <v>12768</v>
      </c>
    </row>
    <row r="2424" spans="1:21" x14ac:dyDescent="0.25">
      <c r="A2424" s="35" t="s">
        <v>4985</v>
      </c>
      <c r="B2424" s="35" t="s">
        <v>4986</v>
      </c>
      <c r="C2424" s="35" t="s">
        <v>4987</v>
      </c>
      <c r="O2424" s="35"/>
      <c r="P2424" s="35" t="s">
        <v>4248</v>
      </c>
      <c r="Q2424" s="32" t="s">
        <v>9923</v>
      </c>
      <c r="R2424" s="32" t="s">
        <v>12769</v>
      </c>
      <c r="S2424" s="32" t="s">
        <v>10734</v>
      </c>
      <c r="T2424" s="32" t="s">
        <v>12770</v>
      </c>
      <c r="U2424" s="32" t="s">
        <v>12771</v>
      </c>
    </row>
    <row r="2425" spans="1:21" x14ac:dyDescent="0.25">
      <c r="A2425" s="35" t="s">
        <v>5535</v>
      </c>
      <c r="B2425" s="35" t="s">
        <v>5536</v>
      </c>
      <c r="C2425" s="35" t="s">
        <v>5537</v>
      </c>
      <c r="O2425" s="35"/>
      <c r="P2425" s="35" t="s">
        <v>4248</v>
      </c>
      <c r="Q2425" s="32" t="s">
        <v>9923</v>
      </c>
      <c r="R2425" s="32" t="s">
        <v>12762</v>
      </c>
      <c r="S2425" s="32" t="s">
        <v>10437</v>
      </c>
      <c r="T2425" s="32" t="s">
        <v>10438</v>
      </c>
      <c r="U2425" s="32" t="s">
        <v>10439</v>
      </c>
    </row>
    <row r="2426" spans="1:21" x14ac:dyDescent="0.25">
      <c r="A2426" s="35" t="s">
        <v>4991</v>
      </c>
      <c r="B2426" s="35" t="s">
        <v>4992</v>
      </c>
      <c r="C2426" s="35" t="s">
        <v>4993</v>
      </c>
      <c r="O2426" s="35"/>
      <c r="P2426" s="35" t="s">
        <v>4248</v>
      </c>
      <c r="Q2426" s="32" t="s">
        <v>3815</v>
      </c>
      <c r="R2426" s="32" t="s">
        <v>12772</v>
      </c>
      <c r="S2426" s="32" t="s">
        <v>10425</v>
      </c>
      <c r="T2426" s="32" t="s">
        <v>10052</v>
      </c>
    </row>
    <row r="2427" spans="1:21" x14ac:dyDescent="0.25">
      <c r="A2427" s="35" t="s">
        <v>8517</v>
      </c>
      <c r="B2427" s="35" t="s">
        <v>8518</v>
      </c>
      <c r="C2427" s="35" t="s">
        <v>8519</v>
      </c>
      <c r="O2427" s="35"/>
      <c r="P2427" s="35" t="s">
        <v>4248</v>
      </c>
      <c r="Q2427" s="32" t="s">
        <v>3815</v>
      </c>
      <c r="R2427" s="32" t="s">
        <v>12772</v>
      </c>
      <c r="S2427" s="32" t="s">
        <v>10734</v>
      </c>
      <c r="T2427" s="32" t="s">
        <v>12770</v>
      </c>
      <c r="U2427" s="32" t="s">
        <v>12773</v>
      </c>
    </row>
    <row r="2428" spans="1:21" x14ac:dyDescent="0.25">
      <c r="A2428" s="35" t="s">
        <v>8589</v>
      </c>
      <c r="B2428" s="35" t="s">
        <v>8590</v>
      </c>
      <c r="C2428" s="35" t="s">
        <v>8591</v>
      </c>
      <c r="O2428" s="35"/>
      <c r="P2428" s="35" t="s">
        <v>4248</v>
      </c>
      <c r="Q2428" s="32" t="s">
        <v>3815</v>
      </c>
      <c r="R2428" s="32" t="s">
        <v>12772</v>
      </c>
      <c r="S2428" s="32" t="s">
        <v>10734</v>
      </c>
      <c r="T2428" s="32" t="s">
        <v>12770</v>
      </c>
      <c r="U2428" s="32" t="s">
        <v>12774</v>
      </c>
    </row>
    <row r="2429" spans="1:21" x14ac:dyDescent="0.25">
      <c r="A2429" s="35" t="s">
        <v>5556</v>
      </c>
      <c r="B2429" s="35" t="s">
        <v>5557</v>
      </c>
      <c r="C2429" s="35" t="s">
        <v>5558</v>
      </c>
      <c r="O2429" s="35"/>
      <c r="P2429" s="35" t="s">
        <v>4248</v>
      </c>
      <c r="Q2429" s="32" t="s">
        <v>3815</v>
      </c>
      <c r="R2429" s="32" t="s">
        <v>12775</v>
      </c>
      <c r="S2429" s="32" t="s">
        <v>10428</v>
      </c>
      <c r="T2429" s="32" t="s">
        <v>10429</v>
      </c>
      <c r="U2429" s="32" t="s">
        <v>10430</v>
      </c>
    </row>
    <row r="2430" spans="1:21" x14ac:dyDescent="0.25">
      <c r="A2430" s="35" t="s">
        <v>8598</v>
      </c>
      <c r="B2430" s="35" t="s">
        <v>8599</v>
      </c>
      <c r="C2430" s="35" t="s">
        <v>8600</v>
      </c>
      <c r="O2430" s="35"/>
      <c r="P2430" s="35" t="s">
        <v>4248</v>
      </c>
      <c r="Q2430" s="32" t="s">
        <v>3815</v>
      </c>
      <c r="R2430" s="32" t="s">
        <v>12772</v>
      </c>
      <c r="S2430" s="32" t="s">
        <v>10734</v>
      </c>
      <c r="T2430" s="32" t="s">
        <v>12770</v>
      </c>
      <c r="U2430" s="32" t="s">
        <v>12776</v>
      </c>
    </row>
    <row r="2431" spans="1:21" x14ac:dyDescent="0.25">
      <c r="A2431" s="35" t="s">
        <v>5000</v>
      </c>
      <c r="B2431" s="35" t="s">
        <v>5001</v>
      </c>
      <c r="C2431" s="35" t="s">
        <v>5002</v>
      </c>
      <c r="O2431" s="35"/>
      <c r="P2431" s="35" t="s">
        <v>4248</v>
      </c>
      <c r="Q2431" s="32" t="s">
        <v>3815</v>
      </c>
      <c r="R2431" s="32" t="s">
        <v>12772</v>
      </c>
      <c r="S2431" s="32" t="s">
        <v>12764</v>
      </c>
      <c r="T2431" s="32" t="s">
        <v>10362</v>
      </c>
      <c r="U2431" s="32" t="s">
        <v>12765</v>
      </c>
    </row>
    <row r="2432" spans="1:21" x14ac:dyDescent="0.25">
      <c r="A2432" s="35" t="s">
        <v>8526</v>
      </c>
      <c r="B2432" s="35" t="s">
        <v>8527</v>
      </c>
      <c r="C2432" s="35" t="s">
        <v>8528</v>
      </c>
      <c r="O2432" s="35"/>
      <c r="P2432" s="35" t="s">
        <v>4248</v>
      </c>
      <c r="Q2432" s="32" t="s">
        <v>3815</v>
      </c>
      <c r="R2432" s="32" t="s">
        <v>12772</v>
      </c>
      <c r="S2432" s="32" t="s">
        <v>10734</v>
      </c>
      <c r="T2432" s="32" t="s">
        <v>12770</v>
      </c>
      <c r="U2432" s="32" t="s">
        <v>12777</v>
      </c>
    </row>
    <row r="2433" spans="1:21" x14ac:dyDescent="0.25">
      <c r="A2433" s="35" t="s">
        <v>5230</v>
      </c>
      <c r="B2433" s="35" t="s">
        <v>5231</v>
      </c>
      <c r="C2433" s="35" t="s">
        <v>5232</v>
      </c>
      <c r="O2433" s="35"/>
      <c r="P2433" s="35" t="s">
        <v>4248</v>
      </c>
      <c r="Q2433" s="32" t="s">
        <v>3815</v>
      </c>
      <c r="R2433" s="32" t="s">
        <v>12778</v>
      </c>
      <c r="S2433" s="32" t="s">
        <v>12767</v>
      </c>
      <c r="T2433" s="32" t="s">
        <v>10944</v>
      </c>
      <c r="U2433" s="32" t="s">
        <v>12768</v>
      </c>
    </row>
    <row r="2434" spans="1:21" x14ac:dyDescent="0.25">
      <c r="A2434" s="35" t="s">
        <v>8508</v>
      </c>
      <c r="B2434" s="35" t="s">
        <v>8509</v>
      </c>
      <c r="C2434" s="35" t="s">
        <v>8510</v>
      </c>
      <c r="O2434" s="35"/>
      <c r="P2434" s="35" t="s">
        <v>4248</v>
      </c>
      <c r="Q2434" s="32" t="s">
        <v>3815</v>
      </c>
      <c r="R2434" s="32" t="s">
        <v>12772</v>
      </c>
      <c r="S2434" s="32" t="s">
        <v>10734</v>
      </c>
      <c r="T2434" s="32" t="s">
        <v>12770</v>
      </c>
      <c r="U2434" s="32" t="s">
        <v>12779</v>
      </c>
    </row>
    <row r="2435" spans="1:21" x14ac:dyDescent="0.25">
      <c r="A2435" s="35" t="s">
        <v>4982</v>
      </c>
      <c r="B2435" s="35" t="s">
        <v>4983</v>
      </c>
      <c r="C2435" s="35" t="s">
        <v>4984</v>
      </c>
      <c r="O2435" s="35"/>
      <c r="P2435" s="35" t="s">
        <v>4248</v>
      </c>
      <c r="Q2435" s="32" t="s">
        <v>3815</v>
      </c>
      <c r="R2435" s="32" t="s">
        <v>12772</v>
      </c>
      <c r="S2435" s="32" t="s">
        <v>10734</v>
      </c>
      <c r="T2435" s="32" t="s">
        <v>12770</v>
      </c>
      <c r="U2435" s="32" t="s">
        <v>12771</v>
      </c>
    </row>
    <row r="2436" spans="1:21" x14ac:dyDescent="0.25">
      <c r="A2436" s="35" t="s">
        <v>8490</v>
      </c>
      <c r="B2436" s="35" t="s">
        <v>8491</v>
      </c>
      <c r="C2436" s="35" t="s">
        <v>8492</v>
      </c>
      <c r="O2436" s="35"/>
      <c r="P2436" s="35" t="s">
        <v>4248</v>
      </c>
      <c r="Q2436" s="32" t="s">
        <v>3815</v>
      </c>
      <c r="R2436" s="32" t="s">
        <v>12772</v>
      </c>
      <c r="S2436" s="32" t="s">
        <v>10734</v>
      </c>
      <c r="T2436" s="32" t="s">
        <v>12770</v>
      </c>
      <c r="U2436" s="32" t="s">
        <v>12780</v>
      </c>
    </row>
    <row r="2437" spans="1:21" x14ac:dyDescent="0.25">
      <c r="A2437" s="35" t="s">
        <v>8499</v>
      </c>
      <c r="B2437" s="35" t="s">
        <v>8500</v>
      </c>
      <c r="C2437" s="35" t="s">
        <v>8501</v>
      </c>
      <c r="O2437" s="35"/>
      <c r="P2437" s="35" t="s">
        <v>4248</v>
      </c>
      <c r="Q2437" s="32" t="s">
        <v>3815</v>
      </c>
      <c r="R2437" s="32" t="s">
        <v>12772</v>
      </c>
      <c r="S2437" s="32" t="s">
        <v>10734</v>
      </c>
      <c r="T2437" s="32" t="s">
        <v>12770</v>
      </c>
      <c r="U2437" s="32" t="s">
        <v>12781</v>
      </c>
    </row>
    <row r="2438" spans="1:21" x14ac:dyDescent="0.25">
      <c r="A2438" s="35" t="s">
        <v>5538</v>
      </c>
      <c r="B2438" s="35" t="s">
        <v>5539</v>
      </c>
      <c r="C2438" s="35" t="s">
        <v>5540</v>
      </c>
      <c r="O2438" s="35"/>
      <c r="P2438" s="35" t="s">
        <v>4248</v>
      </c>
      <c r="Q2438" s="32" t="s">
        <v>3815</v>
      </c>
      <c r="R2438" s="32" t="s">
        <v>12782</v>
      </c>
      <c r="S2438" s="32" t="s">
        <v>11042</v>
      </c>
      <c r="T2438" s="32" t="s">
        <v>11043</v>
      </c>
      <c r="U2438" s="32" t="s">
        <v>10100</v>
      </c>
    </row>
    <row r="2439" spans="1:21" x14ac:dyDescent="0.25">
      <c r="A2439" s="35" t="s">
        <v>4994</v>
      </c>
      <c r="B2439" s="35" t="s">
        <v>4995</v>
      </c>
      <c r="C2439" s="35" t="s">
        <v>4996</v>
      </c>
      <c r="O2439" s="35"/>
      <c r="P2439" s="35" t="s">
        <v>4248</v>
      </c>
      <c r="Q2439" s="32" t="s">
        <v>9924</v>
      </c>
      <c r="R2439" s="32" t="s">
        <v>12783</v>
      </c>
      <c r="S2439" s="32" t="s">
        <v>11996</v>
      </c>
      <c r="T2439" s="32" t="s">
        <v>10093</v>
      </c>
    </row>
    <row r="2440" spans="1:21" x14ac:dyDescent="0.25">
      <c r="A2440" s="35" t="s">
        <v>5559</v>
      </c>
      <c r="B2440" s="35" t="s">
        <v>5560</v>
      </c>
      <c r="C2440" s="35" t="s">
        <v>5561</v>
      </c>
      <c r="O2440" s="35"/>
      <c r="P2440" s="35" t="s">
        <v>4248</v>
      </c>
      <c r="Q2440" s="32" t="s">
        <v>9924</v>
      </c>
      <c r="R2440" s="32" t="s">
        <v>12784</v>
      </c>
      <c r="S2440" s="32" t="s">
        <v>10432</v>
      </c>
      <c r="T2440" s="32" t="s">
        <v>12785</v>
      </c>
      <c r="U2440" s="32" t="s">
        <v>12786</v>
      </c>
    </row>
    <row r="2441" spans="1:21" x14ac:dyDescent="0.25">
      <c r="A2441" s="35" t="s">
        <v>5003</v>
      </c>
      <c r="B2441" s="35" t="s">
        <v>5004</v>
      </c>
      <c r="C2441" s="35" t="s">
        <v>5005</v>
      </c>
      <c r="O2441" s="35"/>
      <c r="P2441" s="35" t="s">
        <v>4248</v>
      </c>
      <c r="Q2441" s="32" t="s">
        <v>9924</v>
      </c>
      <c r="R2441" s="32" t="s">
        <v>12787</v>
      </c>
      <c r="S2441" s="32" t="s">
        <v>12764</v>
      </c>
      <c r="T2441" s="32" t="s">
        <v>10362</v>
      </c>
      <c r="U2441" s="32" t="s">
        <v>12765</v>
      </c>
    </row>
    <row r="2442" spans="1:21" x14ac:dyDescent="0.25">
      <c r="A2442" s="35" t="s">
        <v>5227</v>
      </c>
      <c r="B2442" s="35" t="s">
        <v>5228</v>
      </c>
      <c r="C2442" s="35" t="s">
        <v>5229</v>
      </c>
      <c r="O2442" s="35"/>
      <c r="P2442" s="35" t="s">
        <v>4248</v>
      </c>
      <c r="Q2442" s="32" t="s">
        <v>9924</v>
      </c>
      <c r="R2442" s="32" t="s">
        <v>12788</v>
      </c>
      <c r="S2442" s="32" t="s">
        <v>12767</v>
      </c>
      <c r="T2442" s="32" t="s">
        <v>10944</v>
      </c>
      <c r="U2442" s="32" t="s">
        <v>12768</v>
      </c>
    </row>
    <row r="2443" spans="1:21" x14ac:dyDescent="0.25">
      <c r="A2443" s="35" t="s">
        <v>4979</v>
      </c>
      <c r="B2443" s="35" t="s">
        <v>4980</v>
      </c>
      <c r="C2443" s="35" t="s">
        <v>4981</v>
      </c>
      <c r="O2443" s="35"/>
      <c r="P2443" s="35" t="s">
        <v>4248</v>
      </c>
      <c r="Q2443" s="32" t="s">
        <v>9924</v>
      </c>
      <c r="R2443" s="32" t="s">
        <v>12787</v>
      </c>
      <c r="S2443" s="32" t="s">
        <v>10734</v>
      </c>
      <c r="T2443" s="32" t="s">
        <v>12770</v>
      </c>
      <c r="U2443" s="32" t="s">
        <v>12771</v>
      </c>
    </row>
    <row r="2444" spans="1:21" x14ac:dyDescent="0.25">
      <c r="A2444" s="35" t="s">
        <v>5541</v>
      </c>
      <c r="B2444" s="35" t="s">
        <v>5542</v>
      </c>
      <c r="C2444" s="35" t="s">
        <v>5543</v>
      </c>
      <c r="O2444" s="35"/>
      <c r="P2444" s="35" t="s">
        <v>4248</v>
      </c>
      <c r="Q2444" s="32" t="s">
        <v>9924</v>
      </c>
      <c r="R2444" s="32" t="s">
        <v>12783</v>
      </c>
      <c r="S2444" s="32" t="s">
        <v>10437</v>
      </c>
      <c r="T2444" s="32" t="s">
        <v>10438</v>
      </c>
      <c r="U2444" s="32" t="s">
        <v>10439</v>
      </c>
    </row>
    <row r="2445" spans="1:21" x14ac:dyDescent="0.25">
      <c r="A2445" s="35" t="s">
        <v>8511</v>
      </c>
      <c r="B2445" s="35" t="s">
        <v>8512</v>
      </c>
      <c r="C2445" s="35" t="s">
        <v>8513</v>
      </c>
      <c r="O2445" s="35"/>
      <c r="P2445" s="35" t="s">
        <v>4248</v>
      </c>
      <c r="Q2445" s="32" t="s">
        <v>9923</v>
      </c>
      <c r="R2445" s="32" t="s">
        <v>10278</v>
      </c>
      <c r="S2445" s="32" t="s">
        <v>9923</v>
      </c>
      <c r="T2445" s="32" t="s">
        <v>11649</v>
      </c>
      <c r="U2445" s="32" t="s">
        <v>12789</v>
      </c>
    </row>
    <row r="2446" spans="1:21" x14ac:dyDescent="0.25">
      <c r="A2446" s="35" t="s">
        <v>8583</v>
      </c>
      <c r="B2446" s="35" t="s">
        <v>8584</v>
      </c>
      <c r="C2446" s="35" t="s">
        <v>8585</v>
      </c>
      <c r="O2446" s="35"/>
      <c r="P2446" s="35" t="s">
        <v>4248</v>
      </c>
      <c r="Q2446" s="32" t="s">
        <v>9923</v>
      </c>
      <c r="R2446" s="32" t="s">
        <v>10278</v>
      </c>
      <c r="S2446" s="32" t="s">
        <v>9923</v>
      </c>
      <c r="T2446" s="32" t="s">
        <v>11649</v>
      </c>
      <c r="U2446" s="32" t="s">
        <v>12790</v>
      </c>
    </row>
    <row r="2447" spans="1:21" x14ac:dyDescent="0.25">
      <c r="A2447" s="35" t="s">
        <v>5215</v>
      </c>
      <c r="B2447" s="35" t="s">
        <v>5216</v>
      </c>
      <c r="C2447" s="35" t="s">
        <v>5217</v>
      </c>
      <c r="O2447" s="35"/>
      <c r="P2447" s="35" t="s">
        <v>4248</v>
      </c>
      <c r="Q2447" s="32" t="s">
        <v>9923</v>
      </c>
      <c r="R2447" s="32" t="s">
        <v>12791</v>
      </c>
      <c r="S2447" s="32" t="s">
        <v>12792</v>
      </c>
    </row>
    <row r="2448" spans="1:21" x14ac:dyDescent="0.25">
      <c r="A2448" s="35" t="s">
        <v>8592</v>
      </c>
      <c r="B2448" s="35" t="s">
        <v>8593</v>
      </c>
      <c r="C2448" s="35" t="s">
        <v>8594</v>
      </c>
      <c r="O2448" s="35"/>
      <c r="P2448" s="35" t="s">
        <v>4248</v>
      </c>
      <c r="Q2448" s="32" t="s">
        <v>9923</v>
      </c>
      <c r="R2448" s="32" t="s">
        <v>10278</v>
      </c>
      <c r="S2448" s="32" t="s">
        <v>9923</v>
      </c>
      <c r="T2448" s="32" t="s">
        <v>11649</v>
      </c>
      <c r="U2448" s="32" t="s">
        <v>12793</v>
      </c>
    </row>
    <row r="2449" spans="1:21" x14ac:dyDescent="0.25">
      <c r="A2449" s="35" t="s">
        <v>8520</v>
      </c>
      <c r="B2449" s="35" t="s">
        <v>8521</v>
      </c>
      <c r="C2449" s="35" t="s">
        <v>8522</v>
      </c>
      <c r="O2449" s="35"/>
      <c r="P2449" s="35" t="s">
        <v>4248</v>
      </c>
      <c r="Q2449" s="32" t="s">
        <v>9923</v>
      </c>
      <c r="R2449" s="32" t="s">
        <v>10278</v>
      </c>
      <c r="S2449" s="32" t="s">
        <v>9923</v>
      </c>
      <c r="T2449" s="32" t="s">
        <v>11649</v>
      </c>
      <c r="U2449" s="32" t="s">
        <v>12794</v>
      </c>
    </row>
    <row r="2450" spans="1:21" x14ac:dyDescent="0.25">
      <c r="A2450" s="35" t="s">
        <v>8715</v>
      </c>
      <c r="B2450" s="35" t="s">
        <v>8716</v>
      </c>
      <c r="C2450" s="35" t="s">
        <v>8717</v>
      </c>
      <c r="O2450" s="35"/>
      <c r="P2450" s="35" t="s">
        <v>4248</v>
      </c>
      <c r="Q2450" s="32" t="s">
        <v>9923</v>
      </c>
      <c r="R2450" s="32" t="s">
        <v>10278</v>
      </c>
      <c r="S2450" s="32" t="s">
        <v>9923</v>
      </c>
      <c r="T2450" s="32" t="s">
        <v>11649</v>
      </c>
      <c r="U2450" s="32" t="s">
        <v>12795</v>
      </c>
    </row>
    <row r="2451" spans="1:21" x14ac:dyDescent="0.25">
      <c r="A2451" s="35" t="s">
        <v>8502</v>
      </c>
      <c r="B2451" s="35" t="s">
        <v>8503</v>
      </c>
      <c r="C2451" s="35" t="s">
        <v>8504</v>
      </c>
      <c r="O2451" s="35"/>
      <c r="P2451" s="35" t="s">
        <v>4248</v>
      </c>
      <c r="Q2451" s="32" t="s">
        <v>9923</v>
      </c>
      <c r="R2451" s="32" t="s">
        <v>10278</v>
      </c>
      <c r="S2451" s="32" t="s">
        <v>9923</v>
      </c>
      <c r="T2451" s="32" t="s">
        <v>11649</v>
      </c>
      <c r="U2451" s="32" t="s">
        <v>12796</v>
      </c>
    </row>
    <row r="2452" spans="1:21" x14ac:dyDescent="0.25">
      <c r="A2452" s="35" t="s">
        <v>8601</v>
      </c>
      <c r="B2452" s="35" t="s">
        <v>8602</v>
      </c>
      <c r="C2452" s="35" t="s">
        <v>8603</v>
      </c>
      <c r="O2452" s="35"/>
      <c r="P2452" s="35" t="s">
        <v>4248</v>
      </c>
      <c r="Q2452" s="32" t="s">
        <v>9923</v>
      </c>
      <c r="R2452" s="32" t="s">
        <v>10278</v>
      </c>
      <c r="S2452" s="32" t="s">
        <v>9923</v>
      </c>
      <c r="T2452" s="32" t="s">
        <v>11649</v>
      </c>
      <c r="U2452" s="32" t="s">
        <v>12797</v>
      </c>
    </row>
    <row r="2453" spans="1:21" x14ac:dyDescent="0.25">
      <c r="A2453" s="35" t="s">
        <v>8493</v>
      </c>
      <c r="B2453" s="35" t="s">
        <v>8494</v>
      </c>
      <c r="C2453" s="35" t="s">
        <v>8495</v>
      </c>
      <c r="O2453" s="35"/>
      <c r="P2453" s="35" t="s">
        <v>4248</v>
      </c>
      <c r="Q2453" s="32" t="s">
        <v>9923</v>
      </c>
      <c r="R2453" s="32" t="s">
        <v>10278</v>
      </c>
      <c r="S2453" s="32" t="s">
        <v>9923</v>
      </c>
      <c r="T2453" s="32" t="s">
        <v>11649</v>
      </c>
      <c r="U2453" s="32" t="s">
        <v>12798</v>
      </c>
    </row>
    <row r="2454" spans="1:21" x14ac:dyDescent="0.25">
      <c r="A2454" s="35" t="s">
        <v>8697</v>
      </c>
      <c r="B2454" s="35" t="s">
        <v>8698</v>
      </c>
      <c r="C2454" s="35" t="s">
        <v>8699</v>
      </c>
      <c r="O2454" s="35"/>
      <c r="P2454" s="35" t="s">
        <v>4248</v>
      </c>
      <c r="Q2454" s="32" t="s">
        <v>9923</v>
      </c>
      <c r="R2454" s="32" t="s">
        <v>10278</v>
      </c>
      <c r="S2454" s="32" t="s">
        <v>9923</v>
      </c>
      <c r="T2454" s="32" t="s">
        <v>11649</v>
      </c>
      <c r="U2454" s="32" t="s">
        <v>12799</v>
      </c>
    </row>
    <row r="2455" spans="1:21" x14ac:dyDescent="0.25">
      <c r="A2455" s="35" t="s">
        <v>8706</v>
      </c>
      <c r="B2455" s="35" t="s">
        <v>8707</v>
      </c>
      <c r="C2455" s="35" t="s">
        <v>8708</v>
      </c>
      <c r="O2455" s="35"/>
      <c r="P2455" s="35" t="s">
        <v>4248</v>
      </c>
      <c r="Q2455" s="32" t="s">
        <v>9923</v>
      </c>
      <c r="R2455" s="32" t="s">
        <v>10278</v>
      </c>
      <c r="S2455" s="32" t="s">
        <v>9923</v>
      </c>
      <c r="T2455" s="32" t="s">
        <v>11649</v>
      </c>
      <c r="U2455" s="32" t="s">
        <v>12800</v>
      </c>
    </row>
    <row r="2456" spans="1:21" x14ac:dyDescent="0.25">
      <c r="A2456" s="35" t="s">
        <v>5212</v>
      </c>
      <c r="B2456" s="35" t="s">
        <v>5213</v>
      </c>
      <c r="C2456" s="35" t="s">
        <v>5214</v>
      </c>
      <c r="O2456" s="35"/>
      <c r="P2456" s="35" t="s">
        <v>4248</v>
      </c>
      <c r="Q2456" s="32" t="s">
        <v>3815</v>
      </c>
      <c r="R2456" s="32" t="s">
        <v>12801</v>
      </c>
      <c r="S2456" s="32" t="s">
        <v>12792</v>
      </c>
    </row>
    <row r="2457" spans="1:21" x14ac:dyDescent="0.25">
      <c r="A2457" s="35" t="s">
        <v>8721</v>
      </c>
      <c r="B2457" s="35" t="s">
        <v>8722</v>
      </c>
      <c r="C2457" s="35" t="s">
        <v>8723</v>
      </c>
      <c r="O2457" s="35"/>
      <c r="P2457" s="35" t="s">
        <v>4248</v>
      </c>
      <c r="Q2457" s="32" t="s">
        <v>3815</v>
      </c>
      <c r="R2457" s="32" t="s">
        <v>10278</v>
      </c>
      <c r="S2457" s="32" t="s">
        <v>3815</v>
      </c>
      <c r="T2457" s="32" t="s">
        <v>11321</v>
      </c>
      <c r="U2457" s="32" t="s">
        <v>12802</v>
      </c>
    </row>
    <row r="2458" spans="1:21" x14ac:dyDescent="0.25">
      <c r="A2458" s="35" t="s">
        <v>8703</v>
      </c>
      <c r="B2458" s="35" t="s">
        <v>8704</v>
      </c>
      <c r="C2458" s="35" t="s">
        <v>8705</v>
      </c>
      <c r="O2458" s="35"/>
      <c r="P2458" s="35" t="s">
        <v>4248</v>
      </c>
      <c r="Q2458" s="32" t="s">
        <v>3815</v>
      </c>
      <c r="R2458" s="32" t="s">
        <v>10278</v>
      </c>
      <c r="S2458" s="32" t="s">
        <v>3815</v>
      </c>
      <c r="T2458" s="32" t="s">
        <v>11321</v>
      </c>
      <c r="U2458" s="32" t="s">
        <v>12803</v>
      </c>
    </row>
    <row r="2459" spans="1:21" x14ac:dyDescent="0.25">
      <c r="A2459" s="35" t="s">
        <v>8712</v>
      </c>
      <c r="B2459" s="35" t="s">
        <v>8713</v>
      </c>
      <c r="C2459" s="35" t="s">
        <v>8714</v>
      </c>
      <c r="O2459" s="35"/>
      <c r="P2459" s="35" t="s">
        <v>4248</v>
      </c>
      <c r="Q2459" s="32" t="s">
        <v>3815</v>
      </c>
      <c r="R2459" s="32" t="s">
        <v>10278</v>
      </c>
      <c r="S2459" s="32" t="s">
        <v>3815</v>
      </c>
      <c r="T2459" s="32" t="s">
        <v>11321</v>
      </c>
      <c r="U2459" s="32" t="s">
        <v>12804</v>
      </c>
    </row>
    <row r="2460" spans="1:21" x14ac:dyDescent="0.25">
      <c r="A2460" s="35" t="s">
        <v>8514</v>
      </c>
      <c r="B2460" s="35" t="s">
        <v>8515</v>
      </c>
      <c r="C2460" s="35" t="s">
        <v>8516</v>
      </c>
      <c r="O2460" s="35"/>
      <c r="P2460" s="35" t="s">
        <v>4248</v>
      </c>
      <c r="Q2460" s="32" t="s">
        <v>9924</v>
      </c>
      <c r="R2460" s="32" t="s">
        <v>10278</v>
      </c>
      <c r="S2460" s="32" t="s">
        <v>9924</v>
      </c>
      <c r="T2460" s="32" t="s">
        <v>11321</v>
      </c>
      <c r="U2460" s="32" t="s">
        <v>12805</v>
      </c>
    </row>
    <row r="2461" spans="1:21" x14ac:dyDescent="0.25">
      <c r="A2461" s="35" t="s">
        <v>8586</v>
      </c>
      <c r="B2461" s="35" t="s">
        <v>8587</v>
      </c>
      <c r="C2461" s="35" t="s">
        <v>8588</v>
      </c>
      <c r="O2461" s="35"/>
      <c r="P2461" s="35" t="s">
        <v>4248</v>
      </c>
      <c r="Q2461" s="32" t="s">
        <v>9924</v>
      </c>
      <c r="R2461" s="32" t="s">
        <v>10278</v>
      </c>
      <c r="S2461" s="32" t="s">
        <v>9924</v>
      </c>
      <c r="T2461" s="32" t="s">
        <v>11321</v>
      </c>
      <c r="U2461" s="32" t="s">
        <v>12806</v>
      </c>
    </row>
    <row r="2462" spans="1:21" x14ac:dyDescent="0.25">
      <c r="A2462" s="35" t="s">
        <v>5209</v>
      </c>
      <c r="B2462" s="35" t="s">
        <v>5210</v>
      </c>
      <c r="C2462" s="35" t="s">
        <v>5211</v>
      </c>
      <c r="O2462" s="35"/>
      <c r="P2462" s="35" t="s">
        <v>4248</v>
      </c>
      <c r="Q2462" s="32" t="s">
        <v>9924</v>
      </c>
      <c r="R2462" s="32" t="s">
        <v>12807</v>
      </c>
      <c r="S2462" s="32" t="s">
        <v>12792</v>
      </c>
    </row>
    <row r="2463" spans="1:21" x14ac:dyDescent="0.25">
      <c r="A2463" s="35" t="s">
        <v>8595</v>
      </c>
      <c r="B2463" s="35" t="s">
        <v>8596</v>
      </c>
      <c r="C2463" s="35" t="s">
        <v>8597</v>
      </c>
      <c r="O2463" s="35"/>
      <c r="P2463" s="35" t="s">
        <v>4248</v>
      </c>
      <c r="Q2463" s="32" t="s">
        <v>9924</v>
      </c>
      <c r="R2463" s="32" t="s">
        <v>10278</v>
      </c>
      <c r="S2463" s="32" t="s">
        <v>9924</v>
      </c>
      <c r="T2463" s="32" t="s">
        <v>11321</v>
      </c>
      <c r="U2463" s="32" t="s">
        <v>12808</v>
      </c>
    </row>
    <row r="2464" spans="1:21" x14ac:dyDescent="0.25">
      <c r="A2464" s="35" t="s">
        <v>8523</v>
      </c>
      <c r="B2464" s="35" t="s">
        <v>8524</v>
      </c>
      <c r="C2464" s="35" t="s">
        <v>8525</v>
      </c>
      <c r="O2464" s="35"/>
      <c r="P2464" s="35" t="s">
        <v>4248</v>
      </c>
      <c r="Q2464" s="32" t="s">
        <v>9924</v>
      </c>
      <c r="R2464" s="32" t="s">
        <v>10278</v>
      </c>
      <c r="S2464" s="32" t="s">
        <v>9924</v>
      </c>
      <c r="T2464" s="32" t="s">
        <v>11321</v>
      </c>
      <c r="U2464" s="32" t="s">
        <v>12809</v>
      </c>
    </row>
    <row r="2465" spans="1:21" x14ac:dyDescent="0.25">
      <c r="A2465" s="35" t="s">
        <v>8718</v>
      </c>
      <c r="B2465" s="35" t="s">
        <v>8719</v>
      </c>
      <c r="C2465" s="35" t="s">
        <v>8720</v>
      </c>
      <c r="O2465" s="35"/>
      <c r="P2465" s="35" t="s">
        <v>4248</v>
      </c>
      <c r="Q2465" s="32" t="s">
        <v>9924</v>
      </c>
      <c r="R2465" s="32" t="s">
        <v>10278</v>
      </c>
      <c r="S2465" s="32" t="s">
        <v>9924</v>
      </c>
      <c r="T2465" s="32" t="s">
        <v>11321</v>
      </c>
      <c r="U2465" s="32" t="s">
        <v>12810</v>
      </c>
    </row>
    <row r="2466" spans="1:21" x14ac:dyDescent="0.25">
      <c r="A2466" s="35" t="s">
        <v>8505</v>
      </c>
      <c r="B2466" s="35" t="s">
        <v>8506</v>
      </c>
      <c r="C2466" s="35" t="s">
        <v>8507</v>
      </c>
      <c r="O2466" s="35"/>
      <c r="P2466" s="35" t="s">
        <v>4248</v>
      </c>
      <c r="Q2466" s="32" t="s">
        <v>9924</v>
      </c>
      <c r="R2466" s="32" t="s">
        <v>10278</v>
      </c>
      <c r="S2466" s="32" t="s">
        <v>9924</v>
      </c>
      <c r="T2466" s="32" t="s">
        <v>11321</v>
      </c>
      <c r="U2466" s="32" t="s">
        <v>12811</v>
      </c>
    </row>
    <row r="2467" spans="1:21" x14ac:dyDescent="0.25">
      <c r="A2467" s="35" t="s">
        <v>8604</v>
      </c>
      <c r="B2467" s="35" t="s">
        <v>8605</v>
      </c>
      <c r="C2467" s="35" t="s">
        <v>8606</v>
      </c>
      <c r="O2467" s="35"/>
      <c r="P2467" s="35" t="s">
        <v>4248</v>
      </c>
      <c r="Q2467" s="32" t="s">
        <v>9924</v>
      </c>
      <c r="R2467" s="32" t="s">
        <v>10278</v>
      </c>
      <c r="S2467" s="32" t="s">
        <v>9924</v>
      </c>
      <c r="T2467" s="32" t="s">
        <v>11321</v>
      </c>
      <c r="U2467" s="32" t="s">
        <v>12812</v>
      </c>
    </row>
    <row r="2468" spans="1:21" x14ac:dyDescent="0.25">
      <c r="A2468" s="35" t="s">
        <v>8496</v>
      </c>
      <c r="B2468" s="35" t="s">
        <v>8497</v>
      </c>
      <c r="C2468" s="35" t="s">
        <v>8498</v>
      </c>
      <c r="O2468" s="35"/>
      <c r="P2468" s="35" t="s">
        <v>4248</v>
      </c>
      <c r="Q2468" s="32" t="s">
        <v>9924</v>
      </c>
      <c r="R2468" s="32" t="s">
        <v>10278</v>
      </c>
      <c r="S2468" s="32" t="s">
        <v>9924</v>
      </c>
      <c r="T2468" s="32" t="s">
        <v>11321</v>
      </c>
      <c r="U2468" s="32" t="s">
        <v>12813</v>
      </c>
    </row>
    <row r="2469" spans="1:21" x14ac:dyDescent="0.25">
      <c r="A2469" s="35" t="s">
        <v>8700</v>
      </c>
      <c r="B2469" s="35" t="s">
        <v>8701</v>
      </c>
      <c r="C2469" s="35" t="s">
        <v>8702</v>
      </c>
      <c r="O2469" s="35"/>
      <c r="P2469" s="35" t="s">
        <v>4248</v>
      </c>
      <c r="Q2469" s="32" t="s">
        <v>9924</v>
      </c>
      <c r="R2469" s="32" t="s">
        <v>10278</v>
      </c>
      <c r="S2469" s="32" t="s">
        <v>9924</v>
      </c>
      <c r="T2469" s="32" t="s">
        <v>11321</v>
      </c>
      <c r="U2469" s="32" t="s">
        <v>12814</v>
      </c>
    </row>
    <row r="2470" spans="1:21" x14ac:dyDescent="0.25">
      <c r="A2470" s="35" t="s">
        <v>8709</v>
      </c>
      <c r="B2470" s="35" t="s">
        <v>8710</v>
      </c>
      <c r="C2470" s="35" t="s">
        <v>8711</v>
      </c>
      <c r="O2470" s="35"/>
      <c r="P2470" s="35" t="s">
        <v>4248</v>
      </c>
      <c r="Q2470" s="32" t="s">
        <v>9924</v>
      </c>
      <c r="R2470" s="32" t="s">
        <v>10278</v>
      </c>
      <c r="S2470" s="32" t="s">
        <v>9924</v>
      </c>
      <c r="T2470" s="32" t="s">
        <v>11321</v>
      </c>
      <c r="U2470" s="32" t="s">
        <v>12815</v>
      </c>
    </row>
    <row r="2471" spans="1:21" x14ac:dyDescent="0.25">
      <c r="A2471" s="35" t="s">
        <v>5006</v>
      </c>
      <c r="B2471" s="35" t="s">
        <v>5007</v>
      </c>
      <c r="C2471" s="35" t="s">
        <v>5008</v>
      </c>
      <c r="O2471" s="35"/>
      <c r="P2471" s="35" t="s">
        <v>4248</v>
      </c>
      <c r="Q2471" s="32" t="s">
        <v>9923</v>
      </c>
      <c r="R2471" s="32" t="s">
        <v>12816</v>
      </c>
      <c r="S2471" s="32" t="s">
        <v>11095</v>
      </c>
      <c r="T2471" s="32" t="s">
        <v>10373</v>
      </c>
      <c r="U2471" s="32" t="s">
        <v>11049</v>
      </c>
    </row>
    <row r="2472" spans="1:21" x14ac:dyDescent="0.25">
      <c r="A2472" s="35" t="s">
        <v>5805</v>
      </c>
      <c r="B2472" s="35" t="s">
        <v>5806</v>
      </c>
      <c r="C2472" s="35" t="s">
        <v>5807</v>
      </c>
      <c r="O2472" s="35"/>
      <c r="P2472" s="35" t="s">
        <v>4248</v>
      </c>
      <c r="Q2472" s="32" t="s">
        <v>9923</v>
      </c>
      <c r="R2472" s="32" t="s">
        <v>12817</v>
      </c>
      <c r="S2472" s="32" t="s">
        <v>10646</v>
      </c>
      <c r="T2472" s="32" t="s">
        <v>10354</v>
      </c>
      <c r="U2472" s="32" t="s">
        <v>12818</v>
      </c>
    </row>
    <row r="2473" spans="1:21" x14ac:dyDescent="0.25">
      <c r="A2473" s="35" t="s">
        <v>8529</v>
      </c>
      <c r="B2473" s="35" t="s">
        <v>8530</v>
      </c>
      <c r="C2473" s="35" t="s">
        <v>8531</v>
      </c>
      <c r="O2473" s="35"/>
      <c r="P2473" s="35" t="s">
        <v>4248</v>
      </c>
      <c r="Q2473" s="32" t="s">
        <v>9923</v>
      </c>
      <c r="R2473" s="32" t="s">
        <v>12817</v>
      </c>
      <c r="S2473" s="32" t="s">
        <v>10646</v>
      </c>
      <c r="T2473" s="32" t="s">
        <v>10354</v>
      </c>
      <c r="U2473" s="32" t="s">
        <v>12819</v>
      </c>
    </row>
    <row r="2474" spans="1:21" x14ac:dyDescent="0.25">
      <c r="A2474" s="35" t="s">
        <v>5751</v>
      </c>
      <c r="B2474" s="35" t="s">
        <v>5752</v>
      </c>
      <c r="C2474" s="35" t="s">
        <v>5753</v>
      </c>
      <c r="O2474" s="35"/>
      <c r="P2474" s="35" t="s">
        <v>4248</v>
      </c>
      <c r="Q2474" s="32" t="s">
        <v>9923</v>
      </c>
      <c r="R2474" s="32" t="s">
        <v>12817</v>
      </c>
      <c r="S2474" s="32" t="s">
        <v>10646</v>
      </c>
      <c r="T2474" s="32" t="s">
        <v>10354</v>
      </c>
      <c r="U2474" s="32" t="s">
        <v>12820</v>
      </c>
    </row>
    <row r="2475" spans="1:21" x14ac:dyDescent="0.25">
      <c r="A2475" s="35" t="s">
        <v>5922</v>
      </c>
      <c r="B2475" s="35" t="s">
        <v>5923</v>
      </c>
      <c r="C2475" s="35" t="s">
        <v>5924</v>
      </c>
      <c r="O2475" s="35"/>
      <c r="P2475" s="35" t="s">
        <v>4248</v>
      </c>
      <c r="Q2475" s="32" t="s">
        <v>9923</v>
      </c>
      <c r="R2475" s="32" t="s">
        <v>12817</v>
      </c>
      <c r="S2475" s="32" t="s">
        <v>10646</v>
      </c>
      <c r="T2475" s="32" t="s">
        <v>10354</v>
      </c>
      <c r="U2475" s="32" t="s">
        <v>12821</v>
      </c>
    </row>
    <row r="2476" spans="1:21" x14ac:dyDescent="0.25">
      <c r="A2476" s="35" t="s">
        <v>5224</v>
      </c>
      <c r="B2476" s="35" t="s">
        <v>5225</v>
      </c>
      <c r="C2476" s="35" t="s">
        <v>5226</v>
      </c>
      <c r="O2476" s="35"/>
      <c r="P2476" s="35" t="s">
        <v>4248</v>
      </c>
      <c r="Q2476" s="32" t="s">
        <v>9923</v>
      </c>
      <c r="R2476" s="32" t="s">
        <v>12817</v>
      </c>
      <c r="S2476" s="32" t="s">
        <v>10646</v>
      </c>
      <c r="T2476" s="32" t="s">
        <v>10354</v>
      </c>
      <c r="U2476" s="32" t="s">
        <v>10355</v>
      </c>
    </row>
    <row r="2477" spans="1:21" x14ac:dyDescent="0.25">
      <c r="A2477" s="35" t="s">
        <v>8547</v>
      </c>
      <c r="B2477" s="35" t="s">
        <v>8548</v>
      </c>
      <c r="C2477" s="35" t="s">
        <v>8549</v>
      </c>
      <c r="O2477" s="35"/>
      <c r="P2477" s="35" t="s">
        <v>4248</v>
      </c>
      <c r="Q2477" s="32" t="s">
        <v>9923</v>
      </c>
      <c r="R2477" s="32" t="s">
        <v>12817</v>
      </c>
      <c r="S2477" s="32" t="s">
        <v>10646</v>
      </c>
      <c r="T2477" s="32" t="s">
        <v>10354</v>
      </c>
      <c r="U2477" s="32" t="s">
        <v>12822</v>
      </c>
    </row>
    <row r="2478" spans="1:21" x14ac:dyDescent="0.25">
      <c r="A2478" s="35" t="s">
        <v>8538</v>
      </c>
      <c r="B2478" s="35" t="s">
        <v>8539</v>
      </c>
      <c r="C2478" s="35" t="s">
        <v>8540</v>
      </c>
      <c r="O2478" s="35"/>
      <c r="P2478" s="35" t="s">
        <v>4248</v>
      </c>
      <c r="Q2478" s="32" t="s">
        <v>9923</v>
      </c>
      <c r="R2478" s="32" t="s">
        <v>12817</v>
      </c>
      <c r="S2478" s="32" t="s">
        <v>10646</v>
      </c>
      <c r="T2478" s="32" t="s">
        <v>10354</v>
      </c>
      <c r="U2478" s="32" t="s">
        <v>12823</v>
      </c>
    </row>
    <row r="2479" spans="1:21" x14ac:dyDescent="0.25">
      <c r="A2479" s="35" t="s">
        <v>8574</v>
      </c>
      <c r="B2479" s="35" t="s">
        <v>8539</v>
      </c>
      <c r="C2479" s="35" t="s">
        <v>8575</v>
      </c>
      <c r="O2479" s="35"/>
      <c r="P2479" s="35" t="s">
        <v>4248</v>
      </c>
      <c r="Q2479" s="32" t="s">
        <v>9923</v>
      </c>
      <c r="R2479" s="32" t="s">
        <v>12817</v>
      </c>
      <c r="S2479" s="32" t="s">
        <v>10646</v>
      </c>
      <c r="T2479" s="32" t="s">
        <v>10354</v>
      </c>
      <c r="U2479" s="32" t="s">
        <v>12824</v>
      </c>
    </row>
    <row r="2480" spans="1:21" x14ac:dyDescent="0.25">
      <c r="A2480" s="35" t="s">
        <v>5868</v>
      </c>
      <c r="B2480" s="35" t="s">
        <v>5869</v>
      </c>
      <c r="C2480" s="35" t="s">
        <v>5870</v>
      </c>
      <c r="O2480" s="35"/>
      <c r="P2480" s="35" t="s">
        <v>4248</v>
      </c>
      <c r="Q2480" s="32" t="s">
        <v>9923</v>
      </c>
      <c r="R2480" s="32" t="s">
        <v>12817</v>
      </c>
      <c r="S2480" s="32" t="s">
        <v>10646</v>
      </c>
      <c r="T2480" s="32" t="s">
        <v>10354</v>
      </c>
      <c r="U2480" s="32" t="s">
        <v>12825</v>
      </c>
    </row>
    <row r="2481" spans="1:21" x14ac:dyDescent="0.25">
      <c r="A2481" s="35" t="s">
        <v>8565</v>
      </c>
      <c r="B2481" s="35" t="s">
        <v>8566</v>
      </c>
      <c r="C2481" s="35" t="s">
        <v>8567</v>
      </c>
      <c r="O2481" s="35"/>
      <c r="P2481" s="35" t="s">
        <v>4248</v>
      </c>
      <c r="Q2481" s="32" t="s">
        <v>9923</v>
      </c>
      <c r="R2481" s="32" t="s">
        <v>12817</v>
      </c>
      <c r="S2481" s="32" t="s">
        <v>10646</v>
      </c>
      <c r="T2481" s="32" t="s">
        <v>10354</v>
      </c>
      <c r="U2481" s="32" t="s">
        <v>12826</v>
      </c>
    </row>
    <row r="2482" spans="1:21" x14ac:dyDescent="0.25">
      <c r="A2482" s="35" t="s">
        <v>8556</v>
      </c>
      <c r="B2482" s="35" t="s">
        <v>8557</v>
      </c>
      <c r="C2482" s="35" t="s">
        <v>8558</v>
      </c>
      <c r="O2482" s="35"/>
      <c r="P2482" s="35" t="s">
        <v>4248</v>
      </c>
      <c r="Q2482" s="32" t="s">
        <v>9923</v>
      </c>
      <c r="R2482" s="32" t="s">
        <v>12817</v>
      </c>
      <c r="S2482" s="32" t="s">
        <v>10646</v>
      </c>
      <c r="T2482" s="32" t="s">
        <v>10354</v>
      </c>
      <c r="U2482" s="32" t="s">
        <v>12827</v>
      </c>
    </row>
    <row r="2483" spans="1:21" x14ac:dyDescent="0.25">
      <c r="A2483" s="35" t="s">
        <v>8580</v>
      </c>
      <c r="B2483" s="35" t="s">
        <v>8581</v>
      </c>
      <c r="C2483" s="35" t="s">
        <v>8582</v>
      </c>
      <c r="O2483" s="35"/>
      <c r="P2483" s="35" t="s">
        <v>4248</v>
      </c>
      <c r="Q2483" s="32" t="s">
        <v>9923</v>
      </c>
      <c r="R2483" s="32" t="s">
        <v>12817</v>
      </c>
      <c r="S2483" s="32" t="s">
        <v>10646</v>
      </c>
      <c r="T2483" s="32" t="s">
        <v>10354</v>
      </c>
      <c r="U2483" s="32" t="s">
        <v>12828</v>
      </c>
    </row>
    <row r="2484" spans="1:21" x14ac:dyDescent="0.25">
      <c r="A2484" s="35" t="s">
        <v>6018</v>
      </c>
      <c r="B2484" s="35" t="s">
        <v>6019</v>
      </c>
      <c r="C2484" s="35" t="s">
        <v>6020</v>
      </c>
      <c r="O2484" s="35"/>
      <c r="P2484" s="35" t="s">
        <v>4248</v>
      </c>
      <c r="Q2484" s="32" t="s">
        <v>9923</v>
      </c>
      <c r="R2484" s="32" t="s">
        <v>12817</v>
      </c>
      <c r="S2484" s="32" t="s">
        <v>10646</v>
      </c>
      <c r="T2484" s="32" t="s">
        <v>10354</v>
      </c>
      <c r="U2484" s="32" t="s">
        <v>12829</v>
      </c>
    </row>
    <row r="2485" spans="1:21" x14ac:dyDescent="0.25">
      <c r="A2485" s="35" t="s">
        <v>8688</v>
      </c>
      <c r="B2485" s="35" t="s">
        <v>8689</v>
      </c>
      <c r="C2485" s="35" t="s">
        <v>8690</v>
      </c>
      <c r="O2485" s="35"/>
      <c r="P2485" s="35" t="s">
        <v>4248</v>
      </c>
      <c r="Q2485" s="32" t="s">
        <v>9923</v>
      </c>
      <c r="R2485" s="32" t="s">
        <v>12817</v>
      </c>
      <c r="S2485" s="32" t="s">
        <v>10646</v>
      </c>
      <c r="T2485" s="32" t="s">
        <v>10354</v>
      </c>
      <c r="U2485" s="32" t="s">
        <v>12830</v>
      </c>
    </row>
    <row r="2486" spans="1:21" x14ac:dyDescent="0.25">
      <c r="A2486" s="35" t="s">
        <v>5949</v>
      </c>
      <c r="B2486" s="35" t="s">
        <v>5950</v>
      </c>
      <c r="C2486" s="35" t="s">
        <v>5951</v>
      </c>
      <c r="O2486" s="35"/>
      <c r="P2486" s="35" t="s">
        <v>4248</v>
      </c>
      <c r="Q2486" s="32" t="s">
        <v>9923</v>
      </c>
      <c r="R2486" s="32" t="s">
        <v>12817</v>
      </c>
      <c r="S2486" s="32" t="s">
        <v>10646</v>
      </c>
      <c r="T2486" s="32" t="s">
        <v>10354</v>
      </c>
      <c r="U2486" s="32" t="s">
        <v>12831</v>
      </c>
    </row>
    <row r="2487" spans="1:21" x14ac:dyDescent="0.25">
      <c r="A2487" s="35" t="s">
        <v>6171</v>
      </c>
      <c r="B2487" s="35" t="s">
        <v>6172</v>
      </c>
      <c r="C2487" s="35" t="s">
        <v>6173</v>
      </c>
      <c r="O2487" s="35"/>
      <c r="P2487" s="35" t="s">
        <v>4248</v>
      </c>
      <c r="Q2487" s="32" t="s">
        <v>9923</v>
      </c>
      <c r="R2487" s="32" t="s">
        <v>12817</v>
      </c>
      <c r="S2487" s="32" t="s">
        <v>10646</v>
      </c>
      <c r="T2487" s="32" t="s">
        <v>10354</v>
      </c>
      <c r="U2487" s="32" t="s">
        <v>12832</v>
      </c>
    </row>
    <row r="2488" spans="1:21" x14ac:dyDescent="0.25">
      <c r="A2488" s="35" t="s">
        <v>6111</v>
      </c>
      <c r="B2488" s="35" t="s">
        <v>6112</v>
      </c>
      <c r="C2488" s="35" t="s">
        <v>6113</v>
      </c>
      <c r="O2488" s="35"/>
      <c r="P2488" s="35" t="s">
        <v>4248</v>
      </c>
      <c r="Q2488" s="32" t="s">
        <v>9923</v>
      </c>
      <c r="R2488" s="32" t="s">
        <v>12817</v>
      </c>
      <c r="S2488" s="32" t="s">
        <v>10646</v>
      </c>
      <c r="T2488" s="32" t="s">
        <v>10354</v>
      </c>
      <c r="U2488" s="32" t="s">
        <v>12833</v>
      </c>
    </row>
    <row r="2489" spans="1:21" x14ac:dyDescent="0.25">
      <c r="A2489" s="35" t="s">
        <v>5009</v>
      </c>
      <c r="B2489" s="35" t="s">
        <v>5010</v>
      </c>
      <c r="C2489" s="35" t="s">
        <v>5011</v>
      </c>
      <c r="O2489" s="35"/>
      <c r="P2489" s="35" t="s">
        <v>4248</v>
      </c>
      <c r="Q2489" s="32" t="s">
        <v>3815</v>
      </c>
      <c r="R2489" s="32" t="s">
        <v>12834</v>
      </c>
      <c r="S2489" s="32" t="s">
        <v>11095</v>
      </c>
      <c r="T2489" s="32" t="s">
        <v>10373</v>
      </c>
      <c r="U2489" s="32" t="s">
        <v>11049</v>
      </c>
    </row>
    <row r="2490" spans="1:21" x14ac:dyDescent="0.25">
      <c r="A2490" s="35" t="s">
        <v>5808</v>
      </c>
      <c r="B2490" s="35" t="s">
        <v>5809</v>
      </c>
      <c r="C2490" s="35" t="s">
        <v>5810</v>
      </c>
      <c r="O2490" s="35"/>
      <c r="P2490" s="35" t="s">
        <v>4248</v>
      </c>
      <c r="Q2490" s="32" t="s">
        <v>3815</v>
      </c>
      <c r="R2490" s="32" t="s">
        <v>12835</v>
      </c>
      <c r="S2490" s="32" t="s">
        <v>10646</v>
      </c>
      <c r="T2490" s="32" t="s">
        <v>10354</v>
      </c>
      <c r="U2490" s="32" t="s">
        <v>12818</v>
      </c>
    </row>
    <row r="2491" spans="1:21" x14ac:dyDescent="0.25">
      <c r="A2491" s="35" t="s">
        <v>8535</v>
      </c>
      <c r="B2491" s="35" t="s">
        <v>8536</v>
      </c>
      <c r="C2491" s="35" t="s">
        <v>8537</v>
      </c>
      <c r="O2491" s="35"/>
      <c r="P2491" s="35" t="s">
        <v>4248</v>
      </c>
      <c r="Q2491" s="32" t="s">
        <v>3815</v>
      </c>
      <c r="R2491" s="32" t="s">
        <v>12835</v>
      </c>
      <c r="S2491" s="32" t="s">
        <v>10646</v>
      </c>
      <c r="T2491" s="32" t="s">
        <v>10354</v>
      </c>
      <c r="U2491" s="32" t="s">
        <v>12836</v>
      </c>
    </row>
    <row r="2492" spans="1:21" x14ac:dyDescent="0.25">
      <c r="A2492" s="35" t="s">
        <v>5754</v>
      </c>
      <c r="B2492" s="35" t="s">
        <v>5755</v>
      </c>
      <c r="C2492" s="35" t="s">
        <v>5756</v>
      </c>
      <c r="O2492" s="35"/>
      <c r="P2492" s="35" t="s">
        <v>4248</v>
      </c>
      <c r="Q2492" s="32" t="s">
        <v>3815</v>
      </c>
      <c r="R2492" s="32" t="s">
        <v>12835</v>
      </c>
      <c r="S2492" s="32" t="s">
        <v>10646</v>
      </c>
      <c r="T2492" s="32" t="s">
        <v>10354</v>
      </c>
      <c r="U2492" s="32" t="s">
        <v>12820</v>
      </c>
    </row>
    <row r="2493" spans="1:21" x14ac:dyDescent="0.25">
      <c r="A2493" s="35" t="s">
        <v>5925</v>
      </c>
      <c r="B2493" s="35" t="s">
        <v>5926</v>
      </c>
      <c r="C2493" s="35" t="s">
        <v>5927</v>
      </c>
      <c r="O2493" s="35"/>
      <c r="P2493" s="35" t="s">
        <v>4248</v>
      </c>
      <c r="Q2493" s="32" t="s">
        <v>3815</v>
      </c>
      <c r="R2493" s="32" t="s">
        <v>12835</v>
      </c>
      <c r="S2493" s="32" t="s">
        <v>10646</v>
      </c>
      <c r="T2493" s="32" t="s">
        <v>10354</v>
      </c>
      <c r="U2493" s="32" t="s">
        <v>12821</v>
      </c>
    </row>
    <row r="2494" spans="1:21" x14ac:dyDescent="0.25">
      <c r="A2494" s="35" t="s">
        <v>5221</v>
      </c>
      <c r="B2494" s="35" t="s">
        <v>5222</v>
      </c>
      <c r="C2494" s="35" t="s">
        <v>5223</v>
      </c>
      <c r="O2494" s="35"/>
      <c r="P2494" s="35" t="s">
        <v>4248</v>
      </c>
      <c r="Q2494" s="32" t="s">
        <v>3815</v>
      </c>
      <c r="R2494" s="32" t="s">
        <v>12835</v>
      </c>
      <c r="S2494" s="32" t="s">
        <v>10646</v>
      </c>
      <c r="T2494" s="32" t="s">
        <v>10354</v>
      </c>
      <c r="U2494" s="32" t="s">
        <v>10355</v>
      </c>
    </row>
    <row r="2495" spans="1:21" x14ac:dyDescent="0.25">
      <c r="A2495" s="35" t="s">
        <v>8553</v>
      </c>
      <c r="B2495" s="35" t="s">
        <v>8554</v>
      </c>
      <c r="C2495" s="35" t="s">
        <v>8555</v>
      </c>
      <c r="O2495" s="35"/>
      <c r="P2495" s="35" t="s">
        <v>4248</v>
      </c>
      <c r="Q2495" s="32" t="s">
        <v>3815</v>
      </c>
      <c r="R2495" s="32" t="s">
        <v>12835</v>
      </c>
      <c r="S2495" s="32" t="s">
        <v>10646</v>
      </c>
      <c r="T2495" s="32" t="s">
        <v>10354</v>
      </c>
      <c r="U2495" s="32" t="s">
        <v>12837</v>
      </c>
    </row>
    <row r="2496" spans="1:21" x14ac:dyDescent="0.25">
      <c r="A2496" s="35" t="s">
        <v>8544</v>
      </c>
      <c r="B2496" s="35" t="s">
        <v>8545</v>
      </c>
      <c r="C2496" s="35" t="s">
        <v>8546</v>
      </c>
      <c r="O2496" s="35"/>
      <c r="P2496" s="35" t="s">
        <v>4248</v>
      </c>
      <c r="Q2496" s="32" t="s">
        <v>3815</v>
      </c>
      <c r="R2496" s="32" t="s">
        <v>12835</v>
      </c>
      <c r="S2496" s="32" t="s">
        <v>10646</v>
      </c>
      <c r="T2496" s="32" t="s">
        <v>10354</v>
      </c>
      <c r="U2496" s="32" t="s">
        <v>12838</v>
      </c>
    </row>
    <row r="2497" spans="1:21" x14ac:dyDescent="0.25">
      <c r="A2497" s="35" t="s">
        <v>8578</v>
      </c>
      <c r="B2497" s="35" t="s">
        <v>8545</v>
      </c>
      <c r="C2497" s="35" t="s">
        <v>8579</v>
      </c>
      <c r="O2497" s="35"/>
      <c r="P2497" s="35" t="s">
        <v>4248</v>
      </c>
      <c r="Q2497" s="32" t="s">
        <v>3815</v>
      </c>
      <c r="R2497" s="32" t="s">
        <v>12835</v>
      </c>
      <c r="S2497" s="32" t="s">
        <v>10646</v>
      </c>
      <c r="T2497" s="32" t="s">
        <v>10354</v>
      </c>
      <c r="U2497" s="32" t="s">
        <v>12839</v>
      </c>
    </row>
    <row r="2498" spans="1:21" x14ac:dyDescent="0.25">
      <c r="A2498" s="35" t="s">
        <v>5871</v>
      </c>
      <c r="B2498" s="35" t="s">
        <v>5872</v>
      </c>
      <c r="C2498" s="35" t="s">
        <v>5873</v>
      </c>
      <c r="O2498" s="35"/>
      <c r="P2498" s="35" t="s">
        <v>4248</v>
      </c>
      <c r="Q2498" s="32" t="s">
        <v>3815</v>
      </c>
      <c r="R2498" s="32" t="s">
        <v>12835</v>
      </c>
      <c r="S2498" s="32" t="s">
        <v>10646</v>
      </c>
      <c r="T2498" s="32" t="s">
        <v>10354</v>
      </c>
      <c r="U2498" s="32" t="s">
        <v>12825</v>
      </c>
    </row>
    <row r="2499" spans="1:21" x14ac:dyDescent="0.25">
      <c r="A2499" s="35" t="s">
        <v>8571</v>
      </c>
      <c r="B2499" s="35" t="s">
        <v>8572</v>
      </c>
      <c r="C2499" s="35" t="s">
        <v>8573</v>
      </c>
      <c r="O2499" s="35"/>
      <c r="P2499" s="35" t="s">
        <v>4248</v>
      </c>
      <c r="Q2499" s="32" t="s">
        <v>3815</v>
      </c>
      <c r="R2499" s="32" t="s">
        <v>12835</v>
      </c>
      <c r="S2499" s="32" t="s">
        <v>10646</v>
      </c>
      <c r="T2499" s="32" t="s">
        <v>10354</v>
      </c>
      <c r="U2499" s="32" t="s">
        <v>12840</v>
      </c>
    </row>
    <row r="2500" spans="1:21" x14ac:dyDescent="0.25">
      <c r="A2500" s="35" t="s">
        <v>8562</v>
      </c>
      <c r="B2500" s="35" t="s">
        <v>8563</v>
      </c>
      <c r="C2500" s="35" t="s">
        <v>8564</v>
      </c>
      <c r="O2500" s="35"/>
      <c r="P2500" s="35" t="s">
        <v>4248</v>
      </c>
      <c r="Q2500" s="32" t="s">
        <v>3815</v>
      </c>
      <c r="R2500" s="32" t="s">
        <v>12835</v>
      </c>
      <c r="S2500" s="32" t="s">
        <v>10646</v>
      </c>
      <c r="T2500" s="32" t="s">
        <v>10354</v>
      </c>
      <c r="U2500" s="32" t="s">
        <v>12841</v>
      </c>
    </row>
    <row r="2501" spans="1:21" x14ac:dyDescent="0.25">
      <c r="A2501" s="35" t="s">
        <v>8685</v>
      </c>
      <c r="B2501" s="35" t="s">
        <v>8686</v>
      </c>
      <c r="C2501" s="35" t="s">
        <v>8687</v>
      </c>
      <c r="O2501" s="35"/>
      <c r="P2501" s="35" t="s">
        <v>4248</v>
      </c>
      <c r="Q2501" s="32" t="s">
        <v>3815</v>
      </c>
      <c r="R2501" s="32" t="s">
        <v>12835</v>
      </c>
      <c r="S2501" s="32" t="s">
        <v>10646</v>
      </c>
      <c r="T2501" s="32" t="s">
        <v>10354</v>
      </c>
      <c r="U2501" s="32" t="s">
        <v>12842</v>
      </c>
    </row>
    <row r="2502" spans="1:21" x14ac:dyDescent="0.25">
      <c r="A2502" s="35" t="s">
        <v>6021</v>
      </c>
      <c r="B2502" s="35" t="s">
        <v>6022</v>
      </c>
      <c r="C2502" s="35" t="s">
        <v>6023</v>
      </c>
      <c r="O2502" s="35"/>
      <c r="P2502" s="35" t="s">
        <v>4248</v>
      </c>
      <c r="Q2502" s="32" t="s">
        <v>3815</v>
      </c>
      <c r="R2502" s="32" t="s">
        <v>12835</v>
      </c>
      <c r="S2502" s="32" t="s">
        <v>10646</v>
      </c>
      <c r="T2502" s="32" t="s">
        <v>10354</v>
      </c>
      <c r="U2502" s="32" t="s">
        <v>12829</v>
      </c>
    </row>
    <row r="2503" spans="1:21" x14ac:dyDescent="0.25">
      <c r="A2503" s="35" t="s">
        <v>8694</v>
      </c>
      <c r="B2503" s="35" t="s">
        <v>8695</v>
      </c>
      <c r="C2503" s="35" t="s">
        <v>8696</v>
      </c>
      <c r="O2503" s="35"/>
      <c r="P2503" s="35" t="s">
        <v>4248</v>
      </c>
      <c r="Q2503" s="32" t="s">
        <v>3815</v>
      </c>
      <c r="R2503" s="32" t="s">
        <v>12835</v>
      </c>
      <c r="S2503" s="32" t="s">
        <v>10646</v>
      </c>
      <c r="T2503" s="32" t="s">
        <v>10354</v>
      </c>
      <c r="U2503" s="32" t="s">
        <v>12843</v>
      </c>
    </row>
    <row r="2504" spans="1:21" x14ac:dyDescent="0.25">
      <c r="A2504" s="35" t="s">
        <v>5952</v>
      </c>
      <c r="B2504" s="35" t="s">
        <v>5953</v>
      </c>
      <c r="C2504" s="35" t="s">
        <v>5954</v>
      </c>
      <c r="O2504" s="35"/>
      <c r="P2504" s="35" t="s">
        <v>4248</v>
      </c>
      <c r="Q2504" s="32" t="s">
        <v>3815</v>
      </c>
      <c r="R2504" s="32" t="s">
        <v>12835</v>
      </c>
      <c r="S2504" s="32" t="s">
        <v>10646</v>
      </c>
      <c r="T2504" s="32" t="s">
        <v>10354</v>
      </c>
      <c r="U2504" s="32" t="s">
        <v>12831</v>
      </c>
    </row>
    <row r="2505" spans="1:21" x14ac:dyDescent="0.25">
      <c r="A2505" s="35" t="s">
        <v>6174</v>
      </c>
      <c r="B2505" s="35" t="s">
        <v>6175</v>
      </c>
      <c r="C2505" s="35" t="s">
        <v>6176</v>
      </c>
      <c r="O2505" s="35"/>
      <c r="P2505" s="35" t="s">
        <v>4248</v>
      </c>
      <c r="Q2505" s="32" t="s">
        <v>3815</v>
      </c>
      <c r="R2505" s="32" t="s">
        <v>12835</v>
      </c>
      <c r="S2505" s="32" t="s">
        <v>10646</v>
      </c>
      <c r="T2505" s="32" t="s">
        <v>10354</v>
      </c>
      <c r="U2505" s="32" t="s">
        <v>12832</v>
      </c>
    </row>
    <row r="2506" spans="1:21" x14ac:dyDescent="0.25">
      <c r="A2506" s="35" t="s">
        <v>6114</v>
      </c>
      <c r="B2506" s="35" t="s">
        <v>6115</v>
      </c>
      <c r="C2506" s="35" t="s">
        <v>6116</v>
      </c>
      <c r="O2506" s="35"/>
      <c r="P2506" s="35" t="s">
        <v>4248</v>
      </c>
      <c r="Q2506" s="32" t="s">
        <v>3815</v>
      </c>
      <c r="R2506" s="32" t="s">
        <v>12835</v>
      </c>
      <c r="S2506" s="32" t="s">
        <v>10646</v>
      </c>
      <c r="T2506" s="32" t="s">
        <v>10354</v>
      </c>
      <c r="U2506" s="32" t="s">
        <v>12833</v>
      </c>
    </row>
    <row r="2507" spans="1:21" x14ac:dyDescent="0.25">
      <c r="A2507" s="35" t="s">
        <v>5012</v>
      </c>
      <c r="B2507" s="35" t="s">
        <v>5013</v>
      </c>
      <c r="C2507" s="35" t="s">
        <v>5014</v>
      </c>
      <c r="O2507" s="35"/>
      <c r="P2507" s="35" t="s">
        <v>4248</v>
      </c>
      <c r="Q2507" s="32" t="s">
        <v>9924</v>
      </c>
      <c r="R2507" s="32" t="s">
        <v>12844</v>
      </c>
      <c r="S2507" s="32" t="s">
        <v>11048</v>
      </c>
      <c r="T2507" s="32" t="s">
        <v>10355</v>
      </c>
      <c r="U2507" s="32" t="s">
        <v>11049</v>
      </c>
    </row>
    <row r="2508" spans="1:21" x14ac:dyDescent="0.25">
      <c r="A2508" s="35" t="s">
        <v>5811</v>
      </c>
      <c r="B2508" s="35" t="s">
        <v>5812</v>
      </c>
      <c r="C2508" s="35" t="s">
        <v>5813</v>
      </c>
      <c r="O2508" s="35"/>
      <c r="P2508" s="35" t="s">
        <v>4248</v>
      </c>
      <c r="Q2508" s="32" t="s">
        <v>9924</v>
      </c>
      <c r="R2508" s="32" t="s">
        <v>12845</v>
      </c>
      <c r="S2508" s="32" t="s">
        <v>10646</v>
      </c>
      <c r="T2508" s="32" t="s">
        <v>10354</v>
      </c>
      <c r="U2508" s="32" t="s">
        <v>12818</v>
      </c>
    </row>
    <row r="2509" spans="1:21" x14ac:dyDescent="0.25">
      <c r="A2509" s="35" t="s">
        <v>8532</v>
      </c>
      <c r="B2509" s="35" t="s">
        <v>8533</v>
      </c>
      <c r="C2509" s="35" t="s">
        <v>8534</v>
      </c>
      <c r="O2509" s="35"/>
      <c r="P2509" s="35" t="s">
        <v>4248</v>
      </c>
      <c r="Q2509" s="32" t="s">
        <v>9924</v>
      </c>
      <c r="R2509" s="32" t="s">
        <v>12845</v>
      </c>
      <c r="S2509" s="32" t="s">
        <v>10646</v>
      </c>
      <c r="T2509" s="32" t="s">
        <v>10354</v>
      </c>
      <c r="U2509" s="32" t="s">
        <v>12846</v>
      </c>
    </row>
    <row r="2510" spans="1:21" x14ac:dyDescent="0.25">
      <c r="A2510" s="35" t="s">
        <v>5757</v>
      </c>
      <c r="B2510" s="35" t="s">
        <v>5758</v>
      </c>
      <c r="C2510" s="35" t="s">
        <v>5759</v>
      </c>
      <c r="O2510" s="35"/>
      <c r="P2510" s="35" t="s">
        <v>4248</v>
      </c>
      <c r="Q2510" s="32" t="s">
        <v>9924</v>
      </c>
      <c r="R2510" s="32" t="s">
        <v>12845</v>
      </c>
      <c r="S2510" s="32" t="s">
        <v>10646</v>
      </c>
      <c r="T2510" s="32" t="s">
        <v>10354</v>
      </c>
      <c r="U2510" s="32" t="s">
        <v>12820</v>
      </c>
    </row>
    <row r="2511" spans="1:21" x14ac:dyDescent="0.25">
      <c r="A2511" s="35" t="s">
        <v>5928</v>
      </c>
      <c r="B2511" s="35" t="s">
        <v>5929</v>
      </c>
      <c r="C2511" s="35" t="s">
        <v>5930</v>
      </c>
      <c r="O2511" s="35"/>
      <c r="P2511" s="35" t="s">
        <v>4248</v>
      </c>
      <c r="Q2511" s="32" t="s">
        <v>9924</v>
      </c>
      <c r="R2511" s="32" t="s">
        <v>12845</v>
      </c>
      <c r="S2511" s="32" t="s">
        <v>10646</v>
      </c>
      <c r="T2511" s="32" t="s">
        <v>10354</v>
      </c>
      <c r="U2511" s="32" t="s">
        <v>12821</v>
      </c>
    </row>
    <row r="2512" spans="1:21" x14ac:dyDescent="0.25">
      <c r="A2512" s="35" t="s">
        <v>5218</v>
      </c>
      <c r="B2512" s="35" t="s">
        <v>5219</v>
      </c>
      <c r="C2512" s="35" t="s">
        <v>5220</v>
      </c>
      <c r="O2512" s="35"/>
      <c r="P2512" s="35" t="s">
        <v>4248</v>
      </c>
      <c r="Q2512" s="32" t="s">
        <v>9924</v>
      </c>
      <c r="R2512" s="32" t="s">
        <v>12845</v>
      </c>
      <c r="S2512" s="32" t="s">
        <v>10646</v>
      </c>
      <c r="T2512" s="32" t="s">
        <v>10354</v>
      </c>
      <c r="U2512" s="32" t="s">
        <v>10355</v>
      </c>
    </row>
    <row r="2513" spans="1:21" x14ac:dyDescent="0.25">
      <c r="A2513" s="35" t="s">
        <v>8550</v>
      </c>
      <c r="B2513" s="35" t="s">
        <v>8551</v>
      </c>
      <c r="C2513" s="35" t="s">
        <v>8552</v>
      </c>
      <c r="O2513" s="35"/>
      <c r="P2513" s="35" t="s">
        <v>4248</v>
      </c>
      <c r="Q2513" s="32" t="s">
        <v>9924</v>
      </c>
      <c r="R2513" s="32" t="s">
        <v>12845</v>
      </c>
      <c r="S2513" s="32" t="s">
        <v>10646</v>
      </c>
      <c r="T2513" s="32" t="s">
        <v>10354</v>
      </c>
      <c r="U2513" s="32" t="s">
        <v>12847</v>
      </c>
    </row>
    <row r="2514" spans="1:21" x14ac:dyDescent="0.25">
      <c r="A2514" s="35" t="s">
        <v>8541</v>
      </c>
      <c r="B2514" s="35" t="s">
        <v>8542</v>
      </c>
      <c r="C2514" s="35" t="s">
        <v>8543</v>
      </c>
      <c r="O2514" s="35"/>
      <c r="P2514" s="35" t="s">
        <v>4248</v>
      </c>
      <c r="Q2514" s="32" t="s">
        <v>9924</v>
      </c>
      <c r="R2514" s="32" t="s">
        <v>12845</v>
      </c>
      <c r="S2514" s="32" t="s">
        <v>10646</v>
      </c>
      <c r="T2514" s="32" t="s">
        <v>10354</v>
      </c>
      <c r="U2514" s="32" t="s">
        <v>12848</v>
      </c>
    </row>
    <row r="2515" spans="1:21" x14ac:dyDescent="0.25">
      <c r="A2515" s="35" t="s">
        <v>8576</v>
      </c>
      <c r="B2515" s="35" t="s">
        <v>8542</v>
      </c>
      <c r="C2515" s="35" t="s">
        <v>8577</v>
      </c>
      <c r="O2515" s="35"/>
      <c r="P2515" s="35" t="s">
        <v>4248</v>
      </c>
      <c r="Q2515" s="32" t="s">
        <v>9924</v>
      </c>
      <c r="R2515" s="32" t="s">
        <v>12845</v>
      </c>
      <c r="S2515" s="32" t="s">
        <v>10646</v>
      </c>
      <c r="T2515" s="32" t="s">
        <v>10354</v>
      </c>
      <c r="U2515" s="32" t="s">
        <v>12849</v>
      </c>
    </row>
    <row r="2516" spans="1:21" x14ac:dyDescent="0.25">
      <c r="A2516" s="35" t="s">
        <v>5874</v>
      </c>
      <c r="B2516" s="35" t="s">
        <v>5875</v>
      </c>
      <c r="C2516" s="35" t="s">
        <v>5876</v>
      </c>
      <c r="O2516" s="35"/>
      <c r="P2516" s="35" t="s">
        <v>4248</v>
      </c>
      <c r="Q2516" s="32" t="s">
        <v>9924</v>
      </c>
      <c r="R2516" s="32" t="s">
        <v>12845</v>
      </c>
      <c r="S2516" s="32" t="s">
        <v>10646</v>
      </c>
      <c r="T2516" s="32" t="s">
        <v>10354</v>
      </c>
      <c r="U2516" s="32" t="s">
        <v>12825</v>
      </c>
    </row>
    <row r="2517" spans="1:21" x14ac:dyDescent="0.25">
      <c r="A2517" s="35" t="s">
        <v>8568</v>
      </c>
      <c r="B2517" s="35" t="s">
        <v>8569</v>
      </c>
      <c r="C2517" s="35" t="s">
        <v>8570</v>
      </c>
      <c r="O2517" s="35"/>
      <c r="P2517" s="35" t="s">
        <v>4248</v>
      </c>
      <c r="Q2517" s="32" t="s">
        <v>9924</v>
      </c>
      <c r="R2517" s="32" t="s">
        <v>12845</v>
      </c>
      <c r="S2517" s="32" t="s">
        <v>10646</v>
      </c>
      <c r="T2517" s="32" t="s">
        <v>10354</v>
      </c>
      <c r="U2517" s="32" t="s">
        <v>12850</v>
      </c>
    </row>
    <row r="2518" spans="1:21" x14ac:dyDescent="0.25">
      <c r="A2518" s="35" t="s">
        <v>8559</v>
      </c>
      <c r="B2518" s="35" t="s">
        <v>8560</v>
      </c>
      <c r="C2518" s="35" t="s">
        <v>8561</v>
      </c>
      <c r="O2518" s="35"/>
      <c r="P2518" s="35" t="s">
        <v>4248</v>
      </c>
      <c r="Q2518" s="32" t="s">
        <v>9924</v>
      </c>
      <c r="R2518" s="32" t="s">
        <v>12845</v>
      </c>
      <c r="S2518" s="32" t="s">
        <v>10646</v>
      </c>
      <c r="T2518" s="32" t="s">
        <v>10354</v>
      </c>
      <c r="U2518" s="32" t="s">
        <v>12851</v>
      </c>
    </row>
    <row r="2519" spans="1:21" x14ac:dyDescent="0.25">
      <c r="A2519" s="35" t="s">
        <v>8682</v>
      </c>
      <c r="B2519" s="35" t="s">
        <v>8683</v>
      </c>
      <c r="C2519" s="35" t="s">
        <v>8684</v>
      </c>
      <c r="O2519" s="35"/>
      <c r="P2519" s="35" t="s">
        <v>4248</v>
      </c>
      <c r="Q2519" s="32" t="s">
        <v>9924</v>
      </c>
      <c r="R2519" s="32" t="s">
        <v>12845</v>
      </c>
      <c r="S2519" s="32" t="s">
        <v>10646</v>
      </c>
      <c r="T2519" s="32" t="s">
        <v>10354</v>
      </c>
      <c r="U2519" s="32" t="s">
        <v>12852</v>
      </c>
    </row>
    <row r="2520" spans="1:21" x14ac:dyDescent="0.25">
      <c r="A2520" s="35" t="s">
        <v>6024</v>
      </c>
      <c r="B2520" s="35" t="s">
        <v>6025</v>
      </c>
      <c r="C2520" s="35" t="s">
        <v>6026</v>
      </c>
      <c r="O2520" s="35"/>
      <c r="P2520" s="35" t="s">
        <v>4248</v>
      </c>
      <c r="Q2520" s="32" t="s">
        <v>9924</v>
      </c>
      <c r="R2520" s="32" t="s">
        <v>12845</v>
      </c>
      <c r="S2520" s="32" t="s">
        <v>10646</v>
      </c>
      <c r="T2520" s="32" t="s">
        <v>10354</v>
      </c>
      <c r="U2520" s="32" t="s">
        <v>12829</v>
      </c>
    </row>
    <row r="2521" spans="1:21" x14ac:dyDescent="0.25">
      <c r="A2521" s="35" t="s">
        <v>8691</v>
      </c>
      <c r="B2521" s="35" t="s">
        <v>8692</v>
      </c>
      <c r="C2521" s="35" t="s">
        <v>8693</v>
      </c>
      <c r="O2521" s="35"/>
      <c r="P2521" s="35" t="s">
        <v>4248</v>
      </c>
      <c r="Q2521" s="32" t="s">
        <v>9924</v>
      </c>
      <c r="R2521" s="32" t="s">
        <v>12845</v>
      </c>
      <c r="S2521" s="32" t="s">
        <v>10646</v>
      </c>
      <c r="T2521" s="32" t="s">
        <v>10354</v>
      </c>
      <c r="U2521" s="32" t="s">
        <v>12853</v>
      </c>
    </row>
    <row r="2522" spans="1:21" x14ac:dyDescent="0.25">
      <c r="A2522" s="35" t="s">
        <v>5955</v>
      </c>
      <c r="B2522" s="35" t="s">
        <v>5956</v>
      </c>
      <c r="C2522" s="35" t="s">
        <v>5957</v>
      </c>
      <c r="O2522" s="35"/>
      <c r="P2522" s="35" t="s">
        <v>4248</v>
      </c>
      <c r="Q2522" s="32" t="s">
        <v>9924</v>
      </c>
      <c r="R2522" s="32" t="s">
        <v>12845</v>
      </c>
      <c r="S2522" s="32" t="s">
        <v>10646</v>
      </c>
      <c r="T2522" s="32" t="s">
        <v>10354</v>
      </c>
      <c r="U2522" s="32" t="s">
        <v>12831</v>
      </c>
    </row>
    <row r="2523" spans="1:21" x14ac:dyDescent="0.25">
      <c r="A2523" s="35" t="s">
        <v>6177</v>
      </c>
      <c r="B2523" s="35" t="s">
        <v>6178</v>
      </c>
      <c r="C2523" s="35" t="s">
        <v>6179</v>
      </c>
      <c r="O2523" s="35"/>
      <c r="P2523" s="35" t="s">
        <v>4248</v>
      </c>
      <c r="Q2523" s="32" t="s">
        <v>9924</v>
      </c>
      <c r="R2523" s="32" t="s">
        <v>12845</v>
      </c>
      <c r="S2523" s="32" t="s">
        <v>10646</v>
      </c>
      <c r="T2523" s="32" t="s">
        <v>10354</v>
      </c>
      <c r="U2523" s="32" t="s">
        <v>12832</v>
      </c>
    </row>
    <row r="2524" spans="1:21" x14ac:dyDescent="0.25">
      <c r="A2524" s="35" t="s">
        <v>6117</v>
      </c>
      <c r="B2524" s="35" t="s">
        <v>6118</v>
      </c>
      <c r="C2524" s="35" t="s">
        <v>6119</v>
      </c>
      <c r="O2524" s="35"/>
      <c r="P2524" s="35" t="s">
        <v>4248</v>
      </c>
      <c r="Q2524" s="32" t="s">
        <v>9924</v>
      </c>
      <c r="R2524" s="32" t="s">
        <v>12845</v>
      </c>
      <c r="S2524" s="32" t="s">
        <v>10646</v>
      </c>
      <c r="T2524" s="32" t="s">
        <v>10354</v>
      </c>
      <c r="U2524" s="32" t="s">
        <v>12833</v>
      </c>
    </row>
    <row r="2525" spans="1:21" x14ac:dyDescent="0.25">
      <c r="A2525" s="35" t="s">
        <v>5015</v>
      </c>
      <c r="B2525" s="35" t="s">
        <v>5016</v>
      </c>
      <c r="C2525" s="35" t="s">
        <v>5017</v>
      </c>
      <c r="O2525" s="35"/>
      <c r="P2525" s="35" t="s">
        <v>4248</v>
      </c>
      <c r="Q2525" s="32" t="s">
        <v>3818</v>
      </c>
      <c r="R2525" s="32" t="s">
        <v>12854</v>
      </c>
      <c r="S2525" s="32" t="s">
        <v>10587</v>
      </c>
    </row>
    <row r="2526" spans="1:21" x14ac:dyDescent="0.25">
      <c r="A2526" s="35" t="s">
        <v>6569</v>
      </c>
      <c r="B2526" s="35" t="s">
        <v>6570</v>
      </c>
      <c r="C2526" s="35" t="s">
        <v>6571</v>
      </c>
      <c r="O2526" s="35"/>
      <c r="P2526" s="35" t="s">
        <v>4248</v>
      </c>
      <c r="Q2526" s="32" t="s">
        <v>3818</v>
      </c>
      <c r="R2526" s="32" t="s">
        <v>12855</v>
      </c>
      <c r="S2526" s="32" t="s">
        <v>12856</v>
      </c>
      <c r="T2526" s="32" t="s">
        <v>12857</v>
      </c>
    </row>
    <row r="2527" spans="1:21" x14ac:dyDescent="0.25">
      <c r="A2527" s="33" t="s">
        <v>2933</v>
      </c>
      <c r="B2527" s="35" t="s">
        <v>3359</v>
      </c>
      <c r="C2527" s="35" t="s">
        <v>3137</v>
      </c>
      <c r="D2527" s="32" t="s">
        <v>3382</v>
      </c>
      <c r="E2527" s="32" t="s">
        <v>3416</v>
      </c>
      <c r="O2527" s="35"/>
      <c r="P2527" s="35" t="s">
        <v>3713</v>
      </c>
      <c r="R2527" s="32" t="s">
        <v>12858</v>
      </c>
      <c r="S2527" s="32" t="s">
        <v>12859</v>
      </c>
    </row>
    <row r="2528" spans="1:21" x14ac:dyDescent="0.25">
      <c r="A2528" s="33" t="s">
        <v>2942</v>
      </c>
      <c r="B2528" s="35" t="s">
        <v>3368</v>
      </c>
      <c r="C2528" s="35" t="s">
        <v>3146</v>
      </c>
      <c r="D2528" s="32" t="s">
        <v>3380</v>
      </c>
      <c r="E2528" s="32" t="s">
        <v>3416</v>
      </c>
      <c r="O2528" s="35"/>
      <c r="P2528" s="35" t="s">
        <v>3713</v>
      </c>
      <c r="R2528" s="32" t="s">
        <v>12860</v>
      </c>
      <c r="S2528" s="32" t="s">
        <v>12861</v>
      </c>
    </row>
    <row r="2529" spans="1:21" x14ac:dyDescent="0.25">
      <c r="A2529" s="35" t="s">
        <v>7846</v>
      </c>
      <c r="B2529" s="35" t="s">
        <v>7847</v>
      </c>
      <c r="C2529" s="35" t="s">
        <v>7848</v>
      </c>
      <c r="O2529" s="35"/>
      <c r="P2529" s="35" t="s">
        <v>4248</v>
      </c>
      <c r="R2529" s="32">
        <v>100001031533</v>
      </c>
      <c r="S2529" s="32" t="s">
        <v>10880</v>
      </c>
    </row>
    <row r="2530" spans="1:21" x14ac:dyDescent="0.25">
      <c r="A2530" s="35" t="s">
        <v>7736</v>
      </c>
      <c r="B2530" s="35" t="s">
        <v>7737</v>
      </c>
      <c r="C2530" s="35" t="s">
        <v>7738</v>
      </c>
      <c r="O2530" s="35"/>
      <c r="P2530" s="35" t="s">
        <v>4248</v>
      </c>
      <c r="R2530" s="32">
        <v>100001031534</v>
      </c>
      <c r="S2530" s="32" t="s">
        <v>10878</v>
      </c>
    </row>
    <row r="2531" spans="1:21" x14ac:dyDescent="0.25">
      <c r="A2531" s="35" t="s">
        <v>7632</v>
      </c>
      <c r="B2531" s="35" t="s">
        <v>7633</v>
      </c>
      <c r="C2531" s="35" t="s">
        <v>7634</v>
      </c>
      <c r="O2531" s="35"/>
      <c r="P2531" s="35" t="s">
        <v>4248</v>
      </c>
      <c r="R2531" s="32">
        <v>100001031537</v>
      </c>
      <c r="S2531" s="32" t="s">
        <v>10985</v>
      </c>
    </row>
    <row r="2532" spans="1:21" x14ac:dyDescent="0.25">
      <c r="A2532" s="35" t="s">
        <v>673</v>
      </c>
      <c r="B2532" s="35" t="s">
        <v>674</v>
      </c>
      <c r="C2532" s="35" t="s">
        <v>675</v>
      </c>
      <c r="D2532" s="32" t="s">
        <v>137</v>
      </c>
      <c r="E2532" s="32" t="s">
        <v>138</v>
      </c>
      <c r="F2532" s="46">
        <v>4</v>
      </c>
      <c r="G2532" s="32" t="s">
        <v>132</v>
      </c>
      <c r="H2532" s="32" t="s">
        <v>138</v>
      </c>
      <c r="I2532" s="32" t="s">
        <v>133</v>
      </c>
      <c r="O2532" s="35"/>
      <c r="P2532" s="35" t="s">
        <v>4248</v>
      </c>
      <c r="R2532" s="32" t="s">
        <v>675</v>
      </c>
    </row>
    <row r="2533" spans="1:21" x14ac:dyDescent="0.25">
      <c r="A2533" s="35" t="s">
        <v>8034</v>
      </c>
      <c r="B2533" s="35" t="s">
        <v>8035</v>
      </c>
      <c r="C2533" s="35" t="s">
        <v>8036</v>
      </c>
      <c r="O2533" s="35"/>
      <c r="P2533" s="35" t="s">
        <v>4248</v>
      </c>
      <c r="Q2533" s="32" t="s">
        <v>13542</v>
      </c>
      <c r="R2533" s="32" t="s">
        <v>12862</v>
      </c>
      <c r="S2533" s="32" t="s">
        <v>12863</v>
      </c>
      <c r="T2533" s="32" t="s">
        <v>12864</v>
      </c>
      <c r="U2533" s="32" t="s">
        <v>12865</v>
      </c>
    </row>
    <row r="2534" spans="1:21" x14ac:dyDescent="0.25">
      <c r="A2534" s="33" t="s">
        <v>2765</v>
      </c>
      <c r="B2534" s="35" t="s">
        <v>3191</v>
      </c>
      <c r="C2534" s="35" t="s">
        <v>2987</v>
      </c>
      <c r="D2534" s="32" t="s">
        <v>117</v>
      </c>
      <c r="E2534" s="32" t="s">
        <v>138</v>
      </c>
      <c r="O2534" s="35"/>
      <c r="P2534" s="35" t="s">
        <v>4248</v>
      </c>
      <c r="Q2534" s="32" t="s">
        <v>13540</v>
      </c>
      <c r="R2534" s="32" t="s">
        <v>11449</v>
      </c>
      <c r="S2534" s="32" t="s">
        <v>12866</v>
      </c>
    </row>
    <row r="2535" spans="1:21" x14ac:dyDescent="0.25">
      <c r="A2535" s="33" t="s">
        <v>2817</v>
      </c>
      <c r="B2535" s="35" t="s">
        <v>3243</v>
      </c>
      <c r="C2535" s="35" t="s">
        <v>3039</v>
      </c>
      <c r="D2535" s="32" t="s">
        <v>117</v>
      </c>
      <c r="E2535" s="32" t="s">
        <v>138</v>
      </c>
      <c r="O2535" s="35"/>
      <c r="P2535" s="35" t="s">
        <v>4248</v>
      </c>
      <c r="Q2535" s="32" t="s">
        <v>13541</v>
      </c>
      <c r="R2535" s="32" t="s">
        <v>11452</v>
      </c>
      <c r="S2535" s="32" t="s">
        <v>12866</v>
      </c>
    </row>
    <row r="2536" spans="1:21" x14ac:dyDescent="0.25">
      <c r="A2536" s="33" t="s">
        <v>2733</v>
      </c>
      <c r="B2536" s="35" t="s">
        <v>3159</v>
      </c>
      <c r="C2536" s="35" t="s">
        <v>2955</v>
      </c>
      <c r="D2536" s="32" t="s">
        <v>3389</v>
      </c>
      <c r="E2536" s="32" t="s">
        <v>1667</v>
      </c>
      <c r="O2536" s="35"/>
      <c r="P2536" s="35" t="s">
        <v>4248</v>
      </c>
      <c r="Q2536" s="32" t="s">
        <v>9925</v>
      </c>
      <c r="R2536" s="32" t="s">
        <v>12867</v>
      </c>
      <c r="S2536" s="32" t="s">
        <v>12868</v>
      </c>
      <c r="T2536" s="32" t="s">
        <v>12869</v>
      </c>
      <c r="U2536" s="32" t="s">
        <v>12870</v>
      </c>
    </row>
    <row r="2537" spans="1:21" x14ac:dyDescent="0.25">
      <c r="A2537" s="33" t="s">
        <v>2793</v>
      </c>
      <c r="B2537" s="35" t="s">
        <v>3219</v>
      </c>
      <c r="C2537" s="35" t="s">
        <v>3015</v>
      </c>
      <c r="D2537" s="32" t="s">
        <v>2715</v>
      </c>
      <c r="E2537" s="32" t="s">
        <v>1667</v>
      </c>
      <c r="O2537" s="35"/>
      <c r="P2537" s="35" t="s">
        <v>4248</v>
      </c>
      <c r="Q2537" s="32" t="s">
        <v>9925</v>
      </c>
      <c r="R2537" s="32" t="s">
        <v>12871</v>
      </c>
      <c r="S2537" s="32" t="s">
        <v>11333</v>
      </c>
      <c r="T2537" s="32" t="s">
        <v>12872</v>
      </c>
      <c r="U2537" s="32" t="s">
        <v>12873</v>
      </c>
    </row>
    <row r="2538" spans="1:21" x14ac:dyDescent="0.25">
      <c r="A2538" s="35" t="s">
        <v>7909</v>
      </c>
      <c r="B2538" s="35" t="s">
        <v>7910</v>
      </c>
      <c r="C2538" s="35" t="s">
        <v>7911</v>
      </c>
      <c r="O2538" s="35"/>
      <c r="P2538" s="35" t="s">
        <v>4248</v>
      </c>
      <c r="R2538" s="32">
        <v>100001024270</v>
      </c>
      <c r="S2538" s="32" t="s">
        <v>10376</v>
      </c>
    </row>
    <row r="2539" spans="1:21" x14ac:dyDescent="0.25">
      <c r="A2539" s="35" t="s">
        <v>7933</v>
      </c>
      <c r="B2539" s="35" t="s">
        <v>7934</v>
      </c>
      <c r="C2539" s="35" t="s">
        <v>7935</v>
      </c>
      <c r="O2539" s="35"/>
      <c r="P2539" s="35" t="s">
        <v>4248</v>
      </c>
      <c r="R2539" s="32">
        <v>100001024270</v>
      </c>
      <c r="S2539" s="32" t="s">
        <v>10378</v>
      </c>
    </row>
    <row r="2540" spans="1:21" x14ac:dyDescent="0.25">
      <c r="A2540" s="35" t="s">
        <v>7617</v>
      </c>
      <c r="B2540" s="35" t="s">
        <v>7618</v>
      </c>
      <c r="C2540" s="35" t="s">
        <v>7619</v>
      </c>
      <c r="O2540" s="35"/>
      <c r="P2540" s="35" t="s">
        <v>4248</v>
      </c>
      <c r="R2540" s="32">
        <v>100001024269</v>
      </c>
      <c r="S2540" s="32" t="s">
        <v>10378</v>
      </c>
    </row>
    <row r="2541" spans="1:21" x14ac:dyDescent="0.25">
      <c r="A2541" s="35" t="s">
        <v>7509</v>
      </c>
      <c r="B2541" s="35" t="s">
        <v>7510</v>
      </c>
      <c r="C2541" s="35" t="s">
        <v>7511</v>
      </c>
      <c r="O2541" s="35"/>
      <c r="P2541" s="35" t="s">
        <v>4248</v>
      </c>
      <c r="R2541" s="32">
        <v>100001024269</v>
      </c>
      <c r="S2541" s="32" t="s">
        <v>10377</v>
      </c>
    </row>
    <row r="2542" spans="1:21" x14ac:dyDescent="0.25">
      <c r="A2542" s="33" t="s">
        <v>2938</v>
      </c>
      <c r="B2542" s="35" t="s">
        <v>3364</v>
      </c>
      <c r="C2542" s="35" t="s">
        <v>3142</v>
      </c>
      <c r="D2542" s="32" t="s">
        <v>3414</v>
      </c>
      <c r="E2542" s="32" t="s">
        <v>1118</v>
      </c>
      <c r="O2542" s="35"/>
      <c r="P2542" s="35" t="s">
        <v>4248</v>
      </c>
      <c r="Q2542" s="32" t="s">
        <v>9926</v>
      </c>
      <c r="R2542" s="32" t="s">
        <v>12874</v>
      </c>
      <c r="S2542" s="32" t="s">
        <v>10393</v>
      </c>
      <c r="T2542" s="32" t="s">
        <v>10394</v>
      </c>
    </row>
    <row r="2543" spans="1:21" x14ac:dyDescent="0.25">
      <c r="A2543" s="33" t="s">
        <v>2937</v>
      </c>
      <c r="B2543" s="35" t="s">
        <v>3363</v>
      </c>
      <c r="C2543" s="35" t="s">
        <v>3141</v>
      </c>
      <c r="D2543" s="32" t="s">
        <v>3403</v>
      </c>
      <c r="E2543" s="32" t="s">
        <v>1118</v>
      </c>
      <c r="O2543" s="35"/>
      <c r="P2543" s="35" t="s">
        <v>4248</v>
      </c>
      <c r="Q2543" s="32" t="s">
        <v>9926</v>
      </c>
      <c r="R2543" s="32" t="s">
        <v>12874</v>
      </c>
      <c r="S2543" s="32" t="s">
        <v>10898</v>
      </c>
    </row>
    <row r="2544" spans="1:21" x14ac:dyDescent="0.25">
      <c r="A2544" s="33" t="s">
        <v>2940</v>
      </c>
      <c r="B2544" s="35" t="s">
        <v>3366</v>
      </c>
      <c r="C2544" s="35" t="s">
        <v>3144</v>
      </c>
      <c r="D2544" s="32" t="s">
        <v>2715</v>
      </c>
      <c r="E2544" s="32" t="s">
        <v>1118</v>
      </c>
      <c r="O2544" s="35"/>
      <c r="P2544" s="35" t="s">
        <v>4248</v>
      </c>
      <c r="Q2544" s="32" t="s">
        <v>9926</v>
      </c>
      <c r="R2544" s="32" t="s">
        <v>12875</v>
      </c>
      <c r="S2544" s="32" t="s">
        <v>11333</v>
      </c>
    </row>
    <row r="2545" spans="1:21" x14ac:dyDescent="0.25">
      <c r="A2545" s="33" t="s">
        <v>2939</v>
      </c>
      <c r="B2545" s="35" t="s">
        <v>3365</v>
      </c>
      <c r="C2545" s="35" t="s">
        <v>3143</v>
      </c>
      <c r="D2545" s="32" t="s">
        <v>3410</v>
      </c>
      <c r="E2545" s="32" t="s">
        <v>1118</v>
      </c>
      <c r="O2545" s="35"/>
      <c r="P2545" s="35" t="s">
        <v>4248</v>
      </c>
      <c r="Q2545" s="32" t="s">
        <v>9926</v>
      </c>
      <c r="R2545" s="32" t="s">
        <v>12876</v>
      </c>
      <c r="S2545" s="32" t="s">
        <v>10089</v>
      </c>
    </row>
    <row r="2546" spans="1:21" x14ac:dyDescent="0.25">
      <c r="A2546" s="33" t="s">
        <v>2756</v>
      </c>
      <c r="B2546" s="35" t="s">
        <v>3182</v>
      </c>
      <c r="C2546" s="35" t="s">
        <v>2978</v>
      </c>
      <c r="D2546" s="32" t="s">
        <v>747</v>
      </c>
      <c r="E2546" s="32" t="s">
        <v>1118</v>
      </c>
      <c r="O2546" s="35"/>
      <c r="P2546" s="35" t="s">
        <v>4248</v>
      </c>
      <c r="R2546" s="32" t="s">
        <v>12877</v>
      </c>
      <c r="S2546" s="32" t="s">
        <v>12878</v>
      </c>
    </row>
    <row r="2547" spans="1:21" x14ac:dyDescent="0.25">
      <c r="A2547" s="33" t="s">
        <v>2841</v>
      </c>
      <c r="B2547" s="35" t="s">
        <v>3267</v>
      </c>
      <c r="C2547" s="35" t="s">
        <v>3063</v>
      </c>
      <c r="D2547" s="32" t="s">
        <v>3414</v>
      </c>
      <c r="E2547" s="32" t="s">
        <v>1118</v>
      </c>
      <c r="O2547" s="35"/>
      <c r="P2547" s="35" t="s">
        <v>4248</v>
      </c>
      <c r="R2547" s="32" t="s">
        <v>12877</v>
      </c>
      <c r="S2547" s="32" t="s">
        <v>10393</v>
      </c>
      <c r="T2547" s="32" t="s">
        <v>10394</v>
      </c>
    </row>
    <row r="2548" spans="1:21" x14ac:dyDescent="0.25">
      <c r="A2548" s="33" t="s">
        <v>2831</v>
      </c>
      <c r="B2548" s="35" t="s">
        <v>3257</v>
      </c>
      <c r="C2548" s="35" t="s">
        <v>3053</v>
      </c>
      <c r="D2548" s="32" t="s">
        <v>3403</v>
      </c>
      <c r="E2548" s="32" t="s">
        <v>1118</v>
      </c>
      <c r="O2548" s="35"/>
      <c r="P2548" s="35" t="s">
        <v>4248</v>
      </c>
      <c r="R2548" s="32" t="s">
        <v>12877</v>
      </c>
      <c r="S2548" s="32" t="s">
        <v>10898</v>
      </c>
    </row>
    <row r="2549" spans="1:21" x14ac:dyDescent="0.25">
      <c r="A2549" s="33" t="s">
        <v>2727</v>
      </c>
      <c r="B2549" s="35" t="s">
        <v>3153</v>
      </c>
      <c r="C2549" s="35" t="s">
        <v>2949</v>
      </c>
      <c r="D2549" s="32" t="s">
        <v>2715</v>
      </c>
      <c r="E2549" s="32" t="s">
        <v>1118</v>
      </c>
      <c r="O2549" s="35"/>
      <c r="P2549" s="35" t="s">
        <v>4248</v>
      </c>
      <c r="R2549" s="32" t="s">
        <v>12879</v>
      </c>
      <c r="S2549" s="32" t="s">
        <v>11333</v>
      </c>
    </row>
    <row r="2550" spans="1:21" x14ac:dyDescent="0.25">
      <c r="A2550" s="33" t="s">
        <v>2746</v>
      </c>
      <c r="B2550" s="35" t="s">
        <v>3172</v>
      </c>
      <c r="C2550" s="35" t="s">
        <v>2968</v>
      </c>
      <c r="D2550" s="32" t="s">
        <v>3410</v>
      </c>
      <c r="E2550" s="32" t="s">
        <v>1118</v>
      </c>
      <c r="O2550" s="35"/>
      <c r="P2550" s="35" t="s">
        <v>4248</v>
      </c>
      <c r="R2550" s="32" t="s">
        <v>12880</v>
      </c>
      <c r="S2550" s="32" t="s">
        <v>10089</v>
      </c>
    </row>
    <row r="2551" spans="1:21" x14ac:dyDescent="0.25">
      <c r="A2551" s="35" t="s">
        <v>8010</v>
      </c>
      <c r="B2551" s="35" t="s">
        <v>8011</v>
      </c>
      <c r="C2551" s="35" t="s">
        <v>8012</v>
      </c>
      <c r="O2551" s="35"/>
      <c r="P2551" s="35" t="s">
        <v>4362</v>
      </c>
      <c r="R2551" s="32" t="s">
        <v>12881</v>
      </c>
      <c r="S2551" s="32" t="s">
        <v>12882</v>
      </c>
      <c r="T2551" s="32" t="s">
        <v>12883</v>
      </c>
      <c r="U2551" s="32" t="s">
        <v>12884</v>
      </c>
    </row>
    <row r="2552" spans="1:21" x14ac:dyDescent="0.25">
      <c r="A2552" s="35" t="s">
        <v>8013</v>
      </c>
      <c r="B2552" s="35" t="s">
        <v>8014</v>
      </c>
      <c r="C2552" s="35" t="s">
        <v>8015</v>
      </c>
      <c r="O2552" s="35"/>
      <c r="P2552" s="35" t="s">
        <v>4248</v>
      </c>
      <c r="R2552" s="32" t="s">
        <v>12885</v>
      </c>
      <c r="S2552" s="32" t="e" cm="1">
        <f t="array" ref="S2552">-Cynthia</f>
        <v>#NAME?</v>
      </c>
      <c r="T2552" s="32" t="s">
        <v>12886</v>
      </c>
      <c r="U2552" s="32" t="s">
        <v>11787</v>
      </c>
    </row>
    <row r="2553" spans="1:21" x14ac:dyDescent="0.25">
      <c r="A2553" s="35" t="s">
        <v>4539</v>
      </c>
      <c r="B2553" s="35" t="s">
        <v>4540</v>
      </c>
      <c r="C2553" s="35" t="s">
        <v>4541</v>
      </c>
      <c r="O2553" s="35"/>
      <c r="P2553" s="35" t="s">
        <v>4248</v>
      </c>
      <c r="R2553" s="32" t="s">
        <v>12887</v>
      </c>
      <c r="S2553" s="32" t="s">
        <v>12888</v>
      </c>
      <c r="T2553" s="32" t="s">
        <v>12889</v>
      </c>
      <c r="U2553" s="32" t="s">
        <v>10051</v>
      </c>
    </row>
    <row r="2554" spans="1:21" x14ac:dyDescent="0.25">
      <c r="A2554" s="35" t="s">
        <v>8019</v>
      </c>
      <c r="B2554" s="35" t="s">
        <v>8020</v>
      </c>
      <c r="C2554" s="35" t="s">
        <v>8021</v>
      </c>
      <c r="O2554" s="35"/>
      <c r="P2554" s="35" t="s">
        <v>4362</v>
      </c>
      <c r="Q2554" s="32" t="s">
        <v>10023</v>
      </c>
      <c r="R2554" s="32" t="s">
        <v>12890</v>
      </c>
      <c r="S2554" s="32" t="s">
        <v>12891</v>
      </c>
      <c r="T2554" s="32" t="s">
        <v>12892</v>
      </c>
    </row>
    <row r="2555" spans="1:21" x14ac:dyDescent="0.25">
      <c r="A2555" s="35" t="s">
        <v>7452</v>
      </c>
      <c r="B2555" s="35" t="s">
        <v>7453</v>
      </c>
      <c r="C2555" s="35" t="s">
        <v>7454</v>
      </c>
      <c r="O2555" s="35"/>
      <c r="P2555" s="35" t="s">
        <v>4248</v>
      </c>
      <c r="R2555" s="32" t="s">
        <v>12893</v>
      </c>
      <c r="S2555" s="32" t="s">
        <v>12894</v>
      </c>
    </row>
    <row r="2556" spans="1:21" x14ac:dyDescent="0.25">
      <c r="A2556" s="35" t="s">
        <v>8007</v>
      </c>
      <c r="B2556" s="35" t="s">
        <v>8008</v>
      </c>
      <c r="C2556" s="35" t="s">
        <v>8009</v>
      </c>
      <c r="O2556" s="35"/>
      <c r="P2556" s="35" t="s">
        <v>4248</v>
      </c>
      <c r="R2556" s="32" t="s">
        <v>12885</v>
      </c>
      <c r="S2556" s="32" t="e" cm="1">
        <f t="array" ref="S2556">-Velveto</f>
        <v>#NAME?</v>
      </c>
      <c r="T2556" s="32" t="s">
        <v>12895</v>
      </c>
      <c r="U2556" s="32" t="s">
        <v>12896</v>
      </c>
    </row>
    <row r="2557" spans="1:21" x14ac:dyDescent="0.25">
      <c r="A2557" s="33" t="s">
        <v>2729</v>
      </c>
      <c r="B2557" s="35" t="s">
        <v>3155</v>
      </c>
      <c r="C2557" s="35" t="s">
        <v>2951</v>
      </c>
      <c r="D2557" s="32" t="s">
        <v>2715</v>
      </c>
      <c r="E2557" s="32" t="s">
        <v>1667</v>
      </c>
      <c r="O2557" s="35"/>
      <c r="P2557" s="35" t="s">
        <v>4248</v>
      </c>
      <c r="Q2557" s="32" t="s">
        <v>9968</v>
      </c>
      <c r="R2557" s="32" t="s">
        <v>11011</v>
      </c>
      <c r="S2557" s="32" t="s">
        <v>11333</v>
      </c>
    </row>
    <row r="2558" spans="1:21" x14ac:dyDescent="0.25">
      <c r="A2558" s="35" t="s">
        <v>670</v>
      </c>
      <c r="B2558" s="35" t="s">
        <v>671</v>
      </c>
      <c r="C2558" s="35" t="s">
        <v>672</v>
      </c>
      <c r="D2558" s="32" t="s">
        <v>645</v>
      </c>
      <c r="E2558" s="32" t="s">
        <v>400</v>
      </c>
      <c r="F2558" s="46">
        <v>4</v>
      </c>
      <c r="G2558" s="32" t="s">
        <v>132</v>
      </c>
      <c r="H2558" s="32" t="s">
        <v>100</v>
      </c>
      <c r="I2558" s="32" t="s">
        <v>133</v>
      </c>
      <c r="O2558" s="35"/>
      <c r="P2558" s="35" t="s">
        <v>4248</v>
      </c>
      <c r="Q2558" s="32" t="s">
        <v>9927</v>
      </c>
      <c r="R2558" s="32" t="s">
        <v>12897</v>
      </c>
      <c r="S2558" s="32" t="s">
        <v>12898</v>
      </c>
      <c r="T2558" s="32" t="s">
        <v>12899</v>
      </c>
      <c r="U2558" s="32" t="s">
        <v>12900</v>
      </c>
    </row>
    <row r="2559" spans="1:21" x14ac:dyDescent="0.25">
      <c r="A2559" s="35" t="s">
        <v>667</v>
      </c>
      <c r="B2559" s="35" t="s">
        <v>668</v>
      </c>
      <c r="C2559" s="35" t="s">
        <v>669</v>
      </c>
      <c r="D2559" s="32" t="s">
        <v>641</v>
      </c>
      <c r="E2559" s="32" t="s">
        <v>400</v>
      </c>
      <c r="F2559" s="46">
        <v>4</v>
      </c>
      <c r="G2559" s="32" t="s">
        <v>132</v>
      </c>
      <c r="H2559" s="32" t="s">
        <v>100</v>
      </c>
      <c r="I2559" s="32" t="s">
        <v>133</v>
      </c>
      <c r="O2559" s="35"/>
      <c r="P2559" s="35" t="s">
        <v>4248</v>
      </c>
      <c r="Q2559" s="32" t="s">
        <v>9927</v>
      </c>
      <c r="R2559" s="32" t="s">
        <v>12897</v>
      </c>
      <c r="S2559" s="32" t="s">
        <v>11514</v>
      </c>
      <c r="T2559" s="32" t="s">
        <v>11239</v>
      </c>
      <c r="U2559" s="32" t="s">
        <v>12901</v>
      </c>
    </row>
    <row r="2560" spans="1:21" x14ac:dyDescent="0.25">
      <c r="A2560" s="35" t="s">
        <v>664</v>
      </c>
      <c r="B2560" s="35" t="s">
        <v>665</v>
      </c>
      <c r="C2560" s="35" t="s">
        <v>666</v>
      </c>
      <c r="D2560" s="32" t="s">
        <v>257</v>
      </c>
      <c r="E2560" s="32" t="s">
        <v>400</v>
      </c>
      <c r="F2560" s="46">
        <v>4</v>
      </c>
      <c r="G2560" s="32" t="s">
        <v>132</v>
      </c>
      <c r="H2560" s="32" t="s">
        <v>100</v>
      </c>
      <c r="I2560" s="32" t="s">
        <v>133</v>
      </c>
      <c r="O2560" s="35"/>
      <c r="P2560" s="35" t="s">
        <v>4248</v>
      </c>
      <c r="Q2560" s="32" t="s">
        <v>9927</v>
      </c>
      <c r="R2560" s="32" t="s">
        <v>12902</v>
      </c>
      <c r="S2560" s="32" t="s">
        <v>12903</v>
      </c>
      <c r="T2560" s="32" t="s">
        <v>11209</v>
      </c>
      <c r="U2560" s="32" t="s">
        <v>12904</v>
      </c>
    </row>
    <row r="2561" spans="1:21" x14ac:dyDescent="0.25">
      <c r="A2561" s="35" t="s">
        <v>661</v>
      </c>
      <c r="B2561" s="35" t="s">
        <v>662</v>
      </c>
      <c r="C2561" s="35" t="s">
        <v>663</v>
      </c>
      <c r="D2561" s="32" t="s">
        <v>634</v>
      </c>
      <c r="E2561" s="32" t="s">
        <v>400</v>
      </c>
      <c r="F2561" s="46">
        <v>4</v>
      </c>
      <c r="G2561" s="32" t="s">
        <v>132</v>
      </c>
      <c r="H2561" s="32" t="s">
        <v>100</v>
      </c>
      <c r="I2561" s="32" t="s">
        <v>133</v>
      </c>
      <c r="O2561" s="35"/>
      <c r="P2561" s="35" t="s">
        <v>4248</v>
      </c>
      <c r="Q2561" s="32" t="s">
        <v>9927</v>
      </c>
      <c r="R2561" s="32" t="s">
        <v>12897</v>
      </c>
      <c r="S2561" s="32" t="s">
        <v>12905</v>
      </c>
      <c r="T2561" s="32" t="s">
        <v>12906</v>
      </c>
      <c r="U2561" s="32" t="s">
        <v>12907</v>
      </c>
    </row>
    <row r="2562" spans="1:21" x14ac:dyDescent="0.25">
      <c r="A2562" s="35" t="s">
        <v>658</v>
      </c>
      <c r="B2562" s="35" t="s">
        <v>659</v>
      </c>
      <c r="C2562" s="35" t="s">
        <v>660</v>
      </c>
      <c r="D2562" s="32" t="s">
        <v>645</v>
      </c>
      <c r="E2562" s="32" t="s">
        <v>400</v>
      </c>
      <c r="F2562" s="46">
        <v>4</v>
      </c>
      <c r="G2562" s="32" t="s">
        <v>132</v>
      </c>
      <c r="H2562" s="32" t="s">
        <v>100</v>
      </c>
      <c r="I2562" s="32" t="s">
        <v>133</v>
      </c>
      <c r="O2562" s="35"/>
      <c r="P2562" s="35" t="s">
        <v>4248</v>
      </c>
      <c r="Q2562" s="32" t="s">
        <v>9928</v>
      </c>
      <c r="R2562" s="32" t="s">
        <v>12908</v>
      </c>
      <c r="S2562" s="32" t="s">
        <v>12909</v>
      </c>
      <c r="T2562" s="32" t="s">
        <v>12910</v>
      </c>
      <c r="U2562" s="32" t="s">
        <v>12911</v>
      </c>
    </row>
    <row r="2563" spans="1:21" x14ac:dyDescent="0.25">
      <c r="A2563" s="35" t="s">
        <v>655</v>
      </c>
      <c r="B2563" s="35" t="s">
        <v>656</v>
      </c>
      <c r="C2563" s="35" t="s">
        <v>657</v>
      </c>
      <c r="D2563" s="32" t="s">
        <v>641</v>
      </c>
      <c r="E2563" s="32" t="s">
        <v>400</v>
      </c>
      <c r="F2563" s="46">
        <v>4</v>
      </c>
      <c r="G2563" s="32" t="s">
        <v>132</v>
      </c>
      <c r="H2563" s="32" t="s">
        <v>100</v>
      </c>
      <c r="I2563" s="32" t="s">
        <v>133</v>
      </c>
      <c r="O2563" s="35"/>
      <c r="P2563" s="35" t="s">
        <v>4248</v>
      </c>
      <c r="Q2563" s="32" t="s">
        <v>9928</v>
      </c>
      <c r="R2563" s="32" t="s">
        <v>12908</v>
      </c>
      <c r="S2563" s="32" t="s">
        <v>12909</v>
      </c>
      <c r="T2563" s="32" t="s">
        <v>12910</v>
      </c>
      <c r="U2563" s="32" t="s">
        <v>12912</v>
      </c>
    </row>
    <row r="2564" spans="1:21" x14ac:dyDescent="0.25">
      <c r="A2564" s="35" t="s">
        <v>653</v>
      </c>
      <c r="B2564" s="35" t="s">
        <v>654</v>
      </c>
      <c r="C2564" s="35" t="s">
        <v>3</v>
      </c>
      <c r="D2564" s="32" t="s">
        <v>257</v>
      </c>
      <c r="E2564" s="32" t="s">
        <v>400</v>
      </c>
      <c r="F2564" s="46">
        <v>4</v>
      </c>
      <c r="G2564" s="32" t="s">
        <v>132</v>
      </c>
      <c r="H2564" s="32" t="s">
        <v>100</v>
      </c>
      <c r="I2564" s="32" t="s">
        <v>133</v>
      </c>
      <c r="M2564" s="38">
        <v>58</v>
      </c>
      <c r="N2564" s="38">
        <v>60</v>
      </c>
      <c r="O2564" s="35"/>
      <c r="P2564" s="35" t="s">
        <v>4248</v>
      </c>
      <c r="Q2564" s="32" t="s">
        <v>9928</v>
      </c>
      <c r="R2564" s="32" t="s">
        <v>12913</v>
      </c>
      <c r="S2564" s="32" t="s">
        <v>12914</v>
      </c>
      <c r="T2564" s="32">
        <v>613</v>
      </c>
      <c r="U2564" s="32">
        <v>6</v>
      </c>
    </row>
    <row r="2565" spans="1:21" x14ac:dyDescent="0.25">
      <c r="A2565" s="35" t="s">
        <v>650</v>
      </c>
      <c r="B2565" s="35" t="s">
        <v>651</v>
      </c>
      <c r="C2565" s="35" t="s">
        <v>652</v>
      </c>
      <c r="D2565" s="32" t="s">
        <v>634</v>
      </c>
      <c r="E2565" s="32" t="s">
        <v>400</v>
      </c>
      <c r="F2565" s="46">
        <v>4</v>
      </c>
      <c r="G2565" s="32" t="s">
        <v>132</v>
      </c>
      <c r="H2565" s="32" t="s">
        <v>100</v>
      </c>
      <c r="I2565" s="32" t="s">
        <v>133</v>
      </c>
      <c r="O2565" s="35"/>
      <c r="P2565" s="35" t="s">
        <v>4248</v>
      </c>
      <c r="Q2565" s="32" t="s">
        <v>9928</v>
      </c>
      <c r="R2565" s="32" t="s">
        <v>12908</v>
      </c>
      <c r="S2565" s="32" t="s">
        <v>12909</v>
      </c>
      <c r="T2565" s="32" t="s">
        <v>12910</v>
      </c>
      <c r="U2565" s="32" t="s">
        <v>12915</v>
      </c>
    </row>
    <row r="2566" spans="1:21" x14ac:dyDescent="0.25">
      <c r="A2566" s="35" t="s">
        <v>646</v>
      </c>
      <c r="B2566" s="35" t="s">
        <v>647</v>
      </c>
      <c r="C2566" s="35" t="s">
        <v>648</v>
      </c>
      <c r="D2566" s="32" t="s">
        <v>649</v>
      </c>
      <c r="E2566" s="32" t="s">
        <v>400</v>
      </c>
      <c r="F2566" s="46">
        <v>4</v>
      </c>
      <c r="G2566" s="32" t="s">
        <v>132</v>
      </c>
      <c r="H2566" s="32" t="s">
        <v>100</v>
      </c>
      <c r="I2566" s="32" t="s">
        <v>133</v>
      </c>
      <c r="O2566" s="35"/>
      <c r="P2566" s="35" t="s">
        <v>4248</v>
      </c>
      <c r="Q2566" s="32" t="s">
        <v>9928</v>
      </c>
      <c r="R2566" s="32" t="s">
        <v>12916</v>
      </c>
      <c r="S2566" s="32" t="s">
        <v>12917</v>
      </c>
      <c r="T2566" s="32" t="s">
        <v>12918</v>
      </c>
      <c r="U2566" s="32" t="s">
        <v>12919</v>
      </c>
    </row>
    <row r="2567" spans="1:21" x14ac:dyDescent="0.25">
      <c r="A2567" s="35" t="s">
        <v>642</v>
      </c>
      <c r="B2567" s="35" t="s">
        <v>643</v>
      </c>
      <c r="C2567" s="35" t="s">
        <v>644</v>
      </c>
      <c r="D2567" s="32" t="s">
        <v>645</v>
      </c>
      <c r="E2567" s="32" t="s">
        <v>400</v>
      </c>
      <c r="F2567" s="46">
        <v>4</v>
      </c>
      <c r="G2567" s="32" t="s">
        <v>132</v>
      </c>
      <c r="H2567" s="32" t="s">
        <v>100</v>
      </c>
      <c r="I2567" s="32" t="s">
        <v>133</v>
      </c>
      <c r="O2567" s="35"/>
      <c r="P2567" s="35" t="s">
        <v>4248</v>
      </c>
      <c r="Q2567" s="32" t="s">
        <v>9929</v>
      </c>
      <c r="R2567" s="32" t="s">
        <v>12920</v>
      </c>
      <c r="S2567" s="32" t="s">
        <v>12898</v>
      </c>
      <c r="T2567" s="32" t="s">
        <v>12899</v>
      </c>
      <c r="U2567" s="32" t="s">
        <v>12900</v>
      </c>
    </row>
    <row r="2568" spans="1:21" x14ac:dyDescent="0.25">
      <c r="A2568" s="35" t="s">
        <v>638</v>
      </c>
      <c r="B2568" s="35" t="s">
        <v>639</v>
      </c>
      <c r="C2568" s="35" t="s">
        <v>640</v>
      </c>
      <c r="D2568" s="32" t="s">
        <v>641</v>
      </c>
      <c r="E2568" s="32" t="s">
        <v>400</v>
      </c>
      <c r="F2568" s="46">
        <v>4</v>
      </c>
      <c r="G2568" s="32" t="s">
        <v>132</v>
      </c>
      <c r="H2568" s="32" t="s">
        <v>100</v>
      </c>
      <c r="I2568" s="32" t="s">
        <v>133</v>
      </c>
      <c r="O2568" s="35"/>
      <c r="P2568" s="35" t="s">
        <v>4248</v>
      </c>
      <c r="Q2568" s="32" t="s">
        <v>9929</v>
      </c>
      <c r="R2568" s="32" t="s">
        <v>12920</v>
      </c>
      <c r="S2568" s="32" t="s">
        <v>11514</v>
      </c>
      <c r="T2568" s="32" t="s">
        <v>11239</v>
      </c>
      <c r="U2568" s="32" t="s">
        <v>12901</v>
      </c>
    </row>
    <row r="2569" spans="1:21" x14ac:dyDescent="0.25">
      <c r="A2569" s="35" t="s">
        <v>635</v>
      </c>
      <c r="B2569" s="35" t="s">
        <v>636</v>
      </c>
      <c r="C2569" s="35" t="s">
        <v>637</v>
      </c>
      <c r="D2569" s="32" t="s">
        <v>257</v>
      </c>
      <c r="E2569" s="32" t="s">
        <v>400</v>
      </c>
      <c r="F2569" s="46">
        <v>4</v>
      </c>
      <c r="G2569" s="32" t="s">
        <v>132</v>
      </c>
      <c r="H2569" s="32" t="s">
        <v>100</v>
      </c>
      <c r="I2569" s="32" t="s">
        <v>133</v>
      </c>
      <c r="O2569" s="35"/>
      <c r="P2569" s="35" t="s">
        <v>4248</v>
      </c>
      <c r="Q2569" s="32" t="s">
        <v>9929</v>
      </c>
      <c r="R2569" s="32" t="s">
        <v>12921</v>
      </c>
      <c r="S2569" s="32" t="s">
        <v>12903</v>
      </c>
      <c r="T2569" s="32" t="s">
        <v>11209</v>
      </c>
      <c r="U2569" s="32" t="s">
        <v>12904</v>
      </c>
    </row>
    <row r="2570" spans="1:21" x14ac:dyDescent="0.25">
      <c r="A2570" s="35" t="s">
        <v>631</v>
      </c>
      <c r="B2570" s="35" t="s">
        <v>632</v>
      </c>
      <c r="C2570" s="35" t="s">
        <v>633</v>
      </c>
      <c r="D2570" s="32" t="s">
        <v>634</v>
      </c>
      <c r="E2570" s="32" t="s">
        <v>400</v>
      </c>
      <c r="F2570" s="46">
        <v>4</v>
      </c>
      <c r="G2570" s="32" t="s">
        <v>132</v>
      </c>
      <c r="H2570" s="32" t="s">
        <v>100</v>
      </c>
      <c r="I2570" s="32" t="s">
        <v>133</v>
      </c>
      <c r="O2570" s="35"/>
      <c r="P2570" s="35" t="s">
        <v>4248</v>
      </c>
      <c r="Q2570" s="32" t="s">
        <v>9929</v>
      </c>
      <c r="R2570" s="32" t="s">
        <v>12920</v>
      </c>
      <c r="S2570" s="32" t="s">
        <v>12905</v>
      </c>
      <c r="T2570" s="32" t="s">
        <v>12906</v>
      </c>
      <c r="U2570" s="32" t="s">
        <v>12907</v>
      </c>
    </row>
    <row r="2571" spans="1:21" x14ac:dyDescent="0.25">
      <c r="A2571" s="35" t="s">
        <v>8159</v>
      </c>
      <c r="B2571" s="35" t="s">
        <v>8160</v>
      </c>
      <c r="C2571" s="35" t="s">
        <v>8161</v>
      </c>
      <c r="O2571" s="35"/>
      <c r="P2571" s="35" t="s">
        <v>4248</v>
      </c>
      <c r="Q2571" s="32" t="s">
        <v>9929</v>
      </c>
      <c r="R2571" s="32" t="s">
        <v>12922</v>
      </c>
      <c r="S2571" s="32" t="s">
        <v>12923</v>
      </c>
      <c r="T2571" s="32" t="s">
        <v>12924</v>
      </c>
      <c r="U2571" s="32" t="s">
        <v>12925</v>
      </c>
    </row>
    <row r="2572" spans="1:21" x14ac:dyDescent="0.25">
      <c r="A2572" s="35" t="s">
        <v>7855</v>
      </c>
      <c r="B2572" s="35" t="s">
        <v>7856</v>
      </c>
      <c r="C2572" s="35" t="s">
        <v>7857</v>
      </c>
      <c r="O2572" s="35"/>
      <c r="P2572" s="35" t="s">
        <v>4248</v>
      </c>
      <c r="R2572" s="32">
        <v>100001031121</v>
      </c>
      <c r="S2572" s="32" t="s">
        <v>10985</v>
      </c>
    </row>
    <row r="2573" spans="1:21" x14ac:dyDescent="0.25">
      <c r="A2573" s="35" t="s">
        <v>7614</v>
      </c>
      <c r="B2573" s="35" t="s">
        <v>7615</v>
      </c>
      <c r="C2573" s="35" t="s">
        <v>7616</v>
      </c>
      <c r="O2573" s="35"/>
      <c r="P2573" s="35" t="s">
        <v>4248</v>
      </c>
      <c r="R2573" s="32">
        <v>100001031121</v>
      </c>
      <c r="S2573" s="32" t="s">
        <v>10879</v>
      </c>
    </row>
    <row r="2574" spans="1:21" x14ac:dyDescent="0.25">
      <c r="A2574" s="35" t="s">
        <v>7626</v>
      </c>
      <c r="B2574" s="35" t="s">
        <v>7627</v>
      </c>
      <c r="C2574" s="35" t="s">
        <v>7628</v>
      </c>
      <c r="O2574" s="35"/>
      <c r="P2574" s="35" t="s">
        <v>4248</v>
      </c>
      <c r="R2574" s="32">
        <v>100001031121</v>
      </c>
      <c r="S2574" s="32" t="s">
        <v>11741</v>
      </c>
    </row>
    <row r="2575" spans="1:21" x14ac:dyDescent="0.25">
      <c r="A2575" s="35" t="s">
        <v>628</v>
      </c>
      <c r="B2575" s="35" t="s">
        <v>629</v>
      </c>
      <c r="C2575" s="35" t="s">
        <v>630</v>
      </c>
      <c r="D2575" s="32" t="s">
        <v>137</v>
      </c>
      <c r="E2575" s="32" t="s">
        <v>138</v>
      </c>
      <c r="F2575" s="46" t="s">
        <v>138</v>
      </c>
      <c r="G2575" s="32" t="s">
        <v>138</v>
      </c>
      <c r="H2575" s="32" t="s">
        <v>138</v>
      </c>
      <c r="I2575" s="32" t="s">
        <v>133</v>
      </c>
      <c r="O2575" s="35"/>
      <c r="P2575" s="35" t="s">
        <v>4248</v>
      </c>
      <c r="R2575" s="32" t="s">
        <v>12926</v>
      </c>
      <c r="S2575" s="32" t="s">
        <v>12927</v>
      </c>
    </row>
    <row r="2576" spans="1:21" x14ac:dyDescent="0.25">
      <c r="A2576" s="35" t="s">
        <v>624</v>
      </c>
      <c r="B2576" s="35" t="s">
        <v>625</v>
      </c>
      <c r="C2576" s="35" t="s">
        <v>626</v>
      </c>
      <c r="D2576" s="32" t="s">
        <v>627</v>
      </c>
      <c r="E2576" s="32" t="s">
        <v>138</v>
      </c>
      <c r="F2576" s="46" t="s">
        <v>138</v>
      </c>
      <c r="G2576" s="32" t="s">
        <v>132</v>
      </c>
      <c r="H2576" s="32" t="s">
        <v>138</v>
      </c>
      <c r="I2576" s="32" t="s">
        <v>133</v>
      </c>
      <c r="O2576" s="35"/>
      <c r="P2576" s="35" t="s">
        <v>4248</v>
      </c>
      <c r="R2576" s="32" t="s">
        <v>12928</v>
      </c>
      <c r="S2576" s="32" t="s">
        <v>12929</v>
      </c>
    </row>
    <row r="2577" spans="1:21" x14ac:dyDescent="0.25">
      <c r="A2577" s="33" t="s">
        <v>2840</v>
      </c>
      <c r="B2577" s="35" t="s">
        <v>3266</v>
      </c>
      <c r="C2577" s="35" t="s">
        <v>3062</v>
      </c>
      <c r="D2577" s="32" t="s">
        <v>3403</v>
      </c>
      <c r="E2577" s="32" t="s">
        <v>138</v>
      </c>
      <c r="O2577" s="35"/>
      <c r="P2577" s="35" t="s">
        <v>4248</v>
      </c>
      <c r="R2577" s="32" t="s">
        <v>12930</v>
      </c>
      <c r="S2577" s="32" t="s">
        <v>10936</v>
      </c>
      <c r="T2577" s="32" t="s">
        <v>10355</v>
      </c>
    </row>
    <row r="2578" spans="1:21" x14ac:dyDescent="0.25">
      <c r="A2578" s="35" t="s">
        <v>621</v>
      </c>
      <c r="B2578" s="35" t="s">
        <v>622</v>
      </c>
      <c r="C2578" s="35" t="s">
        <v>623</v>
      </c>
      <c r="D2578" s="32" t="s">
        <v>137</v>
      </c>
      <c r="E2578" s="32" t="s">
        <v>424</v>
      </c>
      <c r="F2578" s="46">
        <v>4</v>
      </c>
      <c r="G2578" s="32" t="s">
        <v>102</v>
      </c>
      <c r="H2578" s="32" t="s">
        <v>100</v>
      </c>
      <c r="I2578" s="32" t="s">
        <v>133</v>
      </c>
      <c r="O2578" s="35"/>
      <c r="P2578" s="35" t="s">
        <v>4248</v>
      </c>
      <c r="R2578" s="32" t="s">
        <v>12931</v>
      </c>
      <c r="S2578" s="32" t="s">
        <v>12932</v>
      </c>
    </row>
    <row r="2579" spans="1:21" x14ac:dyDescent="0.25">
      <c r="A2579" s="35" t="s">
        <v>4448</v>
      </c>
      <c r="B2579" s="35" t="s">
        <v>4449</v>
      </c>
      <c r="C2579" s="35" t="s">
        <v>4450</v>
      </c>
      <c r="O2579" s="35"/>
      <c r="P2579" s="35" t="s">
        <v>4248</v>
      </c>
      <c r="Q2579" s="32" t="s">
        <v>10212</v>
      </c>
      <c r="R2579" s="32" t="s">
        <v>10212</v>
      </c>
      <c r="S2579" s="32" t="e" cm="1">
        <f t="array" ref="S2579">-Wonder1</f>
        <v>#NAME?</v>
      </c>
      <c r="T2579" s="32" t="s">
        <v>12933</v>
      </c>
      <c r="U2579" s="32" t="s">
        <v>12934</v>
      </c>
    </row>
    <row r="2580" spans="1:21" x14ac:dyDescent="0.25">
      <c r="A2580" s="35" t="s">
        <v>4451</v>
      </c>
      <c r="B2580" s="35" t="s">
        <v>4452</v>
      </c>
      <c r="C2580" s="35" t="s">
        <v>4453</v>
      </c>
      <c r="O2580" s="35"/>
      <c r="P2580" s="35" t="s">
        <v>4248</v>
      </c>
      <c r="Q2580" s="32" t="s">
        <v>10212</v>
      </c>
      <c r="R2580" s="32" t="s">
        <v>10212</v>
      </c>
      <c r="S2580" s="32" t="e" cm="1">
        <f t="array" ref="S2580">-Monalis</f>
        <v>#NAME?</v>
      </c>
      <c r="T2580" s="32" t="s">
        <v>12935</v>
      </c>
      <c r="U2580" s="32" t="s">
        <v>12936</v>
      </c>
    </row>
    <row r="2581" spans="1:21" x14ac:dyDescent="0.25">
      <c r="A2581" s="35" t="s">
        <v>618</v>
      </c>
      <c r="B2581" s="35" t="s">
        <v>619</v>
      </c>
      <c r="C2581" s="35" t="s">
        <v>620</v>
      </c>
      <c r="D2581" s="32" t="s">
        <v>137</v>
      </c>
      <c r="E2581" s="32" t="s">
        <v>138</v>
      </c>
      <c r="F2581" s="46">
        <v>4</v>
      </c>
      <c r="G2581" s="32" t="s">
        <v>390</v>
      </c>
      <c r="H2581" s="32" t="s">
        <v>100</v>
      </c>
      <c r="I2581" s="32" t="s">
        <v>133</v>
      </c>
      <c r="O2581" s="35"/>
      <c r="P2581" s="35" t="s">
        <v>4248</v>
      </c>
      <c r="Q2581" s="32" t="s">
        <v>10024</v>
      </c>
      <c r="R2581" s="32" t="s">
        <v>620</v>
      </c>
    </row>
    <row r="2582" spans="1:21" x14ac:dyDescent="0.25">
      <c r="A2582" s="35" t="s">
        <v>615</v>
      </c>
      <c r="B2582" s="35" t="s">
        <v>616</v>
      </c>
      <c r="C2582" s="35" t="s">
        <v>617</v>
      </c>
      <c r="D2582" s="32" t="s">
        <v>137</v>
      </c>
      <c r="E2582" s="32" t="s">
        <v>138</v>
      </c>
      <c r="F2582" s="46">
        <v>4</v>
      </c>
      <c r="G2582" s="32" t="s">
        <v>390</v>
      </c>
      <c r="H2582" s="32" t="s">
        <v>100</v>
      </c>
      <c r="I2582" s="32" t="s">
        <v>133</v>
      </c>
      <c r="O2582" s="35"/>
      <c r="P2582" s="35" t="s">
        <v>4248</v>
      </c>
      <c r="Q2582" s="32" t="s">
        <v>10025</v>
      </c>
      <c r="R2582" s="32" t="s">
        <v>617</v>
      </c>
    </row>
    <row r="2583" spans="1:21" x14ac:dyDescent="0.25">
      <c r="A2583" s="35" t="s">
        <v>612</v>
      </c>
      <c r="B2583" s="35" t="s">
        <v>613</v>
      </c>
      <c r="C2583" s="35" t="s">
        <v>614</v>
      </c>
      <c r="D2583" s="32" t="s">
        <v>137</v>
      </c>
      <c r="E2583" s="32" t="s">
        <v>138</v>
      </c>
      <c r="F2583" s="46">
        <v>4</v>
      </c>
      <c r="G2583" s="32" t="s">
        <v>390</v>
      </c>
      <c r="H2583" s="32" t="s">
        <v>100</v>
      </c>
      <c r="I2583" s="32" t="s">
        <v>133</v>
      </c>
      <c r="O2583" s="35"/>
      <c r="P2583" s="35" t="s">
        <v>4248</v>
      </c>
      <c r="Q2583" s="32" t="s">
        <v>10026</v>
      </c>
      <c r="R2583" s="32" t="s">
        <v>614</v>
      </c>
    </row>
    <row r="2584" spans="1:21" x14ac:dyDescent="0.25">
      <c r="A2584" s="33" t="s">
        <v>2779</v>
      </c>
      <c r="B2584" s="35" t="s">
        <v>3205</v>
      </c>
      <c r="C2584" s="35" t="s">
        <v>3001</v>
      </c>
      <c r="D2584" s="32" t="s">
        <v>3377</v>
      </c>
      <c r="E2584" s="32" t="s">
        <v>138</v>
      </c>
      <c r="O2584" s="35"/>
      <c r="P2584" s="35" t="s">
        <v>4248</v>
      </c>
      <c r="Q2584" s="32" t="s">
        <v>9930</v>
      </c>
      <c r="R2584" s="32" t="s">
        <v>12937</v>
      </c>
      <c r="S2584" s="32" t="s">
        <v>12938</v>
      </c>
    </row>
    <row r="2585" spans="1:21" x14ac:dyDescent="0.25">
      <c r="A2585" s="33" t="s">
        <v>2824</v>
      </c>
      <c r="B2585" s="35" t="s">
        <v>3250</v>
      </c>
      <c r="C2585" s="35" t="s">
        <v>3046</v>
      </c>
      <c r="D2585" s="32" t="s">
        <v>3377</v>
      </c>
      <c r="E2585" s="32" t="s">
        <v>138</v>
      </c>
      <c r="O2585" s="35"/>
      <c r="P2585" s="35" t="s">
        <v>4248</v>
      </c>
      <c r="Q2585" s="32" t="s">
        <v>9931</v>
      </c>
      <c r="R2585" s="32" t="s">
        <v>12939</v>
      </c>
      <c r="S2585" s="32" t="s">
        <v>12938</v>
      </c>
    </row>
    <row r="2586" spans="1:21" x14ac:dyDescent="0.25">
      <c r="A2586" s="35" t="s">
        <v>609</v>
      </c>
      <c r="B2586" s="35" t="s">
        <v>610</v>
      </c>
      <c r="C2586" s="35" t="s">
        <v>611</v>
      </c>
      <c r="D2586" s="32" t="s">
        <v>137</v>
      </c>
      <c r="E2586" s="32" t="s">
        <v>138</v>
      </c>
      <c r="F2586" s="46">
        <v>4</v>
      </c>
      <c r="G2586" s="32" t="s">
        <v>132</v>
      </c>
      <c r="H2586" s="32" t="s">
        <v>100</v>
      </c>
      <c r="I2586" s="32" t="s">
        <v>101</v>
      </c>
      <c r="J2586" s="32" t="s">
        <v>102</v>
      </c>
      <c r="K2586" s="32">
        <v>1</v>
      </c>
      <c r="L2586" s="32" t="s">
        <v>103</v>
      </c>
      <c r="O2586" s="35"/>
      <c r="P2586" s="35" t="s">
        <v>4248</v>
      </c>
      <c r="Q2586" s="32" t="s">
        <v>9968</v>
      </c>
      <c r="R2586" s="32" t="s">
        <v>12940</v>
      </c>
      <c r="S2586" s="32" t="s">
        <v>10045</v>
      </c>
    </row>
    <row r="2587" spans="1:21" x14ac:dyDescent="0.25">
      <c r="A2587" s="35" t="s">
        <v>606</v>
      </c>
      <c r="B2587" s="35" t="s">
        <v>607</v>
      </c>
      <c r="C2587" s="35" t="s">
        <v>608</v>
      </c>
      <c r="D2587" s="32" t="s">
        <v>137</v>
      </c>
      <c r="E2587" s="32" t="s">
        <v>138</v>
      </c>
      <c r="F2587" s="46">
        <v>4</v>
      </c>
      <c r="G2587" s="32" t="s">
        <v>132</v>
      </c>
      <c r="H2587" s="32" t="s">
        <v>100</v>
      </c>
      <c r="I2587" s="32" t="s">
        <v>101</v>
      </c>
      <c r="J2587" s="32" t="s">
        <v>102</v>
      </c>
      <c r="K2587" s="32">
        <v>1</v>
      </c>
      <c r="L2587" s="32" t="s">
        <v>103</v>
      </c>
      <c r="O2587" s="35"/>
      <c r="P2587" s="35" t="s">
        <v>4248</v>
      </c>
      <c r="Q2587" s="32" t="s">
        <v>9968</v>
      </c>
      <c r="R2587" s="32" t="s">
        <v>12941</v>
      </c>
      <c r="S2587" s="32" t="s">
        <v>10223</v>
      </c>
    </row>
    <row r="2588" spans="1:21" x14ac:dyDescent="0.25">
      <c r="A2588" s="35" t="s">
        <v>603</v>
      </c>
      <c r="B2588" s="35" t="s">
        <v>604</v>
      </c>
      <c r="C2588" s="35" t="s">
        <v>605</v>
      </c>
      <c r="D2588" s="32" t="s">
        <v>137</v>
      </c>
      <c r="E2588" s="32" t="s">
        <v>138</v>
      </c>
      <c r="F2588" s="46">
        <v>4</v>
      </c>
      <c r="G2588" s="32" t="s">
        <v>132</v>
      </c>
      <c r="H2588" s="32" t="s">
        <v>100</v>
      </c>
      <c r="I2588" s="32" t="s">
        <v>101</v>
      </c>
      <c r="J2588" s="32" t="s">
        <v>102</v>
      </c>
      <c r="K2588" s="32">
        <v>1</v>
      </c>
      <c r="L2588" s="32" t="s">
        <v>103</v>
      </c>
      <c r="O2588" s="35"/>
      <c r="P2588" s="35" t="s">
        <v>4248</v>
      </c>
      <c r="Q2588" s="32" t="s">
        <v>9968</v>
      </c>
      <c r="R2588" s="32" t="s">
        <v>12942</v>
      </c>
      <c r="S2588" s="32" t="s">
        <v>10727</v>
      </c>
    </row>
    <row r="2589" spans="1:21" x14ac:dyDescent="0.25">
      <c r="A2589" s="35" t="s">
        <v>600</v>
      </c>
      <c r="B2589" s="35" t="s">
        <v>601</v>
      </c>
      <c r="C2589" s="35" t="s">
        <v>602</v>
      </c>
      <c r="D2589" s="32" t="s">
        <v>3390</v>
      </c>
      <c r="E2589" s="32" t="s">
        <v>557</v>
      </c>
      <c r="F2589" s="46">
        <v>4</v>
      </c>
      <c r="G2589" s="32" t="s">
        <v>390</v>
      </c>
      <c r="H2589" s="32" t="s">
        <v>100</v>
      </c>
      <c r="I2589" s="32" t="s">
        <v>133</v>
      </c>
      <c r="O2589" s="35"/>
      <c r="P2589" s="35" t="s">
        <v>4248</v>
      </c>
      <c r="R2589" s="32" t="s">
        <v>602</v>
      </c>
    </row>
    <row r="2590" spans="1:21" x14ac:dyDescent="0.25">
      <c r="A2590" s="35" t="s">
        <v>597</v>
      </c>
      <c r="B2590" s="35" t="s">
        <v>598</v>
      </c>
      <c r="C2590" s="35" t="s">
        <v>599</v>
      </c>
      <c r="D2590" s="32" t="s">
        <v>3392</v>
      </c>
      <c r="E2590" s="32" t="s">
        <v>557</v>
      </c>
      <c r="F2590" s="46">
        <v>4</v>
      </c>
      <c r="G2590" s="32" t="s">
        <v>390</v>
      </c>
      <c r="H2590" s="32" t="s">
        <v>100</v>
      </c>
      <c r="I2590" s="32" t="s">
        <v>133</v>
      </c>
      <c r="O2590" s="35"/>
      <c r="P2590" s="35" t="s">
        <v>4248</v>
      </c>
      <c r="R2590" s="32" t="s">
        <v>599</v>
      </c>
    </row>
    <row r="2591" spans="1:21" x14ac:dyDescent="0.25">
      <c r="A2591" s="33" t="s">
        <v>2897</v>
      </c>
      <c r="B2591" s="35" t="s">
        <v>3323</v>
      </c>
      <c r="C2591" s="35" t="s">
        <v>3101</v>
      </c>
      <c r="D2591" s="32" t="s">
        <v>3386</v>
      </c>
      <c r="E2591" s="32" t="s">
        <v>557</v>
      </c>
      <c r="G2591" s="32" t="s">
        <v>390</v>
      </c>
      <c r="H2591" s="32" t="s">
        <v>100</v>
      </c>
      <c r="O2591" s="35"/>
      <c r="P2591" s="35" t="s">
        <v>4248</v>
      </c>
      <c r="R2591" s="32" t="s">
        <v>12943</v>
      </c>
      <c r="S2591" s="32" t="s">
        <v>11333</v>
      </c>
    </row>
    <row r="2592" spans="1:21" x14ac:dyDescent="0.25">
      <c r="A2592" s="35" t="s">
        <v>594</v>
      </c>
      <c r="B2592" s="35" t="s">
        <v>595</v>
      </c>
      <c r="C2592" s="35" t="s">
        <v>596</v>
      </c>
      <c r="D2592" s="32" t="s">
        <v>3390</v>
      </c>
      <c r="E2592" s="32" t="s">
        <v>557</v>
      </c>
      <c r="F2592" s="46">
        <v>4</v>
      </c>
      <c r="G2592" s="32" t="s">
        <v>390</v>
      </c>
      <c r="H2592" s="32" t="s">
        <v>100</v>
      </c>
      <c r="I2592" s="32" t="s">
        <v>133</v>
      </c>
      <c r="O2592" s="35"/>
      <c r="P2592" s="35" t="s">
        <v>4248</v>
      </c>
      <c r="R2592" s="32" t="s">
        <v>596</v>
      </c>
    </row>
    <row r="2593" spans="1:21" x14ac:dyDescent="0.25">
      <c r="A2593" s="35" t="s">
        <v>591</v>
      </c>
      <c r="B2593" s="35" t="s">
        <v>592</v>
      </c>
      <c r="C2593" s="35" t="s">
        <v>593</v>
      </c>
      <c r="D2593" s="32" t="s">
        <v>3390</v>
      </c>
      <c r="E2593" s="32" t="s">
        <v>557</v>
      </c>
      <c r="F2593" s="46">
        <v>4</v>
      </c>
      <c r="G2593" s="32" t="s">
        <v>390</v>
      </c>
      <c r="H2593" s="32" t="s">
        <v>100</v>
      </c>
      <c r="I2593" s="32" t="s">
        <v>133</v>
      </c>
      <c r="O2593" s="35"/>
      <c r="P2593" s="35" t="s">
        <v>4248</v>
      </c>
      <c r="R2593" s="32" t="s">
        <v>12944</v>
      </c>
      <c r="S2593" s="32" t="s">
        <v>9908</v>
      </c>
    </row>
    <row r="2594" spans="1:21" x14ac:dyDescent="0.25">
      <c r="A2594" s="35" t="s">
        <v>588</v>
      </c>
      <c r="B2594" s="35" t="s">
        <v>589</v>
      </c>
      <c r="C2594" s="35" t="s">
        <v>590</v>
      </c>
      <c r="D2594" s="32" t="s">
        <v>3392</v>
      </c>
      <c r="E2594" s="32" t="s">
        <v>557</v>
      </c>
      <c r="F2594" s="46">
        <v>4</v>
      </c>
      <c r="G2594" s="32" t="s">
        <v>390</v>
      </c>
      <c r="H2594" s="32" t="s">
        <v>100</v>
      </c>
      <c r="I2594" s="32" t="s">
        <v>133</v>
      </c>
      <c r="O2594" s="35"/>
      <c r="P2594" s="35" t="s">
        <v>4248</v>
      </c>
      <c r="R2594" s="32" t="s">
        <v>590</v>
      </c>
    </row>
    <row r="2595" spans="1:21" x14ac:dyDescent="0.25">
      <c r="A2595" s="35" t="s">
        <v>585</v>
      </c>
      <c r="B2595" s="35" t="s">
        <v>586</v>
      </c>
      <c r="C2595" s="35" t="s">
        <v>587</v>
      </c>
      <c r="D2595" s="32" t="s">
        <v>3390</v>
      </c>
      <c r="E2595" s="32" t="s">
        <v>557</v>
      </c>
      <c r="F2595" s="46">
        <v>4</v>
      </c>
      <c r="G2595" s="32" t="s">
        <v>390</v>
      </c>
      <c r="H2595" s="32" t="s">
        <v>100</v>
      </c>
      <c r="I2595" s="32" t="s">
        <v>133</v>
      </c>
      <c r="N2595" s="32">
        <v>74</v>
      </c>
      <c r="O2595" s="35"/>
      <c r="P2595" s="35" t="s">
        <v>4248</v>
      </c>
      <c r="R2595" s="32" t="s">
        <v>587</v>
      </c>
    </row>
    <row r="2596" spans="1:21" x14ac:dyDescent="0.25">
      <c r="A2596" s="35" t="s">
        <v>582</v>
      </c>
      <c r="B2596" s="35" t="s">
        <v>583</v>
      </c>
      <c r="C2596" s="35" t="s">
        <v>584</v>
      </c>
      <c r="D2596" s="32" t="s">
        <v>3390</v>
      </c>
      <c r="E2596" s="32" t="s">
        <v>557</v>
      </c>
      <c r="F2596" s="46">
        <v>4</v>
      </c>
      <c r="G2596" s="32" t="s">
        <v>390</v>
      </c>
      <c r="H2596" s="32" t="s">
        <v>100</v>
      </c>
      <c r="I2596" s="32" t="s">
        <v>133</v>
      </c>
      <c r="O2596" s="35"/>
      <c r="P2596" s="35" t="s">
        <v>4248</v>
      </c>
      <c r="R2596" s="32" t="s">
        <v>12945</v>
      </c>
      <c r="S2596" s="32" t="s">
        <v>9908</v>
      </c>
    </row>
    <row r="2597" spans="1:21" x14ac:dyDescent="0.25">
      <c r="A2597" s="35" t="s">
        <v>579</v>
      </c>
      <c r="B2597" s="35" t="s">
        <v>580</v>
      </c>
      <c r="C2597" s="35" t="s">
        <v>581</v>
      </c>
      <c r="D2597" s="32" t="s">
        <v>3392</v>
      </c>
      <c r="E2597" s="32" t="s">
        <v>557</v>
      </c>
      <c r="F2597" s="46">
        <v>4</v>
      </c>
      <c r="G2597" s="32" t="s">
        <v>390</v>
      </c>
      <c r="H2597" s="32" t="s">
        <v>100</v>
      </c>
      <c r="I2597" s="32" t="s">
        <v>133</v>
      </c>
      <c r="O2597" s="35"/>
      <c r="P2597" s="35" t="s">
        <v>4248</v>
      </c>
      <c r="R2597" s="32" t="s">
        <v>581</v>
      </c>
    </row>
    <row r="2598" spans="1:21" x14ac:dyDescent="0.25">
      <c r="A2598" s="33" t="s">
        <v>2742</v>
      </c>
      <c r="B2598" s="35" t="s">
        <v>3168</v>
      </c>
      <c r="C2598" s="35" t="s">
        <v>2964</v>
      </c>
      <c r="D2598" s="32" t="s">
        <v>320</v>
      </c>
      <c r="E2598" s="32" t="s">
        <v>557</v>
      </c>
      <c r="G2598" s="32" t="s">
        <v>390</v>
      </c>
      <c r="H2598" s="32" t="s">
        <v>100</v>
      </c>
      <c r="O2598" s="35"/>
      <c r="P2598" s="35" t="s">
        <v>4248</v>
      </c>
      <c r="Q2598" s="32" t="s">
        <v>9932</v>
      </c>
      <c r="R2598" s="32" t="s">
        <v>12946</v>
      </c>
      <c r="S2598" s="32" t="s">
        <v>10272</v>
      </c>
      <c r="T2598" s="32" t="s">
        <v>10236</v>
      </c>
      <c r="U2598" s="32">
        <v>8146</v>
      </c>
    </row>
    <row r="2599" spans="1:21" x14ac:dyDescent="0.25">
      <c r="A2599" s="33" t="s">
        <v>2767</v>
      </c>
      <c r="B2599" s="35" t="s">
        <v>3193</v>
      </c>
      <c r="C2599" s="35" t="s">
        <v>2989</v>
      </c>
      <c r="D2599" s="32" t="s">
        <v>257</v>
      </c>
      <c r="E2599" s="32" t="s">
        <v>557</v>
      </c>
      <c r="G2599" s="32" t="s">
        <v>390</v>
      </c>
      <c r="H2599" s="32" t="s">
        <v>100</v>
      </c>
      <c r="O2599" s="35"/>
      <c r="P2599" s="35" t="s">
        <v>4248</v>
      </c>
      <c r="Q2599" s="32" t="s">
        <v>9932</v>
      </c>
      <c r="R2599" s="32" t="s">
        <v>12947</v>
      </c>
      <c r="S2599" s="32" t="s">
        <v>12948</v>
      </c>
      <c r="T2599" s="32">
        <v>561</v>
      </c>
      <c r="U2599" s="32">
        <v>36</v>
      </c>
    </row>
    <row r="2600" spans="1:21" x14ac:dyDescent="0.25">
      <c r="A2600" s="33" t="s">
        <v>2752</v>
      </c>
      <c r="B2600" s="35" t="s">
        <v>3178</v>
      </c>
      <c r="C2600" s="35" t="s">
        <v>2974</v>
      </c>
      <c r="D2600" s="32" t="s">
        <v>320</v>
      </c>
      <c r="E2600" s="32" t="s">
        <v>557</v>
      </c>
      <c r="G2600" s="32" t="s">
        <v>390</v>
      </c>
      <c r="H2600" s="32" t="s">
        <v>100</v>
      </c>
      <c r="O2600" s="35"/>
      <c r="P2600" s="35" t="s">
        <v>4248</v>
      </c>
      <c r="Q2600" s="32" t="s">
        <v>9933</v>
      </c>
      <c r="R2600" s="32" t="s">
        <v>12949</v>
      </c>
      <c r="S2600" s="32" t="s">
        <v>10272</v>
      </c>
      <c r="T2600" s="32" t="s">
        <v>10236</v>
      </c>
      <c r="U2600" s="32">
        <v>8146</v>
      </c>
    </row>
    <row r="2601" spans="1:21" x14ac:dyDescent="0.25">
      <c r="A2601" s="33" t="s">
        <v>2778</v>
      </c>
      <c r="B2601" s="35" t="s">
        <v>3204</v>
      </c>
      <c r="C2601" s="35" t="s">
        <v>3000</v>
      </c>
      <c r="D2601" s="32" t="s">
        <v>257</v>
      </c>
      <c r="E2601" s="32" t="s">
        <v>557</v>
      </c>
      <c r="G2601" s="32" t="s">
        <v>390</v>
      </c>
      <c r="H2601" s="32" t="s">
        <v>100</v>
      </c>
      <c r="O2601" s="35"/>
      <c r="P2601" s="35" t="s">
        <v>4248</v>
      </c>
      <c r="Q2601" s="32" t="s">
        <v>9933</v>
      </c>
      <c r="R2601" s="32" t="s">
        <v>12950</v>
      </c>
      <c r="S2601" s="32" t="s">
        <v>12948</v>
      </c>
      <c r="T2601" s="32">
        <v>561</v>
      </c>
      <c r="U2601" s="32">
        <v>36</v>
      </c>
    </row>
    <row r="2602" spans="1:21" x14ac:dyDescent="0.25">
      <c r="A2602" s="33" t="s">
        <v>2761</v>
      </c>
      <c r="B2602" s="35" t="s">
        <v>3187</v>
      </c>
      <c r="C2602" s="35" t="s">
        <v>2983</v>
      </c>
      <c r="D2602" s="32" t="s">
        <v>320</v>
      </c>
      <c r="E2602" s="32" t="s">
        <v>557</v>
      </c>
      <c r="G2602" s="32" t="s">
        <v>390</v>
      </c>
      <c r="H2602" s="32" t="s">
        <v>100</v>
      </c>
      <c r="O2602" s="35"/>
      <c r="P2602" s="35" t="s">
        <v>4248</v>
      </c>
      <c r="Q2602" s="32" t="s">
        <v>9934</v>
      </c>
      <c r="R2602" s="32" t="s">
        <v>12951</v>
      </c>
      <c r="S2602" s="32" t="s">
        <v>10272</v>
      </c>
      <c r="T2602" s="32" t="s">
        <v>10236</v>
      </c>
      <c r="U2602" s="32">
        <v>8146</v>
      </c>
    </row>
    <row r="2603" spans="1:21" x14ac:dyDescent="0.25">
      <c r="A2603" s="33" t="s">
        <v>2784</v>
      </c>
      <c r="B2603" s="35" t="s">
        <v>3210</v>
      </c>
      <c r="C2603" s="35" t="s">
        <v>3006</v>
      </c>
      <c r="D2603" s="32" t="s">
        <v>257</v>
      </c>
      <c r="E2603" s="32" t="s">
        <v>557</v>
      </c>
      <c r="G2603" s="32" t="s">
        <v>390</v>
      </c>
      <c r="H2603" s="32" t="s">
        <v>100</v>
      </c>
      <c r="O2603" s="35"/>
      <c r="P2603" s="35" t="s">
        <v>4248</v>
      </c>
      <c r="Q2603" s="32" t="s">
        <v>9934</v>
      </c>
      <c r="R2603" s="32" t="s">
        <v>12952</v>
      </c>
      <c r="S2603" s="32" t="s">
        <v>12948</v>
      </c>
      <c r="T2603" s="32">
        <v>561</v>
      </c>
      <c r="U2603" s="32">
        <v>36</v>
      </c>
    </row>
    <row r="2604" spans="1:21" x14ac:dyDescent="0.25">
      <c r="A2604" s="33" t="s">
        <v>2774</v>
      </c>
      <c r="B2604" s="35" t="s">
        <v>3200</v>
      </c>
      <c r="C2604" s="35" t="s">
        <v>2996</v>
      </c>
      <c r="D2604" s="32" t="s">
        <v>3373</v>
      </c>
      <c r="E2604" s="32" t="s">
        <v>557</v>
      </c>
      <c r="G2604" s="32" t="s">
        <v>390</v>
      </c>
      <c r="H2604" s="32" t="s">
        <v>100</v>
      </c>
      <c r="O2604" s="35"/>
      <c r="P2604" s="35" t="s">
        <v>4248</v>
      </c>
      <c r="Q2604" s="32" t="s">
        <v>10165</v>
      </c>
      <c r="R2604" s="32" t="s">
        <v>12953</v>
      </c>
      <c r="S2604" s="32" t="s">
        <v>12954</v>
      </c>
      <c r="T2604" s="32" t="s">
        <v>12955</v>
      </c>
      <c r="U2604" s="32" t="s">
        <v>10811</v>
      </c>
    </row>
    <row r="2605" spans="1:21" x14ac:dyDescent="0.25">
      <c r="A2605" s="35" t="s">
        <v>9538</v>
      </c>
      <c r="B2605" s="35" t="s">
        <v>9539</v>
      </c>
      <c r="C2605" s="35" t="s">
        <v>9540</v>
      </c>
      <c r="O2605" s="35"/>
      <c r="P2605" s="35" t="s">
        <v>4248</v>
      </c>
      <c r="Q2605" s="32" t="s">
        <v>10165</v>
      </c>
      <c r="R2605" s="32" t="s">
        <v>12953</v>
      </c>
      <c r="S2605" s="32" t="s">
        <v>10603</v>
      </c>
      <c r="T2605" s="32" t="s">
        <v>10604</v>
      </c>
      <c r="U2605" s="32" t="s">
        <v>10099</v>
      </c>
    </row>
    <row r="2606" spans="1:21" x14ac:dyDescent="0.25">
      <c r="A2606" s="35" t="s">
        <v>9544</v>
      </c>
      <c r="B2606" s="35" t="s">
        <v>9545</v>
      </c>
      <c r="C2606" s="35" t="s">
        <v>9546</v>
      </c>
      <c r="O2606" s="35"/>
      <c r="P2606" s="35" t="s">
        <v>4248</v>
      </c>
      <c r="Q2606" s="32" t="s">
        <v>10165</v>
      </c>
      <c r="R2606" s="32" t="s">
        <v>12953</v>
      </c>
      <c r="S2606" s="32" t="s">
        <v>12956</v>
      </c>
      <c r="T2606" s="32">
        <v>613</v>
      </c>
      <c r="U2606" s="32" t="s">
        <v>12957</v>
      </c>
    </row>
    <row r="2607" spans="1:21" x14ac:dyDescent="0.25">
      <c r="A2607" s="33" t="s">
        <v>2723</v>
      </c>
      <c r="B2607" s="35" t="s">
        <v>3149</v>
      </c>
      <c r="C2607" s="35" t="s">
        <v>2945</v>
      </c>
      <c r="D2607" s="32" t="s">
        <v>3373</v>
      </c>
      <c r="E2607" s="32" t="s">
        <v>557</v>
      </c>
      <c r="F2607" s="46">
        <v>8</v>
      </c>
      <c r="G2607" s="32" t="s">
        <v>390</v>
      </c>
      <c r="H2607" s="32" t="s">
        <v>100</v>
      </c>
      <c r="O2607" s="35"/>
      <c r="P2607" s="35" t="s">
        <v>4248</v>
      </c>
      <c r="Q2607" s="32" t="s">
        <v>10166</v>
      </c>
      <c r="R2607" s="32" t="s">
        <v>12958</v>
      </c>
      <c r="S2607" s="32" t="s">
        <v>12954</v>
      </c>
      <c r="T2607" s="32" t="s">
        <v>12955</v>
      </c>
      <c r="U2607" s="32" t="s">
        <v>10811</v>
      </c>
    </row>
    <row r="2608" spans="1:21" x14ac:dyDescent="0.25">
      <c r="A2608" s="35" t="s">
        <v>9535</v>
      </c>
      <c r="B2608" s="35" t="s">
        <v>9536</v>
      </c>
      <c r="C2608" s="35" t="s">
        <v>9537</v>
      </c>
      <c r="O2608" s="35"/>
      <c r="P2608" s="35" t="s">
        <v>4248</v>
      </c>
      <c r="Q2608" s="32" t="s">
        <v>10166</v>
      </c>
      <c r="R2608" s="32" t="s">
        <v>12958</v>
      </c>
      <c r="S2608" s="32" t="s">
        <v>10603</v>
      </c>
      <c r="T2608" s="32" t="s">
        <v>10604</v>
      </c>
      <c r="U2608" s="32" t="s">
        <v>10099</v>
      </c>
    </row>
    <row r="2609" spans="1:21" x14ac:dyDescent="0.25">
      <c r="A2609" s="35" t="s">
        <v>9541</v>
      </c>
      <c r="B2609" s="35" t="s">
        <v>9542</v>
      </c>
      <c r="C2609" s="35" t="s">
        <v>9543</v>
      </c>
      <c r="O2609" s="35"/>
      <c r="P2609" s="35" t="s">
        <v>4248</v>
      </c>
      <c r="Q2609" s="32" t="s">
        <v>10166</v>
      </c>
      <c r="R2609" s="32" t="s">
        <v>12958</v>
      </c>
      <c r="S2609" s="32" t="s">
        <v>12956</v>
      </c>
      <c r="T2609" s="32">
        <v>613</v>
      </c>
      <c r="U2609" s="32" t="s">
        <v>12957</v>
      </c>
    </row>
    <row r="2610" spans="1:21" x14ac:dyDescent="0.25">
      <c r="A2610" s="35" t="s">
        <v>576</v>
      </c>
      <c r="B2610" s="35" t="s">
        <v>577</v>
      </c>
      <c r="C2610" s="35" t="s">
        <v>578</v>
      </c>
      <c r="D2610" s="32" t="s">
        <v>3390</v>
      </c>
      <c r="E2610" s="32" t="s">
        <v>366</v>
      </c>
      <c r="F2610" s="46">
        <v>8</v>
      </c>
      <c r="G2610" s="32" t="s">
        <v>390</v>
      </c>
      <c r="H2610" s="32" t="s">
        <v>100</v>
      </c>
      <c r="I2610" s="32" t="s">
        <v>133</v>
      </c>
      <c r="O2610" s="35"/>
      <c r="P2610" s="35" t="s">
        <v>4248</v>
      </c>
      <c r="Q2610" s="32" t="s">
        <v>10167</v>
      </c>
      <c r="R2610" s="32" t="s">
        <v>12959</v>
      </c>
      <c r="S2610" s="32" t="s">
        <v>12960</v>
      </c>
      <c r="T2610" s="32" t="s">
        <v>10526</v>
      </c>
      <c r="U2610" s="32" t="s">
        <v>12961</v>
      </c>
    </row>
    <row r="2611" spans="1:21" x14ac:dyDescent="0.25">
      <c r="A2611" s="35" t="s">
        <v>573</v>
      </c>
      <c r="B2611" s="35" t="s">
        <v>574</v>
      </c>
      <c r="C2611" s="35" t="s">
        <v>575</v>
      </c>
      <c r="D2611" s="32" t="s">
        <v>3392</v>
      </c>
      <c r="E2611" s="32" t="s">
        <v>366</v>
      </c>
      <c r="F2611" s="46">
        <v>8</v>
      </c>
      <c r="G2611" s="32" t="s">
        <v>390</v>
      </c>
      <c r="H2611" s="32" t="s">
        <v>100</v>
      </c>
      <c r="I2611" s="32" t="s">
        <v>133</v>
      </c>
      <c r="O2611" s="35"/>
      <c r="P2611" s="35" t="s">
        <v>4248</v>
      </c>
      <c r="Q2611" s="32" t="s">
        <v>10167</v>
      </c>
      <c r="R2611" s="32" t="s">
        <v>12959</v>
      </c>
      <c r="S2611" s="32" t="s">
        <v>12962</v>
      </c>
      <c r="T2611" s="32" t="s">
        <v>12963</v>
      </c>
      <c r="U2611" s="32" t="s">
        <v>12964</v>
      </c>
    </row>
    <row r="2612" spans="1:21" x14ac:dyDescent="0.25">
      <c r="A2612" s="35" t="s">
        <v>570</v>
      </c>
      <c r="B2612" s="35" t="s">
        <v>571</v>
      </c>
      <c r="C2612" s="35" t="s">
        <v>572</v>
      </c>
      <c r="D2612" s="32" t="s">
        <v>3390</v>
      </c>
      <c r="E2612" s="32" t="s">
        <v>366</v>
      </c>
      <c r="F2612" s="46">
        <v>8</v>
      </c>
      <c r="G2612" s="32" t="s">
        <v>390</v>
      </c>
      <c r="H2612" s="32" t="s">
        <v>100</v>
      </c>
      <c r="I2612" s="32" t="s">
        <v>133</v>
      </c>
      <c r="O2612" s="35"/>
      <c r="P2612" s="35" t="s">
        <v>4248</v>
      </c>
      <c r="Q2612" s="32" t="s">
        <v>10165</v>
      </c>
      <c r="R2612" s="32" t="s">
        <v>12953</v>
      </c>
      <c r="S2612" s="32" t="s">
        <v>12960</v>
      </c>
      <c r="T2612" s="32" t="s">
        <v>10526</v>
      </c>
      <c r="U2612" s="32" t="s">
        <v>12961</v>
      </c>
    </row>
    <row r="2613" spans="1:21" x14ac:dyDescent="0.25">
      <c r="A2613" s="35" t="s">
        <v>567</v>
      </c>
      <c r="B2613" s="35" t="s">
        <v>568</v>
      </c>
      <c r="C2613" s="35" t="s">
        <v>569</v>
      </c>
      <c r="D2613" s="32" t="s">
        <v>3392</v>
      </c>
      <c r="E2613" s="32" t="s">
        <v>366</v>
      </c>
      <c r="F2613" s="46">
        <v>8</v>
      </c>
      <c r="G2613" s="32" t="s">
        <v>390</v>
      </c>
      <c r="H2613" s="32" t="s">
        <v>100</v>
      </c>
      <c r="I2613" s="32" t="s">
        <v>133</v>
      </c>
      <c r="O2613" s="35"/>
      <c r="P2613" s="35" t="s">
        <v>4248</v>
      </c>
      <c r="Q2613" s="32" t="s">
        <v>10165</v>
      </c>
      <c r="R2613" s="32" t="s">
        <v>12953</v>
      </c>
      <c r="S2613" s="32" t="s">
        <v>12962</v>
      </c>
      <c r="T2613" s="32" t="s">
        <v>12963</v>
      </c>
      <c r="U2613" s="32" t="s">
        <v>12964</v>
      </c>
    </row>
    <row r="2614" spans="1:21" x14ac:dyDescent="0.25">
      <c r="A2614" s="35" t="s">
        <v>564</v>
      </c>
      <c r="B2614" s="35" t="s">
        <v>565</v>
      </c>
      <c r="C2614" s="35" t="s">
        <v>566</v>
      </c>
      <c r="D2614" s="32" t="s">
        <v>3390</v>
      </c>
      <c r="E2614" s="32" t="s">
        <v>366</v>
      </c>
      <c r="F2614" s="46">
        <v>8</v>
      </c>
      <c r="G2614" s="32" t="s">
        <v>390</v>
      </c>
      <c r="H2614" s="32" t="s">
        <v>100</v>
      </c>
      <c r="I2614" s="32" t="s">
        <v>133</v>
      </c>
      <c r="O2614" s="35"/>
      <c r="P2614" s="35" t="s">
        <v>4248</v>
      </c>
      <c r="Q2614" s="32" t="s">
        <v>10168</v>
      </c>
      <c r="R2614" s="32" t="s">
        <v>12965</v>
      </c>
      <c r="S2614" s="32" t="s">
        <v>12960</v>
      </c>
      <c r="T2614" s="32" t="s">
        <v>10526</v>
      </c>
      <c r="U2614" s="32" t="s">
        <v>12966</v>
      </c>
    </row>
    <row r="2615" spans="1:21" x14ac:dyDescent="0.25">
      <c r="A2615" s="35" t="s">
        <v>561</v>
      </c>
      <c r="B2615" s="35" t="s">
        <v>562</v>
      </c>
      <c r="C2615" s="35" t="s">
        <v>563</v>
      </c>
      <c r="D2615" s="32" t="s">
        <v>3392</v>
      </c>
      <c r="E2615" s="32" t="s">
        <v>366</v>
      </c>
      <c r="F2615" s="46">
        <v>8</v>
      </c>
      <c r="G2615" s="32" t="s">
        <v>390</v>
      </c>
      <c r="H2615" s="32" t="s">
        <v>100</v>
      </c>
      <c r="I2615" s="32" t="s">
        <v>133</v>
      </c>
      <c r="O2615" s="35"/>
      <c r="P2615" s="35" t="s">
        <v>4248</v>
      </c>
      <c r="Q2615" s="32" t="s">
        <v>10168</v>
      </c>
      <c r="R2615" s="32" t="s">
        <v>12965</v>
      </c>
      <c r="S2615" s="32" t="s">
        <v>12962</v>
      </c>
      <c r="T2615" s="32" t="s">
        <v>12963</v>
      </c>
      <c r="U2615" s="32" t="s">
        <v>12964</v>
      </c>
    </row>
    <row r="2616" spans="1:21" x14ac:dyDescent="0.25">
      <c r="A2616" s="35" t="s">
        <v>558</v>
      </c>
      <c r="B2616" s="35" t="s">
        <v>559</v>
      </c>
      <c r="C2616" s="35" t="s">
        <v>560</v>
      </c>
      <c r="D2616" s="32" t="s">
        <v>3390</v>
      </c>
      <c r="E2616" s="32" t="s">
        <v>366</v>
      </c>
      <c r="F2616" s="46">
        <v>8</v>
      </c>
      <c r="G2616" s="32" t="s">
        <v>390</v>
      </c>
      <c r="H2616" s="32" t="s">
        <v>100</v>
      </c>
      <c r="I2616" s="32" t="s">
        <v>133</v>
      </c>
      <c r="O2616" s="35"/>
      <c r="P2616" s="35" t="s">
        <v>4248</v>
      </c>
      <c r="Q2616" s="32" t="s">
        <v>10166</v>
      </c>
      <c r="R2616" s="32" t="s">
        <v>12958</v>
      </c>
      <c r="S2616" s="32" t="s">
        <v>12960</v>
      </c>
      <c r="T2616" s="32" t="s">
        <v>10526</v>
      </c>
      <c r="U2616" s="32" t="s">
        <v>12966</v>
      </c>
    </row>
    <row r="2617" spans="1:21" x14ac:dyDescent="0.25">
      <c r="A2617" s="35" t="s">
        <v>554</v>
      </c>
      <c r="B2617" s="35" t="s">
        <v>555</v>
      </c>
      <c r="C2617" s="35" t="s">
        <v>5</v>
      </c>
      <c r="D2617" s="32" t="s">
        <v>3392</v>
      </c>
      <c r="E2617" s="32" t="s">
        <v>366</v>
      </c>
      <c r="F2617" s="46">
        <v>8</v>
      </c>
      <c r="G2617" s="32" t="s">
        <v>390</v>
      </c>
      <c r="H2617" s="32" t="s">
        <v>100</v>
      </c>
      <c r="I2617" s="32" t="s">
        <v>133</v>
      </c>
      <c r="N2617" s="32">
        <v>132</v>
      </c>
      <c r="O2617" s="35"/>
      <c r="P2617" s="35" t="s">
        <v>4248</v>
      </c>
      <c r="Q2617" s="32" t="s">
        <v>10166</v>
      </c>
      <c r="R2617" s="32" t="s">
        <v>12958</v>
      </c>
      <c r="S2617" s="32" t="s">
        <v>12962</v>
      </c>
      <c r="T2617" s="32" t="s">
        <v>12963</v>
      </c>
      <c r="U2617" s="32" t="s">
        <v>12964</v>
      </c>
    </row>
    <row r="2618" spans="1:21" x14ac:dyDescent="0.25">
      <c r="A2618" s="33" t="s">
        <v>2807</v>
      </c>
      <c r="B2618" s="35" t="s">
        <v>3233</v>
      </c>
      <c r="C2618" s="35" t="s">
        <v>3029</v>
      </c>
      <c r="D2618" s="32" t="s">
        <v>3386</v>
      </c>
      <c r="E2618" s="32" t="s">
        <v>557</v>
      </c>
      <c r="G2618" s="32" t="s">
        <v>390</v>
      </c>
      <c r="H2618" s="32" t="s">
        <v>100</v>
      </c>
      <c r="O2618" s="35"/>
      <c r="P2618" s="35" t="s">
        <v>4248</v>
      </c>
      <c r="Q2618" s="32" t="s">
        <v>9933</v>
      </c>
      <c r="R2618" s="32" t="s">
        <v>12967</v>
      </c>
      <c r="S2618" s="32" t="s">
        <v>11333</v>
      </c>
    </row>
    <row r="2619" spans="1:21" x14ac:dyDescent="0.25">
      <c r="A2619" s="33" t="s">
        <v>2812</v>
      </c>
      <c r="B2619" s="35" t="s">
        <v>3238</v>
      </c>
      <c r="C2619" s="35" t="s">
        <v>3034</v>
      </c>
      <c r="D2619" s="32" t="s">
        <v>3386</v>
      </c>
      <c r="E2619" s="32" t="s">
        <v>557</v>
      </c>
      <c r="G2619" s="32" t="s">
        <v>390</v>
      </c>
      <c r="H2619" s="32" t="s">
        <v>100</v>
      </c>
      <c r="O2619" s="35"/>
      <c r="P2619" s="35" t="s">
        <v>4248</v>
      </c>
      <c r="Q2619" s="32" t="s">
        <v>9934</v>
      </c>
      <c r="R2619" s="32" t="s">
        <v>12968</v>
      </c>
      <c r="S2619" s="32" t="s">
        <v>11333</v>
      </c>
    </row>
    <row r="2620" spans="1:21" x14ac:dyDescent="0.25">
      <c r="A2620" s="35" t="s">
        <v>551</v>
      </c>
      <c r="B2620" s="35" t="s">
        <v>552</v>
      </c>
      <c r="C2620" s="35" t="s">
        <v>553</v>
      </c>
      <c r="D2620" s="32" t="s">
        <v>137</v>
      </c>
      <c r="E2620" s="32" t="s">
        <v>138</v>
      </c>
      <c r="F2620" s="46">
        <v>4</v>
      </c>
      <c r="G2620" s="32" t="s">
        <v>132</v>
      </c>
      <c r="H2620" s="32" t="s">
        <v>138</v>
      </c>
      <c r="I2620" s="32" t="s">
        <v>133</v>
      </c>
      <c r="O2620" s="35"/>
      <c r="P2620" s="35" t="s">
        <v>4248</v>
      </c>
      <c r="R2620" s="32" t="s">
        <v>553</v>
      </c>
    </row>
    <row r="2621" spans="1:21" x14ac:dyDescent="0.25">
      <c r="A2621" s="35" t="s">
        <v>548</v>
      </c>
      <c r="B2621" s="35" t="s">
        <v>549</v>
      </c>
      <c r="C2621" s="35" t="s">
        <v>550</v>
      </c>
      <c r="D2621" s="32" t="s">
        <v>137</v>
      </c>
      <c r="E2621" s="32" t="s">
        <v>400</v>
      </c>
      <c r="F2621" s="46">
        <v>4</v>
      </c>
      <c r="G2621" s="32" t="s">
        <v>132</v>
      </c>
      <c r="H2621" s="32" t="s">
        <v>100</v>
      </c>
      <c r="I2621" s="32" t="s">
        <v>133</v>
      </c>
      <c r="O2621" s="35"/>
      <c r="P2621" s="35" t="s">
        <v>4248</v>
      </c>
      <c r="Q2621" s="32" t="s">
        <v>9989</v>
      </c>
      <c r="R2621" s="32" t="s">
        <v>12969</v>
      </c>
      <c r="S2621" s="32" t="s">
        <v>10653</v>
      </c>
    </row>
    <row r="2622" spans="1:21" x14ac:dyDescent="0.25">
      <c r="A2622" s="35" t="s">
        <v>545</v>
      </c>
      <c r="B2622" s="35" t="s">
        <v>546</v>
      </c>
      <c r="C2622" s="35" t="s">
        <v>547</v>
      </c>
      <c r="D2622" s="32" t="s">
        <v>137</v>
      </c>
      <c r="E2622" s="32" t="s">
        <v>400</v>
      </c>
      <c r="F2622" s="46">
        <v>4</v>
      </c>
      <c r="G2622" s="32" t="s">
        <v>132</v>
      </c>
      <c r="H2622" s="32" t="s">
        <v>100</v>
      </c>
      <c r="I2622" s="32" t="s">
        <v>133</v>
      </c>
      <c r="O2622" s="35"/>
      <c r="P2622" s="35" t="s">
        <v>4248</v>
      </c>
      <c r="Q2622" s="32" t="s">
        <v>9989</v>
      </c>
      <c r="R2622" s="32" t="s">
        <v>12970</v>
      </c>
      <c r="S2622" s="32" t="s">
        <v>10047</v>
      </c>
    </row>
    <row r="2623" spans="1:21" x14ac:dyDescent="0.25">
      <c r="A2623" s="35" t="s">
        <v>8040</v>
      </c>
      <c r="B2623" s="35" t="s">
        <v>8041</v>
      </c>
      <c r="C2623" s="35" t="s">
        <v>8042</v>
      </c>
      <c r="O2623" s="35"/>
      <c r="P2623" s="35" t="s">
        <v>4362</v>
      </c>
      <c r="Q2623" s="32" t="s">
        <v>9988</v>
      </c>
      <c r="R2623" s="32" t="s">
        <v>12505</v>
      </c>
      <c r="S2623" s="32" t="s">
        <v>12971</v>
      </c>
    </row>
    <row r="2624" spans="1:21" x14ac:dyDescent="0.25">
      <c r="A2624" s="35" t="s">
        <v>8043</v>
      </c>
      <c r="B2624" s="35" t="s">
        <v>8044</v>
      </c>
      <c r="C2624" s="35" t="s">
        <v>8045</v>
      </c>
      <c r="O2624" s="35"/>
      <c r="P2624" s="35" t="s">
        <v>4362</v>
      </c>
      <c r="Q2624" s="32" t="s">
        <v>9988</v>
      </c>
      <c r="R2624" s="32" t="s">
        <v>12505</v>
      </c>
      <c r="S2624" s="32" t="s">
        <v>12972</v>
      </c>
      <c r="T2624" s="32" t="s">
        <v>12973</v>
      </c>
    </row>
    <row r="2625" spans="1:21" x14ac:dyDescent="0.25">
      <c r="A2625" s="35" t="s">
        <v>8046</v>
      </c>
      <c r="B2625" s="35" t="s">
        <v>8047</v>
      </c>
      <c r="C2625" s="35" t="s">
        <v>8048</v>
      </c>
      <c r="O2625" s="35"/>
      <c r="P2625" s="35" t="s">
        <v>4248</v>
      </c>
      <c r="Q2625" s="32" t="s">
        <v>9935</v>
      </c>
      <c r="R2625" s="32" t="s">
        <v>12974</v>
      </c>
      <c r="S2625" s="32" t="s">
        <v>12975</v>
      </c>
      <c r="T2625" s="32" t="s">
        <v>10093</v>
      </c>
    </row>
    <row r="2626" spans="1:21" x14ac:dyDescent="0.25">
      <c r="A2626" s="33" t="s">
        <v>2856</v>
      </c>
      <c r="B2626" s="35" t="s">
        <v>3282</v>
      </c>
      <c r="C2626" s="35" t="s">
        <v>3078</v>
      </c>
      <c r="D2626" s="32" t="s">
        <v>320</v>
      </c>
      <c r="E2626" s="32" t="s">
        <v>416</v>
      </c>
      <c r="I2626" s="32" t="s">
        <v>101</v>
      </c>
      <c r="O2626" s="35"/>
      <c r="P2626" s="35" t="s">
        <v>4248</v>
      </c>
      <c r="Q2626" s="32" t="s">
        <v>3823</v>
      </c>
      <c r="R2626" s="32" t="s">
        <v>12976</v>
      </c>
      <c r="S2626" s="32" t="s">
        <v>12977</v>
      </c>
      <c r="T2626" s="32" t="s">
        <v>12978</v>
      </c>
      <c r="U2626" s="32">
        <v>146</v>
      </c>
    </row>
    <row r="2627" spans="1:21" x14ac:dyDescent="0.25">
      <c r="A2627" s="33" t="s">
        <v>2857</v>
      </c>
      <c r="B2627" s="35" t="s">
        <v>3283</v>
      </c>
      <c r="C2627" s="35" t="s">
        <v>3079</v>
      </c>
      <c r="D2627" s="32" t="s">
        <v>257</v>
      </c>
      <c r="E2627" s="32" t="s">
        <v>416</v>
      </c>
      <c r="I2627" s="32" t="s">
        <v>101</v>
      </c>
      <c r="O2627" s="35"/>
      <c r="P2627" s="35" t="s">
        <v>4248</v>
      </c>
      <c r="Q2627" s="32" t="s">
        <v>3823</v>
      </c>
      <c r="R2627" s="32" t="s">
        <v>12976</v>
      </c>
      <c r="S2627" s="32" t="s">
        <v>12979</v>
      </c>
      <c r="T2627" s="32" t="s">
        <v>12980</v>
      </c>
      <c r="U2627" s="32">
        <v>136</v>
      </c>
    </row>
    <row r="2628" spans="1:21" x14ac:dyDescent="0.25">
      <c r="A2628" s="33" t="s">
        <v>2859</v>
      </c>
      <c r="B2628" s="35" t="s">
        <v>3285</v>
      </c>
      <c r="C2628" s="35" t="s">
        <v>3081</v>
      </c>
      <c r="D2628" s="32" t="s">
        <v>315</v>
      </c>
      <c r="E2628" s="32" t="s">
        <v>416</v>
      </c>
      <c r="I2628" s="32" t="s">
        <v>101</v>
      </c>
      <c r="O2628" s="35"/>
      <c r="P2628" s="35" t="s">
        <v>4248</v>
      </c>
      <c r="Q2628" s="32" t="s">
        <v>3823</v>
      </c>
      <c r="R2628" s="32" t="s">
        <v>12976</v>
      </c>
      <c r="S2628" s="32" t="s">
        <v>12981</v>
      </c>
      <c r="T2628" s="32" t="s">
        <v>12982</v>
      </c>
      <c r="U2628" s="32" t="s">
        <v>12983</v>
      </c>
    </row>
    <row r="2629" spans="1:21" x14ac:dyDescent="0.25">
      <c r="A2629" s="33" t="s">
        <v>2858</v>
      </c>
      <c r="B2629" s="35" t="s">
        <v>3284</v>
      </c>
      <c r="C2629" s="35" t="s">
        <v>3080</v>
      </c>
      <c r="D2629" s="32" t="s">
        <v>517</v>
      </c>
      <c r="E2629" s="32" t="s">
        <v>416</v>
      </c>
      <c r="I2629" s="32" t="s">
        <v>101</v>
      </c>
      <c r="O2629" s="35"/>
      <c r="P2629" s="35" t="s">
        <v>4248</v>
      </c>
      <c r="Q2629" s="32" t="s">
        <v>3823</v>
      </c>
      <c r="R2629" s="32" t="s">
        <v>12976</v>
      </c>
      <c r="S2629" s="32" t="s">
        <v>11714</v>
      </c>
      <c r="T2629" s="32" t="s">
        <v>10287</v>
      </c>
      <c r="U2629" s="32" t="s">
        <v>12984</v>
      </c>
    </row>
    <row r="2630" spans="1:21" x14ac:dyDescent="0.25">
      <c r="A2630" s="35" t="s">
        <v>4644</v>
      </c>
      <c r="B2630" s="35" t="s">
        <v>4645</v>
      </c>
      <c r="C2630" s="35" t="s">
        <v>4646</v>
      </c>
      <c r="O2630" s="35"/>
      <c r="P2630" s="35" t="s">
        <v>4248</v>
      </c>
      <c r="R2630" s="32" t="s">
        <v>12985</v>
      </c>
      <c r="S2630" s="32" t="s">
        <v>12986</v>
      </c>
      <c r="T2630" s="32" t="s">
        <v>12785</v>
      </c>
      <c r="U2630" s="32" t="s">
        <v>12987</v>
      </c>
    </row>
    <row r="2631" spans="1:21" x14ac:dyDescent="0.25">
      <c r="A2631" s="35" t="s">
        <v>7491</v>
      </c>
      <c r="B2631" s="35" t="s">
        <v>7492</v>
      </c>
      <c r="C2631" s="35" t="s">
        <v>7493</v>
      </c>
      <c r="O2631" s="35"/>
      <c r="P2631" s="35" t="s">
        <v>4248</v>
      </c>
      <c r="R2631" s="32" t="s">
        <v>12985</v>
      </c>
      <c r="S2631" s="32" t="s">
        <v>12988</v>
      </c>
      <c r="T2631" s="32" t="s">
        <v>11317</v>
      </c>
      <c r="U2631" s="32" t="s">
        <v>12989</v>
      </c>
    </row>
    <row r="2632" spans="1:21" x14ac:dyDescent="0.25">
      <c r="A2632" s="35" t="s">
        <v>4593</v>
      </c>
      <c r="B2632" s="35" t="s">
        <v>4594</v>
      </c>
      <c r="C2632" s="35" t="s">
        <v>4595</v>
      </c>
      <c r="O2632" s="35"/>
      <c r="P2632" s="35" t="s">
        <v>4248</v>
      </c>
      <c r="R2632" s="32" t="s">
        <v>12985</v>
      </c>
      <c r="S2632" s="32" t="s">
        <v>12990</v>
      </c>
      <c r="T2632" s="32" t="s">
        <v>12785</v>
      </c>
      <c r="U2632" s="32" t="s">
        <v>12987</v>
      </c>
    </row>
    <row r="2633" spans="1:21" x14ac:dyDescent="0.25">
      <c r="A2633" s="35" t="s">
        <v>4350</v>
      </c>
      <c r="B2633" s="35" t="s">
        <v>4351</v>
      </c>
      <c r="C2633" s="35" t="s">
        <v>4352</v>
      </c>
      <c r="O2633" s="35"/>
      <c r="P2633" s="35" t="s">
        <v>4248</v>
      </c>
      <c r="R2633" s="32" t="s">
        <v>12985</v>
      </c>
      <c r="S2633" s="32" t="s">
        <v>12991</v>
      </c>
      <c r="T2633" s="32" t="s">
        <v>11317</v>
      </c>
      <c r="U2633" s="32" t="s">
        <v>12989</v>
      </c>
    </row>
    <row r="2634" spans="1:21" x14ac:dyDescent="0.25">
      <c r="A2634" s="35" t="s">
        <v>539</v>
      </c>
      <c r="B2634" s="35" t="s">
        <v>540</v>
      </c>
      <c r="C2634" s="35" t="s">
        <v>541</v>
      </c>
      <c r="D2634" s="32" t="s">
        <v>257</v>
      </c>
      <c r="E2634" s="32" t="s">
        <v>138</v>
      </c>
      <c r="F2634" s="46" t="s">
        <v>138</v>
      </c>
      <c r="G2634" s="32" t="s">
        <v>138</v>
      </c>
      <c r="H2634" s="32" t="s">
        <v>138</v>
      </c>
      <c r="I2634" s="32" t="s">
        <v>133</v>
      </c>
      <c r="M2634" s="38" t="s">
        <v>0</v>
      </c>
      <c r="N2634" s="32">
        <v>119</v>
      </c>
      <c r="O2634" s="35"/>
      <c r="P2634" s="35" t="s">
        <v>4248</v>
      </c>
      <c r="R2634" s="32" t="s">
        <v>12992</v>
      </c>
      <c r="S2634" s="32" t="s">
        <v>12993</v>
      </c>
      <c r="T2634" s="32" t="s">
        <v>10076</v>
      </c>
      <c r="U2634" s="32" t="s">
        <v>12994</v>
      </c>
    </row>
    <row r="2635" spans="1:21" x14ac:dyDescent="0.25">
      <c r="A2635" s="35" t="s">
        <v>533</v>
      </c>
      <c r="B2635" s="35" t="s">
        <v>534</v>
      </c>
      <c r="C2635" s="35" t="s">
        <v>535</v>
      </c>
      <c r="D2635" s="32" t="s">
        <v>394</v>
      </c>
      <c r="E2635" s="32" t="s">
        <v>138</v>
      </c>
      <c r="F2635" s="46" t="s">
        <v>138</v>
      </c>
      <c r="G2635" s="32" t="s">
        <v>138</v>
      </c>
      <c r="H2635" s="32" t="s">
        <v>138</v>
      </c>
      <c r="I2635" s="32" t="s">
        <v>133</v>
      </c>
      <c r="M2635" s="38" t="s">
        <v>0</v>
      </c>
      <c r="N2635" s="32">
        <v>119</v>
      </c>
      <c r="O2635" s="35"/>
      <c r="P2635" s="35" t="s">
        <v>4248</v>
      </c>
      <c r="R2635" s="32" t="s">
        <v>12992</v>
      </c>
      <c r="S2635" s="32" t="s">
        <v>12993</v>
      </c>
      <c r="T2635" s="32" t="s">
        <v>10076</v>
      </c>
      <c r="U2635" s="32" t="s">
        <v>12995</v>
      </c>
    </row>
    <row r="2636" spans="1:21" x14ac:dyDescent="0.25">
      <c r="A2636" s="35" t="s">
        <v>542</v>
      </c>
      <c r="B2636" s="35" t="s">
        <v>543</v>
      </c>
      <c r="C2636" s="35" t="s">
        <v>544</v>
      </c>
      <c r="D2636" s="32" t="s">
        <v>257</v>
      </c>
      <c r="E2636" s="32" t="s">
        <v>138</v>
      </c>
      <c r="F2636" s="46" t="s">
        <v>138</v>
      </c>
      <c r="G2636" s="32" t="s">
        <v>138</v>
      </c>
      <c r="H2636" s="32" t="s">
        <v>138</v>
      </c>
      <c r="I2636" s="32" t="s">
        <v>133</v>
      </c>
      <c r="M2636" s="38" t="s">
        <v>0</v>
      </c>
      <c r="N2636" s="32">
        <v>119</v>
      </c>
      <c r="O2636" s="35"/>
      <c r="P2636" s="35" t="s">
        <v>4248</v>
      </c>
      <c r="R2636" s="32" t="s">
        <v>12992</v>
      </c>
      <c r="S2636" s="32" t="s">
        <v>12996</v>
      </c>
      <c r="T2636" s="32" t="s">
        <v>10076</v>
      </c>
      <c r="U2636" s="32" t="s">
        <v>12997</v>
      </c>
    </row>
    <row r="2637" spans="1:21" x14ac:dyDescent="0.25">
      <c r="A2637" s="35" t="s">
        <v>536</v>
      </c>
      <c r="B2637" s="35" t="s">
        <v>537</v>
      </c>
      <c r="C2637" s="35" t="s">
        <v>538</v>
      </c>
      <c r="D2637" s="32" t="s">
        <v>394</v>
      </c>
      <c r="E2637" s="32" t="s">
        <v>138</v>
      </c>
      <c r="F2637" s="46" t="s">
        <v>138</v>
      </c>
      <c r="G2637" s="32" t="s">
        <v>138</v>
      </c>
      <c r="H2637" s="32" t="s">
        <v>138</v>
      </c>
      <c r="I2637" s="32" t="s">
        <v>133</v>
      </c>
      <c r="M2637" s="38" t="s">
        <v>0</v>
      </c>
      <c r="N2637" s="32">
        <v>119</v>
      </c>
      <c r="O2637" s="35"/>
      <c r="P2637" s="35" t="s">
        <v>4248</v>
      </c>
      <c r="R2637" s="32" t="s">
        <v>12992</v>
      </c>
      <c r="S2637" s="32" t="s">
        <v>12996</v>
      </c>
      <c r="T2637" s="32" t="s">
        <v>10076</v>
      </c>
      <c r="U2637" s="32" t="s">
        <v>12998</v>
      </c>
    </row>
    <row r="2638" spans="1:21" x14ac:dyDescent="0.25">
      <c r="A2638" s="33" t="s">
        <v>2869</v>
      </c>
      <c r="B2638" s="35" t="s">
        <v>3295</v>
      </c>
      <c r="C2638" s="35" t="s">
        <v>3429</v>
      </c>
      <c r="D2638" s="32" t="s">
        <v>1010</v>
      </c>
      <c r="I2638" s="32" t="s">
        <v>101</v>
      </c>
      <c r="O2638" s="35"/>
      <c r="P2638" s="35" t="s">
        <v>3713</v>
      </c>
      <c r="Q2638" s="32" t="s">
        <v>9936</v>
      </c>
      <c r="R2638" s="32" t="s">
        <v>3429</v>
      </c>
    </row>
    <row r="2639" spans="1:21" x14ac:dyDescent="0.25">
      <c r="A2639" s="35" t="s">
        <v>8744</v>
      </c>
      <c r="B2639" s="35" t="s">
        <v>8745</v>
      </c>
      <c r="C2639" s="35" t="s">
        <v>8746</v>
      </c>
      <c r="O2639" s="35"/>
      <c r="P2639" s="35" t="s">
        <v>3713</v>
      </c>
      <c r="Q2639" s="32" t="s">
        <v>9936</v>
      </c>
      <c r="R2639" s="32" t="s">
        <v>12999</v>
      </c>
      <c r="S2639" s="32" t="s">
        <v>10587</v>
      </c>
      <c r="T2639" s="32">
        <v>592</v>
      </c>
      <c r="U2639" s="32" t="s">
        <v>13000</v>
      </c>
    </row>
    <row r="2640" spans="1:21" x14ac:dyDescent="0.25">
      <c r="A2640" s="35" t="s">
        <v>4910</v>
      </c>
      <c r="B2640" s="35" t="s">
        <v>4911</v>
      </c>
      <c r="C2640" s="35" t="s">
        <v>3429</v>
      </c>
      <c r="O2640" s="35"/>
      <c r="P2640" s="35" t="s">
        <v>3713</v>
      </c>
      <c r="Q2640" s="32" t="s">
        <v>9936</v>
      </c>
      <c r="R2640" s="32" t="s">
        <v>3429</v>
      </c>
    </row>
    <row r="2641" spans="1:21" x14ac:dyDescent="0.25">
      <c r="A2641" s="35" t="s">
        <v>8750</v>
      </c>
      <c r="B2641" s="35" t="s">
        <v>8751</v>
      </c>
      <c r="C2641" s="35" t="s">
        <v>8752</v>
      </c>
      <c r="O2641" s="35"/>
      <c r="P2641" s="35" t="s">
        <v>3713</v>
      </c>
      <c r="Q2641" s="32" t="s">
        <v>9936</v>
      </c>
      <c r="R2641" s="32" t="s">
        <v>12999</v>
      </c>
      <c r="S2641" s="32" t="s">
        <v>10587</v>
      </c>
      <c r="T2641" s="32">
        <v>592</v>
      </c>
      <c r="U2641" s="32" t="s">
        <v>13001</v>
      </c>
    </row>
    <row r="2642" spans="1:21" x14ac:dyDescent="0.25">
      <c r="A2642" s="35" t="s">
        <v>4906</v>
      </c>
      <c r="B2642" s="35" t="s">
        <v>4907</v>
      </c>
      <c r="C2642" s="35" t="s">
        <v>3429</v>
      </c>
      <c r="O2642" s="35"/>
      <c r="P2642" s="35" t="s">
        <v>3713</v>
      </c>
      <c r="Q2642" s="32" t="s">
        <v>9936</v>
      </c>
      <c r="R2642" s="32" t="s">
        <v>3429</v>
      </c>
    </row>
    <row r="2643" spans="1:21" x14ac:dyDescent="0.25">
      <c r="A2643" s="35" t="s">
        <v>8768</v>
      </c>
      <c r="B2643" s="35" t="s">
        <v>8769</v>
      </c>
      <c r="C2643" s="35" t="s">
        <v>8770</v>
      </c>
      <c r="O2643" s="35"/>
      <c r="P2643" s="35" t="s">
        <v>3713</v>
      </c>
      <c r="Q2643" s="32" t="s">
        <v>9936</v>
      </c>
      <c r="R2643" s="32" t="s">
        <v>12999</v>
      </c>
      <c r="S2643" s="32" t="s">
        <v>10587</v>
      </c>
      <c r="T2643" s="32">
        <v>592</v>
      </c>
      <c r="U2643" s="32" t="s">
        <v>13002</v>
      </c>
    </row>
    <row r="2644" spans="1:21" x14ac:dyDescent="0.25">
      <c r="A2644" s="33" t="s">
        <v>2877</v>
      </c>
      <c r="B2644" s="35" t="s">
        <v>3303</v>
      </c>
      <c r="C2644" s="35" t="s">
        <v>3429</v>
      </c>
      <c r="D2644" s="32" t="s">
        <v>257</v>
      </c>
      <c r="I2644" s="32" t="s">
        <v>101</v>
      </c>
      <c r="O2644" s="35"/>
      <c r="P2644" s="35" t="s">
        <v>3713</v>
      </c>
      <c r="Q2644" s="32" t="s">
        <v>9936</v>
      </c>
      <c r="R2644" s="32" t="s">
        <v>3429</v>
      </c>
    </row>
    <row r="2645" spans="1:21" x14ac:dyDescent="0.25">
      <c r="A2645" s="35" t="s">
        <v>8756</v>
      </c>
      <c r="B2645" s="35" t="s">
        <v>8757</v>
      </c>
      <c r="C2645" s="35" t="s">
        <v>8758</v>
      </c>
      <c r="O2645" s="35"/>
      <c r="P2645" s="35" t="s">
        <v>3713</v>
      </c>
      <c r="Q2645" s="32" t="s">
        <v>9936</v>
      </c>
      <c r="R2645" s="32" t="s">
        <v>12999</v>
      </c>
      <c r="S2645" s="32" t="s">
        <v>10587</v>
      </c>
      <c r="T2645" s="32">
        <v>592</v>
      </c>
      <c r="U2645" s="32" t="s">
        <v>13003</v>
      </c>
    </row>
    <row r="2646" spans="1:21" x14ac:dyDescent="0.25">
      <c r="A2646" s="35" t="s">
        <v>8762</v>
      </c>
      <c r="B2646" s="35" t="s">
        <v>8763</v>
      </c>
      <c r="C2646" s="35" t="s">
        <v>8764</v>
      </c>
      <c r="O2646" s="35"/>
      <c r="P2646" s="35" t="s">
        <v>3713</v>
      </c>
      <c r="Q2646" s="32" t="s">
        <v>9936</v>
      </c>
      <c r="R2646" s="32" t="s">
        <v>12999</v>
      </c>
      <c r="S2646" s="32" t="s">
        <v>10587</v>
      </c>
      <c r="T2646" s="32">
        <v>592</v>
      </c>
      <c r="U2646" s="32" t="s">
        <v>13004</v>
      </c>
    </row>
    <row r="2647" spans="1:21" x14ac:dyDescent="0.25">
      <c r="A2647" s="35" t="s">
        <v>8726</v>
      </c>
      <c r="B2647" s="35" t="s">
        <v>8727</v>
      </c>
      <c r="C2647" s="35" t="s">
        <v>8728</v>
      </c>
      <c r="O2647" s="35"/>
      <c r="P2647" s="35" t="s">
        <v>3713</v>
      </c>
      <c r="Q2647" s="32" t="s">
        <v>9936</v>
      </c>
      <c r="R2647" s="32" t="s">
        <v>12999</v>
      </c>
      <c r="S2647" s="32" t="s">
        <v>10587</v>
      </c>
      <c r="T2647" s="32">
        <v>592</v>
      </c>
      <c r="U2647" s="32" t="s">
        <v>13005</v>
      </c>
    </row>
    <row r="2648" spans="1:21" x14ac:dyDescent="0.25">
      <c r="A2648" s="35" t="s">
        <v>8732</v>
      </c>
      <c r="B2648" s="35" t="s">
        <v>8733</v>
      </c>
      <c r="C2648" s="35" t="s">
        <v>8734</v>
      </c>
      <c r="O2648" s="35"/>
      <c r="P2648" s="35" t="s">
        <v>3713</v>
      </c>
      <c r="Q2648" s="32" t="s">
        <v>9936</v>
      </c>
      <c r="R2648" s="32" t="s">
        <v>12999</v>
      </c>
      <c r="S2648" s="32" t="s">
        <v>10587</v>
      </c>
      <c r="T2648" s="32">
        <v>592</v>
      </c>
      <c r="U2648" s="32" t="s">
        <v>13006</v>
      </c>
    </row>
    <row r="2649" spans="1:21" x14ac:dyDescent="0.25">
      <c r="A2649" s="35" t="s">
        <v>8738</v>
      </c>
      <c r="B2649" s="35" t="s">
        <v>8739</v>
      </c>
      <c r="C2649" s="35" t="s">
        <v>8740</v>
      </c>
      <c r="O2649" s="35"/>
      <c r="P2649" s="35" t="s">
        <v>3713</v>
      </c>
      <c r="Q2649" s="32" t="s">
        <v>9936</v>
      </c>
      <c r="R2649" s="32" t="s">
        <v>12999</v>
      </c>
      <c r="S2649" s="32" t="s">
        <v>10587</v>
      </c>
      <c r="T2649" s="32">
        <v>592</v>
      </c>
      <c r="U2649" s="32" t="s">
        <v>13007</v>
      </c>
    </row>
    <row r="2650" spans="1:21" x14ac:dyDescent="0.25">
      <c r="A2650" s="35" t="s">
        <v>6198</v>
      </c>
      <c r="B2650" s="35" t="s">
        <v>6199</v>
      </c>
      <c r="C2650" s="35" t="s">
        <v>6200</v>
      </c>
      <c r="O2650" s="35"/>
      <c r="P2650" s="35" t="s">
        <v>4248</v>
      </c>
      <c r="Q2650" s="32" t="s">
        <v>9936</v>
      </c>
      <c r="R2650" s="32" t="s">
        <v>13008</v>
      </c>
      <c r="S2650" s="32" t="s">
        <v>13009</v>
      </c>
      <c r="T2650" s="32" t="s">
        <v>10058</v>
      </c>
      <c r="U2650" s="32" t="s">
        <v>13010</v>
      </c>
    </row>
    <row r="2651" spans="1:21" x14ac:dyDescent="0.25">
      <c r="A2651" s="33" t="s">
        <v>2876</v>
      </c>
      <c r="B2651" s="35" t="s">
        <v>3302</v>
      </c>
      <c r="C2651" s="35" t="s">
        <v>3430</v>
      </c>
      <c r="D2651" s="32" t="s">
        <v>3698</v>
      </c>
      <c r="I2651" s="32" t="s">
        <v>101</v>
      </c>
      <c r="O2651" s="35"/>
      <c r="P2651" s="35" t="s">
        <v>3713</v>
      </c>
      <c r="Q2651" s="32" t="s">
        <v>9937</v>
      </c>
      <c r="R2651" s="32" t="s">
        <v>3430</v>
      </c>
    </row>
    <row r="2652" spans="1:21" x14ac:dyDescent="0.25">
      <c r="A2652" s="35" t="s">
        <v>8741</v>
      </c>
      <c r="B2652" s="35" t="s">
        <v>8742</v>
      </c>
      <c r="C2652" s="35" t="s">
        <v>8743</v>
      </c>
      <c r="O2652" s="35"/>
      <c r="P2652" s="35" t="s">
        <v>3713</v>
      </c>
      <c r="Q2652" s="32" t="s">
        <v>9937</v>
      </c>
      <c r="R2652" s="32" t="s">
        <v>13011</v>
      </c>
      <c r="S2652" s="32" t="s">
        <v>10587</v>
      </c>
      <c r="T2652" s="32">
        <v>592</v>
      </c>
      <c r="U2652" s="32" t="s">
        <v>13012</v>
      </c>
    </row>
    <row r="2653" spans="1:21" x14ac:dyDescent="0.25">
      <c r="A2653" s="33" t="s">
        <v>3683</v>
      </c>
      <c r="B2653" s="35" t="s">
        <v>3684</v>
      </c>
      <c r="C2653" s="35" t="s">
        <v>3685</v>
      </c>
      <c r="D2653" s="32" t="s">
        <v>3686</v>
      </c>
      <c r="O2653" s="35"/>
      <c r="P2653" s="35" t="s">
        <v>3713</v>
      </c>
      <c r="Q2653" s="32" t="s">
        <v>9937</v>
      </c>
      <c r="R2653" s="32" t="s">
        <v>13013</v>
      </c>
      <c r="S2653" s="32" t="s">
        <v>10246</v>
      </c>
    </row>
    <row r="2654" spans="1:21" x14ac:dyDescent="0.25">
      <c r="A2654" s="35" t="s">
        <v>8747</v>
      </c>
      <c r="B2654" s="35" t="s">
        <v>8748</v>
      </c>
      <c r="C2654" s="35" t="s">
        <v>8749</v>
      </c>
      <c r="O2654" s="35"/>
      <c r="P2654" s="35" t="s">
        <v>3713</v>
      </c>
      <c r="Q2654" s="32" t="s">
        <v>9937</v>
      </c>
      <c r="R2654" s="32" t="s">
        <v>13011</v>
      </c>
      <c r="S2654" s="32" t="s">
        <v>10587</v>
      </c>
      <c r="T2654" s="32">
        <v>592</v>
      </c>
      <c r="U2654" s="32" t="s">
        <v>13014</v>
      </c>
    </row>
    <row r="2655" spans="1:21" x14ac:dyDescent="0.25">
      <c r="A2655" s="33" t="s">
        <v>3693</v>
      </c>
      <c r="B2655" s="35" t="s">
        <v>3694</v>
      </c>
      <c r="C2655" s="35" t="s">
        <v>3685</v>
      </c>
      <c r="D2655" s="32" t="s">
        <v>3695</v>
      </c>
      <c r="O2655" s="35"/>
      <c r="P2655" s="35" t="s">
        <v>3713</v>
      </c>
      <c r="Q2655" s="32" t="s">
        <v>9937</v>
      </c>
      <c r="R2655" s="32" t="s">
        <v>13013</v>
      </c>
      <c r="S2655" s="32" t="s">
        <v>10246</v>
      </c>
    </row>
    <row r="2656" spans="1:21" x14ac:dyDescent="0.25">
      <c r="A2656" s="35" t="s">
        <v>8765</v>
      </c>
      <c r="B2656" s="35" t="s">
        <v>8766</v>
      </c>
      <c r="C2656" s="35" t="s">
        <v>8767</v>
      </c>
      <c r="O2656" s="35"/>
      <c r="P2656" s="35" t="s">
        <v>3713</v>
      </c>
      <c r="Q2656" s="32" t="s">
        <v>9937</v>
      </c>
      <c r="R2656" s="32" t="s">
        <v>13011</v>
      </c>
      <c r="S2656" s="32" t="s">
        <v>10587</v>
      </c>
      <c r="T2656" s="32">
        <v>592</v>
      </c>
      <c r="U2656" s="32" t="s">
        <v>13015</v>
      </c>
    </row>
    <row r="2657" spans="1:21" x14ac:dyDescent="0.25">
      <c r="A2657" s="33" t="s">
        <v>2882</v>
      </c>
      <c r="B2657" s="35" t="s">
        <v>3308</v>
      </c>
      <c r="C2657" s="35" t="s">
        <v>3430</v>
      </c>
      <c r="D2657" s="32" t="s">
        <v>257</v>
      </c>
      <c r="I2657" s="32" t="s">
        <v>101</v>
      </c>
      <c r="O2657" s="35"/>
      <c r="P2657" s="35" t="s">
        <v>3713</v>
      </c>
      <c r="Q2657" s="32" t="s">
        <v>9937</v>
      </c>
      <c r="R2657" s="32" t="s">
        <v>3430</v>
      </c>
    </row>
    <row r="2658" spans="1:21" x14ac:dyDescent="0.25">
      <c r="A2658" s="35" t="s">
        <v>8753</v>
      </c>
      <c r="B2658" s="35" t="s">
        <v>8754</v>
      </c>
      <c r="C2658" s="35" t="s">
        <v>8755</v>
      </c>
      <c r="O2658" s="35"/>
      <c r="P2658" s="35" t="s">
        <v>3713</v>
      </c>
      <c r="Q2658" s="32" t="s">
        <v>9937</v>
      </c>
      <c r="R2658" s="32" t="s">
        <v>13011</v>
      </c>
      <c r="S2658" s="32" t="s">
        <v>10587</v>
      </c>
      <c r="T2658" s="32">
        <v>592</v>
      </c>
      <c r="U2658" s="32" t="s">
        <v>13016</v>
      </c>
    </row>
    <row r="2659" spans="1:21" x14ac:dyDescent="0.25">
      <c r="A2659" s="35" t="s">
        <v>8759</v>
      </c>
      <c r="B2659" s="35" t="s">
        <v>8760</v>
      </c>
      <c r="C2659" s="35" t="s">
        <v>8761</v>
      </c>
      <c r="O2659" s="35"/>
      <c r="P2659" s="35" t="s">
        <v>3713</v>
      </c>
      <c r="Q2659" s="32" t="s">
        <v>9937</v>
      </c>
      <c r="R2659" s="32" t="s">
        <v>13011</v>
      </c>
      <c r="S2659" s="32" t="s">
        <v>10587</v>
      </c>
      <c r="T2659" s="32">
        <v>592</v>
      </c>
      <c r="U2659" s="32" t="s">
        <v>13017</v>
      </c>
    </row>
    <row r="2660" spans="1:21" x14ac:dyDescent="0.25">
      <c r="A2660" s="35" t="s">
        <v>8724</v>
      </c>
      <c r="B2660" s="35" t="s">
        <v>6217</v>
      </c>
      <c r="C2660" s="35" t="s">
        <v>8725</v>
      </c>
      <c r="O2660" s="35"/>
      <c r="P2660" s="35" t="s">
        <v>3713</v>
      </c>
      <c r="Q2660" s="32" t="s">
        <v>9937</v>
      </c>
      <c r="R2660" s="32" t="s">
        <v>13011</v>
      </c>
      <c r="S2660" s="32" t="s">
        <v>10587</v>
      </c>
      <c r="T2660" s="32">
        <v>592</v>
      </c>
      <c r="U2660" s="32" t="s">
        <v>13018</v>
      </c>
    </row>
    <row r="2661" spans="1:21" x14ac:dyDescent="0.25">
      <c r="A2661" s="35" t="s">
        <v>6216</v>
      </c>
      <c r="B2661" s="35" t="s">
        <v>6217</v>
      </c>
      <c r="C2661" s="35" t="s">
        <v>6218</v>
      </c>
      <c r="O2661" s="35"/>
      <c r="P2661" s="35" t="s">
        <v>4248</v>
      </c>
      <c r="Q2661" s="32" t="s">
        <v>9937</v>
      </c>
      <c r="R2661" s="32" t="s">
        <v>13008</v>
      </c>
      <c r="S2661" s="32" t="s">
        <v>13019</v>
      </c>
      <c r="T2661" s="32" t="s">
        <v>10058</v>
      </c>
      <c r="U2661" s="32" t="s">
        <v>13020</v>
      </c>
    </row>
    <row r="2662" spans="1:21" x14ac:dyDescent="0.25">
      <c r="A2662" s="35" t="s">
        <v>8729</v>
      </c>
      <c r="B2662" s="35" t="s">
        <v>8730</v>
      </c>
      <c r="C2662" s="35" t="s">
        <v>8731</v>
      </c>
      <c r="O2662" s="35"/>
      <c r="P2662" s="35" t="s">
        <v>3713</v>
      </c>
      <c r="Q2662" s="32" t="s">
        <v>9937</v>
      </c>
      <c r="R2662" s="32" t="s">
        <v>13011</v>
      </c>
      <c r="S2662" s="32" t="s">
        <v>10587</v>
      </c>
      <c r="T2662" s="32">
        <v>592</v>
      </c>
      <c r="U2662" s="32" t="s">
        <v>13021</v>
      </c>
    </row>
    <row r="2663" spans="1:21" x14ac:dyDescent="0.25">
      <c r="A2663" s="35" t="s">
        <v>8735</v>
      </c>
      <c r="B2663" s="35" t="s">
        <v>8736</v>
      </c>
      <c r="C2663" s="35" t="s">
        <v>8737</v>
      </c>
      <c r="O2663" s="35"/>
      <c r="P2663" s="35" t="s">
        <v>3713</v>
      </c>
      <c r="Q2663" s="32" t="s">
        <v>9937</v>
      </c>
      <c r="R2663" s="32" t="s">
        <v>13011</v>
      </c>
      <c r="S2663" s="32" t="s">
        <v>10587</v>
      </c>
      <c r="T2663" s="32">
        <v>592</v>
      </c>
      <c r="U2663" s="32" t="s">
        <v>13022</v>
      </c>
    </row>
    <row r="2664" spans="1:21" x14ac:dyDescent="0.25">
      <c r="A2664" s="35" t="s">
        <v>6201</v>
      </c>
      <c r="B2664" s="35" t="s">
        <v>6202</v>
      </c>
      <c r="C2664" s="35" t="s">
        <v>6203</v>
      </c>
      <c r="O2664" s="35"/>
      <c r="P2664" s="35" t="s">
        <v>4248</v>
      </c>
      <c r="Q2664" s="32" t="s">
        <v>9937</v>
      </c>
      <c r="R2664" s="32" t="s">
        <v>13008</v>
      </c>
      <c r="S2664" s="32" t="s">
        <v>13019</v>
      </c>
      <c r="T2664" s="32" t="s">
        <v>10058</v>
      </c>
      <c r="U2664" s="32" t="s">
        <v>13023</v>
      </c>
    </row>
    <row r="2665" spans="1:21" x14ac:dyDescent="0.25">
      <c r="A2665" s="33" t="s">
        <v>2878</v>
      </c>
      <c r="B2665" s="35" t="s">
        <v>3304</v>
      </c>
      <c r="C2665" s="35" t="s">
        <v>3431</v>
      </c>
      <c r="D2665" s="32" t="s">
        <v>1010</v>
      </c>
      <c r="I2665" s="32" t="s">
        <v>101</v>
      </c>
      <c r="O2665" s="35"/>
      <c r="P2665" s="35" t="s">
        <v>3713</v>
      </c>
      <c r="Q2665" s="32" t="s">
        <v>3431</v>
      </c>
      <c r="R2665" s="32" t="s">
        <v>3431</v>
      </c>
    </row>
    <row r="2666" spans="1:21" x14ac:dyDescent="0.25">
      <c r="A2666" s="33" t="s">
        <v>2863</v>
      </c>
      <c r="B2666" s="35" t="s">
        <v>3289</v>
      </c>
      <c r="C2666" s="35" t="s">
        <v>3431</v>
      </c>
      <c r="D2666" s="32" t="s">
        <v>320</v>
      </c>
      <c r="I2666" s="32" t="s">
        <v>101</v>
      </c>
      <c r="O2666" s="35"/>
      <c r="P2666" s="35" t="s">
        <v>3713</v>
      </c>
      <c r="Q2666" s="32" t="s">
        <v>3431</v>
      </c>
      <c r="R2666" s="32" t="s">
        <v>3431</v>
      </c>
    </row>
    <row r="2667" spans="1:21" x14ac:dyDescent="0.25">
      <c r="A2667" s="33" t="s">
        <v>2885</v>
      </c>
      <c r="B2667" s="35" t="s">
        <v>3311</v>
      </c>
      <c r="C2667" s="35" t="s">
        <v>3431</v>
      </c>
      <c r="D2667" s="32" t="s">
        <v>257</v>
      </c>
      <c r="I2667" s="32" t="s">
        <v>101</v>
      </c>
      <c r="O2667" s="35"/>
      <c r="P2667" s="35" t="s">
        <v>3713</v>
      </c>
      <c r="Q2667" s="32" t="s">
        <v>3431</v>
      </c>
      <c r="R2667" s="32" t="s">
        <v>3431</v>
      </c>
    </row>
    <row r="2668" spans="1:21" x14ac:dyDescent="0.25">
      <c r="A2668" s="35" t="s">
        <v>530</v>
      </c>
      <c r="B2668" s="35" t="s">
        <v>531</v>
      </c>
      <c r="C2668" s="35" t="s">
        <v>532</v>
      </c>
      <c r="D2668" s="32" t="s">
        <v>137</v>
      </c>
      <c r="E2668" s="32" t="s">
        <v>138</v>
      </c>
      <c r="F2668" s="46">
        <v>4</v>
      </c>
      <c r="H2668" s="32" t="s">
        <v>100</v>
      </c>
      <c r="I2668" s="32" t="s">
        <v>133</v>
      </c>
      <c r="O2668" s="35"/>
      <c r="P2668" s="35" t="s">
        <v>4248</v>
      </c>
      <c r="Q2668" s="32" t="s">
        <v>9985</v>
      </c>
      <c r="R2668" s="32" t="s">
        <v>532</v>
      </c>
    </row>
    <row r="2669" spans="1:21" x14ac:dyDescent="0.25">
      <c r="A2669" s="35" t="s">
        <v>527</v>
      </c>
      <c r="B2669" s="35" t="s">
        <v>528</v>
      </c>
      <c r="C2669" s="35" t="s">
        <v>529</v>
      </c>
      <c r="D2669" s="32" t="s">
        <v>137</v>
      </c>
      <c r="E2669" s="32" t="s">
        <v>138</v>
      </c>
      <c r="F2669" s="46">
        <v>4</v>
      </c>
      <c r="H2669" s="32" t="s">
        <v>100</v>
      </c>
      <c r="I2669" s="32" t="s">
        <v>133</v>
      </c>
      <c r="O2669" s="35"/>
      <c r="P2669" s="35" t="s">
        <v>4248</v>
      </c>
      <c r="Q2669" s="32" t="s">
        <v>9986</v>
      </c>
      <c r="R2669" s="32" t="s">
        <v>529</v>
      </c>
    </row>
    <row r="2670" spans="1:21" x14ac:dyDescent="0.25">
      <c r="A2670" s="35" t="s">
        <v>524</v>
      </c>
      <c r="B2670" s="35" t="s">
        <v>525</v>
      </c>
      <c r="C2670" s="35" t="s">
        <v>526</v>
      </c>
      <c r="D2670" s="32" t="s">
        <v>137</v>
      </c>
      <c r="E2670" s="32" t="s">
        <v>138</v>
      </c>
      <c r="F2670" s="46">
        <v>4</v>
      </c>
      <c r="H2670" s="32" t="s">
        <v>100</v>
      </c>
      <c r="I2670" s="32" t="s">
        <v>133</v>
      </c>
      <c r="O2670" s="35"/>
      <c r="P2670" s="35" t="s">
        <v>4248</v>
      </c>
      <c r="Q2670" s="32" t="s">
        <v>9987</v>
      </c>
      <c r="R2670" s="32" t="s">
        <v>526</v>
      </c>
    </row>
    <row r="2671" spans="1:21" x14ac:dyDescent="0.25">
      <c r="A2671" s="35" t="s">
        <v>7849</v>
      </c>
      <c r="B2671" s="35" t="s">
        <v>7850</v>
      </c>
      <c r="C2671" s="35" t="s">
        <v>7851</v>
      </c>
      <c r="O2671" s="35"/>
      <c r="P2671" s="35" t="s">
        <v>4248</v>
      </c>
      <c r="R2671" s="32">
        <v>100000971995</v>
      </c>
      <c r="S2671" s="32" t="s">
        <v>10716</v>
      </c>
    </row>
    <row r="2672" spans="1:21" x14ac:dyDescent="0.25">
      <c r="A2672" s="35" t="s">
        <v>7769</v>
      </c>
      <c r="B2672" s="35" t="s">
        <v>7770</v>
      </c>
      <c r="C2672" s="35" t="s">
        <v>7771</v>
      </c>
      <c r="O2672" s="35"/>
      <c r="P2672" s="35" t="s">
        <v>4248</v>
      </c>
      <c r="R2672" s="32">
        <v>100000971995</v>
      </c>
      <c r="S2672" s="32" t="s">
        <v>10378</v>
      </c>
    </row>
    <row r="2673" spans="1:21" x14ac:dyDescent="0.25">
      <c r="A2673" s="35" t="s">
        <v>7733</v>
      </c>
      <c r="B2673" s="35" t="s">
        <v>7734</v>
      </c>
      <c r="C2673" s="35" t="s">
        <v>7735</v>
      </c>
      <c r="O2673" s="35"/>
      <c r="P2673" s="35" t="s">
        <v>4248</v>
      </c>
      <c r="R2673" s="32">
        <v>100000971995</v>
      </c>
      <c r="S2673" s="32" t="s">
        <v>10376</v>
      </c>
    </row>
    <row r="2674" spans="1:21" x14ac:dyDescent="0.25">
      <c r="A2674" s="35" t="s">
        <v>7730</v>
      </c>
      <c r="B2674" s="35" t="s">
        <v>7731</v>
      </c>
      <c r="C2674" s="35" t="s">
        <v>7732</v>
      </c>
      <c r="O2674" s="35"/>
      <c r="P2674" s="35" t="s">
        <v>4248</v>
      </c>
      <c r="R2674" s="32">
        <v>100000971995</v>
      </c>
      <c r="S2674" s="32" t="s">
        <v>10715</v>
      </c>
    </row>
    <row r="2675" spans="1:21" x14ac:dyDescent="0.25">
      <c r="A2675" s="35" t="s">
        <v>7912</v>
      </c>
      <c r="B2675" s="35" t="s">
        <v>7913</v>
      </c>
      <c r="C2675" s="35" t="s">
        <v>7914</v>
      </c>
      <c r="O2675" s="35"/>
      <c r="P2675" s="35" t="s">
        <v>4248</v>
      </c>
      <c r="R2675" s="32">
        <v>100000971994</v>
      </c>
      <c r="S2675" s="32" t="s">
        <v>10377</v>
      </c>
    </row>
    <row r="2676" spans="1:21" x14ac:dyDescent="0.25">
      <c r="A2676" s="35" t="s">
        <v>9356</v>
      </c>
      <c r="B2676" s="35" t="s">
        <v>9357</v>
      </c>
      <c r="C2676" s="35" t="s">
        <v>9358</v>
      </c>
      <c r="O2676" s="35"/>
      <c r="P2676" s="35" t="s">
        <v>4362</v>
      </c>
      <c r="Q2676" s="32" t="s">
        <v>9983</v>
      </c>
      <c r="R2676" s="32" t="s">
        <v>13024</v>
      </c>
      <c r="S2676" s="32" t="s">
        <v>13025</v>
      </c>
      <c r="T2676" s="32" t="s">
        <v>10604</v>
      </c>
      <c r="U2676" s="32" t="s">
        <v>13026</v>
      </c>
    </row>
    <row r="2677" spans="1:21" x14ac:dyDescent="0.25">
      <c r="A2677" s="35" t="s">
        <v>9386</v>
      </c>
      <c r="B2677" s="35" t="s">
        <v>9387</v>
      </c>
      <c r="C2677" s="35" t="s">
        <v>9388</v>
      </c>
      <c r="O2677" s="35"/>
      <c r="P2677" s="35" t="s">
        <v>4362</v>
      </c>
      <c r="Q2677" s="32" t="s">
        <v>9983</v>
      </c>
      <c r="R2677" s="32" t="s">
        <v>13024</v>
      </c>
      <c r="S2677" s="32" t="s">
        <v>13027</v>
      </c>
      <c r="T2677" s="32" t="s">
        <v>12540</v>
      </c>
      <c r="U2677" s="32" t="s">
        <v>13028</v>
      </c>
    </row>
    <row r="2678" spans="1:21" x14ac:dyDescent="0.25">
      <c r="A2678" s="35" t="s">
        <v>6551</v>
      </c>
      <c r="B2678" s="35" t="s">
        <v>6552</v>
      </c>
      <c r="C2678" s="35" t="s">
        <v>6553</v>
      </c>
      <c r="O2678" s="35"/>
      <c r="P2678" s="35" t="s">
        <v>4362</v>
      </c>
      <c r="Q2678" s="32" t="s">
        <v>9983</v>
      </c>
      <c r="R2678" s="32" t="s">
        <v>13024</v>
      </c>
      <c r="S2678" s="32" t="s">
        <v>13029</v>
      </c>
      <c r="T2678" s="32" t="s">
        <v>13030</v>
      </c>
      <c r="U2678" s="32" t="s">
        <v>13031</v>
      </c>
    </row>
    <row r="2679" spans="1:21" x14ac:dyDescent="0.25">
      <c r="A2679" s="35" t="s">
        <v>521</v>
      </c>
      <c r="B2679" s="35" t="s">
        <v>522</v>
      </c>
      <c r="C2679" s="35" t="s">
        <v>523</v>
      </c>
      <c r="D2679" s="32" t="s">
        <v>257</v>
      </c>
      <c r="E2679" s="32" t="s">
        <v>138</v>
      </c>
      <c r="F2679" s="46" t="s">
        <v>138</v>
      </c>
      <c r="G2679" s="32" t="s">
        <v>132</v>
      </c>
      <c r="H2679" s="32" t="s">
        <v>153</v>
      </c>
      <c r="I2679" s="32" t="s">
        <v>133</v>
      </c>
      <c r="O2679" s="35"/>
      <c r="P2679" s="35" t="s">
        <v>4248</v>
      </c>
      <c r="Q2679" s="32" t="s">
        <v>9984</v>
      </c>
      <c r="R2679" s="32" t="s">
        <v>13032</v>
      </c>
      <c r="S2679" s="32" t="s">
        <v>11532</v>
      </c>
      <c r="T2679" s="32" t="e" cm="1">
        <f t="array" ref="T2679">-Su</f>
        <v>#NAME?</v>
      </c>
      <c r="U2679" s="32" t="s">
        <v>13033</v>
      </c>
    </row>
    <row r="2680" spans="1:21" x14ac:dyDescent="0.25">
      <c r="A2680" s="35" t="s">
        <v>9395</v>
      </c>
      <c r="B2680" s="35" t="s">
        <v>9396</v>
      </c>
      <c r="C2680" s="35" t="s">
        <v>9397</v>
      </c>
      <c r="O2680" s="35"/>
      <c r="P2680" s="35" t="s">
        <v>4248</v>
      </c>
      <c r="Q2680" s="32" t="s">
        <v>9938</v>
      </c>
      <c r="R2680" s="32" t="s">
        <v>13034</v>
      </c>
      <c r="S2680" s="32" t="s">
        <v>13035</v>
      </c>
      <c r="T2680" s="32" t="s">
        <v>12540</v>
      </c>
      <c r="U2680" s="32" t="s">
        <v>13036</v>
      </c>
    </row>
    <row r="2681" spans="1:21" x14ac:dyDescent="0.25">
      <c r="A2681" s="35" t="s">
        <v>9446</v>
      </c>
      <c r="B2681" s="35" t="s">
        <v>9447</v>
      </c>
      <c r="C2681" s="35" t="s">
        <v>9448</v>
      </c>
      <c r="O2681" s="35"/>
      <c r="P2681" s="35" t="s">
        <v>4248</v>
      </c>
      <c r="Q2681" s="32" t="s">
        <v>9938</v>
      </c>
      <c r="R2681" s="32" t="s">
        <v>13034</v>
      </c>
      <c r="S2681" s="32" t="s">
        <v>13035</v>
      </c>
      <c r="T2681" s="32" t="s">
        <v>12540</v>
      </c>
      <c r="U2681" s="32" t="s">
        <v>13037</v>
      </c>
    </row>
    <row r="2682" spans="1:21" x14ac:dyDescent="0.25">
      <c r="A2682" s="35" t="s">
        <v>8628</v>
      </c>
      <c r="B2682" s="35" t="s">
        <v>8629</v>
      </c>
      <c r="C2682" s="35" t="s">
        <v>8630</v>
      </c>
      <c r="O2682" s="35"/>
      <c r="P2682" s="35" t="s">
        <v>4248</v>
      </c>
      <c r="Q2682" s="32" t="s">
        <v>9938</v>
      </c>
      <c r="R2682" s="32" t="s">
        <v>13038</v>
      </c>
      <c r="S2682" s="32" t="s">
        <v>13039</v>
      </c>
      <c r="T2682" s="32" t="s">
        <v>13040</v>
      </c>
      <c r="U2682" s="32" t="s">
        <v>13041</v>
      </c>
    </row>
    <row r="2683" spans="1:21" x14ac:dyDescent="0.25">
      <c r="A2683" s="35" t="s">
        <v>9434</v>
      </c>
      <c r="B2683" s="35" t="s">
        <v>9435</v>
      </c>
      <c r="C2683" s="35" t="s">
        <v>9436</v>
      </c>
      <c r="O2683" s="35"/>
      <c r="P2683" s="35" t="s">
        <v>4248</v>
      </c>
      <c r="Q2683" s="32" t="s">
        <v>9938</v>
      </c>
      <c r="R2683" s="32" t="s">
        <v>13034</v>
      </c>
      <c r="S2683" s="32" t="s">
        <v>13035</v>
      </c>
      <c r="T2683" s="32" t="s">
        <v>12540</v>
      </c>
      <c r="U2683" s="32" t="s">
        <v>13042</v>
      </c>
    </row>
    <row r="2684" spans="1:21" x14ac:dyDescent="0.25">
      <c r="A2684" s="35" t="s">
        <v>9455</v>
      </c>
      <c r="B2684" s="35" t="s">
        <v>9435</v>
      </c>
      <c r="C2684" s="35" t="s">
        <v>9456</v>
      </c>
      <c r="O2684" s="35"/>
      <c r="P2684" s="35" t="s">
        <v>4248</v>
      </c>
      <c r="Q2684" s="32" t="s">
        <v>9938</v>
      </c>
      <c r="R2684" s="32" t="s">
        <v>13034</v>
      </c>
      <c r="S2684" s="32" t="s">
        <v>13035</v>
      </c>
      <c r="T2684" s="32" t="s">
        <v>12540</v>
      </c>
      <c r="U2684" s="32" t="s">
        <v>13043</v>
      </c>
    </row>
    <row r="2685" spans="1:21" x14ac:dyDescent="0.25">
      <c r="A2685" s="35" t="s">
        <v>8637</v>
      </c>
      <c r="B2685" s="35" t="s">
        <v>8638</v>
      </c>
      <c r="C2685" s="35" t="s">
        <v>8639</v>
      </c>
      <c r="O2685" s="35"/>
      <c r="P2685" s="35" t="s">
        <v>4248</v>
      </c>
      <c r="Q2685" s="32" t="s">
        <v>9938</v>
      </c>
      <c r="R2685" s="32" t="s">
        <v>13038</v>
      </c>
      <c r="S2685" s="32" t="s">
        <v>13039</v>
      </c>
      <c r="T2685" s="32" t="s">
        <v>13040</v>
      </c>
      <c r="U2685" s="32" t="s">
        <v>13044</v>
      </c>
    </row>
    <row r="2686" spans="1:21" x14ac:dyDescent="0.25">
      <c r="A2686" s="35" t="s">
        <v>9422</v>
      </c>
      <c r="B2686" s="35" t="s">
        <v>9423</v>
      </c>
      <c r="C2686" s="35" t="s">
        <v>9424</v>
      </c>
      <c r="O2686" s="35"/>
      <c r="P2686" s="35" t="s">
        <v>4248</v>
      </c>
      <c r="Q2686" s="32" t="s">
        <v>9938</v>
      </c>
      <c r="R2686" s="32" t="s">
        <v>13034</v>
      </c>
      <c r="S2686" s="32" t="s">
        <v>13035</v>
      </c>
      <c r="T2686" s="32" t="s">
        <v>12540</v>
      </c>
      <c r="U2686" s="32" t="s">
        <v>13045</v>
      </c>
    </row>
    <row r="2687" spans="1:21" x14ac:dyDescent="0.25">
      <c r="A2687" s="33" t="s">
        <v>2880</v>
      </c>
      <c r="B2687" s="35" t="s">
        <v>3306</v>
      </c>
      <c r="C2687" s="35" t="s">
        <v>3434</v>
      </c>
      <c r="D2687" s="32" t="s">
        <v>117</v>
      </c>
      <c r="O2687" s="35"/>
      <c r="P2687" s="35" t="s">
        <v>4248</v>
      </c>
      <c r="Q2687" s="32" t="s">
        <v>9938</v>
      </c>
      <c r="R2687" s="32" t="s">
        <v>3434</v>
      </c>
    </row>
    <row r="2688" spans="1:21" x14ac:dyDescent="0.25">
      <c r="A2688" s="35" t="s">
        <v>8664</v>
      </c>
      <c r="B2688" s="35" t="s">
        <v>8665</v>
      </c>
      <c r="C2688" s="35" t="s">
        <v>8666</v>
      </c>
      <c r="O2688" s="35"/>
      <c r="P2688" s="35" t="s">
        <v>4248</v>
      </c>
      <c r="Q2688" s="32" t="s">
        <v>9938</v>
      </c>
      <c r="R2688" s="32" t="s">
        <v>13038</v>
      </c>
      <c r="S2688" s="32" t="s">
        <v>13039</v>
      </c>
      <c r="T2688" s="32" t="s">
        <v>13040</v>
      </c>
      <c r="U2688" s="32" t="s">
        <v>13046</v>
      </c>
    </row>
    <row r="2689" spans="1:21" x14ac:dyDescent="0.25">
      <c r="A2689" s="35" t="s">
        <v>8646</v>
      </c>
      <c r="B2689" s="35" t="s">
        <v>8647</v>
      </c>
      <c r="C2689" s="35" t="s">
        <v>8648</v>
      </c>
      <c r="O2689" s="35"/>
      <c r="P2689" s="35" t="s">
        <v>4248</v>
      </c>
      <c r="Q2689" s="32" t="s">
        <v>9938</v>
      </c>
      <c r="R2689" s="32" t="s">
        <v>13038</v>
      </c>
      <c r="S2689" s="32" t="s">
        <v>13039</v>
      </c>
      <c r="T2689" s="32" t="s">
        <v>13040</v>
      </c>
      <c r="U2689" s="32" t="s">
        <v>13047</v>
      </c>
    </row>
    <row r="2690" spans="1:21" x14ac:dyDescent="0.25">
      <c r="A2690" s="35" t="s">
        <v>8655</v>
      </c>
      <c r="B2690" s="35" t="s">
        <v>8656</v>
      </c>
      <c r="C2690" s="35" t="s">
        <v>8657</v>
      </c>
      <c r="O2690" s="35"/>
      <c r="P2690" s="35" t="s">
        <v>4248</v>
      </c>
      <c r="Q2690" s="32" t="s">
        <v>9938</v>
      </c>
      <c r="R2690" s="32" t="s">
        <v>13038</v>
      </c>
      <c r="S2690" s="32" t="s">
        <v>13039</v>
      </c>
      <c r="T2690" s="32" t="s">
        <v>13040</v>
      </c>
      <c r="U2690" s="32" t="s">
        <v>13048</v>
      </c>
    </row>
    <row r="2691" spans="1:21" x14ac:dyDescent="0.25">
      <c r="A2691" s="35" t="s">
        <v>8771</v>
      </c>
      <c r="B2691" s="35" t="s">
        <v>8772</v>
      </c>
      <c r="C2691" s="35" t="s">
        <v>8773</v>
      </c>
      <c r="O2691" s="35"/>
      <c r="P2691" s="35" t="s">
        <v>4248</v>
      </c>
      <c r="Q2691" s="32" t="s">
        <v>9938</v>
      </c>
      <c r="R2691" s="32" t="s">
        <v>13038</v>
      </c>
      <c r="S2691" s="32" t="s">
        <v>13039</v>
      </c>
      <c r="T2691" s="32" t="s">
        <v>13040</v>
      </c>
      <c r="U2691" s="32" t="s">
        <v>13049</v>
      </c>
    </row>
    <row r="2692" spans="1:21" x14ac:dyDescent="0.25">
      <c r="A2692" s="35" t="s">
        <v>8610</v>
      </c>
      <c r="B2692" s="35" t="s">
        <v>8611</v>
      </c>
      <c r="C2692" s="35" t="s">
        <v>8612</v>
      </c>
      <c r="O2692" s="35"/>
      <c r="P2692" s="35" t="s">
        <v>4248</v>
      </c>
      <c r="Q2692" s="32" t="s">
        <v>9938</v>
      </c>
      <c r="R2692" s="32" t="s">
        <v>13038</v>
      </c>
      <c r="S2692" s="32" t="s">
        <v>13039</v>
      </c>
      <c r="T2692" s="32" t="s">
        <v>13040</v>
      </c>
      <c r="U2692" s="32" t="s">
        <v>13050</v>
      </c>
    </row>
    <row r="2693" spans="1:21" x14ac:dyDescent="0.25">
      <c r="A2693" s="35" t="s">
        <v>8619</v>
      </c>
      <c r="B2693" s="35" t="s">
        <v>8620</v>
      </c>
      <c r="C2693" s="35" t="s">
        <v>8621</v>
      </c>
      <c r="O2693" s="35"/>
      <c r="P2693" s="35" t="s">
        <v>4248</v>
      </c>
      <c r="Q2693" s="32" t="s">
        <v>9938</v>
      </c>
      <c r="R2693" s="32" t="s">
        <v>13038</v>
      </c>
      <c r="S2693" s="32" t="s">
        <v>13039</v>
      </c>
      <c r="T2693" s="32" t="s">
        <v>13040</v>
      </c>
      <c r="U2693" s="32" t="s">
        <v>13051</v>
      </c>
    </row>
    <row r="2694" spans="1:21" x14ac:dyDescent="0.25">
      <c r="A2694" s="35" t="s">
        <v>9407</v>
      </c>
      <c r="B2694" s="35" t="s">
        <v>9408</v>
      </c>
      <c r="C2694" s="35" t="s">
        <v>9409</v>
      </c>
      <c r="O2694" s="35"/>
      <c r="P2694" s="35" t="s">
        <v>4248</v>
      </c>
      <c r="Q2694" s="32" t="s">
        <v>9938</v>
      </c>
      <c r="R2694" s="32" t="s">
        <v>13034</v>
      </c>
      <c r="S2694" s="32" t="s">
        <v>13035</v>
      </c>
      <c r="T2694" s="32" t="s">
        <v>12540</v>
      </c>
      <c r="U2694" s="32" t="s">
        <v>13052</v>
      </c>
    </row>
    <row r="2695" spans="1:21" x14ac:dyDescent="0.25">
      <c r="A2695" s="35" t="s">
        <v>9398</v>
      </c>
      <c r="B2695" s="35" t="s">
        <v>9399</v>
      </c>
      <c r="C2695" s="35" t="s">
        <v>9400</v>
      </c>
      <c r="O2695" s="35"/>
      <c r="P2695" s="35" t="s">
        <v>4248</v>
      </c>
      <c r="Q2695" s="32" t="s">
        <v>3819</v>
      </c>
      <c r="R2695" s="32" t="s">
        <v>13034</v>
      </c>
      <c r="S2695" s="32" t="s">
        <v>13053</v>
      </c>
      <c r="T2695" s="32" t="s">
        <v>12540</v>
      </c>
      <c r="U2695" s="32" t="s">
        <v>13054</v>
      </c>
    </row>
    <row r="2696" spans="1:21" x14ac:dyDescent="0.25">
      <c r="A2696" s="35" t="s">
        <v>9449</v>
      </c>
      <c r="B2696" s="35" t="s">
        <v>9450</v>
      </c>
      <c r="C2696" s="35" t="s">
        <v>9451</v>
      </c>
      <c r="O2696" s="35"/>
      <c r="P2696" s="35" t="s">
        <v>4248</v>
      </c>
      <c r="Q2696" s="32" t="s">
        <v>3819</v>
      </c>
      <c r="R2696" s="32" t="s">
        <v>13034</v>
      </c>
      <c r="S2696" s="32" t="s">
        <v>13053</v>
      </c>
      <c r="T2696" s="32" t="s">
        <v>12540</v>
      </c>
      <c r="U2696" s="32" t="s">
        <v>13055</v>
      </c>
    </row>
    <row r="2697" spans="1:21" x14ac:dyDescent="0.25">
      <c r="A2697" s="35" t="s">
        <v>8634</v>
      </c>
      <c r="B2697" s="35" t="s">
        <v>8635</v>
      </c>
      <c r="C2697" s="35" t="s">
        <v>8636</v>
      </c>
      <c r="O2697" s="35"/>
      <c r="P2697" s="35" t="s">
        <v>4248</v>
      </c>
      <c r="Q2697" s="32" t="s">
        <v>3819</v>
      </c>
      <c r="R2697" s="32" t="s">
        <v>13056</v>
      </c>
      <c r="S2697" s="32" t="s">
        <v>13039</v>
      </c>
      <c r="T2697" s="32" t="s">
        <v>13040</v>
      </c>
      <c r="U2697" s="32" t="s">
        <v>13057</v>
      </c>
    </row>
    <row r="2698" spans="1:21" x14ac:dyDescent="0.25">
      <c r="A2698" s="35" t="s">
        <v>9437</v>
      </c>
      <c r="B2698" s="35" t="s">
        <v>9438</v>
      </c>
      <c r="C2698" s="35" t="s">
        <v>9439</v>
      </c>
      <c r="O2698" s="35"/>
      <c r="P2698" s="35" t="s">
        <v>4248</v>
      </c>
      <c r="Q2698" s="32" t="s">
        <v>3819</v>
      </c>
      <c r="R2698" s="32" t="s">
        <v>13034</v>
      </c>
      <c r="S2698" s="32" t="s">
        <v>13053</v>
      </c>
      <c r="T2698" s="32" t="s">
        <v>12540</v>
      </c>
      <c r="U2698" s="32" t="s">
        <v>13058</v>
      </c>
    </row>
    <row r="2699" spans="1:21" x14ac:dyDescent="0.25">
      <c r="A2699" s="35" t="s">
        <v>9457</v>
      </c>
      <c r="B2699" s="35" t="s">
        <v>9438</v>
      </c>
      <c r="C2699" s="35" t="s">
        <v>9458</v>
      </c>
      <c r="O2699" s="35"/>
      <c r="P2699" s="35" t="s">
        <v>4248</v>
      </c>
      <c r="Q2699" s="32" t="s">
        <v>3819</v>
      </c>
      <c r="R2699" s="32" t="s">
        <v>13034</v>
      </c>
      <c r="S2699" s="32" t="s">
        <v>13053</v>
      </c>
      <c r="T2699" s="32" t="s">
        <v>12540</v>
      </c>
      <c r="U2699" s="32" t="s">
        <v>13059</v>
      </c>
    </row>
    <row r="2700" spans="1:21" x14ac:dyDescent="0.25">
      <c r="A2700" s="35" t="s">
        <v>8643</v>
      </c>
      <c r="B2700" s="35" t="s">
        <v>8644</v>
      </c>
      <c r="C2700" s="35" t="s">
        <v>8645</v>
      </c>
      <c r="O2700" s="35"/>
      <c r="P2700" s="35" t="s">
        <v>4248</v>
      </c>
      <c r="Q2700" s="32" t="s">
        <v>3819</v>
      </c>
      <c r="R2700" s="32" t="s">
        <v>13056</v>
      </c>
      <c r="S2700" s="32" t="s">
        <v>13039</v>
      </c>
      <c r="T2700" s="32" t="s">
        <v>13040</v>
      </c>
      <c r="U2700" s="32" t="s">
        <v>13060</v>
      </c>
    </row>
    <row r="2701" spans="1:21" x14ac:dyDescent="0.25">
      <c r="A2701" s="35" t="s">
        <v>9425</v>
      </c>
      <c r="B2701" s="35" t="s">
        <v>9426</v>
      </c>
      <c r="C2701" s="35" t="s">
        <v>9427</v>
      </c>
      <c r="O2701" s="35"/>
      <c r="P2701" s="35" t="s">
        <v>4248</v>
      </c>
      <c r="Q2701" s="32" t="s">
        <v>3819</v>
      </c>
      <c r="R2701" s="32" t="s">
        <v>13034</v>
      </c>
      <c r="S2701" s="32" t="s">
        <v>13053</v>
      </c>
      <c r="T2701" s="32" t="s">
        <v>12540</v>
      </c>
      <c r="U2701" s="32" t="s">
        <v>13061</v>
      </c>
    </row>
    <row r="2702" spans="1:21" x14ac:dyDescent="0.25">
      <c r="A2702" s="33" t="s">
        <v>2881</v>
      </c>
      <c r="B2702" s="35" t="s">
        <v>3307</v>
      </c>
      <c r="C2702" s="35" t="s">
        <v>3435</v>
      </c>
      <c r="D2702" s="32" t="s">
        <v>117</v>
      </c>
      <c r="O2702" s="35"/>
      <c r="P2702" s="35" t="s">
        <v>4248</v>
      </c>
      <c r="Q2702" s="32" t="s">
        <v>3819</v>
      </c>
      <c r="R2702" s="32" t="s">
        <v>3435</v>
      </c>
    </row>
    <row r="2703" spans="1:21" x14ac:dyDescent="0.25">
      <c r="A2703" s="35" t="s">
        <v>8670</v>
      </c>
      <c r="B2703" s="35" t="s">
        <v>8671</v>
      </c>
      <c r="C2703" s="35" t="s">
        <v>8672</v>
      </c>
      <c r="O2703" s="35"/>
      <c r="P2703" s="35" t="s">
        <v>4248</v>
      </c>
      <c r="Q2703" s="32" t="s">
        <v>3819</v>
      </c>
      <c r="R2703" s="32" t="s">
        <v>13056</v>
      </c>
      <c r="S2703" s="32" t="s">
        <v>13039</v>
      </c>
      <c r="T2703" s="32" t="s">
        <v>13040</v>
      </c>
      <c r="U2703" s="32" t="s">
        <v>13062</v>
      </c>
    </row>
    <row r="2704" spans="1:21" x14ac:dyDescent="0.25">
      <c r="A2704" s="35" t="s">
        <v>8652</v>
      </c>
      <c r="B2704" s="35" t="s">
        <v>8653</v>
      </c>
      <c r="C2704" s="35" t="s">
        <v>8654</v>
      </c>
      <c r="O2704" s="35"/>
      <c r="P2704" s="35" t="s">
        <v>4248</v>
      </c>
      <c r="Q2704" s="32" t="s">
        <v>3819</v>
      </c>
      <c r="R2704" s="32" t="s">
        <v>13056</v>
      </c>
      <c r="S2704" s="32" t="s">
        <v>13039</v>
      </c>
      <c r="T2704" s="32" t="s">
        <v>13040</v>
      </c>
      <c r="U2704" s="32" t="s">
        <v>13063</v>
      </c>
    </row>
    <row r="2705" spans="1:21" x14ac:dyDescent="0.25">
      <c r="A2705" s="35" t="s">
        <v>8661</v>
      </c>
      <c r="B2705" s="35" t="s">
        <v>8662</v>
      </c>
      <c r="C2705" s="35" t="s">
        <v>8663</v>
      </c>
      <c r="O2705" s="35"/>
      <c r="P2705" s="35" t="s">
        <v>4248</v>
      </c>
      <c r="Q2705" s="32" t="s">
        <v>3819</v>
      </c>
      <c r="R2705" s="32" t="s">
        <v>13056</v>
      </c>
      <c r="S2705" s="32" t="s">
        <v>13039</v>
      </c>
      <c r="T2705" s="32" t="s">
        <v>13040</v>
      </c>
      <c r="U2705" s="32" t="s">
        <v>13064</v>
      </c>
    </row>
    <row r="2706" spans="1:21" x14ac:dyDescent="0.25">
      <c r="A2706" s="35" t="s">
        <v>8607</v>
      </c>
      <c r="B2706" s="35" t="s">
        <v>8608</v>
      </c>
      <c r="C2706" s="35" t="s">
        <v>8609</v>
      </c>
      <c r="O2706" s="35"/>
      <c r="P2706" s="35" t="s">
        <v>4248</v>
      </c>
      <c r="Q2706" s="32" t="s">
        <v>3819</v>
      </c>
      <c r="R2706" s="32" t="s">
        <v>13056</v>
      </c>
      <c r="S2706" s="32" t="s">
        <v>13039</v>
      </c>
      <c r="T2706" s="32" t="s">
        <v>13040</v>
      </c>
      <c r="U2706" s="32" t="s">
        <v>13065</v>
      </c>
    </row>
    <row r="2707" spans="1:21" x14ac:dyDescent="0.25">
      <c r="A2707" s="35" t="s">
        <v>8616</v>
      </c>
      <c r="B2707" s="35" t="s">
        <v>8617</v>
      </c>
      <c r="C2707" s="35" t="s">
        <v>8618</v>
      </c>
      <c r="O2707" s="35"/>
      <c r="P2707" s="35" t="s">
        <v>4248</v>
      </c>
      <c r="Q2707" s="32" t="s">
        <v>3819</v>
      </c>
      <c r="R2707" s="32" t="s">
        <v>13056</v>
      </c>
      <c r="S2707" s="32" t="s">
        <v>13039</v>
      </c>
      <c r="T2707" s="32" t="s">
        <v>13040</v>
      </c>
      <c r="U2707" s="32" t="s">
        <v>13066</v>
      </c>
    </row>
    <row r="2708" spans="1:21" x14ac:dyDescent="0.25">
      <c r="A2708" s="35" t="s">
        <v>8625</v>
      </c>
      <c r="B2708" s="35" t="s">
        <v>8626</v>
      </c>
      <c r="C2708" s="35" t="s">
        <v>8627</v>
      </c>
      <c r="O2708" s="35"/>
      <c r="P2708" s="35" t="s">
        <v>4248</v>
      </c>
      <c r="Q2708" s="32" t="s">
        <v>3819</v>
      </c>
      <c r="R2708" s="32" t="s">
        <v>13056</v>
      </c>
      <c r="S2708" s="32" t="s">
        <v>13039</v>
      </c>
      <c r="T2708" s="32" t="s">
        <v>13040</v>
      </c>
      <c r="U2708" s="32" t="s">
        <v>13067</v>
      </c>
    </row>
    <row r="2709" spans="1:21" x14ac:dyDescent="0.25">
      <c r="A2709" s="35" t="s">
        <v>9410</v>
      </c>
      <c r="B2709" s="35" t="s">
        <v>9411</v>
      </c>
      <c r="C2709" s="35" t="s">
        <v>9412</v>
      </c>
      <c r="O2709" s="35"/>
      <c r="P2709" s="35" t="s">
        <v>4248</v>
      </c>
      <c r="Q2709" s="32" t="s">
        <v>3819</v>
      </c>
      <c r="R2709" s="32" t="s">
        <v>13034</v>
      </c>
      <c r="S2709" s="32" t="s">
        <v>13053</v>
      </c>
      <c r="T2709" s="32" t="s">
        <v>12540</v>
      </c>
      <c r="U2709" s="32" t="s">
        <v>13068</v>
      </c>
    </row>
    <row r="2710" spans="1:21" x14ac:dyDescent="0.25">
      <c r="A2710" s="35" t="s">
        <v>9401</v>
      </c>
      <c r="B2710" s="35" t="s">
        <v>9402</v>
      </c>
      <c r="C2710" s="35" t="s">
        <v>9403</v>
      </c>
      <c r="O2710" s="35"/>
      <c r="P2710" s="35" t="s">
        <v>4248</v>
      </c>
      <c r="Q2710" s="32" t="s">
        <v>9939</v>
      </c>
      <c r="R2710" s="32" t="s">
        <v>13034</v>
      </c>
      <c r="S2710" s="32" t="s">
        <v>13069</v>
      </c>
      <c r="T2710" s="32" t="s">
        <v>12540</v>
      </c>
      <c r="U2710" s="32" t="s">
        <v>13070</v>
      </c>
    </row>
    <row r="2711" spans="1:21" x14ac:dyDescent="0.25">
      <c r="A2711" s="35" t="s">
        <v>9452</v>
      </c>
      <c r="B2711" s="35" t="s">
        <v>9453</v>
      </c>
      <c r="C2711" s="35" t="s">
        <v>9454</v>
      </c>
      <c r="O2711" s="35"/>
      <c r="P2711" s="35" t="s">
        <v>4248</v>
      </c>
      <c r="Q2711" s="32" t="s">
        <v>9939</v>
      </c>
      <c r="R2711" s="32" t="s">
        <v>13034</v>
      </c>
      <c r="S2711" s="32" t="s">
        <v>13069</v>
      </c>
      <c r="T2711" s="32" t="s">
        <v>12540</v>
      </c>
      <c r="U2711" s="32" t="s">
        <v>13071</v>
      </c>
    </row>
    <row r="2712" spans="1:21" x14ac:dyDescent="0.25">
      <c r="A2712" s="35" t="s">
        <v>8631</v>
      </c>
      <c r="B2712" s="35" t="s">
        <v>8632</v>
      </c>
      <c r="C2712" s="35" t="s">
        <v>8633</v>
      </c>
      <c r="O2712" s="35"/>
      <c r="P2712" s="35" t="s">
        <v>4248</v>
      </c>
      <c r="Q2712" s="32" t="s">
        <v>9939</v>
      </c>
      <c r="R2712" s="32" t="s">
        <v>13072</v>
      </c>
      <c r="S2712" s="32" t="s">
        <v>13039</v>
      </c>
      <c r="T2712" s="32" t="s">
        <v>13040</v>
      </c>
      <c r="U2712" s="32" t="s">
        <v>13073</v>
      </c>
    </row>
    <row r="2713" spans="1:21" x14ac:dyDescent="0.25">
      <c r="A2713" s="35" t="s">
        <v>9440</v>
      </c>
      <c r="B2713" s="35" t="s">
        <v>9441</v>
      </c>
      <c r="C2713" s="35" t="s">
        <v>9442</v>
      </c>
      <c r="O2713" s="35"/>
      <c r="P2713" s="35" t="s">
        <v>4248</v>
      </c>
      <c r="Q2713" s="32" t="s">
        <v>9939</v>
      </c>
      <c r="R2713" s="32" t="s">
        <v>13034</v>
      </c>
      <c r="S2713" s="32" t="s">
        <v>13069</v>
      </c>
      <c r="T2713" s="32" t="s">
        <v>12540</v>
      </c>
      <c r="U2713" s="32" t="s">
        <v>13074</v>
      </c>
    </row>
    <row r="2714" spans="1:21" x14ac:dyDescent="0.25">
      <c r="A2714" s="35" t="s">
        <v>9459</v>
      </c>
      <c r="B2714" s="35" t="s">
        <v>9441</v>
      </c>
      <c r="C2714" s="35" t="s">
        <v>9460</v>
      </c>
      <c r="O2714" s="35"/>
      <c r="P2714" s="35" t="s">
        <v>4248</v>
      </c>
      <c r="Q2714" s="32" t="s">
        <v>9939</v>
      </c>
      <c r="R2714" s="32" t="s">
        <v>13034</v>
      </c>
      <c r="S2714" s="32" t="s">
        <v>13069</v>
      </c>
      <c r="T2714" s="32" t="s">
        <v>12540</v>
      </c>
      <c r="U2714" s="32" t="s">
        <v>13075</v>
      </c>
    </row>
    <row r="2715" spans="1:21" x14ac:dyDescent="0.25">
      <c r="A2715" s="35" t="s">
        <v>8640</v>
      </c>
      <c r="B2715" s="35" t="s">
        <v>8641</v>
      </c>
      <c r="C2715" s="35" t="s">
        <v>8642</v>
      </c>
      <c r="O2715" s="35"/>
      <c r="P2715" s="35" t="s">
        <v>4248</v>
      </c>
      <c r="Q2715" s="32" t="s">
        <v>9939</v>
      </c>
      <c r="R2715" s="32" t="s">
        <v>13072</v>
      </c>
      <c r="S2715" s="32" t="s">
        <v>13039</v>
      </c>
      <c r="T2715" s="32" t="s">
        <v>13040</v>
      </c>
      <c r="U2715" s="32" t="s">
        <v>13076</v>
      </c>
    </row>
    <row r="2716" spans="1:21" x14ac:dyDescent="0.25">
      <c r="A2716" s="35" t="s">
        <v>9428</v>
      </c>
      <c r="B2716" s="35" t="s">
        <v>9429</v>
      </c>
      <c r="C2716" s="35" t="s">
        <v>9430</v>
      </c>
      <c r="O2716" s="35"/>
      <c r="P2716" s="35" t="s">
        <v>4248</v>
      </c>
      <c r="Q2716" s="32" t="s">
        <v>9939</v>
      </c>
      <c r="R2716" s="32" t="s">
        <v>13034</v>
      </c>
      <c r="S2716" s="32" t="s">
        <v>13069</v>
      </c>
      <c r="T2716" s="32" t="s">
        <v>12540</v>
      </c>
      <c r="U2716" s="32" t="s">
        <v>13077</v>
      </c>
    </row>
    <row r="2717" spans="1:21" x14ac:dyDescent="0.25">
      <c r="A2717" s="33" t="s">
        <v>2875</v>
      </c>
      <c r="B2717" s="35" t="s">
        <v>3301</v>
      </c>
      <c r="C2717" s="35" t="s">
        <v>3436</v>
      </c>
      <c r="D2717" s="32" t="s">
        <v>117</v>
      </c>
      <c r="O2717" s="35"/>
      <c r="P2717" s="35" t="s">
        <v>4248</v>
      </c>
      <c r="Q2717" s="32" t="s">
        <v>9939</v>
      </c>
      <c r="R2717" s="32" t="s">
        <v>3436</v>
      </c>
    </row>
    <row r="2718" spans="1:21" x14ac:dyDescent="0.25">
      <c r="A2718" s="35" t="s">
        <v>8667</v>
      </c>
      <c r="B2718" s="35" t="s">
        <v>8668</v>
      </c>
      <c r="C2718" s="35" t="s">
        <v>8669</v>
      </c>
      <c r="O2718" s="35"/>
      <c r="P2718" s="35" t="s">
        <v>4248</v>
      </c>
      <c r="Q2718" s="32" t="s">
        <v>9939</v>
      </c>
      <c r="R2718" s="32" t="s">
        <v>13072</v>
      </c>
      <c r="S2718" s="32" t="s">
        <v>13039</v>
      </c>
      <c r="T2718" s="32" t="s">
        <v>13040</v>
      </c>
      <c r="U2718" s="32" t="s">
        <v>13078</v>
      </c>
    </row>
    <row r="2719" spans="1:21" x14ac:dyDescent="0.25">
      <c r="A2719" s="35" t="s">
        <v>8649</v>
      </c>
      <c r="B2719" s="35" t="s">
        <v>8650</v>
      </c>
      <c r="C2719" s="35" t="s">
        <v>8651</v>
      </c>
      <c r="O2719" s="35"/>
      <c r="P2719" s="35" t="s">
        <v>4248</v>
      </c>
      <c r="Q2719" s="32" t="s">
        <v>9939</v>
      </c>
      <c r="R2719" s="32" t="s">
        <v>13072</v>
      </c>
      <c r="S2719" s="32" t="s">
        <v>13039</v>
      </c>
      <c r="T2719" s="32" t="s">
        <v>13040</v>
      </c>
      <c r="U2719" s="32" t="s">
        <v>13079</v>
      </c>
    </row>
    <row r="2720" spans="1:21" x14ac:dyDescent="0.25">
      <c r="A2720" s="35" t="s">
        <v>8658</v>
      </c>
      <c r="B2720" s="35" t="s">
        <v>8659</v>
      </c>
      <c r="C2720" s="35" t="s">
        <v>8660</v>
      </c>
      <c r="O2720" s="35"/>
      <c r="P2720" s="35" t="s">
        <v>4248</v>
      </c>
      <c r="Q2720" s="32" t="s">
        <v>9939</v>
      </c>
      <c r="R2720" s="32" t="s">
        <v>13072</v>
      </c>
      <c r="S2720" s="32" t="s">
        <v>13039</v>
      </c>
      <c r="T2720" s="32" t="s">
        <v>13040</v>
      </c>
      <c r="U2720" s="32" t="s">
        <v>13080</v>
      </c>
    </row>
    <row r="2721" spans="1:21" x14ac:dyDescent="0.25">
      <c r="A2721" s="35" t="s">
        <v>8774</v>
      </c>
      <c r="B2721" s="35" t="s">
        <v>8775</v>
      </c>
      <c r="C2721" s="35" t="s">
        <v>8776</v>
      </c>
      <c r="O2721" s="35"/>
      <c r="P2721" s="35" t="s">
        <v>4248</v>
      </c>
      <c r="Q2721" s="32" t="s">
        <v>9939</v>
      </c>
      <c r="R2721" s="32" t="s">
        <v>13072</v>
      </c>
      <c r="S2721" s="32" t="s">
        <v>13039</v>
      </c>
      <c r="T2721" s="32" t="s">
        <v>13040</v>
      </c>
      <c r="U2721" s="32" t="s">
        <v>13081</v>
      </c>
    </row>
    <row r="2722" spans="1:21" x14ac:dyDescent="0.25">
      <c r="A2722" s="35" t="s">
        <v>8613</v>
      </c>
      <c r="B2722" s="35" t="s">
        <v>8614</v>
      </c>
      <c r="C2722" s="35" t="s">
        <v>8615</v>
      </c>
      <c r="O2722" s="35"/>
      <c r="P2722" s="35" t="s">
        <v>4248</v>
      </c>
      <c r="Q2722" s="32" t="s">
        <v>9939</v>
      </c>
      <c r="R2722" s="32" t="s">
        <v>13072</v>
      </c>
      <c r="S2722" s="32" t="s">
        <v>13039</v>
      </c>
      <c r="T2722" s="32" t="s">
        <v>13040</v>
      </c>
      <c r="U2722" s="32" t="s">
        <v>13082</v>
      </c>
    </row>
    <row r="2723" spans="1:21" x14ac:dyDescent="0.25">
      <c r="A2723" s="35" t="s">
        <v>8622</v>
      </c>
      <c r="B2723" s="35" t="s">
        <v>8623</v>
      </c>
      <c r="C2723" s="35" t="s">
        <v>8624</v>
      </c>
      <c r="O2723" s="35"/>
      <c r="P2723" s="35" t="s">
        <v>4248</v>
      </c>
      <c r="Q2723" s="32" t="s">
        <v>9939</v>
      </c>
      <c r="R2723" s="32" t="s">
        <v>13072</v>
      </c>
      <c r="S2723" s="32" t="s">
        <v>13039</v>
      </c>
      <c r="T2723" s="32" t="s">
        <v>13040</v>
      </c>
      <c r="U2723" s="32" t="s">
        <v>13083</v>
      </c>
    </row>
    <row r="2724" spans="1:21" x14ac:dyDescent="0.25">
      <c r="A2724" s="35" t="s">
        <v>9413</v>
      </c>
      <c r="B2724" s="35" t="s">
        <v>9414</v>
      </c>
      <c r="C2724" s="35" t="s">
        <v>9415</v>
      </c>
      <c r="O2724" s="35"/>
      <c r="P2724" s="35" t="s">
        <v>4248</v>
      </c>
      <c r="Q2724" s="32" t="s">
        <v>9939</v>
      </c>
      <c r="R2724" s="32" t="s">
        <v>13034</v>
      </c>
      <c r="S2724" s="32" t="s">
        <v>13069</v>
      </c>
      <c r="T2724" s="32" t="s">
        <v>12540</v>
      </c>
      <c r="U2724" s="32" t="s">
        <v>13084</v>
      </c>
    </row>
    <row r="2725" spans="1:21" x14ac:dyDescent="0.25">
      <c r="A2725" s="33" t="s">
        <v>3494</v>
      </c>
      <c r="B2725" s="35" t="s">
        <v>3506</v>
      </c>
      <c r="C2725" s="35" t="s">
        <v>3496</v>
      </c>
      <c r="D2725" s="32" t="s">
        <v>3497</v>
      </c>
      <c r="O2725" s="35"/>
      <c r="P2725" s="35" t="s">
        <v>3713</v>
      </c>
      <c r="Q2725" s="32" t="s">
        <v>9940</v>
      </c>
      <c r="R2725" s="32" t="s">
        <v>13085</v>
      </c>
      <c r="S2725" s="32" t="s">
        <v>10266</v>
      </c>
    </row>
    <row r="2726" spans="1:21" x14ac:dyDescent="0.25">
      <c r="A2726" s="35" t="s">
        <v>9404</v>
      </c>
      <c r="B2726" s="35" t="s">
        <v>9405</v>
      </c>
      <c r="C2726" s="35" t="s">
        <v>9406</v>
      </c>
      <c r="O2726" s="35"/>
      <c r="P2726" s="35" t="s">
        <v>4248</v>
      </c>
      <c r="Q2726" s="32" t="s">
        <v>9941</v>
      </c>
      <c r="R2726" s="32" t="s">
        <v>13086</v>
      </c>
      <c r="S2726" s="32" t="s">
        <v>13087</v>
      </c>
      <c r="T2726" s="32" t="s">
        <v>13088</v>
      </c>
      <c r="U2726" s="32" t="s">
        <v>13089</v>
      </c>
    </row>
    <row r="2727" spans="1:21" x14ac:dyDescent="0.25">
      <c r="A2727" s="33" t="s">
        <v>3569</v>
      </c>
      <c r="B2727" s="35" t="s">
        <v>3570</v>
      </c>
      <c r="C2727" s="35" t="s">
        <v>3571</v>
      </c>
      <c r="D2727" s="32" t="s">
        <v>257</v>
      </c>
      <c r="O2727" s="35"/>
      <c r="P2727" s="35" t="s">
        <v>3713</v>
      </c>
      <c r="Q2727" s="32" t="s">
        <v>9941</v>
      </c>
      <c r="R2727" s="32" t="s">
        <v>3571</v>
      </c>
    </row>
    <row r="2728" spans="1:21" x14ac:dyDescent="0.25">
      <c r="A2728" s="35" t="s">
        <v>4259</v>
      </c>
      <c r="B2728" s="35" t="s">
        <v>4260</v>
      </c>
      <c r="C2728" s="35" t="s">
        <v>3571</v>
      </c>
      <c r="O2728" s="35"/>
      <c r="P2728" s="35" t="s">
        <v>3713</v>
      </c>
      <c r="Q2728" s="32" t="s">
        <v>9941</v>
      </c>
      <c r="R2728" s="32" t="s">
        <v>3571</v>
      </c>
    </row>
    <row r="2729" spans="1:21" x14ac:dyDescent="0.25">
      <c r="A2729" s="35" t="s">
        <v>9461</v>
      </c>
      <c r="B2729" s="35" t="s">
        <v>4260</v>
      </c>
      <c r="C2729" s="35" t="s">
        <v>9462</v>
      </c>
      <c r="O2729" s="35"/>
      <c r="P2729" s="35" t="s">
        <v>4248</v>
      </c>
      <c r="Q2729" s="32" t="s">
        <v>9941</v>
      </c>
      <c r="R2729" s="32" t="s">
        <v>13086</v>
      </c>
      <c r="S2729" s="32" t="s">
        <v>13087</v>
      </c>
      <c r="T2729" s="32" t="s">
        <v>13088</v>
      </c>
      <c r="U2729" s="32" t="s">
        <v>13090</v>
      </c>
    </row>
    <row r="2730" spans="1:21" x14ac:dyDescent="0.25">
      <c r="A2730" s="33" t="s">
        <v>3453</v>
      </c>
      <c r="B2730" s="35" t="s">
        <v>3454</v>
      </c>
      <c r="C2730" s="35" t="s">
        <v>3455</v>
      </c>
      <c r="D2730" s="32" t="s">
        <v>394</v>
      </c>
      <c r="O2730" s="35"/>
      <c r="P2730" s="35" t="s">
        <v>4248</v>
      </c>
      <c r="Q2730" s="32" t="s">
        <v>9941</v>
      </c>
      <c r="R2730" s="32" t="s">
        <v>13091</v>
      </c>
      <c r="S2730" s="32" t="s">
        <v>13092</v>
      </c>
      <c r="T2730" s="32" t="s">
        <v>13093</v>
      </c>
      <c r="U2730" s="32" t="s">
        <v>13094</v>
      </c>
    </row>
    <row r="2731" spans="1:21" x14ac:dyDescent="0.25">
      <c r="A2731" s="35" t="s">
        <v>9431</v>
      </c>
      <c r="B2731" s="35" t="s">
        <v>9432</v>
      </c>
      <c r="C2731" s="35" t="s">
        <v>9433</v>
      </c>
      <c r="O2731" s="35"/>
      <c r="P2731" s="35" t="s">
        <v>4248</v>
      </c>
      <c r="Q2731" s="32" t="s">
        <v>9941</v>
      </c>
      <c r="R2731" s="32" t="s">
        <v>13086</v>
      </c>
      <c r="S2731" s="32" t="s">
        <v>13087</v>
      </c>
      <c r="T2731" s="32" t="s">
        <v>13088</v>
      </c>
      <c r="U2731" s="32" t="s">
        <v>13095</v>
      </c>
    </row>
    <row r="2732" spans="1:21" x14ac:dyDescent="0.25">
      <c r="A2732" s="35" t="s">
        <v>9416</v>
      </c>
      <c r="B2732" s="35" t="s">
        <v>9417</v>
      </c>
      <c r="C2732" s="35" t="s">
        <v>9418</v>
      </c>
      <c r="O2732" s="35"/>
      <c r="P2732" s="35" t="s">
        <v>4248</v>
      </c>
      <c r="Q2732" s="32" t="s">
        <v>9941</v>
      </c>
      <c r="R2732" s="32" t="s">
        <v>13086</v>
      </c>
      <c r="S2732" s="32" t="s">
        <v>13087</v>
      </c>
      <c r="T2732" s="32" t="s">
        <v>13088</v>
      </c>
      <c r="U2732" s="32" t="s">
        <v>13096</v>
      </c>
    </row>
    <row r="2733" spans="1:21" x14ac:dyDescent="0.25">
      <c r="A2733" s="33" t="s">
        <v>3612</v>
      </c>
      <c r="B2733" s="35" t="s">
        <v>3613</v>
      </c>
      <c r="C2733" s="35" t="s">
        <v>3614</v>
      </c>
      <c r="D2733" s="32" t="s">
        <v>3611</v>
      </c>
      <c r="O2733" s="35"/>
      <c r="P2733" s="35" t="s">
        <v>3713</v>
      </c>
      <c r="Q2733" s="32" t="s">
        <v>9940</v>
      </c>
      <c r="R2733" s="32" t="s">
        <v>3805</v>
      </c>
    </row>
    <row r="2734" spans="1:21" x14ac:dyDescent="0.25">
      <c r="A2734" s="35" t="s">
        <v>8192</v>
      </c>
      <c r="B2734" s="35" t="s">
        <v>8193</v>
      </c>
      <c r="C2734" s="35" t="s">
        <v>8194</v>
      </c>
      <c r="O2734" s="35"/>
      <c r="P2734" s="35" t="s">
        <v>4248</v>
      </c>
      <c r="Q2734" s="32" t="s">
        <v>9940</v>
      </c>
      <c r="R2734" s="32" t="s">
        <v>13086</v>
      </c>
      <c r="S2734" s="32" t="s">
        <v>13097</v>
      </c>
      <c r="T2734" s="32" t="s">
        <v>13088</v>
      </c>
      <c r="U2734" s="32" t="s">
        <v>13098</v>
      </c>
    </row>
    <row r="2735" spans="1:21" x14ac:dyDescent="0.25">
      <c r="A2735" s="35" t="s">
        <v>9443</v>
      </c>
      <c r="B2735" s="35" t="s">
        <v>9444</v>
      </c>
      <c r="C2735" s="35" t="s">
        <v>9445</v>
      </c>
      <c r="O2735" s="35"/>
      <c r="P2735" s="35" t="s">
        <v>4248</v>
      </c>
      <c r="Q2735" s="32" t="s">
        <v>9940</v>
      </c>
      <c r="R2735" s="32" t="s">
        <v>13086</v>
      </c>
      <c r="S2735" s="32" t="s">
        <v>13097</v>
      </c>
      <c r="T2735" s="32" t="s">
        <v>13088</v>
      </c>
      <c r="U2735" s="32" t="s">
        <v>13099</v>
      </c>
    </row>
    <row r="2736" spans="1:21" x14ac:dyDescent="0.25">
      <c r="A2736" s="35" t="s">
        <v>9463</v>
      </c>
      <c r="B2736" s="35" t="s">
        <v>9444</v>
      </c>
      <c r="C2736" s="35" t="s">
        <v>9464</v>
      </c>
      <c r="O2736" s="35"/>
      <c r="P2736" s="35" t="s">
        <v>4248</v>
      </c>
      <c r="Q2736" s="32" t="s">
        <v>9940</v>
      </c>
      <c r="R2736" s="32" t="s">
        <v>13086</v>
      </c>
      <c r="S2736" s="32" t="s">
        <v>13097</v>
      </c>
      <c r="T2736" s="32" t="s">
        <v>13088</v>
      </c>
      <c r="U2736" s="32" t="s">
        <v>13100</v>
      </c>
    </row>
    <row r="2737" spans="1:21" x14ac:dyDescent="0.25">
      <c r="A2737" s="33" t="s">
        <v>3451</v>
      </c>
      <c r="B2737" s="35" t="s">
        <v>3450</v>
      </c>
      <c r="C2737" s="35" t="s">
        <v>3452</v>
      </c>
      <c r="D2737" s="32" t="s">
        <v>394</v>
      </c>
      <c r="O2737" s="35"/>
      <c r="P2737" s="35" t="s">
        <v>4248</v>
      </c>
      <c r="Q2737" s="32" t="s">
        <v>9940</v>
      </c>
      <c r="R2737" s="32" t="s">
        <v>13101</v>
      </c>
      <c r="S2737" s="32" t="s">
        <v>13092</v>
      </c>
      <c r="T2737" s="32" t="s">
        <v>13093</v>
      </c>
      <c r="U2737" s="32" t="s">
        <v>13102</v>
      </c>
    </row>
    <row r="2738" spans="1:21" x14ac:dyDescent="0.25">
      <c r="A2738" s="35" t="s">
        <v>6533</v>
      </c>
      <c r="B2738" s="35" t="s">
        <v>6534</v>
      </c>
      <c r="C2738" s="35" t="s">
        <v>6535</v>
      </c>
      <c r="O2738" s="35"/>
      <c r="P2738" s="35" t="s">
        <v>4248</v>
      </c>
      <c r="Q2738" s="32" t="s">
        <v>9940</v>
      </c>
      <c r="R2738" s="32" t="s">
        <v>13086</v>
      </c>
      <c r="S2738" s="32" t="s">
        <v>13097</v>
      </c>
      <c r="T2738" s="32" t="s">
        <v>13088</v>
      </c>
      <c r="U2738" s="32" t="s">
        <v>13103</v>
      </c>
    </row>
    <row r="2739" spans="1:21" x14ac:dyDescent="0.25">
      <c r="A2739" s="35" t="s">
        <v>9419</v>
      </c>
      <c r="B2739" s="35" t="s">
        <v>9420</v>
      </c>
      <c r="C2739" s="35" t="s">
        <v>9421</v>
      </c>
      <c r="O2739" s="35"/>
      <c r="P2739" s="35" t="s">
        <v>4248</v>
      </c>
      <c r="Q2739" s="32" t="s">
        <v>9940</v>
      </c>
      <c r="R2739" s="32" t="s">
        <v>13086</v>
      </c>
      <c r="S2739" s="32" t="s">
        <v>13097</v>
      </c>
      <c r="T2739" s="32" t="s">
        <v>13088</v>
      </c>
      <c r="U2739" s="32" t="s">
        <v>13104</v>
      </c>
    </row>
    <row r="2740" spans="1:21" x14ac:dyDescent="0.25">
      <c r="A2740" s="33" t="s">
        <v>3608</v>
      </c>
      <c r="B2740" s="35" t="s">
        <v>3609</v>
      </c>
      <c r="C2740" s="35" t="s">
        <v>3610</v>
      </c>
      <c r="D2740" s="32" t="s">
        <v>3611</v>
      </c>
      <c r="O2740" s="35"/>
      <c r="P2740" s="35" t="s">
        <v>3713</v>
      </c>
      <c r="Q2740" s="32" t="s">
        <v>9942</v>
      </c>
      <c r="R2740" s="32" t="s">
        <v>3568</v>
      </c>
    </row>
    <row r="2741" spans="1:21" x14ac:dyDescent="0.25">
      <c r="A2741" s="33" t="s">
        <v>3566</v>
      </c>
      <c r="B2741" s="35" t="s">
        <v>3567</v>
      </c>
      <c r="C2741" s="35" t="s">
        <v>3568</v>
      </c>
      <c r="D2741" s="32" t="s">
        <v>257</v>
      </c>
      <c r="O2741" s="35"/>
      <c r="P2741" s="35" t="s">
        <v>3713</v>
      </c>
      <c r="Q2741" s="32" t="s">
        <v>9942</v>
      </c>
      <c r="R2741" s="32" t="s">
        <v>3568</v>
      </c>
    </row>
    <row r="2742" spans="1:21" x14ac:dyDescent="0.25">
      <c r="A2742" s="33" t="s">
        <v>3507</v>
      </c>
      <c r="B2742" s="35" t="s">
        <v>3508</v>
      </c>
      <c r="C2742" s="35" t="s">
        <v>3549</v>
      </c>
      <c r="D2742" s="32" t="s">
        <v>3509</v>
      </c>
      <c r="O2742" s="35"/>
      <c r="P2742" s="35" t="s">
        <v>3713</v>
      </c>
      <c r="Q2742" s="32" t="s">
        <v>9942</v>
      </c>
      <c r="R2742" s="32" t="s">
        <v>3568</v>
      </c>
      <c r="S2742" s="32" t="s">
        <v>9908</v>
      </c>
    </row>
    <row r="2743" spans="1:21" x14ac:dyDescent="0.25">
      <c r="A2743" s="33" t="s">
        <v>3456</v>
      </c>
      <c r="B2743" s="35" t="s">
        <v>3458</v>
      </c>
      <c r="C2743" s="35" t="s">
        <v>3457</v>
      </c>
      <c r="D2743" s="32" t="s">
        <v>394</v>
      </c>
      <c r="O2743" s="35"/>
      <c r="P2743" s="35" t="s">
        <v>4248</v>
      </c>
      <c r="Q2743" s="32" t="s">
        <v>9942</v>
      </c>
      <c r="R2743" s="32" t="s">
        <v>13105</v>
      </c>
      <c r="S2743" s="32" t="s">
        <v>13092</v>
      </c>
      <c r="T2743" s="32" t="s">
        <v>13093</v>
      </c>
      <c r="U2743" s="32" t="s">
        <v>13106</v>
      </c>
    </row>
    <row r="2744" spans="1:21" x14ac:dyDescent="0.25">
      <c r="A2744" s="33" t="s">
        <v>3516</v>
      </c>
      <c r="B2744" s="35" t="s">
        <v>3517</v>
      </c>
      <c r="C2744" s="35" t="s">
        <v>3550</v>
      </c>
      <c r="D2744" s="32" t="s">
        <v>3518</v>
      </c>
      <c r="O2744" s="35"/>
      <c r="P2744" s="35" t="s">
        <v>3713</v>
      </c>
      <c r="Q2744" s="32" t="s">
        <v>9942</v>
      </c>
      <c r="R2744" s="32" t="s">
        <v>3568</v>
      </c>
      <c r="S2744" s="32" t="s">
        <v>13107</v>
      </c>
    </row>
    <row r="2745" spans="1:21" x14ac:dyDescent="0.25">
      <c r="A2745" s="35" t="s">
        <v>7407</v>
      </c>
      <c r="B2745" s="35" t="s">
        <v>7408</v>
      </c>
      <c r="C2745" s="35" t="s">
        <v>7409</v>
      </c>
      <c r="O2745" s="35"/>
      <c r="P2745" s="35" t="s">
        <v>4248</v>
      </c>
      <c r="Q2745" s="32" t="s">
        <v>9942</v>
      </c>
      <c r="R2745" s="32" t="s">
        <v>13086</v>
      </c>
      <c r="S2745" s="32" t="s">
        <v>13108</v>
      </c>
      <c r="T2745" s="32" t="s">
        <v>13088</v>
      </c>
      <c r="U2745" s="32" t="s">
        <v>13109</v>
      </c>
    </row>
    <row r="2746" spans="1:21" x14ac:dyDescent="0.25">
      <c r="A2746" s="35" t="s">
        <v>4250</v>
      </c>
      <c r="B2746" s="35" t="s">
        <v>4251</v>
      </c>
      <c r="C2746" s="35" t="s">
        <v>4252</v>
      </c>
      <c r="O2746" s="35"/>
      <c r="P2746" s="35" t="s">
        <v>3713</v>
      </c>
      <c r="Q2746" s="32" t="s">
        <v>9941</v>
      </c>
      <c r="R2746" s="32" t="s">
        <v>13110</v>
      </c>
      <c r="S2746" s="32" t="s">
        <v>13111</v>
      </c>
    </row>
    <row r="2747" spans="1:21" x14ac:dyDescent="0.25">
      <c r="A2747" s="35" t="s">
        <v>4256</v>
      </c>
      <c r="B2747" s="35" t="s">
        <v>4257</v>
      </c>
      <c r="C2747" s="35" t="s">
        <v>4258</v>
      </c>
      <c r="O2747" s="35"/>
      <c r="P2747" s="35" t="s">
        <v>3713</v>
      </c>
      <c r="Q2747" s="32" t="s">
        <v>9941</v>
      </c>
      <c r="R2747" s="32" t="s">
        <v>13112</v>
      </c>
      <c r="S2747" s="32" t="s">
        <v>11830</v>
      </c>
    </row>
    <row r="2748" spans="1:21" x14ac:dyDescent="0.25">
      <c r="A2748" s="35" t="s">
        <v>4253</v>
      </c>
      <c r="B2748" s="35" t="s">
        <v>4254</v>
      </c>
      <c r="C2748" s="35" t="s">
        <v>4255</v>
      </c>
      <c r="O2748" s="35"/>
      <c r="P2748" s="35" t="s">
        <v>3713</v>
      </c>
      <c r="Q2748" s="32" t="s">
        <v>9941</v>
      </c>
      <c r="R2748" s="32" t="s">
        <v>13113</v>
      </c>
      <c r="S2748" s="32" t="s">
        <v>10266</v>
      </c>
    </row>
    <row r="2749" spans="1:21" x14ac:dyDescent="0.25">
      <c r="A2749" s="35" t="s">
        <v>4261</v>
      </c>
      <c r="B2749" s="35" t="s">
        <v>4262</v>
      </c>
      <c r="C2749" s="35" t="s">
        <v>4263</v>
      </c>
      <c r="O2749" s="35"/>
      <c r="P2749" s="35" t="s">
        <v>3713</v>
      </c>
      <c r="Q2749" s="32" t="s">
        <v>9940</v>
      </c>
      <c r="R2749" s="32" t="s">
        <v>13114</v>
      </c>
      <c r="S2749" s="32" t="s">
        <v>13111</v>
      </c>
    </row>
    <row r="2750" spans="1:21" x14ac:dyDescent="0.25">
      <c r="A2750" s="35" t="s">
        <v>4264</v>
      </c>
      <c r="B2750" s="35" t="s">
        <v>4265</v>
      </c>
      <c r="C2750" s="35" t="s">
        <v>4266</v>
      </c>
      <c r="O2750" s="35"/>
      <c r="P2750" s="35" t="s">
        <v>3713</v>
      </c>
      <c r="Q2750" s="32" t="s">
        <v>9940</v>
      </c>
      <c r="R2750" s="32" t="s">
        <v>13115</v>
      </c>
      <c r="S2750" s="32" t="s">
        <v>11830</v>
      </c>
    </row>
    <row r="2751" spans="1:21" x14ac:dyDescent="0.25">
      <c r="A2751" s="35" t="s">
        <v>4635</v>
      </c>
      <c r="B2751" s="35" t="s">
        <v>4636</v>
      </c>
      <c r="C2751" s="35" t="s">
        <v>4637</v>
      </c>
      <c r="O2751" s="35"/>
      <c r="P2751" s="35" t="s">
        <v>3713</v>
      </c>
      <c r="Q2751" s="32" t="s">
        <v>9942</v>
      </c>
      <c r="R2751" s="32" t="s">
        <v>13116</v>
      </c>
      <c r="S2751" s="32" t="s">
        <v>13111</v>
      </c>
    </row>
    <row r="2752" spans="1:21" x14ac:dyDescent="0.25">
      <c r="A2752" s="35" t="s">
        <v>5072</v>
      </c>
      <c r="B2752" s="35" t="s">
        <v>5073</v>
      </c>
      <c r="C2752" s="35" t="s">
        <v>5074</v>
      </c>
      <c r="O2752" s="35"/>
      <c r="P2752" s="35" t="s">
        <v>3713</v>
      </c>
      <c r="Q2752" s="32" t="s">
        <v>9942</v>
      </c>
      <c r="R2752" s="32" t="s">
        <v>13117</v>
      </c>
      <c r="S2752" s="32" t="s">
        <v>11830</v>
      </c>
    </row>
    <row r="2753" spans="1:21" x14ac:dyDescent="0.25">
      <c r="A2753" s="33" t="s">
        <v>3579</v>
      </c>
      <c r="B2753" s="35" t="s">
        <v>3581</v>
      </c>
      <c r="C2753" s="35" t="s">
        <v>3580</v>
      </c>
      <c r="D2753" s="32" t="s">
        <v>3390</v>
      </c>
      <c r="O2753" s="35"/>
      <c r="P2753" s="35" t="s">
        <v>3713</v>
      </c>
      <c r="Q2753" s="32" t="s">
        <v>9942</v>
      </c>
      <c r="R2753" s="32" t="s">
        <v>13118</v>
      </c>
      <c r="S2753" s="32" t="s">
        <v>10266</v>
      </c>
    </row>
    <row r="2754" spans="1:21" x14ac:dyDescent="0.25">
      <c r="A2754" s="35" t="s">
        <v>9341</v>
      </c>
      <c r="B2754" s="35" t="s">
        <v>9342</v>
      </c>
      <c r="C2754" s="35" t="s">
        <v>9343</v>
      </c>
      <c r="O2754" s="35"/>
      <c r="P2754" s="35" t="s">
        <v>3713</v>
      </c>
      <c r="Q2754" s="32" t="s">
        <v>10213</v>
      </c>
      <c r="R2754" s="32" t="s">
        <v>13119</v>
      </c>
      <c r="S2754" s="32" t="s">
        <v>13120</v>
      </c>
      <c r="T2754" s="32" t="s">
        <v>10069</v>
      </c>
    </row>
    <row r="2755" spans="1:21" x14ac:dyDescent="0.25">
      <c r="A2755" s="35" t="s">
        <v>9338</v>
      </c>
      <c r="B2755" s="35" t="s">
        <v>9339</v>
      </c>
      <c r="C2755" s="35" t="s">
        <v>9340</v>
      </c>
      <c r="O2755" s="35"/>
      <c r="P2755" s="35" t="s">
        <v>3713</v>
      </c>
      <c r="Q2755" s="32" t="s">
        <v>10213</v>
      </c>
      <c r="R2755" s="32" t="s">
        <v>13119</v>
      </c>
      <c r="S2755" s="32" t="s">
        <v>13121</v>
      </c>
      <c r="T2755" s="32" t="s">
        <v>9796</v>
      </c>
    </row>
    <row r="2756" spans="1:21" x14ac:dyDescent="0.25">
      <c r="A2756" s="35" t="s">
        <v>9344</v>
      </c>
      <c r="B2756" s="35" t="s">
        <v>9345</v>
      </c>
      <c r="C2756" s="35" t="s">
        <v>9346</v>
      </c>
      <c r="O2756" s="35"/>
      <c r="P2756" s="35" t="s">
        <v>3713</v>
      </c>
      <c r="Q2756" s="32" t="s">
        <v>10213</v>
      </c>
      <c r="R2756" s="32" t="s">
        <v>13119</v>
      </c>
      <c r="S2756" s="32" t="s">
        <v>13122</v>
      </c>
      <c r="T2756" s="32" t="s">
        <v>13123</v>
      </c>
      <c r="U2756" s="32" t="s">
        <v>10069</v>
      </c>
    </row>
    <row r="2757" spans="1:21" x14ac:dyDescent="0.25">
      <c r="A2757" s="35" t="s">
        <v>9521</v>
      </c>
      <c r="B2757" s="35" t="s">
        <v>9522</v>
      </c>
      <c r="C2757" s="35" t="s">
        <v>9523</v>
      </c>
      <c r="O2757" s="35"/>
      <c r="P2757" s="35" t="s">
        <v>3713</v>
      </c>
      <c r="Q2757" s="32" t="s">
        <v>10214</v>
      </c>
      <c r="R2757" s="32" t="s">
        <v>13124</v>
      </c>
      <c r="S2757" s="32" t="s">
        <v>13120</v>
      </c>
      <c r="T2757" s="32" t="s">
        <v>10069</v>
      </c>
    </row>
    <row r="2758" spans="1:21" x14ac:dyDescent="0.25">
      <c r="A2758" s="35" t="s">
        <v>9518</v>
      </c>
      <c r="B2758" s="35" t="s">
        <v>9519</v>
      </c>
      <c r="C2758" s="35" t="s">
        <v>9520</v>
      </c>
      <c r="O2758" s="35"/>
      <c r="P2758" s="35" t="s">
        <v>3713</v>
      </c>
      <c r="Q2758" s="32" t="s">
        <v>10214</v>
      </c>
      <c r="R2758" s="32" t="s">
        <v>13124</v>
      </c>
      <c r="S2758" s="32" t="s">
        <v>13121</v>
      </c>
      <c r="T2758" s="32" t="s">
        <v>9796</v>
      </c>
    </row>
    <row r="2759" spans="1:21" x14ac:dyDescent="0.25">
      <c r="A2759" s="35" t="s">
        <v>9529</v>
      </c>
      <c r="B2759" s="35" t="s">
        <v>9530</v>
      </c>
      <c r="C2759" s="35" t="s">
        <v>9531</v>
      </c>
      <c r="O2759" s="35"/>
      <c r="P2759" s="35" t="s">
        <v>3713</v>
      </c>
      <c r="Q2759" s="32" t="s">
        <v>10214</v>
      </c>
      <c r="R2759" s="32" t="s">
        <v>13124</v>
      </c>
      <c r="S2759" s="32" t="s">
        <v>13122</v>
      </c>
      <c r="T2759" s="32" t="s">
        <v>13123</v>
      </c>
      <c r="U2759" s="32" t="s">
        <v>10069</v>
      </c>
    </row>
    <row r="2760" spans="1:21" x14ac:dyDescent="0.25">
      <c r="A2760" s="35" t="s">
        <v>9347</v>
      </c>
      <c r="B2760" s="35" t="s">
        <v>9348</v>
      </c>
      <c r="C2760" s="35" t="s">
        <v>9349</v>
      </c>
      <c r="O2760" s="35"/>
      <c r="P2760" s="35" t="s">
        <v>3713</v>
      </c>
      <c r="Q2760" s="32" t="s">
        <v>10215</v>
      </c>
      <c r="R2760" s="32" t="s">
        <v>13125</v>
      </c>
      <c r="S2760" s="32" t="s">
        <v>13121</v>
      </c>
      <c r="T2760" s="32" t="s">
        <v>9796</v>
      </c>
    </row>
    <row r="2761" spans="1:21" x14ac:dyDescent="0.25">
      <c r="A2761" s="35" t="s">
        <v>9350</v>
      </c>
      <c r="B2761" s="35" t="s">
        <v>9351</v>
      </c>
      <c r="C2761" s="35" t="s">
        <v>9352</v>
      </c>
      <c r="O2761" s="35"/>
      <c r="P2761" s="35" t="s">
        <v>3713</v>
      </c>
      <c r="Q2761" s="32" t="s">
        <v>10215</v>
      </c>
      <c r="R2761" s="32" t="s">
        <v>13125</v>
      </c>
      <c r="S2761" s="32" t="s">
        <v>13120</v>
      </c>
      <c r="T2761" s="32" t="s">
        <v>10069</v>
      </c>
    </row>
    <row r="2762" spans="1:21" x14ac:dyDescent="0.25">
      <c r="A2762" s="35" t="s">
        <v>9497</v>
      </c>
      <c r="B2762" s="35" t="s">
        <v>9498</v>
      </c>
      <c r="C2762" s="35" t="s">
        <v>9499</v>
      </c>
      <c r="O2762" s="35"/>
      <c r="P2762" s="35" t="s">
        <v>3713</v>
      </c>
      <c r="Q2762" s="32" t="s">
        <v>10215</v>
      </c>
      <c r="R2762" s="32" t="s">
        <v>13125</v>
      </c>
      <c r="S2762" s="32" t="s">
        <v>13122</v>
      </c>
      <c r="T2762" s="32" t="s">
        <v>13123</v>
      </c>
      <c r="U2762" s="32" t="s">
        <v>10069</v>
      </c>
    </row>
    <row r="2763" spans="1:21" x14ac:dyDescent="0.25">
      <c r="A2763" s="35" t="s">
        <v>9633</v>
      </c>
      <c r="B2763" s="35" t="s">
        <v>9634</v>
      </c>
      <c r="C2763" s="35" t="s">
        <v>9635</v>
      </c>
      <c r="O2763" s="35"/>
      <c r="P2763" s="35" t="s">
        <v>3713</v>
      </c>
      <c r="Q2763" s="32" t="s">
        <v>10217</v>
      </c>
      <c r="R2763" s="32" t="s">
        <v>13126</v>
      </c>
      <c r="S2763" s="32" t="s">
        <v>13120</v>
      </c>
      <c r="T2763" s="32" t="s">
        <v>10069</v>
      </c>
    </row>
    <row r="2764" spans="1:21" x14ac:dyDescent="0.25">
      <c r="A2764" s="35" t="s">
        <v>9532</v>
      </c>
      <c r="B2764" s="35" t="s">
        <v>9533</v>
      </c>
      <c r="C2764" s="35" t="s">
        <v>9534</v>
      </c>
      <c r="O2764" s="35"/>
      <c r="P2764" s="35" t="s">
        <v>3713</v>
      </c>
      <c r="Q2764" s="32" t="s">
        <v>10217</v>
      </c>
      <c r="R2764" s="32" t="s">
        <v>13126</v>
      </c>
      <c r="S2764" s="32" t="s">
        <v>13121</v>
      </c>
      <c r="T2764" s="32" t="s">
        <v>9796</v>
      </c>
    </row>
    <row r="2765" spans="1:21" x14ac:dyDescent="0.25">
      <c r="A2765" s="35" t="s">
        <v>9636</v>
      </c>
      <c r="B2765" s="35" t="s">
        <v>9637</v>
      </c>
      <c r="C2765" s="35" t="s">
        <v>9638</v>
      </c>
      <c r="O2765" s="35"/>
      <c r="P2765" s="35" t="s">
        <v>3713</v>
      </c>
      <c r="Q2765" s="32" t="s">
        <v>10217</v>
      </c>
      <c r="R2765" s="32" t="s">
        <v>13126</v>
      </c>
      <c r="S2765" s="32" t="s">
        <v>13122</v>
      </c>
      <c r="T2765" s="32" t="s">
        <v>13123</v>
      </c>
      <c r="U2765" s="32" t="s">
        <v>10069</v>
      </c>
    </row>
    <row r="2766" spans="1:21" x14ac:dyDescent="0.25">
      <c r="A2766" s="35" t="s">
        <v>518</v>
      </c>
      <c r="B2766" s="35" t="s">
        <v>519</v>
      </c>
      <c r="C2766" s="35" t="s">
        <v>520</v>
      </c>
      <c r="D2766" s="32" t="s">
        <v>268</v>
      </c>
      <c r="E2766" s="32" t="s">
        <v>138</v>
      </c>
      <c r="F2766" s="46" t="s">
        <v>138</v>
      </c>
      <c r="G2766" s="32" t="s">
        <v>138</v>
      </c>
      <c r="H2766" s="32" t="s">
        <v>138</v>
      </c>
      <c r="I2766" s="32" t="s">
        <v>133</v>
      </c>
      <c r="O2766" s="35"/>
      <c r="P2766" s="35" t="s">
        <v>4248</v>
      </c>
      <c r="R2766" s="32" t="s">
        <v>13127</v>
      </c>
      <c r="S2766" s="32" t="s">
        <v>13128</v>
      </c>
      <c r="T2766" s="32" t="s">
        <v>10914</v>
      </c>
      <c r="U2766" s="32" t="s">
        <v>13129</v>
      </c>
    </row>
    <row r="2767" spans="1:21" x14ac:dyDescent="0.25">
      <c r="A2767" s="35" t="s">
        <v>514</v>
      </c>
      <c r="B2767" s="35" t="s">
        <v>515</v>
      </c>
      <c r="C2767" s="35" t="s">
        <v>516</v>
      </c>
      <c r="D2767" s="32" t="s">
        <v>517</v>
      </c>
      <c r="E2767" s="32" t="s">
        <v>138</v>
      </c>
      <c r="F2767" s="46" t="s">
        <v>138</v>
      </c>
      <c r="G2767" s="32" t="s">
        <v>138</v>
      </c>
      <c r="H2767" s="32" t="s">
        <v>138</v>
      </c>
      <c r="I2767" s="32" t="s">
        <v>133</v>
      </c>
      <c r="O2767" s="35"/>
      <c r="P2767" s="35" t="s">
        <v>4248</v>
      </c>
      <c r="R2767" s="32" t="s">
        <v>13127</v>
      </c>
      <c r="S2767" s="32" t="s">
        <v>13128</v>
      </c>
      <c r="T2767" s="32" t="s">
        <v>13130</v>
      </c>
      <c r="U2767" s="32" t="s">
        <v>13131</v>
      </c>
    </row>
    <row r="2768" spans="1:21" x14ac:dyDescent="0.25">
      <c r="A2768" s="35" t="s">
        <v>511</v>
      </c>
      <c r="B2768" s="35" t="s">
        <v>512</v>
      </c>
      <c r="C2768" s="35" t="s">
        <v>513</v>
      </c>
      <c r="D2768" s="32" t="s">
        <v>110</v>
      </c>
      <c r="E2768" s="32" t="s">
        <v>470</v>
      </c>
      <c r="F2768" s="46">
        <v>4</v>
      </c>
      <c r="G2768" s="32" t="s">
        <v>311</v>
      </c>
      <c r="H2768" s="32" t="s">
        <v>100</v>
      </c>
      <c r="I2768" s="32" t="s">
        <v>133</v>
      </c>
      <c r="M2768" s="32">
        <v>33</v>
      </c>
      <c r="N2768" s="32">
        <v>34</v>
      </c>
      <c r="O2768" s="35"/>
      <c r="P2768" s="35" t="s">
        <v>4248</v>
      </c>
      <c r="Q2768" s="32" t="s">
        <v>9874</v>
      </c>
      <c r="R2768" s="32" t="s">
        <v>11852</v>
      </c>
      <c r="S2768" s="32" t="s">
        <v>11228</v>
      </c>
      <c r="T2768" s="32" t="e" cm="1">
        <f t="array" ref="T2768">-Ic</f>
        <v>#NAME?</v>
      </c>
      <c r="U2768" s="32" t="s">
        <v>11229</v>
      </c>
    </row>
    <row r="2769" spans="1:21" x14ac:dyDescent="0.25">
      <c r="A2769" s="35" t="s">
        <v>506</v>
      </c>
      <c r="B2769" s="37" t="s">
        <v>507</v>
      </c>
      <c r="C2769" s="35" t="s">
        <v>508</v>
      </c>
      <c r="D2769" s="32" t="s">
        <v>474</v>
      </c>
      <c r="E2769" s="32" t="s">
        <v>470</v>
      </c>
      <c r="F2769" s="46">
        <v>4</v>
      </c>
      <c r="G2769" s="32" t="s">
        <v>311</v>
      </c>
      <c r="H2769" s="32" t="s">
        <v>100</v>
      </c>
      <c r="I2769" s="32" t="s">
        <v>133</v>
      </c>
      <c r="M2769" s="32">
        <v>33</v>
      </c>
      <c r="N2769" s="32">
        <v>34</v>
      </c>
      <c r="O2769" s="35"/>
      <c r="P2769" s="35" t="s">
        <v>4248</v>
      </c>
      <c r="Q2769" s="32" t="s">
        <v>9874</v>
      </c>
      <c r="R2769" s="32" t="s">
        <v>10078</v>
      </c>
      <c r="S2769" s="32" t="e" cm="1">
        <f t="array" ref="S2769">-Grey Ve</f>
        <v>#NAME?</v>
      </c>
      <c r="T2769" s="32" t="s">
        <v>10399</v>
      </c>
      <c r="U2769" s="32" t="s">
        <v>13132</v>
      </c>
    </row>
    <row r="2770" spans="1:21" x14ac:dyDescent="0.25">
      <c r="A2770" s="35" t="s">
        <v>503</v>
      </c>
      <c r="B2770" s="35" t="s">
        <v>504</v>
      </c>
      <c r="C2770" s="35" t="s">
        <v>505</v>
      </c>
      <c r="D2770" s="32" t="s">
        <v>3404</v>
      </c>
      <c r="E2770" s="32" t="s">
        <v>470</v>
      </c>
      <c r="F2770" s="46">
        <v>4</v>
      </c>
      <c r="G2770" s="32" t="s">
        <v>311</v>
      </c>
      <c r="H2770" s="32" t="s">
        <v>100</v>
      </c>
      <c r="I2770" s="32" t="s">
        <v>133</v>
      </c>
      <c r="M2770" s="32">
        <v>33</v>
      </c>
      <c r="N2770" s="32">
        <v>34</v>
      </c>
      <c r="O2770" s="35"/>
      <c r="P2770" s="35" t="s">
        <v>4248</v>
      </c>
      <c r="Q2770" s="32" t="s">
        <v>9874</v>
      </c>
      <c r="R2770" s="32" t="s">
        <v>13133</v>
      </c>
      <c r="S2770" s="32" t="s">
        <v>13134</v>
      </c>
      <c r="T2770" s="32" t="s">
        <v>10372</v>
      </c>
      <c r="U2770" s="32" t="s">
        <v>13135</v>
      </c>
    </row>
    <row r="2771" spans="1:21" x14ac:dyDescent="0.25">
      <c r="A2771" s="35" t="s">
        <v>500</v>
      </c>
      <c r="B2771" s="35" t="s">
        <v>501</v>
      </c>
      <c r="C2771" s="35" t="s">
        <v>502</v>
      </c>
      <c r="D2771" s="32" t="s">
        <v>3403</v>
      </c>
      <c r="E2771" s="32" t="s">
        <v>470</v>
      </c>
      <c r="F2771" s="46">
        <v>4</v>
      </c>
      <c r="G2771" s="32" t="s">
        <v>311</v>
      </c>
      <c r="H2771" s="32" t="s">
        <v>100</v>
      </c>
      <c r="I2771" s="32" t="s">
        <v>133</v>
      </c>
      <c r="M2771" s="32">
        <v>33</v>
      </c>
      <c r="N2771" s="32">
        <v>34</v>
      </c>
      <c r="O2771" s="35"/>
      <c r="P2771" s="35" t="s">
        <v>4248</v>
      </c>
      <c r="Q2771" s="32" t="s">
        <v>9874</v>
      </c>
      <c r="R2771" s="32" t="s">
        <v>10078</v>
      </c>
      <c r="S2771" s="32" t="e" cm="1">
        <f t="array" ref="S2771">-Blue Ve</f>
        <v>#NAME?</v>
      </c>
      <c r="T2771" s="32" t="s">
        <v>10399</v>
      </c>
      <c r="U2771" s="32" t="s">
        <v>13136</v>
      </c>
    </row>
    <row r="2772" spans="1:21" x14ac:dyDescent="0.25">
      <c r="A2772" s="35" t="s">
        <v>509</v>
      </c>
      <c r="B2772" s="37" t="s">
        <v>510</v>
      </c>
      <c r="C2772" s="35" t="s">
        <v>46</v>
      </c>
      <c r="D2772" s="32" t="s">
        <v>481</v>
      </c>
      <c r="E2772" s="32" t="s">
        <v>470</v>
      </c>
      <c r="F2772" s="46">
        <v>4</v>
      </c>
      <c r="G2772" s="32" t="s">
        <v>311</v>
      </c>
      <c r="H2772" s="32" t="s">
        <v>100</v>
      </c>
      <c r="I2772" s="32" t="s">
        <v>133</v>
      </c>
      <c r="M2772" s="32">
        <v>33</v>
      </c>
      <c r="N2772" s="32">
        <v>34</v>
      </c>
      <c r="O2772" s="35"/>
      <c r="P2772" s="35" t="s">
        <v>4248</v>
      </c>
      <c r="Q2772" s="32" t="s">
        <v>9874</v>
      </c>
      <c r="R2772" s="32" t="s">
        <v>13137</v>
      </c>
      <c r="S2772" s="32" t="s">
        <v>10652</v>
      </c>
      <c r="T2772" s="32" t="s">
        <v>11235</v>
      </c>
      <c r="U2772" s="32" t="s">
        <v>13138</v>
      </c>
    </row>
    <row r="2773" spans="1:21" x14ac:dyDescent="0.25">
      <c r="A2773" s="35" t="s">
        <v>497</v>
      </c>
      <c r="B2773" s="35" t="s">
        <v>498</v>
      </c>
      <c r="C2773" s="35" t="s">
        <v>499</v>
      </c>
      <c r="D2773" s="32" t="s">
        <v>110</v>
      </c>
      <c r="E2773" s="32" t="s">
        <v>470</v>
      </c>
      <c r="F2773" s="46">
        <v>4</v>
      </c>
      <c r="G2773" s="32" t="s">
        <v>311</v>
      </c>
      <c r="H2773" s="32" t="s">
        <v>100</v>
      </c>
      <c r="I2773" s="32" t="s">
        <v>133</v>
      </c>
      <c r="O2773" s="35"/>
      <c r="P2773" s="35" t="s">
        <v>4248</v>
      </c>
      <c r="Q2773" s="32" t="s">
        <v>9875</v>
      </c>
      <c r="R2773" s="32" t="s">
        <v>11861</v>
      </c>
      <c r="S2773" s="32" t="s">
        <v>11228</v>
      </c>
      <c r="T2773" s="32" t="e" cm="1">
        <f t="array" ref="T2773">-Ic</f>
        <v>#NAME?</v>
      </c>
      <c r="U2773" s="32" t="s">
        <v>11229</v>
      </c>
    </row>
    <row r="2774" spans="1:21" x14ac:dyDescent="0.25">
      <c r="A2774" s="35" t="s">
        <v>491</v>
      </c>
      <c r="B2774" s="35" t="s">
        <v>492</v>
      </c>
      <c r="C2774" s="35" t="s">
        <v>493</v>
      </c>
      <c r="D2774" s="32" t="s">
        <v>3404</v>
      </c>
      <c r="E2774" s="32" t="s">
        <v>470</v>
      </c>
      <c r="F2774" s="46">
        <v>4</v>
      </c>
      <c r="G2774" s="32" t="s">
        <v>311</v>
      </c>
      <c r="H2774" s="32" t="s">
        <v>100</v>
      </c>
      <c r="I2774" s="32" t="s">
        <v>133</v>
      </c>
      <c r="O2774" s="35"/>
      <c r="P2774" s="35" t="s">
        <v>4248</v>
      </c>
      <c r="Q2774" s="32" t="s">
        <v>9875</v>
      </c>
      <c r="R2774" s="32" t="s">
        <v>13139</v>
      </c>
      <c r="S2774" s="32" t="s">
        <v>13134</v>
      </c>
      <c r="T2774" s="32" t="s">
        <v>10372</v>
      </c>
      <c r="U2774" s="32" t="s">
        <v>13135</v>
      </c>
    </row>
    <row r="2775" spans="1:21" x14ac:dyDescent="0.25">
      <c r="A2775" s="35" t="s">
        <v>488</v>
      </c>
      <c r="B2775" s="37" t="s">
        <v>489</v>
      </c>
      <c r="C2775" s="35" t="s">
        <v>490</v>
      </c>
      <c r="D2775" s="32" t="s">
        <v>474</v>
      </c>
      <c r="E2775" s="32" t="s">
        <v>470</v>
      </c>
      <c r="F2775" s="46">
        <v>4</v>
      </c>
      <c r="G2775" s="32" t="s">
        <v>311</v>
      </c>
      <c r="H2775" s="32" t="s">
        <v>100</v>
      </c>
      <c r="I2775" s="32" t="s">
        <v>133</v>
      </c>
      <c r="O2775" s="35"/>
      <c r="P2775" s="35" t="s">
        <v>4248</v>
      </c>
      <c r="Q2775" s="32" t="s">
        <v>9875</v>
      </c>
      <c r="R2775" s="32" t="s">
        <v>3557</v>
      </c>
      <c r="S2775" s="32" t="e" cm="1">
        <f t="array" ref="S2775">-Grey Ve</f>
        <v>#NAME?</v>
      </c>
      <c r="T2775" s="32" t="s">
        <v>10399</v>
      </c>
      <c r="U2775" s="32" t="s">
        <v>13132</v>
      </c>
    </row>
    <row r="2776" spans="1:21" x14ac:dyDescent="0.25">
      <c r="A2776" s="35" t="s">
        <v>485</v>
      </c>
      <c r="B2776" s="35" t="s">
        <v>486</v>
      </c>
      <c r="C2776" s="35" t="s">
        <v>487</v>
      </c>
      <c r="D2776" s="32" t="s">
        <v>3403</v>
      </c>
      <c r="E2776" s="32" t="s">
        <v>470</v>
      </c>
      <c r="F2776" s="46">
        <v>4</v>
      </c>
      <c r="G2776" s="32" t="s">
        <v>311</v>
      </c>
      <c r="H2776" s="32" t="s">
        <v>100</v>
      </c>
      <c r="I2776" s="32" t="s">
        <v>133</v>
      </c>
      <c r="O2776" s="35"/>
      <c r="P2776" s="35" t="s">
        <v>4248</v>
      </c>
      <c r="Q2776" s="32" t="s">
        <v>9875</v>
      </c>
      <c r="R2776" s="32" t="s">
        <v>3557</v>
      </c>
      <c r="S2776" s="32" t="e" cm="1">
        <f t="array" ref="S2776">-Blue Ve</f>
        <v>#NAME?</v>
      </c>
      <c r="T2776" s="32" t="s">
        <v>10399</v>
      </c>
      <c r="U2776" s="32" t="s">
        <v>13136</v>
      </c>
    </row>
    <row r="2777" spans="1:21" x14ac:dyDescent="0.25">
      <c r="A2777" s="35" t="s">
        <v>494</v>
      </c>
      <c r="B2777" s="37" t="s">
        <v>495</v>
      </c>
      <c r="C2777" s="35" t="s">
        <v>496</v>
      </c>
      <c r="D2777" s="32" t="s">
        <v>481</v>
      </c>
      <c r="E2777" s="32" t="s">
        <v>470</v>
      </c>
      <c r="F2777" s="46">
        <v>4</v>
      </c>
      <c r="G2777" s="32" t="s">
        <v>311</v>
      </c>
      <c r="H2777" s="32" t="s">
        <v>100</v>
      </c>
      <c r="I2777" s="32" t="s">
        <v>133</v>
      </c>
      <c r="O2777" s="35"/>
      <c r="P2777" s="35" t="s">
        <v>4248</v>
      </c>
      <c r="Q2777" s="32" t="s">
        <v>9875</v>
      </c>
      <c r="R2777" s="32" t="s">
        <v>13140</v>
      </c>
      <c r="S2777" s="32" t="s">
        <v>10652</v>
      </c>
      <c r="T2777" s="32" t="s">
        <v>11235</v>
      </c>
      <c r="U2777" s="32" t="s">
        <v>13138</v>
      </c>
    </row>
    <row r="2778" spans="1:21" x14ac:dyDescent="0.25">
      <c r="A2778" s="35" t="s">
        <v>482</v>
      </c>
      <c r="B2778" s="35" t="s">
        <v>483</v>
      </c>
      <c r="C2778" s="35" t="s">
        <v>484</v>
      </c>
      <c r="D2778" s="32" t="s">
        <v>110</v>
      </c>
      <c r="E2778" s="32" t="s">
        <v>470</v>
      </c>
      <c r="F2778" s="46">
        <v>4</v>
      </c>
      <c r="G2778" s="32" t="s">
        <v>311</v>
      </c>
      <c r="H2778" s="32" t="s">
        <v>100</v>
      </c>
      <c r="I2778" s="32" t="s">
        <v>133</v>
      </c>
      <c r="M2778" s="32">
        <v>77</v>
      </c>
      <c r="N2778" s="32">
        <v>78</v>
      </c>
      <c r="O2778" s="35"/>
      <c r="P2778" s="35" t="s">
        <v>4248</v>
      </c>
      <c r="Q2778" s="32" t="s">
        <v>9876</v>
      </c>
      <c r="R2778" s="32" t="s">
        <v>11870</v>
      </c>
      <c r="S2778" s="32" t="s">
        <v>11228</v>
      </c>
      <c r="T2778" s="32" t="e" cm="1">
        <f t="array" ref="T2778">-Ic</f>
        <v>#NAME?</v>
      </c>
      <c r="U2778" s="32" t="s">
        <v>11229</v>
      </c>
    </row>
    <row r="2779" spans="1:21" x14ac:dyDescent="0.25">
      <c r="A2779" s="35" t="s">
        <v>475</v>
      </c>
      <c r="B2779" s="35" t="s">
        <v>476</v>
      </c>
      <c r="C2779" s="35" t="s">
        <v>477</v>
      </c>
      <c r="D2779" s="32" t="s">
        <v>3404</v>
      </c>
      <c r="E2779" s="32" t="s">
        <v>470</v>
      </c>
      <c r="F2779" s="46">
        <v>4</v>
      </c>
      <c r="G2779" s="32" t="s">
        <v>311</v>
      </c>
      <c r="H2779" s="32" t="s">
        <v>100</v>
      </c>
      <c r="I2779" s="32" t="s">
        <v>133</v>
      </c>
      <c r="M2779" s="32">
        <v>77</v>
      </c>
      <c r="N2779" s="32">
        <v>78</v>
      </c>
      <c r="O2779" s="35"/>
      <c r="P2779" s="35" t="s">
        <v>4248</v>
      </c>
      <c r="Q2779" s="32" t="s">
        <v>9876</v>
      </c>
      <c r="R2779" s="32" t="s">
        <v>13141</v>
      </c>
      <c r="S2779" s="32" t="s">
        <v>13134</v>
      </c>
      <c r="T2779" s="32" t="s">
        <v>10372</v>
      </c>
      <c r="U2779" s="32" t="s">
        <v>13135</v>
      </c>
    </row>
    <row r="2780" spans="1:21" x14ac:dyDescent="0.25">
      <c r="A2780" s="35" t="s">
        <v>471</v>
      </c>
      <c r="B2780" s="35" t="s">
        <v>472</v>
      </c>
      <c r="C2780" s="35" t="s">
        <v>473</v>
      </c>
      <c r="D2780" s="32" t="s">
        <v>474</v>
      </c>
      <c r="E2780" s="32" t="s">
        <v>470</v>
      </c>
      <c r="F2780" s="46">
        <v>4</v>
      </c>
      <c r="G2780" s="32" t="s">
        <v>311</v>
      </c>
      <c r="H2780" s="32" t="s">
        <v>100</v>
      </c>
      <c r="I2780" s="32" t="s">
        <v>133</v>
      </c>
      <c r="M2780" s="32">
        <v>77</v>
      </c>
      <c r="N2780" s="32">
        <v>78</v>
      </c>
      <c r="O2780" s="35"/>
      <c r="P2780" s="35" t="s">
        <v>4248</v>
      </c>
      <c r="Q2780" s="32" t="s">
        <v>9876</v>
      </c>
      <c r="R2780" s="32" t="s">
        <v>11868</v>
      </c>
      <c r="S2780" s="32" t="e" cm="1">
        <f t="array" ref="S2780">-Grey Ve</f>
        <v>#NAME?</v>
      </c>
      <c r="T2780" s="32" t="s">
        <v>10399</v>
      </c>
      <c r="U2780" s="32" t="s">
        <v>13132</v>
      </c>
    </row>
    <row r="2781" spans="1:21" x14ac:dyDescent="0.25">
      <c r="A2781" s="35" t="s">
        <v>467</v>
      </c>
      <c r="B2781" s="35" t="s">
        <v>468</v>
      </c>
      <c r="C2781" s="35" t="s">
        <v>469</v>
      </c>
      <c r="D2781" s="32" t="s">
        <v>3403</v>
      </c>
      <c r="E2781" s="32" t="s">
        <v>470</v>
      </c>
      <c r="F2781" s="46">
        <v>4</v>
      </c>
      <c r="G2781" s="32" t="s">
        <v>311</v>
      </c>
      <c r="H2781" s="32" t="s">
        <v>100</v>
      </c>
      <c r="I2781" s="32" t="s">
        <v>133</v>
      </c>
      <c r="M2781" s="32">
        <v>77</v>
      </c>
      <c r="N2781" s="32">
        <v>78</v>
      </c>
      <c r="O2781" s="35"/>
      <c r="P2781" s="35" t="s">
        <v>4248</v>
      </c>
      <c r="Q2781" s="32" t="s">
        <v>9876</v>
      </c>
      <c r="R2781" s="32" t="s">
        <v>11868</v>
      </c>
      <c r="S2781" s="32" t="e" cm="1">
        <f t="array" ref="S2781">-Blue Ve</f>
        <v>#NAME?</v>
      </c>
      <c r="T2781" s="32" t="s">
        <v>10399</v>
      </c>
      <c r="U2781" s="32" t="s">
        <v>13136</v>
      </c>
    </row>
    <row r="2782" spans="1:21" x14ac:dyDescent="0.25">
      <c r="A2782" s="35" t="s">
        <v>478</v>
      </c>
      <c r="B2782" s="35" t="s">
        <v>479</v>
      </c>
      <c r="C2782" s="35" t="s">
        <v>480</v>
      </c>
      <c r="D2782" s="32" t="s">
        <v>481</v>
      </c>
      <c r="E2782" s="32" t="s">
        <v>470</v>
      </c>
      <c r="F2782" s="46">
        <v>4</v>
      </c>
      <c r="G2782" s="32" t="s">
        <v>311</v>
      </c>
      <c r="H2782" s="32" t="s">
        <v>100</v>
      </c>
      <c r="I2782" s="32" t="s">
        <v>133</v>
      </c>
      <c r="M2782" s="32">
        <v>77</v>
      </c>
      <c r="N2782" s="32">
        <v>78</v>
      </c>
      <c r="O2782" s="35"/>
      <c r="P2782" s="35" t="s">
        <v>4248</v>
      </c>
      <c r="Q2782" s="32" t="s">
        <v>9876</v>
      </c>
      <c r="R2782" s="32" t="s">
        <v>13142</v>
      </c>
      <c r="S2782" s="32" t="s">
        <v>11333</v>
      </c>
      <c r="T2782" s="32" t="e" cm="1">
        <f t="array" ref="T2782">-Ic</f>
        <v>#NAME?</v>
      </c>
      <c r="U2782" s="32" t="s">
        <v>13143</v>
      </c>
    </row>
    <row r="2783" spans="1:21" x14ac:dyDescent="0.25">
      <c r="A2783" s="35" t="s">
        <v>464</v>
      </c>
      <c r="B2783" s="35" t="s">
        <v>465</v>
      </c>
      <c r="C2783" s="35" t="s">
        <v>466</v>
      </c>
      <c r="D2783" s="32" t="s">
        <v>457</v>
      </c>
      <c r="E2783" s="32" t="s">
        <v>400</v>
      </c>
      <c r="F2783" s="46">
        <v>4</v>
      </c>
      <c r="G2783" s="32" t="s">
        <v>132</v>
      </c>
      <c r="H2783" s="32" t="s">
        <v>100</v>
      </c>
      <c r="I2783" s="32" t="s">
        <v>133</v>
      </c>
      <c r="O2783" s="35"/>
      <c r="P2783" s="35" t="s">
        <v>4248</v>
      </c>
      <c r="Q2783" s="32" t="s">
        <v>9854</v>
      </c>
      <c r="R2783" s="32" t="s">
        <v>13144</v>
      </c>
      <c r="S2783" s="32" t="e" cm="1">
        <f t="array" ref="S2783">- Careli</f>
        <v>#NAME?</v>
      </c>
      <c r="T2783" s="32" t="s">
        <v>13145</v>
      </c>
      <c r="U2783" s="32" t="s">
        <v>13146</v>
      </c>
    </row>
    <row r="2784" spans="1:21" x14ac:dyDescent="0.25">
      <c r="A2784" s="35" t="s">
        <v>458</v>
      </c>
      <c r="B2784" s="35" t="s">
        <v>459</v>
      </c>
      <c r="C2784" s="35" t="s">
        <v>460</v>
      </c>
      <c r="D2784" s="32" t="s">
        <v>461</v>
      </c>
      <c r="E2784" s="32" t="s">
        <v>400</v>
      </c>
      <c r="F2784" s="46">
        <v>4</v>
      </c>
      <c r="G2784" s="32" t="s">
        <v>132</v>
      </c>
      <c r="H2784" s="32" t="s">
        <v>100</v>
      </c>
      <c r="I2784" s="32" t="s">
        <v>133</v>
      </c>
      <c r="O2784" s="35"/>
      <c r="P2784" s="35" t="s">
        <v>4248</v>
      </c>
      <c r="Q2784" s="32" t="s">
        <v>9855</v>
      </c>
      <c r="R2784" s="32" t="s">
        <v>13147</v>
      </c>
      <c r="S2784" s="32" t="s">
        <v>13148</v>
      </c>
    </row>
    <row r="2785" spans="1:21" x14ac:dyDescent="0.25">
      <c r="A2785" s="35" t="s">
        <v>462</v>
      </c>
      <c r="B2785" s="35" t="s">
        <v>459</v>
      </c>
      <c r="C2785" s="35" t="s">
        <v>463</v>
      </c>
      <c r="D2785" s="32" t="s">
        <v>457</v>
      </c>
      <c r="E2785" s="32" t="s">
        <v>400</v>
      </c>
      <c r="F2785" s="46">
        <v>4</v>
      </c>
      <c r="G2785" s="32" t="s">
        <v>132</v>
      </c>
      <c r="H2785" s="32" t="s">
        <v>100</v>
      </c>
      <c r="I2785" s="32" t="s">
        <v>133</v>
      </c>
      <c r="O2785" s="35"/>
      <c r="P2785" s="35" t="s">
        <v>4248</v>
      </c>
      <c r="Q2785" s="32" t="s">
        <v>9855</v>
      </c>
      <c r="R2785" s="32" t="s">
        <v>13149</v>
      </c>
      <c r="S2785" s="32" t="s">
        <v>13150</v>
      </c>
    </row>
    <row r="2786" spans="1:21" x14ac:dyDescent="0.25">
      <c r="A2786" s="35" t="s">
        <v>454</v>
      </c>
      <c r="B2786" s="35" t="s">
        <v>455</v>
      </c>
      <c r="C2786" s="35" t="s">
        <v>456</v>
      </c>
      <c r="D2786" s="32" t="s">
        <v>457</v>
      </c>
      <c r="E2786" s="32" t="s">
        <v>400</v>
      </c>
      <c r="F2786" s="46">
        <v>4</v>
      </c>
      <c r="G2786" s="32" t="s">
        <v>132</v>
      </c>
      <c r="H2786" s="32" t="s">
        <v>100</v>
      </c>
      <c r="I2786" s="32" t="s">
        <v>133</v>
      </c>
      <c r="O2786" s="35"/>
      <c r="P2786" s="35" t="s">
        <v>4248</v>
      </c>
      <c r="Q2786" s="32" t="s">
        <v>9856</v>
      </c>
      <c r="R2786" s="32" t="s">
        <v>13151</v>
      </c>
      <c r="S2786" s="32" t="s">
        <v>13152</v>
      </c>
      <c r="T2786" s="32" t="s">
        <v>13153</v>
      </c>
      <c r="U2786" s="32" t="s">
        <v>13154</v>
      </c>
    </row>
    <row r="2787" spans="1:21" x14ac:dyDescent="0.25">
      <c r="A2787" s="35" t="s">
        <v>8100</v>
      </c>
      <c r="B2787" s="35" t="s">
        <v>8101</v>
      </c>
      <c r="C2787" s="35" t="s">
        <v>8102</v>
      </c>
      <c r="O2787" s="35"/>
      <c r="P2787" s="35" t="s">
        <v>4248</v>
      </c>
      <c r="R2787" s="32">
        <v>100001024817</v>
      </c>
      <c r="S2787" s="32" t="s">
        <v>10985</v>
      </c>
    </row>
    <row r="2788" spans="1:21" x14ac:dyDescent="0.25">
      <c r="A2788" s="35" t="s">
        <v>4569</v>
      </c>
      <c r="B2788" s="35" t="s">
        <v>4570</v>
      </c>
      <c r="C2788" s="35" t="s">
        <v>4571</v>
      </c>
      <c r="O2788" s="35"/>
      <c r="P2788" s="35" t="s">
        <v>4248</v>
      </c>
      <c r="Q2788" s="32" t="s">
        <v>10218</v>
      </c>
      <c r="R2788" s="32" t="s">
        <v>13155</v>
      </c>
      <c r="S2788" s="32" t="s">
        <v>13156</v>
      </c>
      <c r="T2788" s="32" t="s">
        <v>11500</v>
      </c>
      <c r="U2788" s="32" t="s">
        <v>13157</v>
      </c>
    </row>
    <row r="2789" spans="1:21" x14ac:dyDescent="0.25">
      <c r="A2789" s="33" t="s">
        <v>2900</v>
      </c>
      <c r="B2789" s="35" t="s">
        <v>3326</v>
      </c>
      <c r="C2789" s="35" t="s">
        <v>3104</v>
      </c>
      <c r="D2789" s="32" t="s">
        <v>194</v>
      </c>
      <c r="E2789" s="32" t="s">
        <v>1667</v>
      </c>
      <c r="I2789" s="32" t="s">
        <v>133</v>
      </c>
      <c r="O2789" s="35"/>
      <c r="P2789" s="35" t="s">
        <v>4248</v>
      </c>
      <c r="Q2789" s="32" t="s">
        <v>10148</v>
      </c>
      <c r="R2789" s="32" t="s">
        <v>10148</v>
      </c>
      <c r="S2789" s="32" t="s">
        <v>10936</v>
      </c>
      <c r="T2789" s="32" t="s">
        <v>10355</v>
      </c>
    </row>
    <row r="2790" spans="1:21" x14ac:dyDescent="0.25">
      <c r="A2790" s="33" t="s">
        <v>2901</v>
      </c>
      <c r="B2790" s="35" t="s">
        <v>3327</v>
      </c>
      <c r="C2790" s="35" t="s">
        <v>3105</v>
      </c>
      <c r="D2790" s="32" t="s">
        <v>2715</v>
      </c>
      <c r="E2790" s="32" t="s">
        <v>1667</v>
      </c>
      <c r="I2790" s="32" t="s">
        <v>133</v>
      </c>
      <c r="O2790" s="35"/>
      <c r="P2790" s="35" t="s">
        <v>4248</v>
      </c>
      <c r="Q2790" s="32" t="s">
        <v>10148</v>
      </c>
      <c r="R2790" s="32" t="s">
        <v>11885</v>
      </c>
      <c r="S2790" s="32" t="s">
        <v>10380</v>
      </c>
      <c r="T2790" s="32" t="s">
        <v>10355</v>
      </c>
    </row>
    <row r="2791" spans="1:21" x14ac:dyDescent="0.25">
      <c r="A2791" s="33" t="s">
        <v>2944</v>
      </c>
      <c r="B2791" s="35" t="s">
        <v>3370</v>
      </c>
      <c r="C2791" s="35" t="s">
        <v>3148</v>
      </c>
      <c r="D2791" s="32" t="s">
        <v>3410</v>
      </c>
      <c r="E2791" s="32" t="s">
        <v>1667</v>
      </c>
      <c r="I2791" s="32" t="s">
        <v>133</v>
      </c>
      <c r="O2791" s="35"/>
      <c r="P2791" s="35" t="s">
        <v>4248</v>
      </c>
      <c r="Q2791" s="32" t="s">
        <v>10148</v>
      </c>
      <c r="R2791" s="32" t="s">
        <v>11885</v>
      </c>
      <c r="S2791" s="32" t="s">
        <v>12306</v>
      </c>
      <c r="T2791" s="32" t="s">
        <v>10355</v>
      </c>
    </row>
    <row r="2792" spans="1:21" x14ac:dyDescent="0.25">
      <c r="A2792" s="35" t="s">
        <v>4566</v>
      </c>
      <c r="B2792" s="35" t="s">
        <v>4567</v>
      </c>
      <c r="C2792" s="35" t="s">
        <v>4568</v>
      </c>
      <c r="O2792" s="35"/>
      <c r="P2792" s="35" t="s">
        <v>4248</v>
      </c>
      <c r="Q2792" s="32" t="s">
        <v>10219</v>
      </c>
      <c r="R2792" s="32" t="s">
        <v>13158</v>
      </c>
      <c r="S2792" s="32" t="s">
        <v>13156</v>
      </c>
      <c r="T2792" s="32" t="s">
        <v>11500</v>
      </c>
      <c r="U2792" s="32" t="s">
        <v>13157</v>
      </c>
    </row>
    <row r="2793" spans="1:21" x14ac:dyDescent="0.25">
      <c r="A2793" s="33" t="s">
        <v>2902</v>
      </c>
      <c r="B2793" s="35" t="s">
        <v>3328</v>
      </c>
      <c r="C2793" s="35" t="s">
        <v>3106</v>
      </c>
      <c r="D2793" s="32" t="s">
        <v>194</v>
      </c>
      <c r="E2793" s="32" t="s">
        <v>1667</v>
      </c>
      <c r="I2793" s="32" t="s">
        <v>133</v>
      </c>
      <c r="O2793" s="35"/>
      <c r="P2793" s="35" t="s">
        <v>4248</v>
      </c>
      <c r="Q2793" s="32" t="s">
        <v>10147</v>
      </c>
      <c r="R2793" s="32" t="s">
        <v>11882</v>
      </c>
      <c r="S2793" s="32" t="s">
        <v>10936</v>
      </c>
      <c r="T2793" s="32" t="s">
        <v>10355</v>
      </c>
    </row>
    <row r="2794" spans="1:21" x14ac:dyDescent="0.25">
      <c r="A2794" s="33" t="s">
        <v>2899</v>
      </c>
      <c r="B2794" s="35" t="s">
        <v>3325</v>
      </c>
      <c r="C2794" s="35" t="s">
        <v>3103</v>
      </c>
      <c r="D2794" s="32" t="s">
        <v>2715</v>
      </c>
      <c r="E2794" s="32" t="s">
        <v>1667</v>
      </c>
      <c r="I2794" s="32" t="s">
        <v>133</v>
      </c>
      <c r="O2794" s="35"/>
      <c r="P2794" s="35" t="s">
        <v>4248</v>
      </c>
      <c r="Q2794" s="32" t="s">
        <v>10147</v>
      </c>
      <c r="R2794" s="32" t="s">
        <v>11882</v>
      </c>
      <c r="S2794" s="32" t="s">
        <v>10380</v>
      </c>
      <c r="T2794" s="32" t="s">
        <v>10355</v>
      </c>
    </row>
    <row r="2795" spans="1:21" x14ac:dyDescent="0.25">
      <c r="A2795" s="33" t="s">
        <v>2941</v>
      </c>
      <c r="B2795" s="35" t="s">
        <v>3367</v>
      </c>
      <c r="C2795" s="35" t="s">
        <v>3145</v>
      </c>
      <c r="D2795" s="32" t="s">
        <v>3410</v>
      </c>
      <c r="E2795" s="32" t="s">
        <v>1667</v>
      </c>
      <c r="I2795" s="32" t="s">
        <v>133</v>
      </c>
      <c r="O2795" s="35"/>
      <c r="P2795" s="35" t="s">
        <v>4248</v>
      </c>
      <c r="Q2795" s="32" t="s">
        <v>10147</v>
      </c>
      <c r="R2795" s="32" t="s">
        <v>11882</v>
      </c>
      <c r="S2795" s="32" t="s">
        <v>12306</v>
      </c>
      <c r="T2795" s="32" t="s">
        <v>10355</v>
      </c>
    </row>
    <row r="2796" spans="1:21" x14ac:dyDescent="0.25">
      <c r="A2796" s="35"/>
      <c r="B2796" s="35" t="s">
        <v>3437</v>
      </c>
      <c r="C2796" s="35" t="s">
        <v>3438</v>
      </c>
      <c r="D2796" s="32" t="s">
        <v>948</v>
      </c>
      <c r="O2796" s="35"/>
      <c r="P2796" s="35" t="s">
        <v>3713</v>
      </c>
      <c r="Q2796" s="32" t="s">
        <v>9945</v>
      </c>
      <c r="R2796" s="32" t="s">
        <v>13159</v>
      </c>
      <c r="S2796" s="32" t="s">
        <v>10246</v>
      </c>
    </row>
    <row r="2797" spans="1:21" x14ac:dyDescent="0.25">
      <c r="A2797" s="35" t="s">
        <v>4823</v>
      </c>
      <c r="B2797" s="35" t="s">
        <v>4824</v>
      </c>
      <c r="C2797" s="35" t="s">
        <v>4825</v>
      </c>
      <c r="O2797" s="35"/>
      <c r="P2797" s="35" t="s">
        <v>4248</v>
      </c>
      <c r="Q2797" s="32" t="s">
        <v>9943</v>
      </c>
      <c r="R2797" s="32" t="s">
        <v>10250</v>
      </c>
      <c r="S2797" s="32" t="s">
        <v>10251</v>
      </c>
      <c r="T2797" s="32">
        <v>38</v>
      </c>
    </row>
    <row r="2798" spans="1:21" x14ac:dyDescent="0.25">
      <c r="A2798" s="35" t="s">
        <v>4817</v>
      </c>
      <c r="B2798" s="35" t="s">
        <v>4818</v>
      </c>
      <c r="C2798" s="35" t="s">
        <v>4819</v>
      </c>
      <c r="O2798" s="35"/>
      <c r="P2798" s="35" t="s">
        <v>4248</v>
      </c>
      <c r="Q2798" s="32" t="s">
        <v>9944</v>
      </c>
      <c r="R2798" s="32" t="s">
        <v>10250</v>
      </c>
      <c r="S2798" s="32" t="s">
        <v>10251</v>
      </c>
      <c r="T2798" s="32">
        <v>37</v>
      </c>
    </row>
    <row r="2799" spans="1:21" x14ac:dyDescent="0.25">
      <c r="A2799" s="35" t="s">
        <v>4820</v>
      </c>
      <c r="B2799" s="35" t="s">
        <v>4821</v>
      </c>
      <c r="C2799" s="35" t="s">
        <v>4822</v>
      </c>
      <c r="O2799" s="35"/>
      <c r="P2799" s="35" t="s">
        <v>4248</v>
      </c>
      <c r="Q2799" s="32" t="s">
        <v>9945</v>
      </c>
      <c r="R2799" s="32" t="s">
        <v>10250</v>
      </c>
      <c r="S2799" s="32" t="s">
        <v>10251</v>
      </c>
      <c r="T2799" s="32">
        <v>36</v>
      </c>
    </row>
    <row r="2800" spans="1:21" x14ac:dyDescent="0.25">
      <c r="A2800" s="35" t="s">
        <v>4475</v>
      </c>
      <c r="B2800" s="35" t="s">
        <v>4476</v>
      </c>
      <c r="C2800" s="35" t="s">
        <v>3817</v>
      </c>
      <c r="O2800" s="35"/>
      <c r="P2800" s="35" t="s">
        <v>3713</v>
      </c>
      <c r="Q2800" s="32" t="s">
        <v>9943</v>
      </c>
      <c r="R2800" s="32" t="s">
        <v>3817</v>
      </c>
    </row>
    <row r="2801" spans="1:21" x14ac:dyDescent="0.25">
      <c r="A2801" s="35" t="s">
        <v>9627</v>
      </c>
      <c r="B2801" s="35" t="s">
        <v>9628</v>
      </c>
      <c r="C2801" s="35" t="s">
        <v>9629</v>
      </c>
      <c r="O2801" s="35"/>
      <c r="P2801" s="35" t="s">
        <v>3713</v>
      </c>
      <c r="Q2801" s="32" t="s">
        <v>9943</v>
      </c>
      <c r="R2801" s="32" t="s">
        <v>13160</v>
      </c>
      <c r="S2801" s="32" t="s">
        <v>13161</v>
      </c>
      <c r="T2801" s="32">
        <v>94</v>
      </c>
    </row>
    <row r="2802" spans="1:21" x14ac:dyDescent="0.25">
      <c r="A2802" s="35" t="s">
        <v>4912</v>
      </c>
      <c r="B2802" s="35" t="s">
        <v>4913</v>
      </c>
      <c r="C2802" s="35" t="s">
        <v>3817</v>
      </c>
      <c r="O2802" s="35"/>
      <c r="P2802" s="35" t="s">
        <v>3713</v>
      </c>
      <c r="Q2802" s="32" t="s">
        <v>9943</v>
      </c>
      <c r="R2802" s="32" t="s">
        <v>3817</v>
      </c>
    </row>
    <row r="2803" spans="1:21" x14ac:dyDescent="0.25">
      <c r="A2803" s="35" t="s">
        <v>6204</v>
      </c>
      <c r="B2803" s="35" t="s">
        <v>6205</v>
      </c>
      <c r="C2803" s="35" t="s">
        <v>6206</v>
      </c>
      <c r="O2803" s="35"/>
      <c r="P2803" s="35" t="s">
        <v>4248</v>
      </c>
      <c r="Q2803" s="32" t="s">
        <v>9943</v>
      </c>
      <c r="R2803" s="32" t="s">
        <v>13162</v>
      </c>
      <c r="S2803" s="32" t="s">
        <v>13163</v>
      </c>
      <c r="T2803" s="32" t="s">
        <v>10058</v>
      </c>
      <c r="U2803" s="32" t="s">
        <v>13164</v>
      </c>
    </row>
    <row r="2804" spans="1:21" x14ac:dyDescent="0.25">
      <c r="A2804" s="35" t="s">
        <v>4244</v>
      </c>
      <c r="B2804" s="35" t="s">
        <v>4245</v>
      </c>
      <c r="C2804" s="35" t="s">
        <v>4246</v>
      </c>
      <c r="O2804" s="35"/>
      <c r="P2804" s="35" t="s">
        <v>3713</v>
      </c>
      <c r="Q2804" s="32" t="s">
        <v>9943</v>
      </c>
      <c r="R2804" s="32" t="s">
        <v>13160</v>
      </c>
      <c r="S2804" s="32" t="s">
        <v>13165</v>
      </c>
      <c r="T2804" s="32">
        <v>9</v>
      </c>
    </row>
    <row r="2805" spans="1:21" x14ac:dyDescent="0.25">
      <c r="A2805" s="35" t="s">
        <v>7404</v>
      </c>
      <c r="B2805" s="35" t="s">
        <v>7405</v>
      </c>
      <c r="C2805" s="35" t="s">
        <v>7406</v>
      </c>
      <c r="O2805" s="35"/>
      <c r="P2805" s="35" t="s">
        <v>3713</v>
      </c>
      <c r="Q2805" s="32" t="s">
        <v>9943</v>
      </c>
      <c r="R2805" s="32" t="s">
        <v>13160</v>
      </c>
      <c r="S2805" s="32" t="s">
        <v>11037</v>
      </c>
      <c r="T2805" s="32">
        <v>52</v>
      </c>
    </row>
    <row r="2806" spans="1:21" x14ac:dyDescent="0.25">
      <c r="A2806" s="35" t="s">
        <v>4908</v>
      </c>
      <c r="B2806" s="35" t="s">
        <v>4909</v>
      </c>
      <c r="C2806" s="35" t="s">
        <v>3817</v>
      </c>
      <c r="O2806" s="35"/>
      <c r="P2806" s="35" t="s">
        <v>3713</v>
      </c>
      <c r="Q2806" s="32" t="s">
        <v>9943</v>
      </c>
      <c r="R2806" s="32" t="s">
        <v>3817</v>
      </c>
    </row>
    <row r="2807" spans="1:21" x14ac:dyDescent="0.25">
      <c r="A2807" s="35" t="s">
        <v>7392</v>
      </c>
      <c r="B2807" s="35" t="s">
        <v>7393</v>
      </c>
      <c r="C2807" s="35" t="s">
        <v>7394</v>
      </c>
      <c r="O2807" s="35"/>
      <c r="P2807" s="35" t="s">
        <v>3713</v>
      </c>
      <c r="Q2807" s="32" t="s">
        <v>9943</v>
      </c>
      <c r="R2807" s="32" t="s">
        <v>13160</v>
      </c>
      <c r="S2807" s="32" t="s">
        <v>13166</v>
      </c>
      <c r="T2807" s="32" t="s">
        <v>12982</v>
      </c>
      <c r="U2807" s="32" t="s">
        <v>10053</v>
      </c>
    </row>
    <row r="2808" spans="1:21" x14ac:dyDescent="0.25">
      <c r="A2808" s="35" t="s">
        <v>4904</v>
      </c>
      <c r="B2808" s="35" t="s">
        <v>4905</v>
      </c>
      <c r="C2808" s="35" t="s">
        <v>3817</v>
      </c>
      <c r="O2808" s="35"/>
      <c r="P2808" s="35" t="s">
        <v>3713</v>
      </c>
      <c r="Q2808" s="32" t="s">
        <v>9943</v>
      </c>
      <c r="R2808" s="32" t="s">
        <v>3817</v>
      </c>
    </row>
    <row r="2809" spans="1:21" x14ac:dyDescent="0.25">
      <c r="A2809" s="33" t="s">
        <v>3599</v>
      </c>
      <c r="B2809" s="35" t="s">
        <v>3600</v>
      </c>
      <c r="C2809" s="35" t="s">
        <v>3598</v>
      </c>
      <c r="D2809" s="32" t="s">
        <v>3537</v>
      </c>
      <c r="O2809" s="35"/>
      <c r="P2809" s="35" t="s">
        <v>3713</v>
      </c>
      <c r="Q2809" s="32" t="s">
        <v>9944</v>
      </c>
      <c r="R2809" s="32" t="s">
        <v>3598</v>
      </c>
    </row>
    <row r="2810" spans="1:21" x14ac:dyDescent="0.25">
      <c r="A2810" s="35" t="s">
        <v>5158</v>
      </c>
      <c r="B2810" s="35" t="s">
        <v>5159</v>
      </c>
      <c r="C2810" s="35" t="s">
        <v>5160</v>
      </c>
      <c r="O2810" s="35"/>
      <c r="P2810" s="35" t="s">
        <v>3713</v>
      </c>
      <c r="Q2810" s="32" t="s">
        <v>9944</v>
      </c>
      <c r="R2810" s="32" t="s">
        <v>13167</v>
      </c>
      <c r="S2810" s="32" t="s">
        <v>13161</v>
      </c>
      <c r="T2810" s="32">
        <v>94</v>
      </c>
    </row>
    <row r="2811" spans="1:21" x14ac:dyDescent="0.25">
      <c r="A2811" s="35" t="s">
        <v>6213</v>
      </c>
      <c r="B2811" s="35" t="s">
        <v>6214</v>
      </c>
      <c r="C2811" s="35" t="s">
        <v>6215</v>
      </c>
      <c r="O2811" s="35"/>
      <c r="P2811" s="35" t="s">
        <v>4248</v>
      </c>
      <c r="Q2811" s="32" t="s">
        <v>9944</v>
      </c>
      <c r="R2811" s="32" t="s">
        <v>13162</v>
      </c>
      <c r="S2811" s="32" t="s">
        <v>13009</v>
      </c>
      <c r="T2811" s="32" t="s">
        <v>10058</v>
      </c>
      <c r="U2811" s="32" t="s">
        <v>13168</v>
      </c>
    </row>
    <row r="2812" spans="1:21" x14ac:dyDescent="0.25">
      <c r="A2812" s="35" t="s">
        <v>6207</v>
      </c>
      <c r="B2812" s="35" t="s">
        <v>6208</v>
      </c>
      <c r="C2812" s="35" t="s">
        <v>6209</v>
      </c>
      <c r="O2812" s="35"/>
      <c r="P2812" s="35" t="s">
        <v>4248</v>
      </c>
      <c r="Q2812" s="32" t="s">
        <v>9944</v>
      </c>
      <c r="R2812" s="32" t="s">
        <v>13162</v>
      </c>
      <c r="S2812" s="32" t="s">
        <v>13009</v>
      </c>
      <c r="T2812" s="32" t="s">
        <v>10058</v>
      </c>
      <c r="U2812" s="32" t="s">
        <v>13169</v>
      </c>
    </row>
    <row r="2813" spans="1:21" x14ac:dyDescent="0.25">
      <c r="A2813" s="35" t="s">
        <v>4241</v>
      </c>
      <c r="B2813" s="35" t="s">
        <v>4242</v>
      </c>
      <c r="C2813" s="35" t="s">
        <v>4243</v>
      </c>
      <c r="O2813" s="35"/>
      <c r="P2813" s="35" t="s">
        <v>3713</v>
      </c>
      <c r="Q2813" s="32" t="s">
        <v>9944</v>
      </c>
      <c r="R2813" s="32" t="s">
        <v>13167</v>
      </c>
      <c r="S2813" s="32" t="s">
        <v>13165</v>
      </c>
      <c r="T2813" s="32">
        <v>9</v>
      </c>
    </row>
    <row r="2814" spans="1:21" x14ac:dyDescent="0.25">
      <c r="A2814" s="35" t="s">
        <v>9630</v>
      </c>
      <c r="B2814" s="35" t="s">
        <v>9631</v>
      </c>
      <c r="C2814" s="35" t="s">
        <v>9632</v>
      </c>
      <c r="O2814" s="35"/>
      <c r="P2814" s="35" t="s">
        <v>3713</v>
      </c>
      <c r="Q2814" s="32" t="s">
        <v>9944</v>
      </c>
      <c r="R2814" s="32" t="s">
        <v>13167</v>
      </c>
      <c r="S2814" s="32" t="s">
        <v>11037</v>
      </c>
      <c r="T2814" s="32">
        <v>52</v>
      </c>
    </row>
    <row r="2815" spans="1:21" x14ac:dyDescent="0.25">
      <c r="A2815" s="33" t="s">
        <v>3630</v>
      </c>
      <c r="B2815" s="35" t="s">
        <v>3631</v>
      </c>
      <c r="C2815" s="35" t="s">
        <v>3598</v>
      </c>
      <c r="D2815" s="32" t="s">
        <v>320</v>
      </c>
      <c r="O2815" s="35"/>
      <c r="P2815" s="35" t="s">
        <v>3713</v>
      </c>
      <c r="Q2815" s="32" t="s">
        <v>9944</v>
      </c>
      <c r="R2815" s="32" t="s">
        <v>3598</v>
      </c>
    </row>
    <row r="2816" spans="1:21" x14ac:dyDescent="0.25">
      <c r="A2816" s="35" t="s">
        <v>4296</v>
      </c>
      <c r="B2816" s="35" t="s">
        <v>4297</v>
      </c>
      <c r="C2816" s="35" t="s">
        <v>4298</v>
      </c>
      <c r="O2816" s="35"/>
      <c r="P2816" s="35" t="s">
        <v>3713</v>
      </c>
      <c r="Q2816" s="32" t="s">
        <v>9944</v>
      </c>
      <c r="R2816" s="32" t="s">
        <v>13167</v>
      </c>
      <c r="S2816" s="32" t="s">
        <v>13166</v>
      </c>
      <c r="T2816" s="32" t="s">
        <v>12982</v>
      </c>
      <c r="U2816" s="32" t="s">
        <v>10053</v>
      </c>
    </row>
    <row r="2817" spans="1:21" x14ac:dyDescent="0.25">
      <c r="A2817" s="33" t="s">
        <v>3596</v>
      </c>
      <c r="B2817" s="35" t="s">
        <v>3597</v>
      </c>
      <c r="C2817" s="35" t="s">
        <v>3598</v>
      </c>
      <c r="D2817" s="32" t="s">
        <v>245</v>
      </c>
      <c r="O2817" s="35"/>
      <c r="P2817" s="35" t="s">
        <v>3713</v>
      </c>
      <c r="Q2817" s="32" t="s">
        <v>9944</v>
      </c>
      <c r="R2817" s="32" t="s">
        <v>3598</v>
      </c>
    </row>
    <row r="2818" spans="1:21" x14ac:dyDescent="0.25">
      <c r="A2818" s="33" t="s">
        <v>3534</v>
      </c>
      <c r="B2818" s="35" t="s">
        <v>3535</v>
      </c>
      <c r="C2818" s="35" t="s">
        <v>3536</v>
      </c>
      <c r="D2818" s="32" t="s">
        <v>3537</v>
      </c>
      <c r="O2818" s="35"/>
      <c r="P2818" s="35" t="s">
        <v>3713</v>
      </c>
      <c r="Q2818" s="32" t="s">
        <v>9945</v>
      </c>
      <c r="R2818" s="32" t="s">
        <v>3536</v>
      </c>
    </row>
    <row r="2819" spans="1:21" x14ac:dyDescent="0.25">
      <c r="A2819" s="35" t="s">
        <v>6539</v>
      </c>
      <c r="B2819" s="35" t="s">
        <v>6540</v>
      </c>
      <c r="C2819" s="35" t="s">
        <v>6541</v>
      </c>
      <c r="O2819" s="35"/>
      <c r="P2819" s="35" t="s">
        <v>3713</v>
      </c>
      <c r="Q2819" s="32" t="s">
        <v>9945</v>
      </c>
      <c r="R2819" s="32" t="s">
        <v>13170</v>
      </c>
      <c r="S2819" s="32" t="s">
        <v>13161</v>
      </c>
      <c r="T2819" s="32">
        <v>94</v>
      </c>
    </row>
    <row r="2820" spans="1:21" x14ac:dyDescent="0.25">
      <c r="A2820" s="35" t="s">
        <v>6210</v>
      </c>
      <c r="B2820" s="35" t="s">
        <v>6211</v>
      </c>
      <c r="C2820" s="35" t="s">
        <v>6212</v>
      </c>
      <c r="O2820" s="35"/>
      <c r="P2820" s="35" t="s">
        <v>4248</v>
      </c>
      <c r="Q2820" s="32" t="s">
        <v>9945</v>
      </c>
      <c r="R2820" s="32" t="s">
        <v>13162</v>
      </c>
      <c r="S2820" s="32" t="s">
        <v>13019</v>
      </c>
      <c r="T2820" s="32" t="s">
        <v>10058</v>
      </c>
      <c r="U2820" s="32" t="s">
        <v>13171</v>
      </c>
    </row>
    <row r="2821" spans="1:21" x14ac:dyDescent="0.25">
      <c r="A2821" s="35" t="s">
        <v>4238</v>
      </c>
      <c r="B2821" s="35" t="s">
        <v>4239</v>
      </c>
      <c r="C2821" s="35" t="s">
        <v>4240</v>
      </c>
      <c r="O2821" s="35"/>
      <c r="P2821" s="35" t="s">
        <v>3713</v>
      </c>
      <c r="Q2821" s="32" t="s">
        <v>9945</v>
      </c>
      <c r="R2821" s="32" t="s">
        <v>13170</v>
      </c>
      <c r="S2821" s="32" t="s">
        <v>13165</v>
      </c>
      <c r="T2821" s="32">
        <v>9</v>
      </c>
    </row>
    <row r="2822" spans="1:21" x14ac:dyDescent="0.25">
      <c r="A2822" s="35" t="s">
        <v>6503</v>
      </c>
      <c r="B2822" s="35" t="s">
        <v>6504</v>
      </c>
      <c r="C2822" s="35" t="s">
        <v>6505</v>
      </c>
      <c r="O2822" s="35"/>
      <c r="P2822" s="35" t="s">
        <v>3713</v>
      </c>
      <c r="Q2822" s="32" t="s">
        <v>9945</v>
      </c>
      <c r="R2822" s="32" t="s">
        <v>13170</v>
      </c>
      <c r="S2822" s="32" t="s">
        <v>11037</v>
      </c>
      <c r="T2822" s="32">
        <v>52</v>
      </c>
    </row>
    <row r="2823" spans="1:21" x14ac:dyDescent="0.25">
      <c r="A2823" s="33" t="s">
        <v>3632</v>
      </c>
      <c r="B2823" s="35" t="s">
        <v>3633</v>
      </c>
      <c r="C2823" s="35" t="s">
        <v>3536</v>
      </c>
      <c r="D2823" s="32" t="s">
        <v>3695</v>
      </c>
      <c r="O2823" s="35"/>
      <c r="P2823" s="35" t="s">
        <v>3713</v>
      </c>
      <c r="Q2823" s="32" t="s">
        <v>9945</v>
      </c>
      <c r="R2823" s="32" t="s">
        <v>3536</v>
      </c>
    </row>
    <row r="2824" spans="1:21" x14ac:dyDescent="0.25">
      <c r="A2824" s="33" t="s">
        <v>3577</v>
      </c>
      <c r="B2824" s="35" t="s">
        <v>3578</v>
      </c>
      <c r="C2824" s="35" t="s">
        <v>3536</v>
      </c>
      <c r="D2824" s="32" t="s">
        <v>257</v>
      </c>
      <c r="O2824" s="35"/>
      <c r="P2824" s="35" t="s">
        <v>3713</v>
      </c>
      <c r="Q2824" s="32" t="s">
        <v>9945</v>
      </c>
      <c r="R2824" s="32" t="s">
        <v>3536</v>
      </c>
    </row>
    <row r="2825" spans="1:21" x14ac:dyDescent="0.25">
      <c r="A2825" s="35" t="s">
        <v>4299</v>
      </c>
      <c r="B2825" s="35" t="s">
        <v>4300</v>
      </c>
      <c r="C2825" s="35" t="s">
        <v>4301</v>
      </c>
      <c r="O2825" s="35"/>
      <c r="P2825" s="35" t="s">
        <v>3713</v>
      </c>
      <c r="Q2825" s="32" t="s">
        <v>9945</v>
      </c>
      <c r="R2825" s="32" t="s">
        <v>13170</v>
      </c>
      <c r="S2825" s="32" t="s">
        <v>13166</v>
      </c>
      <c r="T2825" s="32" t="s">
        <v>12982</v>
      </c>
      <c r="U2825" s="32" t="s">
        <v>10053</v>
      </c>
    </row>
    <row r="2826" spans="1:21" x14ac:dyDescent="0.25">
      <c r="A2826" s="35" t="s">
        <v>5051</v>
      </c>
      <c r="B2826" s="35" t="s">
        <v>5052</v>
      </c>
      <c r="C2826" s="35" t="s">
        <v>5053</v>
      </c>
      <c r="O2826" s="35"/>
      <c r="P2826" s="35" t="s">
        <v>3713</v>
      </c>
      <c r="Q2826" s="32" t="s">
        <v>9945</v>
      </c>
      <c r="R2826" s="32" t="s">
        <v>3536</v>
      </c>
      <c r="S2826" s="32" t="s">
        <v>10439</v>
      </c>
    </row>
    <row r="2827" spans="1:21" x14ac:dyDescent="0.25">
      <c r="A2827" s="33" t="s">
        <v>3440</v>
      </c>
      <c r="B2827" s="35" t="s">
        <v>3441</v>
      </c>
      <c r="C2827" s="35" t="s">
        <v>3442</v>
      </c>
      <c r="D2827" s="32" t="s">
        <v>3443</v>
      </c>
      <c r="O2827" s="35"/>
      <c r="P2827" s="35" t="s">
        <v>3713</v>
      </c>
      <c r="Q2827" s="32" t="s">
        <v>13549</v>
      </c>
      <c r="R2827" s="32" t="s">
        <v>10101</v>
      </c>
      <c r="S2827" s="32" t="s">
        <v>10044</v>
      </c>
    </row>
    <row r="2828" spans="1:21" x14ac:dyDescent="0.25">
      <c r="A2828" s="35" t="s">
        <v>6530</v>
      </c>
      <c r="B2828" s="35" t="s">
        <v>6531</v>
      </c>
      <c r="C2828" s="35" t="s">
        <v>6532</v>
      </c>
      <c r="O2828" s="35"/>
      <c r="P2828" s="35" t="s">
        <v>3713</v>
      </c>
      <c r="Q2828" s="32" t="s">
        <v>13549</v>
      </c>
      <c r="R2828" s="32" t="s">
        <v>13547</v>
      </c>
      <c r="S2828" s="32" t="s">
        <v>13172</v>
      </c>
      <c r="T2828" s="32" t="s">
        <v>10047</v>
      </c>
      <c r="U2828" s="32">
        <v>349</v>
      </c>
    </row>
    <row r="2829" spans="1:21" x14ac:dyDescent="0.25">
      <c r="A2829" s="35" t="s">
        <v>5066</v>
      </c>
      <c r="B2829" s="35" t="s">
        <v>5067</v>
      </c>
      <c r="C2829" s="35" t="s">
        <v>5068</v>
      </c>
      <c r="O2829" s="35"/>
      <c r="P2829" s="35" t="s">
        <v>3713</v>
      </c>
      <c r="Q2829" s="32" t="s">
        <v>13549</v>
      </c>
      <c r="R2829" s="32" t="s">
        <v>13547</v>
      </c>
      <c r="S2829" s="32" t="s">
        <v>13172</v>
      </c>
      <c r="T2829" s="32" t="s">
        <v>11556</v>
      </c>
      <c r="U2829" s="32" t="s">
        <v>13173</v>
      </c>
    </row>
    <row r="2830" spans="1:21" x14ac:dyDescent="0.25">
      <c r="A2830" s="35" t="s">
        <v>9619</v>
      </c>
      <c r="B2830" s="35" t="s">
        <v>9620</v>
      </c>
      <c r="C2830" s="35" t="s">
        <v>9621</v>
      </c>
      <c r="O2830" s="35"/>
      <c r="P2830" s="35" t="s">
        <v>3713</v>
      </c>
      <c r="Q2830" s="32" t="s">
        <v>13550</v>
      </c>
      <c r="R2830" s="32" t="s">
        <v>13545</v>
      </c>
      <c r="S2830" s="32" t="s">
        <v>13172</v>
      </c>
      <c r="T2830" s="32" t="s">
        <v>11500</v>
      </c>
      <c r="U2830" s="32" t="s">
        <v>13174</v>
      </c>
    </row>
    <row r="2831" spans="1:21" x14ac:dyDescent="0.25">
      <c r="A2831" s="35" t="s">
        <v>4282</v>
      </c>
      <c r="B2831" s="35" t="s">
        <v>4283</v>
      </c>
      <c r="C2831" s="35" t="s">
        <v>4284</v>
      </c>
      <c r="O2831" s="35"/>
      <c r="P2831" s="35" t="s">
        <v>3713</v>
      </c>
      <c r="Q2831" s="32" t="s">
        <v>13550</v>
      </c>
      <c r="R2831" s="32" t="s">
        <v>13545</v>
      </c>
      <c r="S2831" s="32" t="s">
        <v>13172</v>
      </c>
      <c r="T2831" s="32" t="s">
        <v>10047</v>
      </c>
      <c r="U2831" s="32">
        <v>349</v>
      </c>
    </row>
    <row r="2832" spans="1:21" x14ac:dyDescent="0.25">
      <c r="A2832" s="35" t="s">
        <v>9616</v>
      </c>
      <c r="B2832" s="35" t="s">
        <v>9617</v>
      </c>
      <c r="C2832" s="35" t="s">
        <v>9618</v>
      </c>
      <c r="O2832" s="35"/>
      <c r="P2832" s="35" t="s">
        <v>3713</v>
      </c>
      <c r="Q2832" s="32" t="s">
        <v>13550</v>
      </c>
      <c r="R2832" s="32" t="s">
        <v>13545</v>
      </c>
      <c r="S2832" s="32" t="s">
        <v>13172</v>
      </c>
      <c r="T2832" s="32" t="s">
        <v>11556</v>
      </c>
      <c r="U2832" s="32" t="s">
        <v>13173</v>
      </c>
    </row>
    <row r="2833" spans="1:21" x14ac:dyDescent="0.25">
      <c r="A2833" s="33" t="s">
        <v>2740</v>
      </c>
      <c r="B2833" s="35" t="s">
        <v>3166</v>
      </c>
      <c r="C2833" s="35" t="s">
        <v>2962</v>
      </c>
      <c r="D2833" s="32" t="s">
        <v>3373</v>
      </c>
      <c r="I2833" s="32" t="s">
        <v>133</v>
      </c>
      <c r="O2833" s="35"/>
      <c r="P2833" s="35" t="s">
        <v>4248</v>
      </c>
      <c r="Q2833" s="32" t="s">
        <v>13175</v>
      </c>
      <c r="R2833" s="32" t="s">
        <v>13175</v>
      </c>
      <c r="S2833" s="32" t="e" cm="1">
        <f t="array" ref="S2833">-Highway</f>
        <v>#NAME?</v>
      </c>
      <c r="T2833" s="32" t="s">
        <v>11491</v>
      </c>
      <c r="U2833" s="32" t="s">
        <v>10093</v>
      </c>
    </row>
    <row r="2834" spans="1:21" x14ac:dyDescent="0.25">
      <c r="A2834" s="35" t="s">
        <v>7395</v>
      </c>
      <c r="B2834" s="35" t="s">
        <v>7396</v>
      </c>
      <c r="C2834" s="35" t="s">
        <v>7397</v>
      </c>
      <c r="O2834" s="35"/>
      <c r="P2834" s="35" t="s">
        <v>3713</v>
      </c>
      <c r="Q2834" s="32" t="s">
        <v>13551</v>
      </c>
      <c r="R2834" s="32" t="s">
        <v>13548</v>
      </c>
      <c r="S2834" s="32" t="s">
        <v>13172</v>
      </c>
      <c r="T2834" s="32" t="s">
        <v>11500</v>
      </c>
      <c r="U2834" s="32" t="s">
        <v>13174</v>
      </c>
    </row>
    <row r="2835" spans="1:21" x14ac:dyDescent="0.25">
      <c r="A2835" s="35" t="s">
        <v>9465</v>
      </c>
      <c r="B2835" s="35" t="s">
        <v>9466</v>
      </c>
      <c r="C2835" s="35" t="s">
        <v>9467</v>
      </c>
      <c r="O2835" s="35"/>
      <c r="P2835" s="35" t="s">
        <v>3713</v>
      </c>
      <c r="Q2835" s="32" t="s">
        <v>13551</v>
      </c>
      <c r="R2835" s="32" t="s">
        <v>13548</v>
      </c>
      <c r="S2835" s="32" t="s">
        <v>13172</v>
      </c>
      <c r="T2835" s="32" t="s">
        <v>10047</v>
      </c>
      <c r="U2835" s="32">
        <v>349</v>
      </c>
    </row>
    <row r="2836" spans="1:21" x14ac:dyDescent="0.25">
      <c r="A2836" s="35" t="s">
        <v>9613</v>
      </c>
      <c r="B2836" s="35" t="s">
        <v>9614</v>
      </c>
      <c r="C2836" s="35" t="s">
        <v>9615</v>
      </c>
      <c r="O2836" s="35"/>
      <c r="P2836" s="35" t="s">
        <v>3713</v>
      </c>
      <c r="Q2836" s="32" t="s">
        <v>13551</v>
      </c>
      <c r="R2836" s="32" t="s">
        <v>13548</v>
      </c>
      <c r="S2836" s="32" t="s">
        <v>13172</v>
      </c>
      <c r="T2836" s="32" t="s">
        <v>11556</v>
      </c>
      <c r="U2836" s="32" t="s">
        <v>13173</v>
      </c>
    </row>
    <row r="2837" spans="1:21" x14ac:dyDescent="0.25">
      <c r="A2837" s="35" t="s">
        <v>4512</v>
      </c>
      <c r="B2837" s="35" t="s">
        <v>4513</v>
      </c>
      <c r="C2837" s="35" t="s">
        <v>4514</v>
      </c>
      <c r="O2837" s="35"/>
      <c r="P2837" s="35" t="s">
        <v>3713</v>
      </c>
      <c r="Q2837" s="32" t="s">
        <v>13552</v>
      </c>
      <c r="R2837" s="32" t="s">
        <v>13546</v>
      </c>
      <c r="S2837" s="32" t="s">
        <v>13172</v>
      </c>
      <c r="T2837" s="32" t="s">
        <v>11500</v>
      </c>
      <c r="U2837" s="32" t="s">
        <v>13174</v>
      </c>
    </row>
    <row r="2838" spans="1:21" x14ac:dyDescent="0.25">
      <c r="A2838" s="35" t="s">
        <v>9610</v>
      </c>
      <c r="B2838" s="35" t="s">
        <v>9611</v>
      </c>
      <c r="C2838" s="35" t="s">
        <v>9612</v>
      </c>
      <c r="O2838" s="35"/>
      <c r="P2838" s="35" t="s">
        <v>3713</v>
      </c>
      <c r="Q2838" s="32" t="s">
        <v>13552</v>
      </c>
      <c r="R2838" s="32" t="s">
        <v>13546</v>
      </c>
      <c r="S2838" s="32" t="s">
        <v>13172</v>
      </c>
      <c r="T2838" s="32" t="s">
        <v>10047</v>
      </c>
      <c r="U2838" s="32">
        <v>349</v>
      </c>
    </row>
    <row r="2839" spans="1:21" x14ac:dyDescent="0.25">
      <c r="A2839" s="35" t="s">
        <v>5045</v>
      </c>
      <c r="B2839" s="35" t="s">
        <v>5046</v>
      </c>
      <c r="C2839" s="35" t="s">
        <v>5047</v>
      </c>
      <c r="O2839" s="35"/>
      <c r="P2839" s="35" t="s">
        <v>3713</v>
      </c>
      <c r="Q2839" s="32" t="s">
        <v>13552</v>
      </c>
      <c r="R2839" s="32" t="s">
        <v>13546</v>
      </c>
      <c r="S2839" s="32" t="s">
        <v>13172</v>
      </c>
      <c r="T2839" s="32" t="s">
        <v>11556</v>
      </c>
      <c r="U2839" s="32" t="s">
        <v>13173</v>
      </c>
    </row>
    <row r="2840" spans="1:21" x14ac:dyDescent="0.25">
      <c r="A2840" s="33" t="s">
        <v>2750</v>
      </c>
      <c r="B2840" s="35" t="s">
        <v>3176</v>
      </c>
      <c r="C2840" s="35" t="s">
        <v>2972</v>
      </c>
      <c r="D2840" s="32" t="s">
        <v>517</v>
      </c>
      <c r="I2840" s="32" t="s">
        <v>133</v>
      </c>
      <c r="O2840" s="35"/>
      <c r="P2840" s="35" t="s">
        <v>4248</v>
      </c>
      <c r="Q2840" s="32" t="s">
        <v>13176</v>
      </c>
      <c r="R2840" s="32" t="s">
        <v>13176</v>
      </c>
      <c r="S2840" s="32" t="e" cm="1">
        <f t="array" ref="S2840">-Highway</f>
        <v>#NAME?</v>
      </c>
      <c r="T2840" s="32" t="s">
        <v>11491</v>
      </c>
      <c r="U2840" s="32" t="s">
        <v>10093</v>
      </c>
    </row>
    <row r="2841" spans="1:21" x14ac:dyDescent="0.25">
      <c r="A2841" s="35" t="s">
        <v>451</v>
      </c>
      <c r="B2841" s="35" t="s">
        <v>452</v>
      </c>
      <c r="C2841" s="35" t="s">
        <v>453</v>
      </c>
      <c r="D2841" s="32" t="s">
        <v>137</v>
      </c>
      <c r="E2841" s="32" t="s">
        <v>416</v>
      </c>
      <c r="F2841" s="46">
        <v>4</v>
      </c>
      <c r="G2841" s="32" t="s">
        <v>132</v>
      </c>
      <c r="H2841" s="32" t="s">
        <v>100</v>
      </c>
      <c r="I2841" s="32" t="s">
        <v>133</v>
      </c>
      <c r="O2841" s="35"/>
      <c r="P2841" s="35" t="s">
        <v>4248</v>
      </c>
      <c r="Q2841" s="32" t="s">
        <v>9982</v>
      </c>
      <c r="R2841" s="32" t="s">
        <v>453</v>
      </c>
    </row>
    <row r="2842" spans="1:21" x14ac:dyDescent="0.25">
      <c r="A2842" s="35" t="s">
        <v>6548</v>
      </c>
      <c r="B2842" s="35" t="s">
        <v>6549</v>
      </c>
      <c r="C2842" s="35" t="s">
        <v>6550</v>
      </c>
      <c r="O2842" s="35"/>
      <c r="P2842" s="35" t="s">
        <v>3713</v>
      </c>
      <c r="Q2842" s="32" t="s">
        <v>9946</v>
      </c>
      <c r="R2842" s="32" t="s">
        <v>13177</v>
      </c>
      <c r="S2842" s="32" t="s">
        <v>13178</v>
      </c>
    </row>
    <row r="2843" spans="1:21" x14ac:dyDescent="0.25">
      <c r="A2843" s="35" t="s">
        <v>448</v>
      </c>
      <c r="B2843" s="35" t="s">
        <v>449</v>
      </c>
      <c r="C2843" s="35" t="s">
        <v>450</v>
      </c>
      <c r="D2843" s="32" t="s">
        <v>137</v>
      </c>
      <c r="E2843" s="32" t="s">
        <v>416</v>
      </c>
      <c r="F2843" s="46">
        <v>4</v>
      </c>
      <c r="G2843" s="32" t="s">
        <v>132</v>
      </c>
      <c r="H2843" s="32" t="s">
        <v>100</v>
      </c>
      <c r="I2843" s="32" t="s">
        <v>133</v>
      </c>
      <c r="O2843" s="35"/>
      <c r="P2843" s="35" t="s">
        <v>4248</v>
      </c>
      <c r="Q2843" s="32" t="s">
        <v>9946</v>
      </c>
      <c r="R2843" s="32" t="s">
        <v>450</v>
      </c>
    </row>
    <row r="2844" spans="1:21" x14ac:dyDescent="0.25">
      <c r="A2844" s="35" t="s">
        <v>445</v>
      </c>
      <c r="B2844" s="35" t="s">
        <v>446</v>
      </c>
      <c r="C2844" s="35" t="s">
        <v>447</v>
      </c>
      <c r="D2844" s="32" t="s">
        <v>137</v>
      </c>
      <c r="E2844" s="32" t="s">
        <v>416</v>
      </c>
      <c r="F2844" s="46">
        <v>4</v>
      </c>
      <c r="G2844" s="32" t="s">
        <v>132</v>
      </c>
      <c r="H2844" s="32" t="s">
        <v>100</v>
      </c>
      <c r="I2844" s="32" t="s">
        <v>133</v>
      </c>
      <c r="O2844" s="35"/>
      <c r="P2844" s="35" t="s">
        <v>4248</v>
      </c>
      <c r="Q2844" s="32" t="s">
        <v>9981</v>
      </c>
      <c r="R2844" s="32" t="s">
        <v>447</v>
      </c>
    </row>
    <row r="2845" spans="1:21" x14ac:dyDescent="0.25">
      <c r="A2845" s="35" t="s">
        <v>442</v>
      </c>
      <c r="B2845" s="35" t="s">
        <v>443</v>
      </c>
      <c r="C2845" s="35" t="s">
        <v>444</v>
      </c>
      <c r="D2845" s="32" t="s">
        <v>110</v>
      </c>
      <c r="E2845" s="32" t="s">
        <v>424</v>
      </c>
      <c r="F2845" s="46">
        <v>4</v>
      </c>
      <c r="G2845" s="32" t="s">
        <v>132</v>
      </c>
      <c r="H2845" s="32" t="s">
        <v>100</v>
      </c>
      <c r="I2845" s="32" t="s">
        <v>133</v>
      </c>
      <c r="O2845" s="35"/>
      <c r="P2845" s="35" t="s">
        <v>4248</v>
      </c>
      <c r="Q2845" s="32" t="s">
        <v>10154</v>
      </c>
      <c r="R2845" s="32" t="s">
        <v>10154</v>
      </c>
      <c r="S2845" s="32" t="e" cm="1">
        <f t="array" ref="S2845">-ICONIC</f>
        <v>#NAME?</v>
      </c>
      <c r="T2845" s="32">
        <v>36</v>
      </c>
      <c r="U2845" s="32" t="s">
        <v>13179</v>
      </c>
    </row>
    <row r="2846" spans="1:21" x14ac:dyDescent="0.25">
      <c r="A2846" s="35" t="s">
        <v>435</v>
      </c>
      <c r="B2846" s="35" t="s">
        <v>436</v>
      </c>
      <c r="C2846" s="35" t="s">
        <v>437</v>
      </c>
      <c r="D2846" s="32" t="s">
        <v>3414</v>
      </c>
      <c r="E2846" s="32" t="s">
        <v>424</v>
      </c>
      <c r="F2846" s="46">
        <v>4</v>
      </c>
      <c r="G2846" s="32" t="s">
        <v>132</v>
      </c>
      <c r="H2846" s="32" t="s">
        <v>100</v>
      </c>
      <c r="I2846" s="32" t="s">
        <v>133</v>
      </c>
      <c r="O2846" s="35"/>
      <c r="P2846" s="35" t="s">
        <v>4248</v>
      </c>
      <c r="Q2846" s="32" t="s">
        <v>10154</v>
      </c>
      <c r="R2846" s="32" t="s">
        <v>10154</v>
      </c>
      <c r="S2846" s="32" t="e" cm="1">
        <f t="array" ref="S2846">-BlushVe</f>
        <v>#NAME?</v>
      </c>
      <c r="T2846" s="32" t="s">
        <v>10399</v>
      </c>
      <c r="U2846" s="32" t="s">
        <v>13180</v>
      </c>
    </row>
    <row r="2847" spans="1:21" x14ac:dyDescent="0.25">
      <c r="A2847" s="35" t="s">
        <v>438</v>
      </c>
      <c r="B2847" s="37" t="s">
        <v>439</v>
      </c>
      <c r="C2847" s="35" t="s">
        <v>440</v>
      </c>
      <c r="D2847" s="32" t="s">
        <v>441</v>
      </c>
      <c r="E2847" s="32" t="s">
        <v>424</v>
      </c>
      <c r="F2847" s="46">
        <v>4</v>
      </c>
      <c r="G2847" s="32" t="s">
        <v>132</v>
      </c>
      <c r="H2847" s="32" t="s">
        <v>100</v>
      </c>
      <c r="I2847" s="32" t="s">
        <v>133</v>
      </c>
      <c r="O2847" s="35"/>
      <c r="P2847" s="35" t="s">
        <v>4248</v>
      </c>
      <c r="Q2847" s="32" t="s">
        <v>10154</v>
      </c>
      <c r="R2847" s="32" t="s">
        <v>13181</v>
      </c>
      <c r="S2847" s="32" t="e" cm="1">
        <f t="array" ref="S2847">-Blue-Ic</f>
        <v>#NAME?</v>
      </c>
      <c r="T2847" s="32" t="s">
        <v>11396</v>
      </c>
      <c r="U2847" s="32" t="s">
        <v>13182</v>
      </c>
    </row>
    <row r="2848" spans="1:21" x14ac:dyDescent="0.25">
      <c r="A2848" s="35" t="s">
        <v>432</v>
      </c>
      <c r="B2848" s="35" t="s">
        <v>433</v>
      </c>
      <c r="C2848" s="35" t="s">
        <v>434</v>
      </c>
      <c r="D2848" s="32" t="s">
        <v>3404</v>
      </c>
      <c r="E2848" s="32" t="s">
        <v>424</v>
      </c>
      <c r="F2848" s="46">
        <v>4</v>
      </c>
      <c r="G2848" s="32" t="s">
        <v>132</v>
      </c>
      <c r="H2848" s="32" t="s">
        <v>100</v>
      </c>
      <c r="I2848" s="32" t="s">
        <v>133</v>
      </c>
      <c r="O2848" s="35"/>
      <c r="P2848" s="35" t="s">
        <v>4248</v>
      </c>
      <c r="Q2848" s="32" t="s">
        <v>10154</v>
      </c>
      <c r="R2848" s="32" t="s">
        <v>10154</v>
      </c>
      <c r="S2848" s="32" t="e" cm="1">
        <f t="array" ref="S2848">-GreyVel</f>
        <v>#NAME?</v>
      </c>
      <c r="T2848" s="32" t="s">
        <v>10373</v>
      </c>
      <c r="U2848" s="32" t="s">
        <v>13183</v>
      </c>
    </row>
    <row r="2849" spans="1:21" x14ac:dyDescent="0.25">
      <c r="A2849" s="35" t="s">
        <v>428</v>
      </c>
      <c r="B2849" s="35" t="s">
        <v>429</v>
      </c>
      <c r="C2849" s="44" t="s">
        <v>3658</v>
      </c>
      <c r="D2849" s="32" t="s">
        <v>3657</v>
      </c>
      <c r="E2849" s="32" t="s">
        <v>424</v>
      </c>
      <c r="F2849" s="46">
        <v>4</v>
      </c>
      <c r="G2849" s="32" t="s">
        <v>132</v>
      </c>
      <c r="H2849" s="32" t="s">
        <v>100</v>
      </c>
      <c r="I2849" s="32" t="s">
        <v>133</v>
      </c>
      <c r="O2849" s="35"/>
      <c r="P2849" s="35" t="s">
        <v>4248</v>
      </c>
      <c r="Q2849" s="32" t="s">
        <v>10154</v>
      </c>
      <c r="R2849" s="32" t="s">
        <v>10154</v>
      </c>
      <c r="S2849" s="32" t="e" cm="1">
        <f t="array" ref="S2849">-RustVel</f>
        <v>#NAME?</v>
      </c>
      <c r="T2849" s="32" t="s">
        <v>10373</v>
      </c>
    </row>
    <row r="2850" spans="1:21" x14ac:dyDescent="0.25">
      <c r="A2850" s="35" t="s">
        <v>425</v>
      </c>
      <c r="B2850" s="35" t="s">
        <v>426</v>
      </c>
      <c r="C2850" s="35" t="s">
        <v>427</v>
      </c>
      <c r="D2850" s="32" t="s">
        <v>2715</v>
      </c>
      <c r="E2850" s="32" t="s">
        <v>424</v>
      </c>
      <c r="F2850" s="46">
        <v>4</v>
      </c>
      <c r="G2850" s="32" t="s">
        <v>132</v>
      </c>
      <c r="H2850" s="32" t="s">
        <v>100</v>
      </c>
      <c r="I2850" s="32" t="s">
        <v>133</v>
      </c>
      <c r="O2850" s="35"/>
      <c r="P2850" s="35" t="s">
        <v>3713</v>
      </c>
      <c r="Q2850" s="32" t="s">
        <v>10154</v>
      </c>
      <c r="R2850" s="32" t="s">
        <v>10154</v>
      </c>
      <c r="S2850" s="32" t="e" cm="1">
        <f t="array" ref="S2850">-TealVel</f>
        <v>#NAME?</v>
      </c>
      <c r="T2850" s="32" t="s">
        <v>10373</v>
      </c>
      <c r="U2850" s="32" t="s">
        <v>13184</v>
      </c>
    </row>
    <row r="2851" spans="1:21" x14ac:dyDescent="0.25">
      <c r="A2851" s="35" t="s">
        <v>420</v>
      </c>
      <c r="B2851" s="35" t="s">
        <v>421</v>
      </c>
      <c r="C2851" s="35" t="s">
        <v>422</v>
      </c>
      <c r="D2851" s="32" t="s">
        <v>3411</v>
      </c>
      <c r="E2851" s="32" t="s">
        <v>424</v>
      </c>
      <c r="F2851" s="46">
        <v>4</v>
      </c>
      <c r="G2851" s="32" t="s">
        <v>132</v>
      </c>
      <c r="H2851" s="32" t="s">
        <v>100</v>
      </c>
      <c r="I2851" s="32" t="s">
        <v>133</v>
      </c>
      <c r="O2851" s="35"/>
      <c r="P2851" s="35" t="s">
        <v>4248</v>
      </c>
      <c r="Q2851" s="32" t="s">
        <v>10154</v>
      </c>
      <c r="R2851" s="32" t="s">
        <v>10154</v>
      </c>
      <c r="S2851" s="32" t="e" cm="1">
        <f t="array" ref="S2851">-YellowV</f>
        <v>#NAME?</v>
      </c>
      <c r="T2851" s="32" t="s">
        <v>10354</v>
      </c>
      <c r="U2851" s="32" t="s">
        <v>13185</v>
      </c>
    </row>
    <row r="2852" spans="1:21" x14ac:dyDescent="0.25">
      <c r="A2852" s="33" t="s">
        <v>2748</v>
      </c>
      <c r="B2852" s="35" t="s">
        <v>3174</v>
      </c>
      <c r="C2852" s="35" t="s">
        <v>2970</v>
      </c>
      <c r="D2852" s="32" t="s">
        <v>517</v>
      </c>
      <c r="I2852" s="32" t="s">
        <v>133</v>
      </c>
      <c r="O2852" s="35"/>
      <c r="P2852" s="35" t="s">
        <v>4248</v>
      </c>
      <c r="R2852" s="32" t="s">
        <v>13186</v>
      </c>
      <c r="S2852" s="32" t="e" cm="1">
        <f t="array" ref="S2852">-GreyFab</f>
        <v>#NAME?</v>
      </c>
    </row>
    <row r="2853" spans="1:21" x14ac:dyDescent="0.25">
      <c r="A2853" s="33" t="s">
        <v>2792</v>
      </c>
      <c r="B2853" s="35" t="s">
        <v>3218</v>
      </c>
      <c r="C2853" s="35" t="s">
        <v>3014</v>
      </c>
      <c r="D2853" s="32" t="s">
        <v>517</v>
      </c>
      <c r="E2853" s="32" t="s">
        <v>138</v>
      </c>
      <c r="I2853" s="32" t="s">
        <v>133</v>
      </c>
      <c r="O2853" s="35"/>
      <c r="P2853" s="35" t="s">
        <v>4248</v>
      </c>
      <c r="Q2853" s="32" t="s">
        <v>10156</v>
      </c>
      <c r="R2853" s="32" t="s">
        <v>13187</v>
      </c>
      <c r="S2853" s="32" t="s">
        <v>13188</v>
      </c>
      <c r="T2853" s="32" t="s">
        <v>11519</v>
      </c>
      <c r="U2853" s="32" t="s">
        <v>13189</v>
      </c>
    </row>
    <row r="2854" spans="1:21" x14ac:dyDescent="0.25">
      <c r="A2854" s="33" t="s">
        <v>2749</v>
      </c>
      <c r="B2854" s="35" t="s">
        <v>3175</v>
      </c>
      <c r="C2854" s="35" t="s">
        <v>2971</v>
      </c>
      <c r="D2854" s="32" t="s">
        <v>517</v>
      </c>
      <c r="E2854" s="32" t="s">
        <v>138</v>
      </c>
      <c r="I2854" s="32" t="s">
        <v>133</v>
      </c>
      <c r="O2854" s="35"/>
      <c r="P2854" s="35" t="s">
        <v>4248</v>
      </c>
      <c r="Q2854" s="32" t="s">
        <v>10157</v>
      </c>
      <c r="R2854" s="32" t="s">
        <v>13190</v>
      </c>
      <c r="S2854" s="32" t="s">
        <v>13188</v>
      </c>
      <c r="T2854" s="32" t="s">
        <v>11519</v>
      </c>
      <c r="U2854" s="32" t="s">
        <v>13189</v>
      </c>
    </row>
    <row r="2855" spans="1:21" x14ac:dyDescent="0.25">
      <c r="A2855" s="35" t="s">
        <v>9359</v>
      </c>
      <c r="B2855" s="35" t="s">
        <v>9360</v>
      </c>
      <c r="C2855" s="35" t="s">
        <v>9361</v>
      </c>
      <c r="O2855" s="35"/>
      <c r="P2855" s="35" t="s">
        <v>4248</v>
      </c>
      <c r="Q2855" s="32" t="s">
        <v>10156</v>
      </c>
      <c r="R2855" s="32" t="s">
        <v>13187</v>
      </c>
      <c r="S2855" s="32" t="s">
        <v>13191</v>
      </c>
      <c r="T2855" s="32" t="s">
        <v>13192</v>
      </c>
      <c r="U2855" s="32" t="s">
        <v>10049</v>
      </c>
    </row>
    <row r="2856" spans="1:21" x14ac:dyDescent="0.25">
      <c r="A2856" s="35" t="s">
        <v>8150</v>
      </c>
      <c r="B2856" s="35" t="s">
        <v>8151</v>
      </c>
      <c r="C2856" s="35" t="s">
        <v>8152</v>
      </c>
      <c r="O2856" s="35"/>
      <c r="P2856" s="35" t="s">
        <v>4248</v>
      </c>
      <c r="Q2856" s="32" t="s">
        <v>10157</v>
      </c>
      <c r="R2856" s="32" t="s">
        <v>13190</v>
      </c>
      <c r="S2856" s="32" t="s">
        <v>13191</v>
      </c>
      <c r="T2856" s="32" t="s">
        <v>13192</v>
      </c>
      <c r="U2856" s="32" t="s">
        <v>10049</v>
      </c>
    </row>
    <row r="2857" spans="1:21" x14ac:dyDescent="0.25">
      <c r="A2857" s="35" t="s">
        <v>417</v>
      </c>
      <c r="B2857" s="37" t="s">
        <v>418</v>
      </c>
      <c r="C2857" s="35" t="s">
        <v>419</v>
      </c>
      <c r="D2857" s="32" t="s">
        <v>117</v>
      </c>
      <c r="E2857" s="32" t="s">
        <v>416</v>
      </c>
      <c r="F2857" s="46">
        <v>4</v>
      </c>
      <c r="G2857" s="32" t="s">
        <v>132</v>
      </c>
      <c r="H2857" s="32" t="s">
        <v>100</v>
      </c>
      <c r="I2857" s="32" t="s">
        <v>133</v>
      </c>
      <c r="O2857" s="35"/>
      <c r="P2857" s="35" t="s">
        <v>4248</v>
      </c>
      <c r="Q2857" s="32" t="s">
        <v>9947</v>
      </c>
      <c r="R2857" s="32" t="s">
        <v>13193</v>
      </c>
      <c r="S2857" s="32" t="s">
        <v>13194</v>
      </c>
      <c r="T2857" s="32" t="s">
        <v>10226</v>
      </c>
      <c r="U2857" s="32" t="s">
        <v>9796</v>
      </c>
    </row>
    <row r="2858" spans="1:21" x14ac:dyDescent="0.25">
      <c r="A2858" s="35" t="s">
        <v>413</v>
      </c>
      <c r="B2858" s="37" t="s">
        <v>414</v>
      </c>
      <c r="C2858" s="35" t="s">
        <v>415</v>
      </c>
      <c r="D2858" s="32" t="s">
        <v>117</v>
      </c>
      <c r="E2858" s="32" t="s">
        <v>416</v>
      </c>
      <c r="F2858" s="46">
        <v>4</v>
      </c>
      <c r="G2858" s="32" t="s">
        <v>132</v>
      </c>
      <c r="H2858" s="32" t="s">
        <v>100</v>
      </c>
      <c r="I2858" s="32" t="s">
        <v>133</v>
      </c>
      <c r="O2858" s="35"/>
      <c r="P2858" s="35" t="s">
        <v>4248</v>
      </c>
      <c r="Q2858" s="32" t="s">
        <v>9948</v>
      </c>
      <c r="R2858" s="32" t="s">
        <v>13195</v>
      </c>
      <c r="S2858" s="32" t="s">
        <v>13194</v>
      </c>
      <c r="T2858" s="32" t="s">
        <v>10226</v>
      </c>
      <c r="U2858" s="32" t="s">
        <v>9796</v>
      </c>
    </row>
    <row r="2859" spans="1:21" x14ac:dyDescent="0.25">
      <c r="A2859" s="35" t="s">
        <v>410</v>
      </c>
      <c r="B2859" s="35" t="s">
        <v>411</v>
      </c>
      <c r="C2859" s="35" t="s">
        <v>412</v>
      </c>
      <c r="D2859" s="32" t="s">
        <v>137</v>
      </c>
      <c r="E2859" s="32" t="s">
        <v>400</v>
      </c>
      <c r="F2859" s="46">
        <v>4</v>
      </c>
      <c r="G2859" s="32" t="s">
        <v>132</v>
      </c>
      <c r="H2859" s="32" t="s">
        <v>100</v>
      </c>
      <c r="I2859" s="32" t="s">
        <v>133</v>
      </c>
      <c r="O2859" s="35"/>
      <c r="P2859" s="35" t="s">
        <v>4248</v>
      </c>
      <c r="Q2859" s="32" t="s">
        <v>9980</v>
      </c>
      <c r="R2859" s="32" t="s">
        <v>13196</v>
      </c>
      <c r="S2859" s="32" t="s">
        <v>11035</v>
      </c>
    </row>
    <row r="2860" spans="1:21" x14ac:dyDescent="0.25">
      <c r="A2860" s="35" t="s">
        <v>407</v>
      </c>
      <c r="B2860" s="35" t="s">
        <v>408</v>
      </c>
      <c r="C2860" s="35" t="s">
        <v>409</v>
      </c>
      <c r="D2860" s="32" t="s">
        <v>3410</v>
      </c>
      <c r="E2860" s="32" t="s">
        <v>400</v>
      </c>
      <c r="F2860" s="46">
        <v>4</v>
      </c>
      <c r="G2860" s="32" t="s">
        <v>132</v>
      </c>
      <c r="H2860" s="32" t="s">
        <v>100</v>
      </c>
      <c r="I2860" s="32" t="s">
        <v>133</v>
      </c>
      <c r="M2860" s="32">
        <v>28</v>
      </c>
      <c r="N2860" s="32">
        <v>29</v>
      </c>
      <c r="O2860" s="35"/>
      <c r="P2860" s="35" t="s">
        <v>4248</v>
      </c>
      <c r="Q2860" s="32" t="s">
        <v>9980</v>
      </c>
      <c r="R2860" s="32" t="s">
        <v>13197</v>
      </c>
      <c r="S2860" s="32" t="s">
        <v>11027</v>
      </c>
      <c r="T2860" s="32">
        <v>21</v>
      </c>
      <c r="U2860" s="32" t="s">
        <v>10555</v>
      </c>
    </row>
    <row r="2861" spans="1:21" x14ac:dyDescent="0.25">
      <c r="A2861" s="35" t="s">
        <v>404</v>
      </c>
      <c r="B2861" s="35" t="s">
        <v>405</v>
      </c>
      <c r="C2861" s="35" t="s">
        <v>406</v>
      </c>
      <c r="D2861" s="32" t="s">
        <v>245</v>
      </c>
      <c r="E2861" s="32" t="s">
        <v>400</v>
      </c>
      <c r="F2861" s="46">
        <v>4</v>
      </c>
      <c r="G2861" s="32" t="s">
        <v>132</v>
      </c>
      <c r="H2861" s="32" t="s">
        <v>100</v>
      </c>
      <c r="I2861" s="32" t="s">
        <v>133</v>
      </c>
      <c r="M2861" s="32">
        <v>28</v>
      </c>
      <c r="N2861" s="32">
        <v>29</v>
      </c>
      <c r="O2861" s="35"/>
      <c r="P2861" s="35" t="s">
        <v>4248</v>
      </c>
      <c r="Q2861" s="32" t="s">
        <v>9980</v>
      </c>
      <c r="R2861" s="32" t="s">
        <v>13198</v>
      </c>
      <c r="S2861" s="32" t="s">
        <v>11244</v>
      </c>
      <c r="T2861" s="32" t="s">
        <v>10319</v>
      </c>
      <c r="U2861" s="32" t="s">
        <v>13199</v>
      </c>
    </row>
    <row r="2862" spans="1:21" x14ac:dyDescent="0.25">
      <c r="A2862" s="35" t="s">
        <v>401</v>
      </c>
      <c r="B2862" s="35" t="s">
        <v>402</v>
      </c>
      <c r="C2862" s="35" t="s">
        <v>403</v>
      </c>
      <c r="D2862" s="32" t="s">
        <v>96</v>
      </c>
      <c r="E2862" s="32" t="s">
        <v>400</v>
      </c>
      <c r="F2862" s="46">
        <v>4</v>
      </c>
      <c r="G2862" s="32" t="s">
        <v>132</v>
      </c>
      <c r="H2862" s="32" t="s">
        <v>100</v>
      </c>
      <c r="I2862" s="32" t="s">
        <v>133</v>
      </c>
      <c r="M2862" s="32">
        <v>28</v>
      </c>
      <c r="N2862" s="32">
        <v>29</v>
      </c>
      <c r="O2862" s="35"/>
      <c r="P2862" s="35" t="s">
        <v>4248</v>
      </c>
      <c r="Q2862" s="32" t="s">
        <v>9980</v>
      </c>
      <c r="R2862" s="32" t="s">
        <v>13200</v>
      </c>
      <c r="S2862" s="32" t="s">
        <v>13201</v>
      </c>
      <c r="T2862" s="32" t="s">
        <v>10414</v>
      </c>
      <c r="U2862" s="32" t="s">
        <v>13202</v>
      </c>
    </row>
    <row r="2863" spans="1:21" x14ac:dyDescent="0.25">
      <c r="A2863" s="35" t="s">
        <v>398</v>
      </c>
      <c r="B2863" s="35" t="s">
        <v>399</v>
      </c>
      <c r="C2863" s="35" t="s">
        <v>25</v>
      </c>
      <c r="D2863" s="32" t="s">
        <v>123</v>
      </c>
      <c r="E2863" s="32" t="s">
        <v>400</v>
      </c>
      <c r="F2863" s="46">
        <v>4</v>
      </c>
      <c r="G2863" s="32" t="s">
        <v>132</v>
      </c>
      <c r="H2863" s="32" t="s">
        <v>100</v>
      </c>
      <c r="I2863" s="32" t="s">
        <v>133</v>
      </c>
      <c r="M2863" s="32">
        <v>28</v>
      </c>
      <c r="N2863" s="32">
        <v>29</v>
      </c>
      <c r="O2863" s="35"/>
      <c r="P2863" s="35" t="s">
        <v>4248</v>
      </c>
      <c r="Q2863" s="32" t="s">
        <v>9980</v>
      </c>
      <c r="R2863" s="32" t="s">
        <v>13203</v>
      </c>
      <c r="S2863" s="32" t="s">
        <v>13204</v>
      </c>
      <c r="T2863" s="32">
        <v>540</v>
      </c>
      <c r="U2863" s="32" t="s">
        <v>13205</v>
      </c>
    </row>
    <row r="2864" spans="1:21" x14ac:dyDescent="0.25">
      <c r="A2864" s="35" t="s">
        <v>395</v>
      </c>
      <c r="B2864" s="35" t="s">
        <v>396</v>
      </c>
      <c r="C2864" s="37" t="s">
        <v>397</v>
      </c>
      <c r="D2864" s="32" t="s">
        <v>257</v>
      </c>
      <c r="E2864" s="32" t="s">
        <v>138</v>
      </c>
      <c r="F2864" s="46" t="s">
        <v>138</v>
      </c>
      <c r="H2864" s="32" t="s">
        <v>138</v>
      </c>
      <c r="I2864" s="32" t="s">
        <v>133</v>
      </c>
      <c r="O2864" s="35"/>
      <c r="P2864" s="35" t="s">
        <v>4248</v>
      </c>
      <c r="Q2864" s="32" t="s">
        <v>10153</v>
      </c>
      <c r="R2864" s="32" t="s">
        <v>13206</v>
      </c>
      <c r="S2864" s="32" t="s">
        <v>13207</v>
      </c>
      <c r="T2864" s="32" t="s">
        <v>11209</v>
      </c>
      <c r="U2864" s="32">
        <v>136</v>
      </c>
    </row>
    <row r="2865" spans="1:21" x14ac:dyDescent="0.25">
      <c r="A2865" s="35" t="s">
        <v>391</v>
      </c>
      <c r="B2865" s="35" t="s">
        <v>392</v>
      </c>
      <c r="C2865" s="37" t="s">
        <v>393</v>
      </c>
      <c r="D2865" s="32" t="s">
        <v>394</v>
      </c>
      <c r="E2865" s="32" t="s">
        <v>138</v>
      </c>
      <c r="F2865" s="46" t="s">
        <v>138</v>
      </c>
      <c r="H2865" s="32" t="s">
        <v>138</v>
      </c>
      <c r="I2865" s="32" t="s">
        <v>133</v>
      </c>
      <c r="O2865" s="35"/>
      <c r="P2865" s="35" t="s">
        <v>4248</v>
      </c>
      <c r="Q2865" s="32" t="s">
        <v>10153</v>
      </c>
      <c r="R2865" s="32" t="s">
        <v>13206</v>
      </c>
      <c r="S2865" s="32" t="s">
        <v>13208</v>
      </c>
      <c r="T2865" s="32" t="s">
        <v>13209</v>
      </c>
      <c r="U2865" s="32">
        <v>2</v>
      </c>
    </row>
    <row r="2866" spans="1:21" x14ac:dyDescent="0.25">
      <c r="A2866" s="35" t="s">
        <v>7485</v>
      </c>
      <c r="B2866" s="35" t="s">
        <v>7486</v>
      </c>
      <c r="C2866" s="35" t="s">
        <v>7487</v>
      </c>
      <c r="O2866" s="35"/>
      <c r="P2866" s="35" t="s">
        <v>4248</v>
      </c>
      <c r="Q2866" s="32" t="s">
        <v>10153</v>
      </c>
      <c r="R2866" s="32" t="s">
        <v>12422</v>
      </c>
      <c r="S2866" s="32" t="s">
        <v>13210</v>
      </c>
      <c r="T2866" s="32" t="s">
        <v>10421</v>
      </c>
      <c r="U2866" s="32" t="s">
        <v>13211</v>
      </c>
    </row>
    <row r="2867" spans="1:21" x14ac:dyDescent="0.25">
      <c r="A2867" s="35" t="s">
        <v>8153</v>
      </c>
      <c r="B2867" s="35" t="s">
        <v>8154</v>
      </c>
      <c r="C2867" s="35" t="s">
        <v>8155</v>
      </c>
      <c r="O2867" s="35"/>
      <c r="P2867" s="35" t="s">
        <v>4362</v>
      </c>
      <c r="Q2867" s="32" t="s">
        <v>8155</v>
      </c>
      <c r="R2867" s="32" t="s">
        <v>8155</v>
      </c>
    </row>
    <row r="2868" spans="1:21" x14ac:dyDescent="0.25">
      <c r="A2868" s="35" t="s">
        <v>8117</v>
      </c>
      <c r="B2868" s="35" t="s">
        <v>8118</v>
      </c>
      <c r="C2868" s="35" t="s">
        <v>8119</v>
      </c>
      <c r="O2868" s="35"/>
      <c r="P2868" s="35" t="s">
        <v>3713</v>
      </c>
      <c r="Q2868" s="32" t="s">
        <v>10155</v>
      </c>
      <c r="R2868" s="32" t="s">
        <v>13212</v>
      </c>
      <c r="S2868" s="32" t="s">
        <v>13213</v>
      </c>
      <c r="T2868" s="32" t="s">
        <v>10372</v>
      </c>
      <c r="U2868" s="32" t="s">
        <v>10373</v>
      </c>
    </row>
    <row r="2869" spans="1:21" x14ac:dyDescent="0.25">
      <c r="A2869" s="35" t="s">
        <v>385</v>
      </c>
      <c r="B2869" s="35" t="s">
        <v>386</v>
      </c>
      <c r="C2869" s="35" t="s">
        <v>387</v>
      </c>
      <c r="D2869" s="32" t="s">
        <v>388</v>
      </c>
      <c r="E2869" s="32" t="s">
        <v>389</v>
      </c>
      <c r="F2869" s="46">
        <v>4</v>
      </c>
      <c r="G2869" s="32" t="s">
        <v>390</v>
      </c>
      <c r="H2869" s="32" t="s">
        <v>100</v>
      </c>
      <c r="I2869" s="32" t="s">
        <v>133</v>
      </c>
      <c r="O2869" s="35"/>
      <c r="P2869" s="35" t="s">
        <v>4248</v>
      </c>
      <c r="R2869" s="32" t="s">
        <v>10102</v>
      </c>
      <c r="S2869" s="32" t="s">
        <v>13214</v>
      </c>
      <c r="T2869" s="32" t="s">
        <v>11405</v>
      </c>
      <c r="U2869" s="32" t="s">
        <v>13215</v>
      </c>
    </row>
    <row r="2870" spans="1:21" x14ac:dyDescent="0.25">
      <c r="A2870" s="35" t="s">
        <v>4808</v>
      </c>
      <c r="B2870" s="35" t="s">
        <v>4809</v>
      </c>
      <c r="C2870" s="35" t="s">
        <v>4810</v>
      </c>
      <c r="O2870" s="35"/>
      <c r="P2870" s="35" t="s">
        <v>4248</v>
      </c>
      <c r="Q2870" s="32" t="s">
        <v>9949</v>
      </c>
      <c r="R2870" s="32" t="s">
        <v>10250</v>
      </c>
      <c r="S2870" s="32" t="s">
        <v>10251</v>
      </c>
      <c r="T2870" s="32">
        <v>32</v>
      </c>
    </row>
    <row r="2871" spans="1:21" x14ac:dyDescent="0.25">
      <c r="A2871" s="35" t="s">
        <v>4799</v>
      </c>
      <c r="B2871" s="35" t="s">
        <v>4800</v>
      </c>
      <c r="C2871" s="35" t="s">
        <v>4801</v>
      </c>
      <c r="O2871" s="35"/>
      <c r="P2871" s="35" t="s">
        <v>4248</v>
      </c>
      <c r="Q2871" s="32" t="s">
        <v>9950</v>
      </c>
      <c r="R2871" s="32" t="s">
        <v>10250</v>
      </c>
      <c r="S2871" s="32" t="s">
        <v>10251</v>
      </c>
      <c r="T2871" s="32">
        <v>31</v>
      </c>
    </row>
    <row r="2872" spans="1:21" x14ac:dyDescent="0.25">
      <c r="A2872" s="35" t="s">
        <v>4802</v>
      </c>
      <c r="B2872" s="35" t="s">
        <v>4803</v>
      </c>
      <c r="C2872" s="35" t="s">
        <v>4804</v>
      </c>
      <c r="O2872" s="35"/>
      <c r="P2872" s="35" t="s">
        <v>4248</v>
      </c>
      <c r="Q2872" s="32" t="s">
        <v>9951</v>
      </c>
      <c r="R2872" s="32" t="s">
        <v>10250</v>
      </c>
      <c r="S2872" s="32" t="s">
        <v>10251</v>
      </c>
      <c r="T2872" s="32">
        <v>30</v>
      </c>
    </row>
    <row r="2873" spans="1:21" x14ac:dyDescent="0.25">
      <c r="A2873" s="35" t="s">
        <v>4877</v>
      </c>
      <c r="B2873" s="35" t="s">
        <v>4878</v>
      </c>
      <c r="C2873" s="35" t="s">
        <v>4879</v>
      </c>
      <c r="O2873" s="35"/>
      <c r="P2873" s="35" t="s">
        <v>4248</v>
      </c>
      <c r="Q2873" s="32" t="s">
        <v>9949</v>
      </c>
      <c r="R2873" s="32" t="s">
        <v>13216</v>
      </c>
      <c r="S2873" s="32" t="s">
        <v>11076</v>
      </c>
      <c r="T2873" s="32" t="s">
        <v>10399</v>
      </c>
      <c r="U2873" s="32" t="s">
        <v>11077</v>
      </c>
    </row>
    <row r="2874" spans="1:21" x14ac:dyDescent="0.25">
      <c r="A2874" s="35" t="s">
        <v>5075</v>
      </c>
      <c r="B2874" s="35" t="s">
        <v>5076</v>
      </c>
      <c r="C2874" s="35" t="s">
        <v>5077</v>
      </c>
      <c r="O2874" s="35"/>
      <c r="P2874" s="35" t="s">
        <v>4248</v>
      </c>
      <c r="Q2874" s="32" t="s">
        <v>9949</v>
      </c>
      <c r="R2874" s="32" t="s">
        <v>13217</v>
      </c>
      <c r="S2874" s="32" t="s">
        <v>13218</v>
      </c>
      <c r="T2874" s="32" t="s">
        <v>11849</v>
      </c>
      <c r="U2874" s="32" t="s">
        <v>10358</v>
      </c>
    </row>
    <row r="2875" spans="1:21" x14ac:dyDescent="0.25">
      <c r="A2875" s="35" t="s">
        <v>4886</v>
      </c>
      <c r="B2875" s="35" t="s">
        <v>4887</v>
      </c>
      <c r="C2875" s="35" t="s">
        <v>4888</v>
      </c>
      <c r="O2875" s="35"/>
      <c r="P2875" s="35" t="s">
        <v>4248</v>
      </c>
      <c r="Q2875" s="32" t="s">
        <v>9949</v>
      </c>
      <c r="R2875" s="32" t="s">
        <v>13217</v>
      </c>
      <c r="S2875" s="32" t="s">
        <v>13219</v>
      </c>
      <c r="T2875" s="32" t="s">
        <v>10373</v>
      </c>
      <c r="U2875" s="32" t="s">
        <v>13220</v>
      </c>
    </row>
    <row r="2876" spans="1:21" x14ac:dyDescent="0.25">
      <c r="A2876" s="35" t="s">
        <v>8673</v>
      </c>
      <c r="B2876" s="35" t="s">
        <v>8674</v>
      </c>
      <c r="C2876" s="35" t="s">
        <v>8675</v>
      </c>
      <c r="O2876" s="35"/>
      <c r="P2876" s="35" t="s">
        <v>4248</v>
      </c>
      <c r="Q2876" s="32" t="s">
        <v>9949</v>
      </c>
      <c r="R2876" s="32" t="s">
        <v>13221</v>
      </c>
      <c r="S2876" s="32" t="s">
        <v>11333</v>
      </c>
      <c r="T2876" s="32" t="s">
        <v>13222</v>
      </c>
      <c r="U2876" s="32" t="s">
        <v>13223</v>
      </c>
    </row>
    <row r="2877" spans="1:21" x14ac:dyDescent="0.25">
      <c r="A2877" s="35" t="s">
        <v>6431</v>
      </c>
      <c r="B2877" s="35" t="s">
        <v>6432</v>
      </c>
      <c r="C2877" s="35" t="s">
        <v>6433</v>
      </c>
      <c r="O2877" s="35"/>
      <c r="P2877" s="35" t="s">
        <v>4248</v>
      </c>
      <c r="Q2877" s="32" t="s">
        <v>9949</v>
      </c>
      <c r="R2877" s="32" t="s">
        <v>13221</v>
      </c>
      <c r="S2877" s="32" t="s">
        <v>11333</v>
      </c>
      <c r="T2877" s="32" t="s">
        <v>13222</v>
      </c>
      <c r="U2877" s="32" t="s">
        <v>13224</v>
      </c>
    </row>
    <row r="2878" spans="1:21" x14ac:dyDescent="0.25">
      <c r="A2878" s="35" t="s">
        <v>6456</v>
      </c>
      <c r="B2878" s="35" t="s">
        <v>6432</v>
      </c>
      <c r="C2878" s="35" t="s">
        <v>6457</v>
      </c>
      <c r="O2878" s="35"/>
      <c r="P2878" s="35" t="s">
        <v>4248</v>
      </c>
      <c r="Q2878" s="32" t="s">
        <v>9949</v>
      </c>
      <c r="R2878" s="32" t="s">
        <v>13221</v>
      </c>
      <c r="S2878" s="32" t="s">
        <v>11333</v>
      </c>
      <c r="T2878" s="32" t="s">
        <v>13222</v>
      </c>
      <c r="U2878" s="32" t="s">
        <v>13225</v>
      </c>
    </row>
    <row r="2879" spans="1:21" x14ac:dyDescent="0.25">
      <c r="A2879" s="35" t="s">
        <v>6422</v>
      </c>
      <c r="B2879" s="35" t="s">
        <v>6423</v>
      </c>
      <c r="C2879" s="35" t="s">
        <v>6424</v>
      </c>
      <c r="O2879" s="35"/>
      <c r="P2879" s="35" t="s">
        <v>4248</v>
      </c>
      <c r="Q2879" s="32" t="s">
        <v>9949</v>
      </c>
      <c r="R2879" s="32" t="s">
        <v>13221</v>
      </c>
      <c r="S2879" s="32" t="s">
        <v>11333</v>
      </c>
      <c r="T2879" s="32" t="s">
        <v>13222</v>
      </c>
      <c r="U2879" s="32" t="s">
        <v>13226</v>
      </c>
    </row>
    <row r="2880" spans="1:21" x14ac:dyDescent="0.25">
      <c r="A2880" s="35" t="s">
        <v>6746</v>
      </c>
      <c r="B2880" s="35" t="s">
        <v>6747</v>
      </c>
      <c r="C2880" s="35" t="s">
        <v>6748</v>
      </c>
      <c r="O2880" s="35"/>
      <c r="P2880" s="35" t="s">
        <v>4248</v>
      </c>
      <c r="Q2880" s="32" t="s">
        <v>9949</v>
      </c>
      <c r="R2880" s="32" t="s">
        <v>13221</v>
      </c>
      <c r="S2880" s="32" t="s">
        <v>11333</v>
      </c>
      <c r="T2880" s="32" t="s">
        <v>13222</v>
      </c>
      <c r="U2880" s="32" t="s">
        <v>13227</v>
      </c>
    </row>
    <row r="2881" spans="1:21" x14ac:dyDescent="0.25">
      <c r="A2881" s="35" t="s">
        <v>6749</v>
      </c>
      <c r="B2881" s="35" t="s">
        <v>6747</v>
      </c>
      <c r="C2881" s="35" t="s">
        <v>6750</v>
      </c>
      <c r="O2881" s="35"/>
      <c r="P2881" s="35" t="s">
        <v>4248</v>
      </c>
      <c r="Q2881" s="32" t="s">
        <v>9949</v>
      </c>
      <c r="R2881" s="32" t="s">
        <v>13221</v>
      </c>
      <c r="S2881" s="32" t="s">
        <v>11333</v>
      </c>
      <c r="T2881" s="32" t="s">
        <v>13222</v>
      </c>
      <c r="U2881" s="32" t="s">
        <v>13228</v>
      </c>
    </row>
    <row r="2882" spans="1:21" x14ac:dyDescent="0.25">
      <c r="A2882" s="35" t="s">
        <v>4922</v>
      </c>
      <c r="B2882" s="37" t="s">
        <v>4923</v>
      </c>
      <c r="C2882" s="37" t="s">
        <v>4924</v>
      </c>
      <c r="O2882" s="35"/>
      <c r="P2882" s="35" t="s">
        <v>4248</v>
      </c>
      <c r="Q2882" s="32" t="s">
        <v>9949</v>
      </c>
      <c r="R2882" s="32" t="s">
        <v>13221</v>
      </c>
      <c r="S2882" s="32" t="s">
        <v>11333</v>
      </c>
    </row>
    <row r="2883" spans="1:21" x14ac:dyDescent="0.25">
      <c r="A2883" s="35" t="s">
        <v>6027</v>
      </c>
      <c r="B2883" s="35" t="s">
        <v>6028</v>
      </c>
      <c r="C2883" s="35" t="s">
        <v>6029</v>
      </c>
      <c r="O2883" s="35"/>
      <c r="P2883" s="35" t="s">
        <v>4248</v>
      </c>
      <c r="Q2883" s="32" t="s">
        <v>9949</v>
      </c>
      <c r="R2883" s="32" t="s">
        <v>13221</v>
      </c>
      <c r="S2883" s="32" t="s">
        <v>11333</v>
      </c>
      <c r="T2883" s="32" t="s">
        <v>10819</v>
      </c>
      <c r="U2883" s="32" t="s">
        <v>13229</v>
      </c>
    </row>
    <row r="2884" spans="1:21" x14ac:dyDescent="0.25">
      <c r="A2884" s="33" t="s">
        <v>2745</v>
      </c>
      <c r="B2884" s="35" t="s">
        <v>3171</v>
      </c>
      <c r="C2884" s="35" t="s">
        <v>2967</v>
      </c>
      <c r="D2884" s="32" t="s">
        <v>2715</v>
      </c>
      <c r="I2884" s="32" t="s">
        <v>133</v>
      </c>
      <c r="O2884" s="35"/>
      <c r="P2884" s="35" t="s">
        <v>4248</v>
      </c>
      <c r="Q2884" s="32" t="s">
        <v>9949</v>
      </c>
      <c r="R2884" s="32" t="s">
        <v>13230</v>
      </c>
      <c r="S2884" s="32" t="s">
        <v>10077</v>
      </c>
    </row>
    <row r="2885" spans="1:21" x14ac:dyDescent="0.25">
      <c r="A2885" s="35" t="s">
        <v>9622</v>
      </c>
      <c r="B2885" s="35" t="s">
        <v>3171</v>
      </c>
      <c r="C2885" s="35" t="s">
        <v>9623</v>
      </c>
      <c r="O2885" s="35"/>
      <c r="P2885" s="35" t="s">
        <v>4248</v>
      </c>
      <c r="Q2885" s="32" t="s">
        <v>9949</v>
      </c>
      <c r="R2885" s="32" t="s">
        <v>13221</v>
      </c>
      <c r="S2885" s="32" t="s">
        <v>11333</v>
      </c>
      <c r="T2885" s="32" t="s">
        <v>13222</v>
      </c>
      <c r="U2885" s="32">
        <v>38</v>
      </c>
    </row>
    <row r="2886" spans="1:21" x14ac:dyDescent="0.25">
      <c r="A2886" s="35" t="s">
        <v>6180</v>
      </c>
      <c r="B2886" s="35" t="s">
        <v>6181</v>
      </c>
      <c r="C2886" s="35" t="s">
        <v>6182</v>
      </c>
      <c r="O2886" s="35"/>
      <c r="P2886" s="35" t="s">
        <v>4248</v>
      </c>
      <c r="Q2886" s="32" t="s">
        <v>9949</v>
      </c>
      <c r="R2886" s="32" t="s">
        <v>13221</v>
      </c>
      <c r="S2886" s="32" t="s">
        <v>11333</v>
      </c>
      <c r="T2886" s="32" t="s">
        <v>10819</v>
      </c>
      <c r="U2886" s="32" t="s">
        <v>13231</v>
      </c>
    </row>
    <row r="2887" spans="1:21" x14ac:dyDescent="0.25">
      <c r="A2887" s="35" t="s">
        <v>6689</v>
      </c>
      <c r="B2887" s="35" t="s">
        <v>6690</v>
      </c>
      <c r="C2887" s="35" t="s">
        <v>6691</v>
      </c>
      <c r="O2887" s="35"/>
      <c r="P2887" s="35" t="s">
        <v>4248</v>
      </c>
      <c r="Q2887" s="32" t="s">
        <v>9949</v>
      </c>
      <c r="R2887" s="32" t="s">
        <v>13221</v>
      </c>
      <c r="S2887" s="32" t="s">
        <v>11333</v>
      </c>
      <c r="T2887" s="32" t="s">
        <v>10819</v>
      </c>
      <c r="U2887" s="32" t="s">
        <v>10844</v>
      </c>
    </row>
    <row r="2888" spans="1:21" x14ac:dyDescent="0.25">
      <c r="A2888" s="35" t="s">
        <v>4880</v>
      </c>
      <c r="B2888" s="35" t="s">
        <v>4881</v>
      </c>
      <c r="C2888" s="35" t="s">
        <v>4882</v>
      </c>
      <c r="O2888" s="35"/>
      <c r="P2888" s="35" t="s">
        <v>4248</v>
      </c>
      <c r="Q2888" s="32" t="s">
        <v>9950</v>
      </c>
      <c r="R2888" s="32" t="s">
        <v>13232</v>
      </c>
      <c r="S2888" s="32" t="s">
        <v>11095</v>
      </c>
      <c r="T2888" s="32" t="s">
        <v>10373</v>
      </c>
      <c r="U2888" s="32" t="s">
        <v>11049</v>
      </c>
    </row>
    <row r="2889" spans="1:21" x14ac:dyDescent="0.25">
      <c r="A2889" s="35" t="s">
        <v>4889</v>
      </c>
      <c r="B2889" s="35" t="s">
        <v>4890</v>
      </c>
      <c r="C2889" s="35" t="s">
        <v>4891</v>
      </c>
      <c r="O2889" s="35"/>
      <c r="P2889" s="35" t="s">
        <v>4248</v>
      </c>
      <c r="Q2889" s="32" t="s">
        <v>9950</v>
      </c>
      <c r="R2889" s="32" t="s">
        <v>13232</v>
      </c>
      <c r="S2889" s="32" t="s">
        <v>13218</v>
      </c>
      <c r="T2889" s="32" t="s">
        <v>11849</v>
      </c>
      <c r="U2889" s="32" t="s">
        <v>10358</v>
      </c>
    </row>
    <row r="2890" spans="1:21" x14ac:dyDescent="0.25">
      <c r="A2890" s="35" t="s">
        <v>4287</v>
      </c>
      <c r="B2890" s="35" t="s">
        <v>4288</v>
      </c>
      <c r="C2890" s="35" t="s">
        <v>4289</v>
      </c>
      <c r="O2890" s="35"/>
      <c r="P2890" s="35" t="s">
        <v>4248</v>
      </c>
      <c r="Q2890" s="32" t="s">
        <v>9950</v>
      </c>
      <c r="R2890" s="32" t="s">
        <v>13233</v>
      </c>
      <c r="S2890" s="32" t="s">
        <v>11231</v>
      </c>
      <c r="T2890" s="32" t="s">
        <v>10355</v>
      </c>
      <c r="U2890" s="32" t="s">
        <v>13220</v>
      </c>
    </row>
    <row r="2891" spans="1:21" x14ac:dyDescent="0.25">
      <c r="A2891" s="35" t="s">
        <v>8679</v>
      </c>
      <c r="B2891" s="35" t="s">
        <v>8680</v>
      </c>
      <c r="C2891" s="35" t="s">
        <v>8681</v>
      </c>
      <c r="O2891" s="35"/>
      <c r="P2891" s="35" t="s">
        <v>4248</v>
      </c>
      <c r="Q2891" s="32" t="s">
        <v>9950</v>
      </c>
      <c r="R2891" s="32" t="s">
        <v>13234</v>
      </c>
      <c r="S2891" s="32" t="s">
        <v>11333</v>
      </c>
      <c r="T2891" s="32" t="s">
        <v>13222</v>
      </c>
      <c r="U2891" s="32" t="s">
        <v>13235</v>
      </c>
    </row>
    <row r="2892" spans="1:21" x14ac:dyDescent="0.25">
      <c r="A2892" s="35" t="s">
        <v>6449</v>
      </c>
      <c r="B2892" s="35" t="s">
        <v>6450</v>
      </c>
      <c r="C2892" s="35" t="s">
        <v>6451</v>
      </c>
      <c r="O2892" s="35"/>
      <c r="P2892" s="35" t="s">
        <v>4248</v>
      </c>
      <c r="Q2892" s="32" t="s">
        <v>9950</v>
      </c>
      <c r="R2892" s="32" t="s">
        <v>13234</v>
      </c>
      <c r="S2892" s="32" t="s">
        <v>11333</v>
      </c>
      <c r="T2892" s="32" t="s">
        <v>13222</v>
      </c>
      <c r="U2892" s="32" t="s">
        <v>13236</v>
      </c>
    </row>
    <row r="2893" spans="1:21" x14ac:dyDescent="0.25">
      <c r="A2893" s="35" t="s">
        <v>6460</v>
      </c>
      <c r="B2893" s="35" t="s">
        <v>6450</v>
      </c>
      <c r="C2893" s="35" t="s">
        <v>6461</v>
      </c>
      <c r="O2893" s="35"/>
      <c r="P2893" s="35" t="s">
        <v>4248</v>
      </c>
      <c r="Q2893" s="32" t="s">
        <v>9950</v>
      </c>
      <c r="R2893" s="32" t="s">
        <v>13234</v>
      </c>
      <c r="S2893" s="32" t="s">
        <v>11333</v>
      </c>
      <c r="T2893" s="32" t="s">
        <v>13222</v>
      </c>
      <c r="U2893" s="32" t="s">
        <v>13237</v>
      </c>
    </row>
    <row r="2894" spans="1:21" x14ac:dyDescent="0.25">
      <c r="A2894" s="35" t="s">
        <v>6428</v>
      </c>
      <c r="B2894" s="35" t="s">
        <v>6429</v>
      </c>
      <c r="C2894" s="35" t="s">
        <v>6430</v>
      </c>
      <c r="O2894" s="35"/>
      <c r="P2894" s="35" t="s">
        <v>4248</v>
      </c>
      <c r="Q2894" s="32" t="s">
        <v>9950</v>
      </c>
      <c r="R2894" s="32" t="s">
        <v>13234</v>
      </c>
      <c r="S2894" s="32" t="s">
        <v>11333</v>
      </c>
      <c r="T2894" s="32" t="s">
        <v>13222</v>
      </c>
      <c r="U2894" s="32" t="s">
        <v>13238</v>
      </c>
    </row>
    <row r="2895" spans="1:21" x14ac:dyDescent="0.25">
      <c r="A2895" s="35" t="s">
        <v>6419</v>
      </c>
      <c r="B2895" s="35" t="s">
        <v>6420</v>
      </c>
      <c r="C2895" s="35" t="s">
        <v>6421</v>
      </c>
      <c r="O2895" s="35"/>
      <c r="P2895" s="35" t="s">
        <v>4248</v>
      </c>
      <c r="Q2895" s="32" t="s">
        <v>9950</v>
      </c>
      <c r="R2895" s="32" t="s">
        <v>13234</v>
      </c>
      <c r="S2895" s="32" t="s">
        <v>11333</v>
      </c>
      <c r="T2895" s="32" t="s">
        <v>13222</v>
      </c>
      <c r="U2895" s="32" t="s">
        <v>13239</v>
      </c>
    </row>
    <row r="2896" spans="1:21" x14ac:dyDescent="0.25">
      <c r="A2896" s="35" t="s">
        <v>6454</v>
      </c>
      <c r="B2896" s="35" t="s">
        <v>6420</v>
      </c>
      <c r="C2896" s="35" t="s">
        <v>6455</v>
      </c>
      <c r="O2896" s="35"/>
      <c r="P2896" s="35" t="s">
        <v>4248</v>
      </c>
      <c r="Q2896" s="32" t="s">
        <v>9950</v>
      </c>
      <c r="R2896" s="32" t="s">
        <v>13234</v>
      </c>
      <c r="S2896" s="32" t="s">
        <v>11333</v>
      </c>
      <c r="T2896" s="32" t="s">
        <v>13222</v>
      </c>
      <c r="U2896" s="32" t="s">
        <v>13240</v>
      </c>
    </row>
    <row r="2897" spans="1:21" x14ac:dyDescent="0.25">
      <c r="A2897" s="35" t="s">
        <v>4311</v>
      </c>
      <c r="B2897" s="35" t="s">
        <v>4312</v>
      </c>
      <c r="C2897" s="35" t="s">
        <v>4313</v>
      </c>
      <c r="O2897" s="35"/>
      <c r="P2897" s="35" t="s">
        <v>4248</v>
      </c>
      <c r="Q2897" s="32" t="s">
        <v>9950</v>
      </c>
      <c r="R2897" s="32" t="s">
        <v>13234</v>
      </c>
      <c r="S2897" s="32" t="s">
        <v>11333</v>
      </c>
    </row>
    <row r="2898" spans="1:21" x14ac:dyDescent="0.25">
      <c r="A2898" s="35" t="s">
        <v>6030</v>
      </c>
      <c r="B2898" s="35" t="s">
        <v>6031</v>
      </c>
      <c r="C2898" s="35" t="s">
        <v>6032</v>
      </c>
      <c r="O2898" s="35"/>
      <c r="P2898" s="35" t="s">
        <v>4248</v>
      </c>
      <c r="Q2898" s="32" t="s">
        <v>9950</v>
      </c>
      <c r="R2898" s="32" t="s">
        <v>13234</v>
      </c>
      <c r="S2898" s="32" t="s">
        <v>11333</v>
      </c>
      <c r="T2898" s="32" t="s">
        <v>10819</v>
      </c>
      <c r="U2898" s="32" t="s">
        <v>13229</v>
      </c>
    </row>
    <row r="2899" spans="1:21" x14ac:dyDescent="0.25">
      <c r="A2899" s="33" t="s">
        <v>2781</v>
      </c>
      <c r="B2899" s="35" t="s">
        <v>3207</v>
      </c>
      <c r="C2899" s="35" t="s">
        <v>3003</v>
      </c>
      <c r="D2899" s="32" t="s">
        <v>2715</v>
      </c>
      <c r="I2899" s="32" t="s">
        <v>133</v>
      </c>
      <c r="O2899" s="35"/>
      <c r="P2899" s="35" t="s">
        <v>4248</v>
      </c>
      <c r="Q2899" s="32" t="s">
        <v>9950</v>
      </c>
      <c r="R2899" s="32" t="s">
        <v>13241</v>
      </c>
      <c r="S2899" s="32" t="s">
        <v>10077</v>
      </c>
    </row>
    <row r="2900" spans="1:21" x14ac:dyDescent="0.25">
      <c r="A2900" s="35" t="s">
        <v>9524</v>
      </c>
      <c r="B2900" s="35" t="s">
        <v>3207</v>
      </c>
      <c r="C2900" s="35" t="s">
        <v>9525</v>
      </c>
      <c r="O2900" s="35"/>
      <c r="P2900" s="35" t="s">
        <v>4248</v>
      </c>
      <c r="Q2900" s="32" t="s">
        <v>9950</v>
      </c>
      <c r="R2900" s="32" t="s">
        <v>13234</v>
      </c>
      <c r="S2900" s="32" t="s">
        <v>11333</v>
      </c>
      <c r="T2900" s="32" t="s">
        <v>13222</v>
      </c>
      <c r="U2900" s="32">
        <v>38</v>
      </c>
    </row>
    <row r="2901" spans="1:21" x14ac:dyDescent="0.25">
      <c r="A2901" s="35" t="s">
        <v>6183</v>
      </c>
      <c r="B2901" s="35" t="s">
        <v>6184</v>
      </c>
      <c r="C2901" s="35" t="s">
        <v>6185</v>
      </c>
      <c r="O2901" s="35"/>
      <c r="P2901" s="35" t="s">
        <v>4248</v>
      </c>
      <c r="Q2901" s="32" t="s">
        <v>9950</v>
      </c>
      <c r="R2901" s="32" t="s">
        <v>13234</v>
      </c>
      <c r="S2901" s="32" t="s">
        <v>11333</v>
      </c>
      <c r="T2901" s="32" t="s">
        <v>10819</v>
      </c>
      <c r="U2901" s="32" t="s">
        <v>13231</v>
      </c>
    </row>
    <row r="2902" spans="1:21" x14ac:dyDescent="0.25">
      <c r="A2902" s="35" t="s">
        <v>6120</v>
      </c>
      <c r="B2902" s="35" t="s">
        <v>6121</v>
      </c>
      <c r="C2902" s="35" t="s">
        <v>6122</v>
      </c>
      <c r="O2902" s="35"/>
      <c r="P2902" s="35" t="s">
        <v>4248</v>
      </c>
      <c r="Q2902" s="32" t="s">
        <v>9950</v>
      </c>
      <c r="R2902" s="32" t="s">
        <v>13234</v>
      </c>
      <c r="S2902" s="32" t="s">
        <v>11333</v>
      </c>
      <c r="T2902" s="32" t="s">
        <v>10819</v>
      </c>
      <c r="U2902" s="32" t="s">
        <v>10844</v>
      </c>
    </row>
    <row r="2903" spans="1:21" x14ac:dyDescent="0.25">
      <c r="A2903" s="33" t="s">
        <v>3690</v>
      </c>
      <c r="B2903" s="35" t="s">
        <v>3691</v>
      </c>
      <c r="C2903" s="35" t="s">
        <v>3692</v>
      </c>
      <c r="D2903" s="32" t="s">
        <v>3672</v>
      </c>
      <c r="O2903" s="35"/>
      <c r="P2903" s="35" t="s">
        <v>4248</v>
      </c>
      <c r="Q2903" s="32" t="s">
        <v>9951</v>
      </c>
      <c r="R2903" s="32" t="s">
        <v>3692</v>
      </c>
    </row>
    <row r="2904" spans="1:21" x14ac:dyDescent="0.25">
      <c r="A2904" s="35" t="s">
        <v>4542</v>
      </c>
      <c r="B2904" s="35" t="s">
        <v>4543</v>
      </c>
      <c r="C2904" s="35" t="s">
        <v>4544</v>
      </c>
      <c r="O2904" s="35"/>
      <c r="P2904" s="35" t="s">
        <v>4248</v>
      </c>
      <c r="Q2904" s="32" t="s">
        <v>9951</v>
      </c>
      <c r="R2904" s="32" t="s">
        <v>13242</v>
      </c>
      <c r="S2904" s="32" t="s">
        <v>13243</v>
      </c>
      <c r="T2904" s="32" t="s">
        <v>10372</v>
      </c>
      <c r="U2904" s="32" t="s">
        <v>10373</v>
      </c>
    </row>
    <row r="2905" spans="1:21" x14ac:dyDescent="0.25">
      <c r="A2905" s="35" t="s">
        <v>4290</v>
      </c>
      <c r="B2905" s="35" t="s">
        <v>4291</v>
      </c>
      <c r="C2905" s="35" t="s">
        <v>4292</v>
      </c>
      <c r="O2905" s="35"/>
      <c r="P2905" s="35" t="s">
        <v>4248</v>
      </c>
      <c r="Q2905" s="32" t="s">
        <v>9951</v>
      </c>
      <c r="R2905" s="32" t="s">
        <v>13244</v>
      </c>
      <c r="S2905" s="32" t="s">
        <v>11231</v>
      </c>
      <c r="T2905" s="32" t="s">
        <v>13245</v>
      </c>
      <c r="U2905" s="32" t="s">
        <v>13246</v>
      </c>
    </row>
    <row r="2906" spans="1:21" x14ac:dyDescent="0.25">
      <c r="A2906" s="35" t="s">
        <v>8676</v>
      </c>
      <c r="B2906" s="35" t="s">
        <v>8677</v>
      </c>
      <c r="C2906" s="35" t="s">
        <v>8678</v>
      </c>
      <c r="O2906" s="35"/>
      <c r="P2906" s="35" t="s">
        <v>4248</v>
      </c>
      <c r="Q2906" s="32" t="s">
        <v>9951</v>
      </c>
      <c r="R2906" s="32" t="s">
        <v>13247</v>
      </c>
      <c r="S2906" s="32" t="s">
        <v>11333</v>
      </c>
      <c r="T2906" s="32" t="s">
        <v>13222</v>
      </c>
      <c r="U2906" s="32" t="s">
        <v>13248</v>
      </c>
    </row>
    <row r="2907" spans="1:21" x14ac:dyDescent="0.25">
      <c r="A2907" s="35" t="s">
        <v>6446</v>
      </c>
      <c r="B2907" s="35" t="s">
        <v>6447</v>
      </c>
      <c r="C2907" s="35" t="s">
        <v>6448</v>
      </c>
      <c r="O2907" s="35"/>
      <c r="P2907" s="35" t="s">
        <v>4248</v>
      </c>
      <c r="Q2907" s="32" t="s">
        <v>9951</v>
      </c>
      <c r="R2907" s="32" t="s">
        <v>13247</v>
      </c>
      <c r="S2907" s="32" t="s">
        <v>11333</v>
      </c>
      <c r="T2907" s="32" t="s">
        <v>13222</v>
      </c>
      <c r="U2907" s="32" t="s">
        <v>13249</v>
      </c>
    </row>
    <row r="2908" spans="1:21" x14ac:dyDescent="0.25">
      <c r="A2908" s="35" t="s">
        <v>6458</v>
      </c>
      <c r="B2908" s="35" t="s">
        <v>6447</v>
      </c>
      <c r="C2908" s="35" t="s">
        <v>6459</v>
      </c>
      <c r="O2908" s="35"/>
      <c r="P2908" s="35" t="s">
        <v>4248</v>
      </c>
      <c r="Q2908" s="32" t="s">
        <v>9951</v>
      </c>
      <c r="R2908" s="32" t="s">
        <v>13247</v>
      </c>
      <c r="S2908" s="32" t="s">
        <v>11333</v>
      </c>
      <c r="T2908" s="32" t="s">
        <v>13222</v>
      </c>
      <c r="U2908" s="32" t="s">
        <v>13250</v>
      </c>
    </row>
    <row r="2909" spans="1:21" x14ac:dyDescent="0.25">
      <c r="A2909" s="35" t="s">
        <v>6425</v>
      </c>
      <c r="B2909" s="35" t="s">
        <v>6426</v>
      </c>
      <c r="C2909" s="35" t="s">
        <v>6427</v>
      </c>
      <c r="O2909" s="35"/>
      <c r="P2909" s="35" t="s">
        <v>4248</v>
      </c>
      <c r="Q2909" s="32" t="s">
        <v>9951</v>
      </c>
      <c r="R2909" s="32" t="s">
        <v>13247</v>
      </c>
      <c r="S2909" s="32" t="s">
        <v>11333</v>
      </c>
      <c r="T2909" s="32" t="s">
        <v>13222</v>
      </c>
      <c r="U2909" s="32" t="s">
        <v>13251</v>
      </c>
    </row>
    <row r="2910" spans="1:21" x14ac:dyDescent="0.25">
      <c r="A2910" s="35" t="s">
        <v>6416</v>
      </c>
      <c r="B2910" s="35" t="s">
        <v>6417</v>
      </c>
      <c r="C2910" s="35" t="s">
        <v>6418</v>
      </c>
      <c r="O2910" s="35"/>
      <c r="P2910" s="35" t="s">
        <v>4248</v>
      </c>
      <c r="Q2910" s="32" t="s">
        <v>9951</v>
      </c>
      <c r="R2910" s="32" t="s">
        <v>13247</v>
      </c>
      <c r="S2910" s="32" t="s">
        <v>11333</v>
      </c>
      <c r="T2910" s="32" t="s">
        <v>13222</v>
      </c>
      <c r="U2910" s="32" t="s">
        <v>13252</v>
      </c>
    </row>
    <row r="2911" spans="1:21" x14ac:dyDescent="0.25">
      <c r="A2911" s="35" t="s">
        <v>6452</v>
      </c>
      <c r="B2911" s="35" t="s">
        <v>6417</v>
      </c>
      <c r="C2911" s="35" t="s">
        <v>6453</v>
      </c>
      <c r="O2911" s="35"/>
      <c r="P2911" s="35" t="s">
        <v>4248</v>
      </c>
      <c r="Q2911" s="32" t="s">
        <v>9951</v>
      </c>
      <c r="R2911" s="32" t="s">
        <v>13247</v>
      </c>
      <c r="S2911" s="32" t="s">
        <v>11333</v>
      </c>
      <c r="T2911" s="32" t="s">
        <v>13222</v>
      </c>
      <c r="U2911" s="32" t="s">
        <v>13253</v>
      </c>
    </row>
    <row r="2912" spans="1:21" x14ac:dyDescent="0.25">
      <c r="A2912" s="35" t="s">
        <v>4925</v>
      </c>
      <c r="B2912" s="35" t="s">
        <v>4926</v>
      </c>
      <c r="C2912" s="35" t="s">
        <v>4927</v>
      </c>
      <c r="O2912" s="35"/>
      <c r="P2912" s="35" t="s">
        <v>4248</v>
      </c>
      <c r="Q2912" s="32" t="s">
        <v>9951</v>
      </c>
      <c r="R2912" s="32" t="s">
        <v>13247</v>
      </c>
      <c r="S2912" s="32" t="s">
        <v>11333</v>
      </c>
    </row>
    <row r="2913" spans="1:21" x14ac:dyDescent="0.25">
      <c r="A2913" s="35" t="s">
        <v>6033</v>
      </c>
      <c r="B2913" s="35" t="s">
        <v>6034</v>
      </c>
      <c r="C2913" s="35" t="s">
        <v>6035</v>
      </c>
      <c r="O2913" s="35"/>
      <c r="P2913" s="35" t="s">
        <v>4248</v>
      </c>
      <c r="Q2913" s="32" t="s">
        <v>9951</v>
      </c>
      <c r="R2913" s="32" t="s">
        <v>13247</v>
      </c>
      <c r="S2913" s="32" t="s">
        <v>11333</v>
      </c>
      <c r="T2913" s="32" t="s">
        <v>10819</v>
      </c>
      <c r="U2913" s="32" t="s">
        <v>13229</v>
      </c>
    </row>
    <row r="2914" spans="1:21" x14ac:dyDescent="0.25">
      <c r="A2914" s="33" t="s">
        <v>2803</v>
      </c>
      <c r="B2914" s="35" t="s">
        <v>3229</v>
      </c>
      <c r="C2914" s="35" t="s">
        <v>3025</v>
      </c>
      <c r="D2914" s="32" t="s">
        <v>1117</v>
      </c>
      <c r="I2914" s="32" t="s">
        <v>133</v>
      </c>
      <c r="O2914" s="35"/>
      <c r="P2914" s="35" t="s">
        <v>4248</v>
      </c>
      <c r="Q2914" s="32" t="s">
        <v>9951</v>
      </c>
      <c r="R2914" s="32" t="s">
        <v>13254</v>
      </c>
      <c r="S2914" s="32" t="s">
        <v>10092</v>
      </c>
    </row>
    <row r="2915" spans="1:21" x14ac:dyDescent="0.25">
      <c r="A2915" s="33" t="s">
        <v>2808</v>
      </c>
      <c r="B2915" s="35" t="s">
        <v>3234</v>
      </c>
      <c r="C2915" s="35" t="s">
        <v>3030</v>
      </c>
      <c r="D2915" s="32" t="s">
        <v>2715</v>
      </c>
      <c r="I2915" s="32" t="s">
        <v>133</v>
      </c>
      <c r="O2915" s="35"/>
      <c r="P2915" s="35" t="s">
        <v>4248</v>
      </c>
      <c r="Q2915" s="32" t="s">
        <v>9951</v>
      </c>
      <c r="R2915" s="32" t="s">
        <v>13255</v>
      </c>
      <c r="S2915" s="32" t="s">
        <v>10077</v>
      </c>
    </row>
    <row r="2916" spans="1:21" x14ac:dyDescent="0.25">
      <c r="A2916" s="35" t="s">
        <v>4647</v>
      </c>
      <c r="B2916" s="35" t="s">
        <v>3234</v>
      </c>
      <c r="C2916" s="35" t="s">
        <v>4648</v>
      </c>
      <c r="O2916" s="35"/>
      <c r="P2916" s="35" t="s">
        <v>4248</v>
      </c>
      <c r="Q2916" s="32" t="s">
        <v>9951</v>
      </c>
      <c r="R2916" s="32" t="s">
        <v>13247</v>
      </c>
      <c r="S2916" s="32" t="s">
        <v>11333</v>
      </c>
      <c r="T2916" s="32" t="s">
        <v>13222</v>
      </c>
      <c r="U2916" s="32">
        <v>38</v>
      </c>
    </row>
    <row r="2917" spans="1:21" x14ac:dyDescent="0.25">
      <c r="A2917" s="35" t="s">
        <v>6186</v>
      </c>
      <c r="B2917" s="35" t="s">
        <v>6187</v>
      </c>
      <c r="C2917" s="35" t="s">
        <v>6188</v>
      </c>
      <c r="O2917" s="35"/>
      <c r="P2917" s="35" t="s">
        <v>4248</v>
      </c>
      <c r="Q2917" s="32" t="s">
        <v>9951</v>
      </c>
      <c r="R2917" s="32" t="s">
        <v>13247</v>
      </c>
      <c r="S2917" s="32" t="s">
        <v>11333</v>
      </c>
      <c r="T2917" s="32" t="s">
        <v>10819</v>
      </c>
      <c r="U2917" s="32" t="s">
        <v>13231</v>
      </c>
    </row>
    <row r="2918" spans="1:21" x14ac:dyDescent="0.25">
      <c r="A2918" s="35" t="s">
        <v>6123</v>
      </c>
      <c r="B2918" s="35" t="s">
        <v>6124</v>
      </c>
      <c r="C2918" s="35" t="s">
        <v>6125</v>
      </c>
      <c r="O2918" s="35"/>
      <c r="P2918" s="35" t="s">
        <v>4248</v>
      </c>
      <c r="Q2918" s="32" t="s">
        <v>9951</v>
      </c>
      <c r="R2918" s="32" t="s">
        <v>13247</v>
      </c>
      <c r="S2918" s="32" t="s">
        <v>11333</v>
      </c>
      <c r="T2918" s="32" t="s">
        <v>10819</v>
      </c>
      <c r="U2918" s="32" t="s">
        <v>10844</v>
      </c>
    </row>
    <row r="2919" spans="1:21" x14ac:dyDescent="0.25">
      <c r="A2919" s="35" t="s">
        <v>382</v>
      </c>
      <c r="B2919" s="35" t="s">
        <v>383</v>
      </c>
      <c r="C2919" s="35" t="s">
        <v>384</v>
      </c>
      <c r="D2919" s="32" t="s">
        <v>137</v>
      </c>
      <c r="E2919" s="32" t="s">
        <v>138</v>
      </c>
      <c r="F2919" s="46" t="s">
        <v>138</v>
      </c>
      <c r="H2919" s="32" t="s">
        <v>138</v>
      </c>
      <c r="I2919" s="32" t="s">
        <v>133</v>
      </c>
      <c r="O2919" s="35"/>
      <c r="P2919" s="35" t="s">
        <v>4248</v>
      </c>
      <c r="R2919" s="32" t="s">
        <v>13256</v>
      </c>
      <c r="S2919" s="32" t="s">
        <v>13257</v>
      </c>
      <c r="T2919" s="32" t="s">
        <v>13258</v>
      </c>
    </row>
    <row r="2920" spans="1:21" x14ac:dyDescent="0.25">
      <c r="A2920" s="35" t="s">
        <v>7891</v>
      </c>
      <c r="B2920" s="35" t="s">
        <v>7892</v>
      </c>
      <c r="C2920" s="35" t="s">
        <v>7893</v>
      </c>
      <c r="O2920" s="35"/>
      <c r="P2920" s="35" t="s">
        <v>4248</v>
      </c>
      <c r="R2920" s="32">
        <v>100000874605</v>
      </c>
      <c r="S2920" s="32" t="s">
        <v>10878</v>
      </c>
    </row>
    <row r="2921" spans="1:21" x14ac:dyDescent="0.25">
      <c r="A2921" s="35" t="s">
        <v>7662</v>
      </c>
      <c r="B2921" s="35" t="s">
        <v>7663</v>
      </c>
      <c r="C2921" s="35" t="s">
        <v>7664</v>
      </c>
      <c r="O2921" s="35"/>
      <c r="P2921" s="35" t="s">
        <v>4248</v>
      </c>
      <c r="R2921" s="32">
        <v>100000874605</v>
      </c>
      <c r="S2921" s="32" t="s">
        <v>10985</v>
      </c>
    </row>
    <row r="2922" spans="1:21" x14ac:dyDescent="0.25">
      <c r="A2922" s="35" t="s">
        <v>7674</v>
      </c>
      <c r="B2922" s="35" t="s">
        <v>7675</v>
      </c>
      <c r="C2922" s="35" t="s">
        <v>7676</v>
      </c>
      <c r="O2922" s="35"/>
      <c r="P2922" s="35" t="s">
        <v>4248</v>
      </c>
      <c r="R2922" s="32">
        <v>100000874605</v>
      </c>
      <c r="S2922" s="32" t="s">
        <v>11741</v>
      </c>
    </row>
    <row r="2923" spans="1:21" x14ac:dyDescent="0.25">
      <c r="A2923" s="35" t="s">
        <v>7897</v>
      </c>
      <c r="B2923" s="35" t="s">
        <v>7898</v>
      </c>
      <c r="C2923" s="35" t="s">
        <v>7899</v>
      </c>
      <c r="O2923" s="35"/>
      <c r="P2923" s="35" t="s">
        <v>4248</v>
      </c>
      <c r="R2923" s="32">
        <v>100001088859</v>
      </c>
      <c r="S2923" s="32" t="s">
        <v>10880</v>
      </c>
    </row>
    <row r="2924" spans="1:21" x14ac:dyDescent="0.25">
      <c r="A2924" s="35" t="s">
        <v>7900</v>
      </c>
      <c r="B2924" s="35" t="s">
        <v>7901</v>
      </c>
      <c r="C2924" s="35" t="s">
        <v>7902</v>
      </c>
      <c r="O2924" s="35"/>
      <c r="P2924" s="35" t="s">
        <v>4248</v>
      </c>
      <c r="R2924" s="32">
        <v>100001088859</v>
      </c>
      <c r="S2924" s="32" t="s">
        <v>11741</v>
      </c>
    </row>
    <row r="2925" spans="1:21" x14ac:dyDescent="0.25">
      <c r="A2925" s="35" t="s">
        <v>7596</v>
      </c>
      <c r="B2925" s="35" t="s">
        <v>7597</v>
      </c>
      <c r="C2925" s="35" t="s">
        <v>7598</v>
      </c>
      <c r="O2925" s="35"/>
      <c r="P2925" s="35" t="s">
        <v>4248</v>
      </c>
      <c r="R2925" s="32">
        <v>100001088859</v>
      </c>
      <c r="S2925" s="32" t="s">
        <v>10879</v>
      </c>
    </row>
    <row r="2926" spans="1:21" x14ac:dyDescent="0.25">
      <c r="A2926" s="35" t="s">
        <v>7599</v>
      </c>
      <c r="B2926" s="35" t="s">
        <v>7600</v>
      </c>
      <c r="C2926" s="35" t="s">
        <v>7601</v>
      </c>
      <c r="O2926" s="35"/>
      <c r="P2926" s="35" t="s">
        <v>4248</v>
      </c>
      <c r="R2926" s="32">
        <v>100001088860</v>
      </c>
      <c r="S2926" s="32" t="s">
        <v>10880</v>
      </c>
    </row>
    <row r="2927" spans="1:21" x14ac:dyDescent="0.25">
      <c r="A2927" s="35" t="s">
        <v>379</v>
      </c>
      <c r="B2927" s="35" t="s">
        <v>380</v>
      </c>
      <c r="C2927" s="35" t="s">
        <v>381</v>
      </c>
      <c r="D2927" s="32" t="s">
        <v>137</v>
      </c>
      <c r="E2927" s="32" t="s">
        <v>366</v>
      </c>
      <c r="F2927" s="46">
        <v>4</v>
      </c>
      <c r="G2927" s="32" t="s">
        <v>132</v>
      </c>
      <c r="H2927" s="32" t="s">
        <v>100</v>
      </c>
      <c r="I2927" s="32" t="s">
        <v>133</v>
      </c>
      <c r="O2927" s="35"/>
      <c r="P2927" s="35" t="s">
        <v>4248</v>
      </c>
      <c r="Q2927" s="32" t="s">
        <v>9952</v>
      </c>
      <c r="R2927" s="32" t="s">
        <v>13259</v>
      </c>
      <c r="S2927" s="32" t="s">
        <v>13260</v>
      </c>
      <c r="T2927" s="32" t="s">
        <v>13261</v>
      </c>
      <c r="U2927" s="32" t="s">
        <v>13262</v>
      </c>
    </row>
    <row r="2928" spans="1:21" x14ac:dyDescent="0.25">
      <c r="A2928" s="35" t="s">
        <v>376</v>
      </c>
      <c r="B2928" s="35" t="s">
        <v>377</v>
      </c>
      <c r="C2928" s="35" t="s">
        <v>378</v>
      </c>
      <c r="D2928" s="32" t="s">
        <v>137</v>
      </c>
      <c r="E2928" s="32" t="s">
        <v>366</v>
      </c>
      <c r="F2928" s="46">
        <v>4</v>
      </c>
      <c r="G2928" s="32" t="s">
        <v>132</v>
      </c>
      <c r="H2928" s="32" t="s">
        <v>100</v>
      </c>
      <c r="I2928" s="32" t="s">
        <v>133</v>
      </c>
      <c r="O2928" s="35"/>
      <c r="P2928" s="35" t="s">
        <v>4248</v>
      </c>
      <c r="Q2928" s="32" t="s">
        <v>9952</v>
      </c>
      <c r="R2928" s="32" t="s">
        <v>13263</v>
      </c>
      <c r="S2928" s="32" t="s">
        <v>10059</v>
      </c>
    </row>
    <row r="2929" spans="1:21" x14ac:dyDescent="0.25">
      <c r="A2929" s="35" t="s">
        <v>373</v>
      </c>
      <c r="B2929" s="35" t="s">
        <v>374</v>
      </c>
      <c r="C2929" s="35" t="s">
        <v>375</v>
      </c>
      <c r="D2929" s="32" t="s">
        <v>137</v>
      </c>
      <c r="E2929" s="32" t="s">
        <v>366</v>
      </c>
      <c r="F2929" s="46">
        <v>4</v>
      </c>
      <c r="G2929" s="32" t="s">
        <v>132</v>
      </c>
      <c r="H2929" s="32" t="s">
        <v>100</v>
      </c>
      <c r="I2929" s="32" t="s">
        <v>133</v>
      </c>
      <c r="O2929" s="35"/>
      <c r="P2929" s="35" t="s">
        <v>4248</v>
      </c>
      <c r="Q2929" s="32" t="s">
        <v>9952</v>
      </c>
      <c r="R2929" s="32" t="s">
        <v>13264</v>
      </c>
      <c r="S2929" s="32" t="s">
        <v>10098</v>
      </c>
    </row>
    <row r="2930" spans="1:21" x14ac:dyDescent="0.25">
      <c r="A2930" s="35" t="s">
        <v>370</v>
      </c>
      <c r="B2930" s="35" t="s">
        <v>371</v>
      </c>
      <c r="C2930" s="35" t="s">
        <v>372</v>
      </c>
      <c r="D2930" s="32" t="s">
        <v>137</v>
      </c>
      <c r="E2930" s="32" t="s">
        <v>366</v>
      </c>
      <c r="F2930" s="46">
        <v>4</v>
      </c>
      <c r="G2930" s="32" t="s">
        <v>132</v>
      </c>
      <c r="H2930" s="32" t="s">
        <v>100</v>
      </c>
      <c r="I2930" s="32" t="s">
        <v>133</v>
      </c>
      <c r="O2930" s="35"/>
      <c r="P2930" s="35" t="s">
        <v>4248</v>
      </c>
      <c r="Q2930" s="32" t="s">
        <v>9953</v>
      </c>
      <c r="R2930" s="32" t="s">
        <v>13265</v>
      </c>
      <c r="S2930" s="32" t="s">
        <v>13260</v>
      </c>
      <c r="T2930" s="32" t="s">
        <v>13261</v>
      </c>
      <c r="U2930" s="32" t="s">
        <v>13266</v>
      </c>
    </row>
    <row r="2931" spans="1:21" x14ac:dyDescent="0.25">
      <c r="A2931" s="35" t="s">
        <v>367</v>
      </c>
      <c r="B2931" s="35" t="s">
        <v>368</v>
      </c>
      <c r="C2931" s="35" t="s">
        <v>369</v>
      </c>
      <c r="D2931" s="32" t="s">
        <v>137</v>
      </c>
      <c r="E2931" s="32" t="s">
        <v>366</v>
      </c>
      <c r="F2931" s="46">
        <v>4</v>
      </c>
      <c r="G2931" s="32" t="s">
        <v>132</v>
      </c>
      <c r="H2931" s="32" t="s">
        <v>100</v>
      </c>
      <c r="I2931" s="32" t="s">
        <v>133</v>
      </c>
      <c r="O2931" s="35"/>
      <c r="P2931" s="35" t="s">
        <v>4248</v>
      </c>
      <c r="Q2931" s="32" t="s">
        <v>9953</v>
      </c>
      <c r="R2931" s="32" t="s">
        <v>13267</v>
      </c>
      <c r="S2931" s="32" t="s">
        <v>10059</v>
      </c>
    </row>
    <row r="2932" spans="1:21" x14ac:dyDescent="0.25">
      <c r="A2932" s="35" t="s">
        <v>363</v>
      </c>
      <c r="B2932" s="35" t="s">
        <v>364</v>
      </c>
      <c r="C2932" s="35" t="s">
        <v>365</v>
      </c>
      <c r="D2932" s="32" t="s">
        <v>137</v>
      </c>
      <c r="E2932" s="32" t="s">
        <v>366</v>
      </c>
      <c r="F2932" s="46">
        <v>4</v>
      </c>
      <c r="G2932" s="32" t="s">
        <v>132</v>
      </c>
      <c r="H2932" s="32" t="s">
        <v>100</v>
      </c>
      <c r="I2932" s="32" t="s">
        <v>133</v>
      </c>
      <c r="O2932" s="35"/>
      <c r="P2932" s="35" t="s">
        <v>4248</v>
      </c>
      <c r="Q2932" s="32" t="s">
        <v>9953</v>
      </c>
      <c r="R2932" s="32" t="s">
        <v>365</v>
      </c>
    </row>
    <row r="2933" spans="1:21" x14ac:dyDescent="0.25">
      <c r="A2933" s="35" t="s">
        <v>360</v>
      </c>
      <c r="B2933" s="35" t="s">
        <v>361</v>
      </c>
      <c r="C2933" s="35" t="s">
        <v>362</v>
      </c>
      <c r="D2933" s="32" t="s">
        <v>137</v>
      </c>
      <c r="E2933" s="32" t="s">
        <v>138</v>
      </c>
      <c r="F2933" s="46" t="s">
        <v>138</v>
      </c>
      <c r="H2933" s="32" t="s">
        <v>138</v>
      </c>
      <c r="I2933" s="32" t="s">
        <v>133</v>
      </c>
      <c r="O2933" s="35"/>
      <c r="P2933" s="35" t="s">
        <v>4248</v>
      </c>
      <c r="R2933" s="32" t="s">
        <v>13268</v>
      </c>
      <c r="S2933" s="32" t="s">
        <v>13269</v>
      </c>
    </row>
    <row r="2934" spans="1:21" x14ac:dyDescent="0.25">
      <c r="A2934" s="35" t="s">
        <v>7924</v>
      </c>
      <c r="B2934" s="35" t="s">
        <v>7925</v>
      </c>
      <c r="C2934" s="35" t="s">
        <v>7926</v>
      </c>
      <c r="O2934" s="35"/>
      <c r="P2934" s="35" t="s">
        <v>4248</v>
      </c>
      <c r="R2934" s="32">
        <v>100000641761</v>
      </c>
      <c r="S2934" s="32" t="s">
        <v>10880</v>
      </c>
    </row>
    <row r="2935" spans="1:21" x14ac:dyDescent="0.25">
      <c r="A2935" s="35" t="s">
        <v>7873</v>
      </c>
      <c r="B2935" s="35" t="s">
        <v>7874</v>
      </c>
      <c r="C2935" s="35" t="s">
        <v>7875</v>
      </c>
      <c r="O2935" s="35"/>
      <c r="P2935" s="35" t="s">
        <v>4248</v>
      </c>
      <c r="R2935" s="32">
        <v>100000733969</v>
      </c>
      <c r="S2935" s="32" t="s">
        <v>10376</v>
      </c>
    </row>
    <row r="2936" spans="1:21" x14ac:dyDescent="0.25">
      <c r="A2936" s="33" t="s">
        <v>3623</v>
      </c>
      <c r="B2936" s="35" t="s">
        <v>3624</v>
      </c>
      <c r="C2936" s="35" t="s">
        <v>3625</v>
      </c>
      <c r="D2936" s="32" t="s">
        <v>3626</v>
      </c>
      <c r="O2936" s="35"/>
      <c r="P2936" s="35" t="s">
        <v>4248</v>
      </c>
      <c r="Q2936" s="32" t="s">
        <v>9785</v>
      </c>
      <c r="R2936" s="32" t="s">
        <v>11458</v>
      </c>
      <c r="S2936" s="32" t="s">
        <v>13270</v>
      </c>
      <c r="T2936" s="32" t="s">
        <v>11489</v>
      </c>
      <c r="U2936" s="32" t="s">
        <v>13271</v>
      </c>
    </row>
    <row r="2937" spans="1:21" x14ac:dyDescent="0.25">
      <c r="A2937" s="35" t="s">
        <v>8088</v>
      </c>
      <c r="B2937" s="35" t="s">
        <v>8089</v>
      </c>
      <c r="C2937" s="35" t="s">
        <v>8090</v>
      </c>
      <c r="O2937" s="35"/>
      <c r="P2937" s="35" t="s">
        <v>4248</v>
      </c>
      <c r="R2937" s="32" t="s">
        <v>13272</v>
      </c>
      <c r="S2937" s="32" t="s">
        <v>13273</v>
      </c>
      <c r="T2937" s="32" t="s">
        <v>10095</v>
      </c>
    </row>
    <row r="2938" spans="1:21" x14ac:dyDescent="0.25">
      <c r="A2938" s="35" t="s">
        <v>356</v>
      </c>
      <c r="B2938" s="35" t="s">
        <v>357</v>
      </c>
      <c r="C2938" s="35" t="s">
        <v>358</v>
      </c>
      <c r="D2938" s="32" t="s">
        <v>3390</v>
      </c>
      <c r="E2938" s="32" t="s">
        <v>138</v>
      </c>
      <c r="F2938" s="46" t="s">
        <v>138</v>
      </c>
      <c r="H2938" s="32" t="s">
        <v>138</v>
      </c>
      <c r="I2938" s="32" t="s">
        <v>133</v>
      </c>
      <c r="O2938" s="35"/>
      <c r="P2938" s="35" t="s">
        <v>4248</v>
      </c>
      <c r="R2938" s="32" t="s">
        <v>13274</v>
      </c>
      <c r="S2938" s="32" t="s">
        <v>13275</v>
      </c>
      <c r="T2938" s="32" t="s">
        <v>11203</v>
      </c>
      <c r="U2938" s="32" t="s">
        <v>13276</v>
      </c>
    </row>
    <row r="2939" spans="1:21" x14ac:dyDescent="0.25">
      <c r="A2939" s="33" t="s">
        <v>352</v>
      </c>
      <c r="B2939" s="35" t="s">
        <v>3687</v>
      </c>
      <c r="C2939" s="35" t="s">
        <v>3688</v>
      </c>
      <c r="D2939" s="32" t="s">
        <v>3689</v>
      </c>
      <c r="O2939" s="35"/>
      <c r="P2939" s="35" t="s">
        <v>4248</v>
      </c>
      <c r="R2939" s="32" t="s">
        <v>13277</v>
      </c>
      <c r="S2939" s="32" t="s">
        <v>13278</v>
      </c>
    </row>
    <row r="2940" spans="1:21" x14ac:dyDescent="0.25">
      <c r="A2940" s="33" t="s">
        <v>2737</v>
      </c>
      <c r="B2940" s="35" t="s">
        <v>3163</v>
      </c>
      <c r="C2940" s="35" t="s">
        <v>2959</v>
      </c>
      <c r="D2940" s="32" t="s">
        <v>627</v>
      </c>
      <c r="E2940" s="32" t="s">
        <v>138</v>
      </c>
      <c r="G2940" s="32" t="s">
        <v>132</v>
      </c>
      <c r="H2940" s="32" t="s">
        <v>153</v>
      </c>
      <c r="I2940" s="32" t="s">
        <v>133</v>
      </c>
      <c r="O2940" s="35"/>
      <c r="P2940" s="35" t="s">
        <v>4248</v>
      </c>
      <c r="R2940" s="32" t="s">
        <v>13533</v>
      </c>
      <c r="S2940" s="32" t="s">
        <v>13279</v>
      </c>
      <c r="T2940" s="32" t="s">
        <v>13280</v>
      </c>
      <c r="U2940" s="32" t="s">
        <v>13281</v>
      </c>
    </row>
    <row r="2941" spans="1:21" x14ac:dyDescent="0.25">
      <c r="A2941" s="33" t="s">
        <v>2773</v>
      </c>
      <c r="B2941" s="35" t="s">
        <v>3199</v>
      </c>
      <c r="C2941" s="35" t="s">
        <v>2995</v>
      </c>
      <c r="D2941" s="32" t="s">
        <v>627</v>
      </c>
      <c r="E2941" s="32" t="s">
        <v>138</v>
      </c>
      <c r="G2941" s="32" t="s">
        <v>132</v>
      </c>
      <c r="H2941" s="32" t="s">
        <v>153</v>
      </c>
      <c r="I2941" s="32" t="s">
        <v>133</v>
      </c>
      <c r="O2941" s="35"/>
      <c r="P2941" s="35" t="s">
        <v>4248</v>
      </c>
      <c r="R2941" s="32" t="s">
        <v>13534</v>
      </c>
      <c r="S2941" s="32" t="s">
        <v>13279</v>
      </c>
      <c r="T2941" s="32" t="s">
        <v>13280</v>
      </c>
      <c r="U2941" s="32" t="s">
        <v>13281</v>
      </c>
    </row>
    <row r="2942" spans="1:21" x14ac:dyDescent="0.25">
      <c r="A2942" s="33" t="s">
        <v>2842</v>
      </c>
      <c r="B2942" s="35" t="s">
        <v>3268</v>
      </c>
      <c r="C2942" s="35" t="s">
        <v>3064</v>
      </c>
      <c r="D2942" s="32" t="s">
        <v>3409</v>
      </c>
      <c r="E2942" s="32" t="s">
        <v>138</v>
      </c>
      <c r="G2942" s="32" t="s">
        <v>132</v>
      </c>
      <c r="H2942" s="32" t="s">
        <v>153</v>
      </c>
      <c r="I2942" s="32" t="s">
        <v>133</v>
      </c>
      <c r="O2942" s="35"/>
      <c r="P2942" s="35" t="s">
        <v>4248</v>
      </c>
      <c r="R2942" s="32" t="s">
        <v>13529</v>
      </c>
      <c r="S2942" s="32" t="s">
        <v>13282</v>
      </c>
      <c r="T2942" s="32" t="s">
        <v>13283</v>
      </c>
      <c r="U2942" s="32" t="s">
        <v>13284</v>
      </c>
    </row>
    <row r="2943" spans="1:21" x14ac:dyDescent="0.25">
      <c r="A2943" s="33" t="s">
        <v>2763</v>
      </c>
      <c r="B2943" s="35" t="s">
        <v>3189</v>
      </c>
      <c r="C2943" s="35" t="s">
        <v>2985</v>
      </c>
      <c r="D2943" s="32" t="s">
        <v>3412</v>
      </c>
      <c r="E2943" s="32" t="s">
        <v>138</v>
      </c>
      <c r="G2943" s="32" t="s">
        <v>132</v>
      </c>
      <c r="H2943" s="32" t="s">
        <v>153</v>
      </c>
      <c r="I2943" s="32" t="s">
        <v>133</v>
      </c>
      <c r="O2943" s="35"/>
      <c r="P2943" s="35" t="s">
        <v>4248</v>
      </c>
      <c r="R2943" s="32" t="s">
        <v>13533</v>
      </c>
      <c r="S2943" s="32" t="s">
        <v>13279</v>
      </c>
      <c r="T2943" s="32" t="s">
        <v>13280</v>
      </c>
      <c r="U2943" s="32" t="s">
        <v>13285</v>
      </c>
    </row>
    <row r="2944" spans="1:21" x14ac:dyDescent="0.25">
      <c r="A2944" s="35" t="s">
        <v>350</v>
      </c>
      <c r="B2944" s="37" t="s">
        <v>351</v>
      </c>
      <c r="C2944" s="37" t="s">
        <v>3665</v>
      </c>
      <c r="D2944" s="32" t="s">
        <v>3664</v>
      </c>
      <c r="E2944" s="32" t="s">
        <v>138</v>
      </c>
      <c r="F2944" s="46" t="s">
        <v>138</v>
      </c>
      <c r="H2944" s="32" t="s">
        <v>138</v>
      </c>
      <c r="I2944" s="32" t="s">
        <v>133</v>
      </c>
      <c r="M2944" s="32" t="s">
        <v>2713</v>
      </c>
      <c r="N2944" s="32">
        <v>144</v>
      </c>
      <c r="O2944" s="35"/>
      <c r="P2944" s="35" t="s">
        <v>4248</v>
      </c>
      <c r="R2944" s="32" t="s">
        <v>13533</v>
      </c>
      <c r="S2944" s="32" t="s">
        <v>13286</v>
      </c>
      <c r="T2944" s="32" t="s">
        <v>13287</v>
      </c>
      <c r="U2944" s="32" t="s">
        <v>0</v>
      </c>
    </row>
    <row r="2945" spans="1:21" x14ac:dyDescent="0.25">
      <c r="A2945" s="33" t="s">
        <v>2751</v>
      </c>
      <c r="B2945" s="35" t="s">
        <v>3177</v>
      </c>
      <c r="C2945" s="35" t="s">
        <v>2973</v>
      </c>
      <c r="D2945" s="32" t="s">
        <v>3409</v>
      </c>
      <c r="E2945" s="32" t="s">
        <v>138</v>
      </c>
      <c r="G2945" s="32" t="s">
        <v>132</v>
      </c>
      <c r="H2945" s="32" t="s">
        <v>153</v>
      </c>
      <c r="I2945" s="32" t="s">
        <v>133</v>
      </c>
      <c r="O2945" s="35"/>
      <c r="P2945" s="35" t="s">
        <v>4248</v>
      </c>
      <c r="R2945" s="32" t="s">
        <v>13529</v>
      </c>
      <c r="S2945" s="32" t="s">
        <v>13288</v>
      </c>
      <c r="T2945" s="32" t="s">
        <v>13283</v>
      </c>
      <c r="U2945" s="32" t="s">
        <v>13284</v>
      </c>
    </row>
    <row r="2946" spans="1:21" x14ac:dyDescent="0.25">
      <c r="A2946" s="33" t="s">
        <v>2795</v>
      </c>
      <c r="B2946" s="35" t="s">
        <v>3221</v>
      </c>
      <c r="C2946" s="35" t="s">
        <v>3017</v>
      </c>
      <c r="D2946" s="32" t="s">
        <v>3412</v>
      </c>
      <c r="E2946" s="32" t="s">
        <v>138</v>
      </c>
      <c r="G2946" s="32" t="s">
        <v>132</v>
      </c>
      <c r="H2946" s="32" t="s">
        <v>153</v>
      </c>
      <c r="I2946" s="32" t="s">
        <v>133</v>
      </c>
      <c r="O2946" s="35"/>
      <c r="P2946" s="35" t="s">
        <v>4248</v>
      </c>
      <c r="R2946" s="32" t="s">
        <v>13534</v>
      </c>
      <c r="S2946" s="32" t="s">
        <v>13279</v>
      </c>
      <c r="T2946" s="32" t="s">
        <v>13280</v>
      </c>
      <c r="U2946" s="32" t="s">
        <v>13285</v>
      </c>
    </row>
    <row r="2947" spans="1:21" x14ac:dyDescent="0.25">
      <c r="A2947" s="35" t="s">
        <v>347</v>
      </c>
      <c r="B2947" s="37" t="s">
        <v>348</v>
      </c>
      <c r="C2947" s="37" t="s">
        <v>3671</v>
      </c>
      <c r="D2947" s="32" t="s">
        <v>3664</v>
      </c>
      <c r="E2947" s="32" t="s">
        <v>138</v>
      </c>
      <c r="F2947" s="46" t="s">
        <v>138</v>
      </c>
      <c r="H2947" s="32" t="s">
        <v>138</v>
      </c>
      <c r="I2947" s="32" t="s">
        <v>133</v>
      </c>
      <c r="M2947" s="32" t="s">
        <v>2713</v>
      </c>
      <c r="N2947" s="32">
        <v>144</v>
      </c>
      <c r="O2947" s="35"/>
      <c r="P2947" s="35" t="s">
        <v>4248</v>
      </c>
      <c r="R2947" s="32" t="s">
        <v>13534</v>
      </c>
      <c r="S2947" s="32" t="s">
        <v>13286</v>
      </c>
      <c r="T2947" s="32" t="s">
        <v>13287</v>
      </c>
      <c r="U2947" s="32" t="s">
        <v>0</v>
      </c>
    </row>
    <row r="2948" spans="1:21" x14ac:dyDescent="0.25">
      <c r="A2948" s="33" t="s">
        <v>2850</v>
      </c>
      <c r="B2948" s="35" t="s">
        <v>3276</v>
      </c>
      <c r="C2948" s="35" t="s">
        <v>3072</v>
      </c>
      <c r="D2948" s="32" t="s">
        <v>320</v>
      </c>
      <c r="E2948" s="32" t="s">
        <v>138</v>
      </c>
      <c r="I2948" s="32" t="s">
        <v>133</v>
      </c>
      <c r="O2948" s="35"/>
      <c r="P2948" s="35" t="s">
        <v>4248</v>
      </c>
      <c r="Q2948" s="32" t="s">
        <v>10152</v>
      </c>
      <c r="R2948" s="32" t="s">
        <v>11598</v>
      </c>
      <c r="S2948" s="32" t="s">
        <v>12280</v>
      </c>
      <c r="T2948" s="32" t="s">
        <v>10362</v>
      </c>
      <c r="U2948" s="32" t="s">
        <v>13289</v>
      </c>
    </row>
    <row r="2949" spans="1:21" x14ac:dyDescent="0.25">
      <c r="A2949" s="33" t="s">
        <v>2760</v>
      </c>
      <c r="B2949" s="35" t="s">
        <v>3186</v>
      </c>
      <c r="C2949" s="35" t="s">
        <v>2982</v>
      </c>
      <c r="D2949" s="32" t="s">
        <v>3407</v>
      </c>
      <c r="E2949" s="32" t="s">
        <v>138</v>
      </c>
      <c r="I2949" s="32" t="s">
        <v>133</v>
      </c>
      <c r="O2949" s="35"/>
      <c r="P2949" s="35" t="s">
        <v>4248</v>
      </c>
      <c r="Q2949" s="32" t="s">
        <v>10152</v>
      </c>
      <c r="R2949" s="32" t="s">
        <v>11598</v>
      </c>
      <c r="S2949" s="32" t="s">
        <v>13207</v>
      </c>
      <c r="T2949" s="32" t="s">
        <v>13290</v>
      </c>
      <c r="U2949" s="32" t="s">
        <v>13291</v>
      </c>
    </row>
    <row r="2950" spans="1:21" x14ac:dyDescent="0.25">
      <c r="A2950" s="33" t="s">
        <v>2828</v>
      </c>
      <c r="B2950" s="35" t="s">
        <v>3254</v>
      </c>
      <c r="C2950" s="35" t="s">
        <v>3050</v>
      </c>
      <c r="D2950" s="32" t="s">
        <v>320</v>
      </c>
      <c r="E2950" s="32" t="s">
        <v>138</v>
      </c>
      <c r="I2950" s="32" t="s">
        <v>133</v>
      </c>
      <c r="O2950" s="35"/>
      <c r="P2950" s="35" t="s">
        <v>4248</v>
      </c>
      <c r="Q2950" s="32" t="s">
        <v>10151</v>
      </c>
      <c r="R2950" s="32" t="s">
        <v>11602</v>
      </c>
      <c r="S2950" s="32" t="s">
        <v>12280</v>
      </c>
      <c r="T2950" s="32" t="s">
        <v>10362</v>
      </c>
      <c r="U2950" s="32" t="s">
        <v>13289</v>
      </c>
    </row>
    <row r="2951" spans="1:21" x14ac:dyDescent="0.25">
      <c r="A2951" s="33" t="s">
        <v>2790</v>
      </c>
      <c r="B2951" s="35" t="s">
        <v>3216</v>
      </c>
      <c r="C2951" s="35" t="s">
        <v>3012</v>
      </c>
      <c r="D2951" s="32" t="s">
        <v>3407</v>
      </c>
      <c r="E2951" s="32" t="s">
        <v>138</v>
      </c>
      <c r="I2951" s="32" t="s">
        <v>133</v>
      </c>
      <c r="O2951" s="35"/>
      <c r="P2951" s="35" t="s">
        <v>4248</v>
      </c>
      <c r="Q2951" s="32" t="s">
        <v>10151</v>
      </c>
      <c r="R2951" s="32" t="s">
        <v>11602</v>
      </c>
      <c r="S2951" s="32" t="s">
        <v>13207</v>
      </c>
      <c r="T2951" s="32" t="s">
        <v>13290</v>
      </c>
      <c r="U2951" s="32" t="s">
        <v>13291</v>
      </c>
    </row>
    <row r="2952" spans="1:21" x14ac:dyDescent="0.25">
      <c r="A2952" s="35" t="s">
        <v>9735</v>
      </c>
      <c r="B2952" s="35" t="s">
        <v>9736</v>
      </c>
      <c r="C2952" s="35" t="s">
        <v>9737</v>
      </c>
      <c r="O2952" s="35"/>
      <c r="P2952" s="35" t="s">
        <v>4248</v>
      </c>
      <c r="Q2952" s="32" t="s">
        <v>10152</v>
      </c>
      <c r="R2952" s="32" t="s">
        <v>11598</v>
      </c>
      <c r="S2952" s="32" t="s">
        <v>11628</v>
      </c>
      <c r="T2952" s="32" t="s">
        <v>11622</v>
      </c>
      <c r="U2952" s="32" t="s">
        <v>10358</v>
      </c>
    </row>
    <row r="2953" spans="1:21" x14ac:dyDescent="0.25">
      <c r="A2953" s="35" t="s">
        <v>9732</v>
      </c>
      <c r="B2953" s="35" t="s">
        <v>9733</v>
      </c>
      <c r="C2953" s="35" t="s">
        <v>9734</v>
      </c>
      <c r="O2953" s="35"/>
      <c r="P2953" s="35" t="s">
        <v>4248</v>
      </c>
      <c r="Q2953" s="32" t="s">
        <v>10151</v>
      </c>
      <c r="R2953" s="32" t="s">
        <v>11602</v>
      </c>
      <c r="S2953" s="32" t="s">
        <v>11628</v>
      </c>
      <c r="T2953" s="32" t="s">
        <v>11622</v>
      </c>
      <c r="U2953" s="32" t="s">
        <v>10358</v>
      </c>
    </row>
    <row r="2954" spans="1:21" x14ac:dyDescent="0.25">
      <c r="A2954" s="35" t="s">
        <v>7473</v>
      </c>
      <c r="B2954" s="35" t="s">
        <v>7474</v>
      </c>
      <c r="C2954" s="35" t="s">
        <v>7475</v>
      </c>
      <c r="O2954" s="35"/>
      <c r="P2954" s="35" t="s">
        <v>4248</v>
      </c>
      <c r="Q2954" s="32" t="s">
        <v>10152</v>
      </c>
      <c r="R2954" s="32" t="s">
        <v>11598</v>
      </c>
      <c r="S2954" s="32" t="s">
        <v>13292</v>
      </c>
      <c r="T2954" s="32" t="s">
        <v>13293</v>
      </c>
      <c r="U2954" s="32" t="s">
        <v>10087</v>
      </c>
    </row>
    <row r="2955" spans="1:21" x14ac:dyDescent="0.25">
      <c r="A2955" s="35" t="s">
        <v>5090</v>
      </c>
      <c r="B2955" s="35" t="s">
        <v>5091</v>
      </c>
      <c r="C2955" s="35" t="s">
        <v>5092</v>
      </c>
      <c r="O2955" s="35"/>
      <c r="P2955" s="35" t="s">
        <v>4248</v>
      </c>
      <c r="Q2955" s="32" t="s">
        <v>10151</v>
      </c>
      <c r="R2955" s="32" t="s">
        <v>11602</v>
      </c>
      <c r="S2955" s="32" t="s">
        <v>13292</v>
      </c>
      <c r="T2955" s="32" t="s">
        <v>13294</v>
      </c>
      <c r="U2955" s="32" t="s">
        <v>10034</v>
      </c>
    </row>
    <row r="2956" spans="1:21" x14ac:dyDescent="0.25">
      <c r="A2956" s="35" t="s">
        <v>4503</v>
      </c>
      <c r="B2956" s="35" t="s">
        <v>4504</v>
      </c>
      <c r="C2956" s="35" t="s">
        <v>4505</v>
      </c>
      <c r="O2956" s="35"/>
      <c r="P2956" s="35" t="s">
        <v>4248</v>
      </c>
      <c r="Q2956" s="32" t="s">
        <v>10152</v>
      </c>
      <c r="R2956" s="32" t="s">
        <v>11598</v>
      </c>
      <c r="S2956" s="32" t="s">
        <v>13292</v>
      </c>
      <c r="T2956" s="32" t="s">
        <v>13294</v>
      </c>
      <c r="U2956" s="32" t="s">
        <v>10034</v>
      </c>
    </row>
    <row r="2957" spans="1:21" x14ac:dyDescent="0.25">
      <c r="A2957" s="35" t="s">
        <v>7503</v>
      </c>
      <c r="B2957" s="35" t="s">
        <v>7504</v>
      </c>
      <c r="C2957" s="35" t="s">
        <v>7505</v>
      </c>
      <c r="O2957" s="35"/>
      <c r="P2957" s="35" t="s">
        <v>4248</v>
      </c>
      <c r="Q2957" s="32" t="s">
        <v>10151</v>
      </c>
      <c r="R2957" s="32" t="s">
        <v>11602</v>
      </c>
      <c r="S2957" s="32" t="s">
        <v>13292</v>
      </c>
      <c r="T2957" s="32" t="s">
        <v>13293</v>
      </c>
      <c r="U2957" s="32" t="s">
        <v>10087</v>
      </c>
    </row>
    <row r="2958" spans="1:21" x14ac:dyDescent="0.25">
      <c r="A2958" s="35" t="s">
        <v>343</v>
      </c>
      <c r="B2958" s="35" t="s">
        <v>344</v>
      </c>
      <c r="C2958" s="35" t="s">
        <v>345</v>
      </c>
      <c r="D2958" s="32" t="s">
        <v>346</v>
      </c>
      <c r="E2958" s="32" t="s">
        <v>138</v>
      </c>
      <c r="F2958" s="46" t="s">
        <v>138</v>
      </c>
      <c r="H2958" s="32" t="s">
        <v>138</v>
      </c>
      <c r="I2958" s="32" t="s">
        <v>133</v>
      </c>
      <c r="O2958" s="35"/>
      <c r="P2958" s="35" t="s">
        <v>4248</v>
      </c>
      <c r="Q2958" s="32" t="s">
        <v>9979</v>
      </c>
      <c r="R2958" s="32" t="s">
        <v>10382</v>
      </c>
      <c r="S2958" s="32" t="s">
        <v>10383</v>
      </c>
      <c r="T2958" s="32" t="e" cm="1">
        <f t="array" ref="T2958">-Di</f>
        <v>#NAME?</v>
      </c>
      <c r="U2958" s="32" t="s">
        <v>13295</v>
      </c>
    </row>
    <row r="2959" spans="1:21" x14ac:dyDescent="0.25">
      <c r="A2959" s="35" t="s">
        <v>4293</v>
      </c>
      <c r="B2959" s="35" t="s">
        <v>4294</v>
      </c>
      <c r="C2959" s="35" t="s">
        <v>4295</v>
      </c>
      <c r="O2959" s="35"/>
      <c r="P2959" s="35" t="s">
        <v>3713</v>
      </c>
      <c r="Q2959" s="32" t="s">
        <v>9978</v>
      </c>
      <c r="R2959" s="32" t="s">
        <v>13296</v>
      </c>
      <c r="S2959" s="32" t="s">
        <v>13297</v>
      </c>
      <c r="T2959" s="32" t="s">
        <v>10354</v>
      </c>
      <c r="U2959" s="32" t="s">
        <v>10355</v>
      </c>
    </row>
    <row r="2960" spans="1:21" x14ac:dyDescent="0.25">
      <c r="A2960" s="35" t="s">
        <v>340</v>
      </c>
      <c r="B2960" s="35" t="s">
        <v>341</v>
      </c>
      <c r="C2960" s="35" t="s">
        <v>342</v>
      </c>
      <c r="D2960" s="32" t="s">
        <v>137</v>
      </c>
      <c r="E2960" s="32" t="s">
        <v>138</v>
      </c>
      <c r="F2960" s="46">
        <v>4</v>
      </c>
      <c r="G2960" s="32" t="s">
        <v>132</v>
      </c>
      <c r="H2960" s="32" t="s">
        <v>100</v>
      </c>
      <c r="I2960" s="32" t="s">
        <v>133</v>
      </c>
      <c r="O2960" s="35"/>
      <c r="P2960" s="35" t="s">
        <v>4248</v>
      </c>
      <c r="Q2960" s="32" t="s">
        <v>9977</v>
      </c>
      <c r="R2960" s="32" t="s">
        <v>13298</v>
      </c>
      <c r="S2960" s="32" t="s">
        <v>13299</v>
      </c>
      <c r="T2960" s="32" t="s">
        <v>12708</v>
      </c>
      <c r="U2960" s="32" t="s">
        <v>13300</v>
      </c>
    </row>
    <row r="2961" spans="1:21" x14ac:dyDescent="0.25">
      <c r="A2961" s="35" t="s">
        <v>4934</v>
      </c>
      <c r="B2961" s="35" t="s">
        <v>4935</v>
      </c>
      <c r="C2961" s="35" t="s">
        <v>4936</v>
      </c>
      <c r="O2961" s="35"/>
      <c r="P2961" s="35" t="s">
        <v>4362</v>
      </c>
      <c r="Q2961" s="32" t="s">
        <v>9976</v>
      </c>
      <c r="R2961" s="32" t="s">
        <v>13301</v>
      </c>
      <c r="S2961" s="32" t="s">
        <v>11695</v>
      </c>
    </row>
    <row r="2962" spans="1:21" x14ac:dyDescent="0.25">
      <c r="A2962" s="35" t="s">
        <v>7960</v>
      </c>
      <c r="B2962" s="35" t="s">
        <v>7841</v>
      </c>
      <c r="C2962" s="35" t="s">
        <v>7961</v>
      </c>
      <c r="O2962" s="35"/>
      <c r="P2962" s="35" t="s">
        <v>4248</v>
      </c>
      <c r="R2962" s="32">
        <v>100000889822</v>
      </c>
      <c r="S2962" s="32" t="s">
        <v>10378</v>
      </c>
    </row>
    <row r="2963" spans="1:21" x14ac:dyDescent="0.25">
      <c r="A2963" s="35" t="s">
        <v>7840</v>
      </c>
      <c r="B2963" s="35" t="s">
        <v>7841</v>
      </c>
      <c r="C2963" s="35" t="s">
        <v>7842</v>
      </c>
      <c r="O2963" s="35"/>
      <c r="P2963" s="35" t="s">
        <v>4248</v>
      </c>
      <c r="R2963" s="32">
        <v>100001094571</v>
      </c>
      <c r="S2963" s="32" t="s">
        <v>10985</v>
      </c>
    </row>
    <row r="2964" spans="1:21" x14ac:dyDescent="0.25">
      <c r="A2964" s="35" t="s">
        <v>7838</v>
      </c>
      <c r="B2964" s="35" t="s">
        <v>7743</v>
      </c>
      <c r="C2964" s="35" t="s">
        <v>7839</v>
      </c>
      <c r="O2964" s="35"/>
      <c r="P2964" s="35" t="s">
        <v>4248</v>
      </c>
      <c r="R2964" s="32">
        <v>100000889821</v>
      </c>
      <c r="S2964" s="32" t="s">
        <v>10716</v>
      </c>
    </row>
    <row r="2965" spans="1:21" x14ac:dyDescent="0.25">
      <c r="A2965" s="35" t="s">
        <v>7742</v>
      </c>
      <c r="B2965" s="35" t="s">
        <v>7743</v>
      </c>
      <c r="C2965" s="35" t="s">
        <v>7744</v>
      </c>
      <c r="O2965" s="35"/>
      <c r="P2965" s="35" t="s">
        <v>4248</v>
      </c>
      <c r="R2965" s="32">
        <v>100001094571</v>
      </c>
      <c r="S2965" s="32" t="s">
        <v>10878</v>
      </c>
    </row>
    <row r="2966" spans="1:21" x14ac:dyDescent="0.25">
      <c r="A2966" s="35" t="s">
        <v>7826</v>
      </c>
      <c r="B2966" s="35" t="s">
        <v>7827</v>
      </c>
      <c r="C2966" s="35" t="s">
        <v>7828</v>
      </c>
      <c r="O2966" s="35"/>
      <c r="P2966" s="35" t="s">
        <v>4248</v>
      </c>
      <c r="R2966" s="32">
        <v>100000889819</v>
      </c>
      <c r="S2966" s="32" t="s">
        <v>10715</v>
      </c>
    </row>
    <row r="2967" spans="1:21" x14ac:dyDescent="0.25">
      <c r="A2967" s="35" t="s">
        <v>7518</v>
      </c>
      <c r="B2967" s="35" t="s">
        <v>7519</v>
      </c>
      <c r="C2967" s="35" t="s">
        <v>7520</v>
      </c>
      <c r="O2967" s="35"/>
      <c r="P2967" s="35" t="s">
        <v>4248</v>
      </c>
      <c r="R2967" s="32">
        <v>100001094572</v>
      </c>
      <c r="S2967" s="32" t="s">
        <v>10880</v>
      </c>
    </row>
    <row r="2968" spans="1:21" x14ac:dyDescent="0.25">
      <c r="A2968" s="35" t="s">
        <v>7431</v>
      </c>
      <c r="B2968" s="35" t="s">
        <v>7432</v>
      </c>
      <c r="C2968" s="35" t="s">
        <v>7433</v>
      </c>
      <c r="O2968" s="35"/>
      <c r="P2968" s="35" t="s">
        <v>4362</v>
      </c>
      <c r="R2968" s="32" t="s">
        <v>13302</v>
      </c>
      <c r="S2968" s="32" t="s">
        <v>10093</v>
      </c>
    </row>
    <row r="2969" spans="1:21" x14ac:dyDescent="0.25">
      <c r="A2969" s="33" t="s">
        <v>2821</v>
      </c>
      <c r="B2969" s="35" t="s">
        <v>3247</v>
      </c>
      <c r="C2969" s="35" t="s">
        <v>3043</v>
      </c>
      <c r="D2969" s="32" t="s">
        <v>3404</v>
      </c>
      <c r="E2969" s="32" t="s">
        <v>1667</v>
      </c>
      <c r="I2969" s="32" t="s">
        <v>133</v>
      </c>
      <c r="O2969" s="35"/>
      <c r="P2969" s="35" t="s">
        <v>4248</v>
      </c>
      <c r="Q2969" s="32" t="s">
        <v>9954</v>
      </c>
      <c r="R2969" s="32" t="s">
        <v>13303</v>
      </c>
      <c r="S2969" s="32" t="s">
        <v>10884</v>
      </c>
      <c r="T2969" s="32" t="s">
        <v>10889</v>
      </c>
      <c r="U2969" s="32" t="s">
        <v>11540</v>
      </c>
    </row>
    <row r="2970" spans="1:21" x14ac:dyDescent="0.25">
      <c r="A2970" s="33" t="s">
        <v>3530</v>
      </c>
      <c r="B2970" s="35" t="s">
        <v>3531</v>
      </c>
      <c r="C2970" s="35" t="s">
        <v>3532</v>
      </c>
      <c r="D2970" s="32" t="s">
        <v>3533</v>
      </c>
      <c r="O2970" s="35"/>
      <c r="P2970" s="35" t="s">
        <v>4248</v>
      </c>
      <c r="Q2970" s="32" t="s">
        <v>10027</v>
      </c>
      <c r="R2970" s="32" t="s">
        <v>13304</v>
      </c>
      <c r="S2970" s="32" t="s">
        <v>13305</v>
      </c>
      <c r="T2970" s="32" t="s">
        <v>10354</v>
      </c>
      <c r="U2970" s="32" t="s">
        <v>10355</v>
      </c>
    </row>
    <row r="2971" spans="1:21" x14ac:dyDescent="0.25">
      <c r="A2971" s="35" t="s">
        <v>4617</v>
      </c>
      <c r="B2971" s="35" t="s">
        <v>4618</v>
      </c>
      <c r="C2971" s="35" t="s">
        <v>4619</v>
      </c>
      <c r="O2971" s="35"/>
      <c r="P2971" s="35" t="s">
        <v>4248</v>
      </c>
      <c r="Q2971" s="32" t="s">
        <v>10027</v>
      </c>
      <c r="R2971" s="32" t="s">
        <v>13304</v>
      </c>
      <c r="S2971" s="32" t="s">
        <v>13306</v>
      </c>
      <c r="T2971" s="32" t="s">
        <v>13307</v>
      </c>
      <c r="U2971" s="32" t="s">
        <v>11035</v>
      </c>
    </row>
    <row r="2972" spans="1:21" x14ac:dyDescent="0.25">
      <c r="A2972" s="35" t="s">
        <v>7500</v>
      </c>
      <c r="B2972" s="35" t="s">
        <v>7501</v>
      </c>
      <c r="C2972" s="35" t="s">
        <v>7502</v>
      </c>
      <c r="O2972" s="35"/>
      <c r="P2972" s="35" t="s">
        <v>4248</v>
      </c>
      <c r="Q2972" s="32" t="s">
        <v>10027</v>
      </c>
      <c r="R2972" s="32" t="s">
        <v>13304</v>
      </c>
      <c r="S2972" s="32" t="s">
        <v>13308</v>
      </c>
      <c r="T2972" s="32" t="s">
        <v>11500</v>
      </c>
      <c r="U2972" s="32" t="s">
        <v>10062</v>
      </c>
    </row>
    <row r="2973" spans="1:21" x14ac:dyDescent="0.25">
      <c r="A2973" s="35" t="s">
        <v>5033</v>
      </c>
      <c r="B2973" s="35" t="s">
        <v>5034</v>
      </c>
      <c r="C2973" s="35" t="s">
        <v>5035</v>
      </c>
      <c r="O2973" s="35"/>
      <c r="P2973" s="35" t="s">
        <v>4248</v>
      </c>
      <c r="Q2973" s="32" t="s">
        <v>10027</v>
      </c>
      <c r="R2973" s="32" t="s">
        <v>13309</v>
      </c>
      <c r="S2973" s="32" t="e" cm="1">
        <f t="array" ref="S2973">-TealVel</f>
        <v>#NAME?</v>
      </c>
      <c r="T2973" s="32" t="s">
        <v>10373</v>
      </c>
    </row>
    <row r="2974" spans="1:21" x14ac:dyDescent="0.25">
      <c r="A2974" s="35" t="s">
        <v>5087</v>
      </c>
      <c r="B2974" s="35" t="s">
        <v>5088</v>
      </c>
      <c r="C2974" s="35" t="s">
        <v>5089</v>
      </c>
      <c r="O2974" s="35"/>
      <c r="P2974" s="35" t="s">
        <v>4248</v>
      </c>
      <c r="Q2974" s="32" t="s">
        <v>10027</v>
      </c>
      <c r="R2974" s="32" t="s">
        <v>13309</v>
      </c>
      <c r="S2974" s="32" t="e" cm="1">
        <f t="array" ref="S2974">-WineVel</f>
        <v>#NAME?</v>
      </c>
      <c r="T2974" s="32" t="s">
        <v>10373</v>
      </c>
    </row>
    <row r="2975" spans="1:21" x14ac:dyDescent="0.25">
      <c r="A2975" s="33" t="s">
        <v>2819</v>
      </c>
      <c r="B2975" s="35" t="s">
        <v>3245</v>
      </c>
      <c r="C2975" s="35" t="s">
        <v>3041</v>
      </c>
      <c r="D2975" s="32" t="s">
        <v>3414</v>
      </c>
      <c r="E2975" s="32" t="s">
        <v>1667</v>
      </c>
      <c r="I2975" s="32" t="s">
        <v>133</v>
      </c>
      <c r="O2975" s="35"/>
      <c r="P2975" s="35" t="s">
        <v>4248</v>
      </c>
      <c r="Q2975" s="32" t="s">
        <v>10149</v>
      </c>
      <c r="R2975" s="32" t="s">
        <v>13310</v>
      </c>
      <c r="S2975" s="32" t="s">
        <v>13311</v>
      </c>
      <c r="T2975" s="32" t="s">
        <v>10399</v>
      </c>
      <c r="U2975" s="32" t="s">
        <v>10394</v>
      </c>
    </row>
    <row r="2976" spans="1:21" x14ac:dyDescent="0.25">
      <c r="A2976" s="35" t="s">
        <v>4649</v>
      </c>
      <c r="B2976" s="35" t="s">
        <v>4650</v>
      </c>
      <c r="C2976" s="35" t="s">
        <v>4651</v>
      </c>
      <c r="O2976" s="35"/>
      <c r="P2976" s="35" t="s">
        <v>4248</v>
      </c>
      <c r="Q2976" s="32" t="s">
        <v>10149</v>
      </c>
      <c r="R2976" s="32" t="s">
        <v>13310</v>
      </c>
      <c r="S2976" s="32" t="s">
        <v>11734</v>
      </c>
      <c r="T2976" s="32" t="s">
        <v>10287</v>
      </c>
      <c r="U2976" s="32" t="s">
        <v>10065</v>
      </c>
    </row>
    <row r="2977" spans="1:21" x14ac:dyDescent="0.25">
      <c r="A2977" s="33" t="s">
        <v>2801</v>
      </c>
      <c r="B2977" s="35" t="s">
        <v>3227</v>
      </c>
      <c r="C2977" s="35" t="s">
        <v>3023</v>
      </c>
      <c r="D2977" s="32" t="s">
        <v>3403</v>
      </c>
      <c r="E2977" s="32" t="s">
        <v>1667</v>
      </c>
      <c r="I2977" s="32" t="s">
        <v>133</v>
      </c>
      <c r="O2977" s="35"/>
      <c r="P2977" s="35" t="s">
        <v>4248</v>
      </c>
      <c r="Q2977" s="32" t="s">
        <v>10149</v>
      </c>
      <c r="R2977" s="32" t="s">
        <v>13310</v>
      </c>
      <c r="S2977" s="32" t="s">
        <v>10936</v>
      </c>
      <c r="T2977" s="32" t="s">
        <v>10355</v>
      </c>
    </row>
    <row r="2978" spans="1:21" x14ac:dyDescent="0.25">
      <c r="A2978" s="35" t="s">
        <v>6527</v>
      </c>
      <c r="B2978" s="35" t="s">
        <v>6528</v>
      </c>
      <c r="C2978" s="35" t="s">
        <v>6529</v>
      </c>
      <c r="O2978" s="35"/>
      <c r="P2978" s="35" t="s">
        <v>4248</v>
      </c>
      <c r="Q2978" s="32" t="s">
        <v>10149</v>
      </c>
      <c r="R2978" s="32" t="s">
        <v>13310</v>
      </c>
      <c r="S2978" s="32" t="s">
        <v>13312</v>
      </c>
    </row>
    <row r="2979" spans="1:21" x14ac:dyDescent="0.25">
      <c r="A2979" s="35" t="s">
        <v>9711</v>
      </c>
      <c r="B2979" s="35" t="s">
        <v>9712</v>
      </c>
      <c r="C2979" s="35" t="s">
        <v>9713</v>
      </c>
      <c r="O2979" s="35"/>
      <c r="P2979" s="35" t="s">
        <v>4248</v>
      </c>
      <c r="Q2979" s="32" t="s">
        <v>10149</v>
      </c>
      <c r="R2979" s="32" t="s">
        <v>13310</v>
      </c>
      <c r="S2979" s="32" t="s">
        <v>12306</v>
      </c>
      <c r="T2979" s="32" t="s">
        <v>10355</v>
      </c>
    </row>
    <row r="2980" spans="1:21" x14ac:dyDescent="0.25">
      <c r="A2980" s="33" t="s">
        <v>2738</v>
      </c>
      <c r="B2980" s="35" t="s">
        <v>3164</v>
      </c>
      <c r="C2980" s="35" t="s">
        <v>2960</v>
      </c>
      <c r="D2980" s="32" t="s">
        <v>3403</v>
      </c>
      <c r="E2980" s="32" t="s">
        <v>138</v>
      </c>
      <c r="I2980" s="32" t="s">
        <v>133</v>
      </c>
      <c r="O2980" s="35"/>
      <c r="P2980" s="35" t="s">
        <v>4248</v>
      </c>
      <c r="R2980" s="32" t="s">
        <v>13313</v>
      </c>
      <c r="S2980" s="32" t="s">
        <v>13314</v>
      </c>
      <c r="T2980" s="32" t="s">
        <v>13315</v>
      </c>
      <c r="U2980" s="32" t="s">
        <v>10034</v>
      </c>
    </row>
    <row r="2981" spans="1:21" x14ac:dyDescent="0.25">
      <c r="A2981" s="33" t="s">
        <v>2769</v>
      </c>
      <c r="B2981" s="35" t="s">
        <v>3195</v>
      </c>
      <c r="C2981" s="35" t="s">
        <v>2991</v>
      </c>
      <c r="D2981" s="32" t="s">
        <v>3414</v>
      </c>
      <c r="E2981" s="32" t="s">
        <v>1667</v>
      </c>
      <c r="I2981" s="32" t="s">
        <v>133</v>
      </c>
      <c r="O2981" s="35"/>
      <c r="P2981" s="35" t="s">
        <v>4248</v>
      </c>
      <c r="Q2981" s="32" t="s">
        <v>10150</v>
      </c>
      <c r="R2981" s="32" t="s">
        <v>13316</v>
      </c>
      <c r="S2981" s="32" t="s">
        <v>13317</v>
      </c>
      <c r="T2981" s="32" t="s">
        <v>12277</v>
      </c>
      <c r="U2981" s="32" t="s">
        <v>13318</v>
      </c>
    </row>
    <row r="2982" spans="1:21" x14ac:dyDescent="0.25">
      <c r="A2982" s="35" t="s">
        <v>4652</v>
      </c>
      <c r="B2982" s="35" t="s">
        <v>4653</v>
      </c>
      <c r="C2982" s="35" t="s">
        <v>4654</v>
      </c>
      <c r="O2982" s="35"/>
      <c r="P2982" s="35" t="s">
        <v>4248</v>
      </c>
      <c r="Q2982" s="32" t="s">
        <v>10150</v>
      </c>
      <c r="R2982" s="32" t="s">
        <v>13319</v>
      </c>
      <c r="S2982" s="32" t="s">
        <v>11734</v>
      </c>
      <c r="T2982" s="32" t="s">
        <v>10287</v>
      </c>
      <c r="U2982" s="32" t="s">
        <v>10065</v>
      </c>
    </row>
    <row r="2983" spans="1:21" x14ac:dyDescent="0.25">
      <c r="A2983" s="33" t="s">
        <v>2743</v>
      </c>
      <c r="B2983" s="35" t="s">
        <v>3169</v>
      </c>
      <c r="C2983" s="35" t="s">
        <v>2965</v>
      </c>
      <c r="D2983" s="32" t="s">
        <v>3403</v>
      </c>
      <c r="E2983" s="32" t="s">
        <v>1667</v>
      </c>
      <c r="I2983" s="32" t="s">
        <v>133</v>
      </c>
      <c r="O2983" s="35"/>
      <c r="P2983" s="35" t="s">
        <v>4248</v>
      </c>
      <c r="Q2983" s="32" t="s">
        <v>10150</v>
      </c>
      <c r="R2983" s="32" t="s">
        <v>13319</v>
      </c>
      <c r="S2983" s="32" t="s">
        <v>10936</v>
      </c>
      <c r="T2983" s="32" t="s">
        <v>10355</v>
      </c>
    </row>
    <row r="2984" spans="1:21" x14ac:dyDescent="0.25">
      <c r="A2984" s="35" t="s">
        <v>4937</v>
      </c>
      <c r="B2984" s="35" t="s">
        <v>4938</v>
      </c>
      <c r="C2984" s="35" t="s">
        <v>4939</v>
      </c>
      <c r="O2984" s="35"/>
      <c r="P2984" s="35" t="s">
        <v>4248</v>
      </c>
      <c r="Q2984" s="32" t="s">
        <v>10150</v>
      </c>
      <c r="R2984" s="32" t="s">
        <v>13319</v>
      </c>
      <c r="S2984" s="32" t="s">
        <v>13312</v>
      </c>
    </row>
    <row r="2985" spans="1:21" x14ac:dyDescent="0.25">
      <c r="A2985" s="35" t="s">
        <v>9714</v>
      </c>
      <c r="B2985" s="35" t="s">
        <v>9715</v>
      </c>
      <c r="C2985" s="35" t="s">
        <v>9716</v>
      </c>
      <c r="O2985" s="35"/>
      <c r="P2985" s="35" t="s">
        <v>4248</v>
      </c>
      <c r="Q2985" s="32" t="s">
        <v>10150</v>
      </c>
      <c r="R2985" s="32" t="s">
        <v>13319</v>
      </c>
      <c r="S2985" s="32" t="s">
        <v>12306</v>
      </c>
      <c r="T2985" s="32" t="s">
        <v>10355</v>
      </c>
    </row>
    <row r="2986" spans="1:21" x14ac:dyDescent="0.25">
      <c r="A2986" s="35" t="s">
        <v>9750</v>
      </c>
      <c r="B2986" s="35" t="s">
        <v>9751</v>
      </c>
      <c r="C2986" s="35" t="s">
        <v>9752</v>
      </c>
      <c r="O2986" s="35"/>
      <c r="P2986" s="35" t="s">
        <v>4248</v>
      </c>
      <c r="Q2986" s="32" t="s">
        <v>9955</v>
      </c>
      <c r="R2986" s="32" t="s">
        <v>13320</v>
      </c>
      <c r="S2986" s="32" t="s">
        <v>13321</v>
      </c>
      <c r="T2986" s="32" t="s">
        <v>12228</v>
      </c>
      <c r="U2986" s="32" t="s">
        <v>11198</v>
      </c>
    </row>
    <row r="2987" spans="1:21" x14ac:dyDescent="0.25">
      <c r="A2987" s="35" t="s">
        <v>9747</v>
      </c>
      <c r="B2987" s="35" t="s">
        <v>9748</v>
      </c>
      <c r="C2987" s="35" t="s">
        <v>9749</v>
      </c>
      <c r="O2987" s="35"/>
      <c r="P2987" s="35" t="s">
        <v>4248</v>
      </c>
      <c r="Q2987" s="32" t="s">
        <v>9868</v>
      </c>
      <c r="R2987" s="32" t="s">
        <v>13322</v>
      </c>
      <c r="S2987" s="32" t="s">
        <v>13321</v>
      </c>
      <c r="T2987" s="32" t="s">
        <v>12228</v>
      </c>
      <c r="U2987" s="32" t="s">
        <v>13323</v>
      </c>
    </row>
    <row r="2988" spans="1:21" x14ac:dyDescent="0.25">
      <c r="A2988" s="35" t="s">
        <v>337</v>
      </c>
      <c r="B2988" s="35" t="s">
        <v>338</v>
      </c>
      <c r="C2988" s="35" t="s">
        <v>339</v>
      </c>
      <c r="D2988" s="32" t="s">
        <v>336</v>
      </c>
      <c r="E2988" s="32" t="s">
        <v>138</v>
      </c>
      <c r="F2988" s="46">
        <v>4</v>
      </c>
      <c r="G2988" s="32" t="s">
        <v>152</v>
      </c>
      <c r="H2988" s="32" t="s">
        <v>100</v>
      </c>
      <c r="I2988" s="32" t="s">
        <v>133</v>
      </c>
      <c r="O2988" s="35"/>
      <c r="P2988" s="35" t="s">
        <v>4248</v>
      </c>
      <c r="Q2988" s="32" t="s">
        <v>9975</v>
      </c>
      <c r="R2988" s="32" t="s">
        <v>13324</v>
      </c>
      <c r="S2988" s="32" t="s">
        <v>13325</v>
      </c>
      <c r="T2988" s="32" t="s">
        <v>13326</v>
      </c>
      <c r="U2988" s="32" t="s">
        <v>13327</v>
      </c>
    </row>
    <row r="2989" spans="1:21" x14ac:dyDescent="0.25">
      <c r="A2989" s="35" t="s">
        <v>5081</v>
      </c>
      <c r="B2989" s="35" t="s">
        <v>5082</v>
      </c>
      <c r="C2989" s="35" t="s">
        <v>5083</v>
      </c>
      <c r="O2989" s="35"/>
      <c r="P2989" s="35" t="s">
        <v>4248</v>
      </c>
      <c r="Q2989" s="32" t="s">
        <v>10050</v>
      </c>
      <c r="R2989" s="32" t="s">
        <v>13328</v>
      </c>
      <c r="S2989" s="32" t="e" cm="1">
        <f t="array" ref="S2989">-CustomS</f>
        <v>#NAME?</v>
      </c>
      <c r="T2989" s="32" t="s">
        <v>12724</v>
      </c>
      <c r="U2989" s="32" t="s">
        <v>13329</v>
      </c>
    </row>
    <row r="2990" spans="1:21" x14ac:dyDescent="0.25">
      <c r="A2990" s="35" t="s">
        <v>333</v>
      </c>
      <c r="B2990" s="35" t="s">
        <v>334</v>
      </c>
      <c r="C2990" s="35" t="s">
        <v>335</v>
      </c>
      <c r="D2990" s="32" t="s">
        <v>336</v>
      </c>
      <c r="E2990" s="32" t="s">
        <v>138</v>
      </c>
      <c r="F2990" s="46">
        <v>4</v>
      </c>
      <c r="G2990" s="32" t="s">
        <v>152</v>
      </c>
      <c r="H2990" s="32" t="s">
        <v>100</v>
      </c>
      <c r="I2990" s="32" t="s">
        <v>133</v>
      </c>
      <c r="O2990" s="35"/>
      <c r="P2990" s="35" t="s">
        <v>4248</v>
      </c>
      <c r="Q2990" s="32" t="s">
        <v>9974</v>
      </c>
      <c r="R2990" s="32" t="s">
        <v>13330</v>
      </c>
      <c r="S2990" s="32" t="s">
        <v>13325</v>
      </c>
      <c r="T2990" s="32" t="s">
        <v>13326</v>
      </c>
      <c r="U2990" s="32" t="s">
        <v>13327</v>
      </c>
    </row>
    <row r="2991" spans="1:21" x14ac:dyDescent="0.25">
      <c r="A2991" s="35" t="s">
        <v>330</v>
      </c>
      <c r="B2991" s="35" t="s">
        <v>331</v>
      </c>
      <c r="C2991" s="35" t="s">
        <v>332</v>
      </c>
      <c r="D2991" s="32" t="s">
        <v>320</v>
      </c>
      <c r="E2991" s="32" t="s">
        <v>316</v>
      </c>
      <c r="F2991" s="46">
        <v>4</v>
      </c>
      <c r="G2991" s="32" t="s">
        <v>132</v>
      </c>
      <c r="H2991" s="32" t="s">
        <v>100</v>
      </c>
      <c r="I2991" s="32" t="s">
        <v>133</v>
      </c>
      <c r="O2991" s="35"/>
      <c r="P2991" s="35" t="s">
        <v>4248</v>
      </c>
      <c r="Q2991" s="32" t="s">
        <v>9956</v>
      </c>
      <c r="R2991" s="32" t="s">
        <v>13331</v>
      </c>
      <c r="S2991" s="32" t="s">
        <v>11734</v>
      </c>
      <c r="T2991" s="32" t="s">
        <v>10287</v>
      </c>
      <c r="U2991" s="32" t="s">
        <v>13332</v>
      </c>
    </row>
    <row r="2992" spans="1:21" x14ac:dyDescent="0.25">
      <c r="A2992" s="35" t="s">
        <v>327</v>
      </c>
      <c r="B2992" s="35" t="s">
        <v>328</v>
      </c>
      <c r="C2992" s="35" t="s">
        <v>329</v>
      </c>
      <c r="D2992" s="32" t="s">
        <v>315</v>
      </c>
      <c r="E2992" s="32" t="s">
        <v>316</v>
      </c>
      <c r="F2992" s="46">
        <v>4</v>
      </c>
      <c r="G2992" s="32" t="s">
        <v>132</v>
      </c>
      <c r="H2992" s="32" t="s">
        <v>100</v>
      </c>
      <c r="I2992" s="32" t="s">
        <v>133</v>
      </c>
      <c r="O2992" s="35"/>
      <c r="P2992" s="35" t="s">
        <v>4248</v>
      </c>
      <c r="Q2992" s="32" t="s">
        <v>9956</v>
      </c>
      <c r="R2992" s="32" t="s">
        <v>13331</v>
      </c>
      <c r="S2992" s="32" t="s">
        <v>13333</v>
      </c>
      <c r="T2992" s="32" t="s">
        <v>13334</v>
      </c>
      <c r="U2992" s="32" t="s">
        <v>13335</v>
      </c>
    </row>
    <row r="2993" spans="1:21" x14ac:dyDescent="0.25">
      <c r="A2993" s="35" t="s">
        <v>324</v>
      </c>
      <c r="B2993" s="35" t="s">
        <v>325</v>
      </c>
      <c r="C2993" s="35" t="s">
        <v>326</v>
      </c>
      <c r="D2993" s="32" t="s">
        <v>320</v>
      </c>
      <c r="E2993" s="32" t="s">
        <v>316</v>
      </c>
      <c r="F2993" s="46">
        <v>4</v>
      </c>
      <c r="G2993" s="32" t="s">
        <v>132</v>
      </c>
      <c r="H2993" s="32" t="s">
        <v>100</v>
      </c>
      <c r="I2993" s="32" t="s">
        <v>133</v>
      </c>
      <c r="O2993" s="35"/>
      <c r="P2993" s="35" t="s">
        <v>4248</v>
      </c>
      <c r="Q2993" s="32" t="s">
        <v>9957</v>
      </c>
      <c r="R2993" s="32" t="s">
        <v>13336</v>
      </c>
      <c r="S2993" s="32" t="s">
        <v>11734</v>
      </c>
      <c r="T2993" s="32" t="s">
        <v>10287</v>
      </c>
      <c r="U2993" s="32" t="s">
        <v>13332</v>
      </c>
    </row>
    <row r="2994" spans="1:21" x14ac:dyDescent="0.25">
      <c r="A2994" s="35" t="s">
        <v>321</v>
      </c>
      <c r="B2994" s="35" t="s">
        <v>322</v>
      </c>
      <c r="C2994" s="35" t="s">
        <v>323</v>
      </c>
      <c r="D2994" s="32" t="s">
        <v>315</v>
      </c>
      <c r="E2994" s="32" t="s">
        <v>316</v>
      </c>
      <c r="F2994" s="46">
        <v>4</v>
      </c>
      <c r="G2994" s="32" t="s">
        <v>132</v>
      </c>
      <c r="H2994" s="32" t="s">
        <v>100</v>
      </c>
      <c r="I2994" s="32" t="s">
        <v>133</v>
      </c>
      <c r="O2994" s="35"/>
      <c r="P2994" s="35" t="s">
        <v>4248</v>
      </c>
      <c r="Q2994" s="32" t="s">
        <v>9957</v>
      </c>
      <c r="R2994" s="32" t="s">
        <v>13336</v>
      </c>
      <c r="S2994" s="32" t="s">
        <v>13333</v>
      </c>
      <c r="T2994" s="32" t="s">
        <v>13334</v>
      </c>
      <c r="U2994" s="32" t="s">
        <v>13335</v>
      </c>
    </row>
    <row r="2995" spans="1:21" x14ac:dyDescent="0.25">
      <c r="A2995" s="35" t="s">
        <v>317</v>
      </c>
      <c r="B2995" s="35" t="s">
        <v>318</v>
      </c>
      <c r="C2995" s="35" t="s">
        <v>319</v>
      </c>
      <c r="D2995" s="32" t="s">
        <v>320</v>
      </c>
      <c r="E2995" s="32" t="s">
        <v>316</v>
      </c>
      <c r="F2995" s="46">
        <v>4</v>
      </c>
      <c r="G2995" s="32" t="s">
        <v>132</v>
      </c>
      <c r="H2995" s="32" t="s">
        <v>100</v>
      </c>
      <c r="I2995" s="32" t="s">
        <v>133</v>
      </c>
      <c r="O2995" s="35"/>
      <c r="P2995" s="35" t="s">
        <v>4248</v>
      </c>
      <c r="Q2995" s="32" t="s">
        <v>9958</v>
      </c>
      <c r="R2995" s="32" t="s">
        <v>13337</v>
      </c>
      <c r="S2995" s="32" t="s">
        <v>11734</v>
      </c>
      <c r="T2995" s="32" t="s">
        <v>10287</v>
      </c>
      <c r="U2995" s="32" t="s">
        <v>13332</v>
      </c>
    </row>
    <row r="2996" spans="1:21" x14ac:dyDescent="0.25">
      <c r="A2996" s="35" t="s">
        <v>312</v>
      </c>
      <c r="B2996" s="35" t="s">
        <v>313</v>
      </c>
      <c r="C2996" s="35" t="s">
        <v>314</v>
      </c>
      <c r="D2996" s="32" t="s">
        <v>315</v>
      </c>
      <c r="E2996" s="32" t="s">
        <v>316</v>
      </c>
      <c r="F2996" s="46">
        <v>4</v>
      </c>
      <c r="G2996" s="32" t="s">
        <v>132</v>
      </c>
      <c r="H2996" s="32" t="s">
        <v>100</v>
      </c>
      <c r="I2996" s="32" t="s">
        <v>133</v>
      </c>
      <c r="O2996" s="35"/>
      <c r="P2996" s="35" t="s">
        <v>4248</v>
      </c>
      <c r="Q2996" s="32" t="s">
        <v>9958</v>
      </c>
      <c r="R2996" s="32" t="s">
        <v>13337</v>
      </c>
      <c r="S2996" s="32" t="s">
        <v>13333</v>
      </c>
      <c r="T2996" s="32" t="s">
        <v>13334</v>
      </c>
      <c r="U2996" s="32" t="s">
        <v>13335</v>
      </c>
    </row>
    <row r="2997" spans="1:21" x14ac:dyDescent="0.25">
      <c r="A2997" s="35" t="s">
        <v>7557</v>
      </c>
      <c r="B2997" s="35" t="s">
        <v>7558</v>
      </c>
      <c r="C2997" s="35" t="s">
        <v>7559</v>
      </c>
      <c r="O2997" s="35"/>
      <c r="P2997" s="35" t="s">
        <v>4248</v>
      </c>
      <c r="R2997" s="32">
        <v>100000744254</v>
      </c>
      <c r="S2997" s="32" t="s">
        <v>10378</v>
      </c>
    </row>
    <row r="2998" spans="1:21" x14ac:dyDescent="0.25">
      <c r="A2998" s="35" t="s">
        <v>7930</v>
      </c>
      <c r="B2998" s="35" t="s">
        <v>7931</v>
      </c>
      <c r="C2998" s="35" t="s">
        <v>7932</v>
      </c>
      <c r="O2998" s="35"/>
      <c r="P2998" s="35" t="s">
        <v>4248</v>
      </c>
      <c r="R2998" s="32">
        <v>100001054299</v>
      </c>
      <c r="S2998" s="32" t="s">
        <v>10878</v>
      </c>
    </row>
    <row r="2999" spans="1:21" x14ac:dyDescent="0.25">
      <c r="A2999" s="35" t="s">
        <v>7775</v>
      </c>
      <c r="B2999" s="35" t="s">
        <v>7776</v>
      </c>
      <c r="C2999" s="35" t="s">
        <v>7777</v>
      </c>
      <c r="O2999" s="35"/>
      <c r="P2999" s="35" t="s">
        <v>4248</v>
      </c>
      <c r="R2999" s="32">
        <v>100001054300</v>
      </c>
      <c r="S2999" s="32" t="s">
        <v>10880</v>
      </c>
    </row>
    <row r="3000" spans="1:21" x14ac:dyDescent="0.25">
      <c r="A3000" s="33" t="s">
        <v>3514</v>
      </c>
      <c r="B3000" s="35" t="s">
        <v>3515</v>
      </c>
      <c r="C3000" s="35" t="s">
        <v>3648</v>
      </c>
      <c r="D3000" s="32" t="s">
        <v>3649</v>
      </c>
      <c r="O3000" s="35"/>
      <c r="P3000" s="35" t="s">
        <v>3713</v>
      </c>
      <c r="R3000" s="32" t="s">
        <v>13338</v>
      </c>
      <c r="S3000" s="32" t="s">
        <v>13339</v>
      </c>
    </row>
    <row r="3001" spans="1:21" x14ac:dyDescent="0.25">
      <c r="A3001" s="35" t="s">
        <v>8189</v>
      </c>
      <c r="B3001" s="35" t="s">
        <v>8190</v>
      </c>
      <c r="C3001" s="35" t="s">
        <v>8191</v>
      </c>
      <c r="O3001" s="35"/>
      <c r="P3001" s="35" t="s">
        <v>4248</v>
      </c>
      <c r="R3001" s="32" t="s">
        <v>13340</v>
      </c>
      <c r="S3001" s="32" t="s">
        <v>13341</v>
      </c>
      <c r="T3001" s="32" t="s">
        <v>12213</v>
      </c>
      <c r="U3001" s="32" t="s">
        <v>13342</v>
      </c>
    </row>
    <row r="3002" spans="1:21" x14ac:dyDescent="0.25">
      <c r="A3002" s="35" t="s">
        <v>307</v>
      </c>
      <c r="B3002" s="35" t="s">
        <v>308</v>
      </c>
      <c r="C3002" s="35" t="s">
        <v>309</v>
      </c>
      <c r="D3002" s="32" t="s">
        <v>310</v>
      </c>
      <c r="E3002" s="32" t="s">
        <v>1662</v>
      </c>
      <c r="F3002" s="46">
        <v>4</v>
      </c>
      <c r="G3002" s="32" t="s">
        <v>311</v>
      </c>
      <c r="H3002" s="32" t="s">
        <v>100</v>
      </c>
      <c r="I3002" s="32" t="s">
        <v>133</v>
      </c>
      <c r="O3002" s="35"/>
      <c r="P3002" s="35" t="s">
        <v>4248</v>
      </c>
      <c r="Q3002" s="32" t="s">
        <v>9853</v>
      </c>
      <c r="R3002" s="32" t="s">
        <v>13343</v>
      </c>
      <c r="S3002" s="32" t="s">
        <v>13344</v>
      </c>
      <c r="T3002" s="32" t="s">
        <v>13345</v>
      </c>
      <c r="U3002" s="32" t="s">
        <v>13346</v>
      </c>
    </row>
    <row r="3003" spans="1:21" x14ac:dyDescent="0.25">
      <c r="A3003" s="35" t="s">
        <v>304</v>
      </c>
      <c r="B3003" s="35" t="s">
        <v>305</v>
      </c>
      <c r="C3003" s="35" t="s">
        <v>306</v>
      </c>
      <c r="D3003" s="32" t="s">
        <v>137</v>
      </c>
      <c r="E3003" s="32" t="s">
        <v>138</v>
      </c>
      <c r="F3003" s="46" t="s">
        <v>138</v>
      </c>
      <c r="G3003" s="32" t="s">
        <v>132</v>
      </c>
      <c r="H3003" s="32" t="s">
        <v>100</v>
      </c>
      <c r="I3003" s="32" t="s">
        <v>133</v>
      </c>
      <c r="O3003" s="35"/>
      <c r="P3003" s="35" t="s">
        <v>4248</v>
      </c>
      <c r="Q3003" s="32" t="s">
        <v>9960</v>
      </c>
      <c r="R3003" s="32" t="s">
        <v>13347</v>
      </c>
      <c r="S3003" s="32" t="s">
        <v>13348</v>
      </c>
    </row>
    <row r="3004" spans="1:21" x14ac:dyDescent="0.25">
      <c r="A3004" s="35" t="s">
        <v>301</v>
      </c>
      <c r="B3004" s="35" t="s">
        <v>302</v>
      </c>
      <c r="C3004" s="35" t="s">
        <v>303</v>
      </c>
      <c r="D3004" s="32" t="s">
        <v>137</v>
      </c>
      <c r="E3004" s="32" t="s">
        <v>138</v>
      </c>
      <c r="F3004" s="46" t="s">
        <v>138</v>
      </c>
      <c r="H3004" s="32" t="s">
        <v>100</v>
      </c>
      <c r="I3004" s="32" t="s">
        <v>133</v>
      </c>
      <c r="O3004" s="35"/>
      <c r="P3004" s="35" t="s">
        <v>4248</v>
      </c>
      <c r="R3004" s="32" t="s">
        <v>13349</v>
      </c>
      <c r="S3004" s="32" t="s">
        <v>13350</v>
      </c>
    </row>
    <row r="3005" spans="1:21" x14ac:dyDescent="0.25">
      <c r="A3005" s="35" t="s">
        <v>4811</v>
      </c>
      <c r="B3005" s="35" t="s">
        <v>4812</v>
      </c>
      <c r="C3005" s="35" t="s">
        <v>4813</v>
      </c>
      <c r="O3005" s="35"/>
      <c r="P3005" s="35" t="s">
        <v>4248</v>
      </c>
      <c r="Q3005" s="32" t="s">
        <v>9961</v>
      </c>
      <c r="R3005" s="32" t="s">
        <v>10250</v>
      </c>
      <c r="S3005" s="32" t="s">
        <v>10251</v>
      </c>
      <c r="T3005" s="32">
        <v>35</v>
      </c>
    </row>
    <row r="3006" spans="1:21" x14ac:dyDescent="0.25">
      <c r="A3006" s="35" t="s">
        <v>298</v>
      </c>
      <c r="B3006" s="35" t="s">
        <v>299</v>
      </c>
      <c r="C3006" s="35" t="s">
        <v>300</v>
      </c>
      <c r="D3006" s="32" t="s">
        <v>3414</v>
      </c>
      <c r="E3006" s="32" t="s">
        <v>258</v>
      </c>
      <c r="F3006" s="46">
        <v>4</v>
      </c>
      <c r="G3006" s="32" t="s">
        <v>259</v>
      </c>
      <c r="H3006" s="32" t="s">
        <v>100</v>
      </c>
      <c r="I3006" s="32" t="s">
        <v>133</v>
      </c>
      <c r="O3006" s="35"/>
      <c r="P3006" s="35" t="s">
        <v>4248</v>
      </c>
      <c r="Q3006" s="32" t="s">
        <v>9961</v>
      </c>
      <c r="R3006" s="32" t="s">
        <v>13351</v>
      </c>
      <c r="S3006" s="32" t="s">
        <v>11149</v>
      </c>
      <c r="T3006" s="32" t="s">
        <v>11966</v>
      </c>
      <c r="U3006" s="32" t="s">
        <v>11967</v>
      </c>
    </row>
    <row r="3007" spans="1:21" x14ac:dyDescent="0.25">
      <c r="A3007" s="35" t="s">
        <v>295</v>
      </c>
      <c r="B3007" s="35" t="s">
        <v>296</v>
      </c>
      <c r="C3007" s="35" t="s">
        <v>297</v>
      </c>
      <c r="D3007" s="32" t="s">
        <v>268</v>
      </c>
      <c r="E3007" s="32" t="s">
        <v>258</v>
      </c>
      <c r="F3007" s="46">
        <v>4</v>
      </c>
      <c r="G3007" s="32" t="s">
        <v>259</v>
      </c>
      <c r="H3007" s="32" t="s">
        <v>100</v>
      </c>
      <c r="I3007" s="32" t="s">
        <v>133</v>
      </c>
      <c r="O3007" s="35"/>
      <c r="P3007" s="35" t="s">
        <v>4248</v>
      </c>
      <c r="Q3007" s="32" t="s">
        <v>9961</v>
      </c>
      <c r="R3007" s="32" t="s">
        <v>13352</v>
      </c>
      <c r="S3007" s="32" t="s">
        <v>11399</v>
      </c>
      <c r="T3007" s="32" t="s">
        <v>10226</v>
      </c>
      <c r="U3007" s="32" t="s">
        <v>13353</v>
      </c>
    </row>
    <row r="3008" spans="1:21" x14ac:dyDescent="0.25">
      <c r="A3008" s="35" t="s">
        <v>292</v>
      </c>
      <c r="B3008" s="35" t="s">
        <v>293</v>
      </c>
      <c r="C3008" s="35" t="s">
        <v>294</v>
      </c>
      <c r="D3008" s="32" t="s">
        <v>3404</v>
      </c>
      <c r="E3008" s="32" t="s">
        <v>258</v>
      </c>
      <c r="F3008" s="46">
        <v>4</v>
      </c>
      <c r="G3008" s="32" t="s">
        <v>259</v>
      </c>
      <c r="H3008" s="32" t="s">
        <v>100</v>
      </c>
      <c r="I3008" s="32" t="s">
        <v>133</v>
      </c>
      <c r="O3008" s="35"/>
      <c r="P3008" s="35" t="s">
        <v>4248</v>
      </c>
      <c r="Q3008" s="32" t="s">
        <v>9961</v>
      </c>
      <c r="R3008" s="32" t="s">
        <v>13354</v>
      </c>
      <c r="S3008" s="32" t="s">
        <v>10403</v>
      </c>
      <c r="T3008" s="32" t="e" cm="1">
        <f t="array" ref="T3008">-Ic</f>
        <v>#NAME?</v>
      </c>
      <c r="U3008" s="32" t="s">
        <v>13355</v>
      </c>
    </row>
    <row r="3009" spans="1:21" x14ac:dyDescent="0.25">
      <c r="A3009" s="35" t="s">
        <v>286</v>
      </c>
      <c r="B3009" s="35" t="s">
        <v>287</v>
      </c>
      <c r="C3009" s="35" t="s">
        <v>288</v>
      </c>
      <c r="D3009" s="32" t="s">
        <v>257</v>
      </c>
      <c r="E3009" s="32" t="s">
        <v>258</v>
      </c>
      <c r="F3009" s="46">
        <v>4</v>
      </c>
      <c r="G3009" s="32" t="s">
        <v>259</v>
      </c>
      <c r="H3009" s="32" t="s">
        <v>100</v>
      </c>
      <c r="I3009" s="32" t="s">
        <v>133</v>
      </c>
      <c r="O3009" s="35"/>
      <c r="P3009" s="35" t="s">
        <v>4248</v>
      </c>
      <c r="Q3009" s="32" t="s">
        <v>9961</v>
      </c>
      <c r="R3009" s="32" t="s">
        <v>13356</v>
      </c>
      <c r="S3009" s="32" t="s">
        <v>10535</v>
      </c>
      <c r="T3009" s="32" t="s">
        <v>10414</v>
      </c>
      <c r="U3009" s="32" t="s">
        <v>11402</v>
      </c>
    </row>
    <row r="3010" spans="1:21" x14ac:dyDescent="0.25">
      <c r="A3010" s="35" t="s">
        <v>289</v>
      </c>
      <c r="B3010" s="37" t="s">
        <v>290</v>
      </c>
      <c r="C3010" s="35" t="s">
        <v>291</v>
      </c>
      <c r="D3010" s="32" t="s">
        <v>2715</v>
      </c>
      <c r="E3010" s="32" t="s">
        <v>258</v>
      </c>
      <c r="F3010" s="46">
        <v>4</v>
      </c>
      <c r="G3010" s="32" t="s">
        <v>259</v>
      </c>
      <c r="H3010" s="32" t="s">
        <v>100</v>
      </c>
      <c r="I3010" s="32" t="s">
        <v>133</v>
      </c>
      <c r="O3010" s="35"/>
      <c r="P3010" s="35" t="s">
        <v>4248</v>
      </c>
      <c r="Q3010" s="32" t="s">
        <v>9961</v>
      </c>
      <c r="R3010" s="32" t="s">
        <v>13357</v>
      </c>
      <c r="S3010" s="32" t="s">
        <v>10637</v>
      </c>
      <c r="T3010" s="32" t="s">
        <v>13358</v>
      </c>
      <c r="U3010" s="32" t="s">
        <v>13359</v>
      </c>
    </row>
    <row r="3011" spans="1:21" x14ac:dyDescent="0.25">
      <c r="A3011" s="35" t="s">
        <v>4814</v>
      </c>
      <c r="B3011" s="35" t="s">
        <v>4815</v>
      </c>
      <c r="C3011" s="35" t="s">
        <v>4816</v>
      </c>
      <c r="O3011" s="35"/>
      <c r="P3011" s="35" t="s">
        <v>4248</v>
      </c>
      <c r="Q3011" s="32" t="s">
        <v>9962</v>
      </c>
      <c r="R3011" s="32" t="s">
        <v>10250</v>
      </c>
      <c r="S3011" s="32" t="s">
        <v>10251</v>
      </c>
      <c r="T3011" s="32">
        <v>34</v>
      </c>
    </row>
    <row r="3012" spans="1:21" x14ac:dyDescent="0.25">
      <c r="A3012" s="35" t="s">
        <v>283</v>
      </c>
      <c r="B3012" s="35" t="s">
        <v>284</v>
      </c>
      <c r="C3012" s="35" t="s">
        <v>285</v>
      </c>
      <c r="D3012" s="32" t="s">
        <v>3414</v>
      </c>
      <c r="E3012" s="32" t="s">
        <v>258</v>
      </c>
      <c r="F3012" s="46">
        <v>4</v>
      </c>
      <c r="G3012" s="32" t="s">
        <v>259</v>
      </c>
      <c r="H3012" s="32" t="s">
        <v>100</v>
      </c>
      <c r="I3012" s="32" t="s">
        <v>133</v>
      </c>
      <c r="O3012" s="35"/>
      <c r="P3012" s="35" t="s">
        <v>4248</v>
      </c>
      <c r="Q3012" s="32" t="s">
        <v>9962</v>
      </c>
      <c r="R3012" s="32" t="s">
        <v>13360</v>
      </c>
      <c r="S3012" s="32" t="s">
        <v>11149</v>
      </c>
      <c r="T3012" s="32" t="s">
        <v>11966</v>
      </c>
      <c r="U3012" s="32" t="s">
        <v>11967</v>
      </c>
    </row>
    <row r="3013" spans="1:21" x14ac:dyDescent="0.25">
      <c r="A3013" s="35" t="s">
        <v>280</v>
      </c>
      <c r="B3013" s="35" t="s">
        <v>281</v>
      </c>
      <c r="C3013" s="35" t="s">
        <v>282</v>
      </c>
      <c r="D3013" s="32" t="s">
        <v>268</v>
      </c>
      <c r="E3013" s="32" t="s">
        <v>258</v>
      </c>
      <c r="F3013" s="46">
        <v>4</v>
      </c>
      <c r="G3013" s="32" t="s">
        <v>259</v>
      </c>
      <c r="H3013" s="32" t="s">
        <v>100</v>
      </c>
      <c r="I3013" s="32" t="s">
        <v>133</v>
      </c>
      <c r="O3013" s="35"/>
      <c r="P3013" s="35" t="s">
        <v>4248</v>
      </c>
      <c r="Q3013" s="32" t="s">
        <v>9962</v>
      </c>
      <c r="R3013" s="32" t="s">
        <v>13361</v>
      </c>
      <c r="S3013" s="32" t="s">
        <v>11399</v>
      </c>
      <c r="T3013" s="32" t="s">
        <v>10226</v>
      </c>
      <c r="U3013" s="32" t="s">
        <v>13353</v>
      </c>
    </row>
    <row r="3014" spans="1:21" x14ac:dyDescent="0.25">
      <c r="A3014" s="35" t="s">
        <v>278</v>
      </c>
      <c r="B3014" s="35" t="s">
        <v>279</v>
      </c>
      <c r="C3014" s="35" t="s">
        <v>61</v>
      </c>
      <c r="D3014" s="32" t="s">
        <v>3404</v>
      </c>
      <c r="E3014" s="32" t="s">
        <v>258</v>
      </c>
      <c r="F3014" s="46">
        <v>4</v>
      </c>
      <c r="G3014" s="32" t="s">
        <v>259</v>
      </c>
      <c r="H3014" s="32" t="s">
        <v>100</v>
      </c>
      <c r="I3014" s="32" t="s">
        <v>133</v>
      </c>
      <c r="O3014" s="35"/>
      <c r="P3014" s="35" t="s">
        <v>4248</v>
      </c>
      <c r="Q3014" s="32" t="s">
        <v>9962</v>
      </c>
      <c r="R3014" s="32" t="s">
        <v>13362</v>
      </c>
      <c r="S3014" s="32" t="s">
        <v>10403</v>
      </c>
      <c r="T3014" s="32" t="e" cm="1">
        <f t="array" ref="T3014">-Ic</f>
        <v>#NAME?</v>
      </c>
      <c r="U3014" s="32" t="s">
        <v>13355</v>
      </c>
    </row>
    <row r="3015" spans="1:21" x14ac:dyDescent="0.25">
      <c r="A3015" s="35" t="s">
        <v>272</v>
      </c>
      <c r="B3015" s="35" t="s">
        <v>273</v>
      </c>
      <c r="C3015" s="35" t="s">
        <v>274</v>
      </c>
      <c r="D3015" s="32" t="s">
        <v>257</v>
      </c>
      <c r="E3015" s="32" t="s">
        <v>258</v>
      </c>
      <c r="F3015" s="46">
        <v>4</v>
      </c>
      <c r="G3015" s="32" t="s">
        <v>259</v>
      </c>
      <c r="H3015" s="32" t="s">
        <v>100</v>
      </c>
      <c r="I3015" s="32" t="s">
        <v>133</v>
      </c>
      <c r="O3015" s="35"/>
      <c r="P3015" s="35" t="s">
        <v>4248</v>
      </c>
      <c r="Q3015" s="32" t="s">
        <v>9962</v>
      </c>
      <c r="R3015" s="32" t="s">
        <v>13363</v>
      </c>
      <c r="S3015" s="32" t="s">
        <v>10535</v>
      </c>
      <c r="T3015" s="32" t="s">
        <v>10414</v>
      </c>
      <c r="U3015" s="32" t="s">
        <v>11402</v>
      </c>
    </row>
    <row r="3016" spans="1:21" x14ac:dyDescent="0.25">
      <c r="A3016" s="35" t="s">
        <v>275</v>
      </c>
      <c r="B3016" s="37" t="s">
        <v>276</v>
      </c>
      <c r="C3016" s="35" t="s">
        <v>277</v>
      </c>
      <c r="D3016" s="32" t="s">
        <v>2715</v>
      </c>
      <c r="E3016" s="32" t="s">
        <v>258</v>
      </c>
      <c r="F3016" s="46">
        <v>4</v>
      </c>
      <c r="G3016" s="32" t="s">
        <v>259</v>
      </c>
      <c r="H3016" s="32" t="s">
        <v>100</v>
      </c>
      <c r="I3016" s="32" t="s">
        <v>133</v>
      </c>
      <c r="O3016" s="35"/>
      <c r="P3016" s="35" t="s">
        <v>4248</v>
      </c>
      <c r="Q3016" s="32" t="s">
        <v>9962</v>
      </c>
      <c r="R3016" s="32" t="s">
        <v>13364</v>
      </c>
      <c r="S3016" s="32" t="s">
        <v>10637</v>
      </c>
      <c r="T3016" s="32" t="s">
        <v>13358</v>
      </c>
      <c r="U3016" s="32" t="s">
        <v>13359</v>
      </c>
    </row>
    <row r="3017" spans="1:21" x14ac:dyDescent="0.25">
      <c r="A3017" s="35" t="s">
        <v>4805</v>
      </c>
      <c r="B3017" s="35" t="s">
        <v>4806</v>
      </c>
      <c r="C3017" s="35" t="s">
        <v>4807</v>
      </c>
      <c r="O3017" s="35"/>
      <c r="P3017" s="35" t="s">
        <v>4248</v>
      </c>
      <c r="Q3017" s="32" t="s">
        <v>9963</v>
      </c>
      <c r="R3017" s="32" t="s">
        <v>10250</v>
      </c>
      <c r="S3017" s="32" t="s">
        <v>10251</v>
      </c>
      <c r="T3017" s="32">
        <v>33</v>
      </c>
    </row>
    <row r="3018" spans="1:21" x14ac:dyDescent="0.25">
      <c r="A3018" s="35" t="s">
        <v>269</v>
      </c>
      <c r="B3018" s="35" t="s">
        <v>270</v>
      </c>
      <c r="C3018" s="35" t="s">
        <v>62</v>
      </c>
      <c r="D3018" s="32" t="s">
        <v>3414</v>
      </c>
      <c r="E3018" s="32" t="s">
        <v>258</v>
      </c>
      <c r="F3018" s="46">
        <v>4</v>
      </c>
      <c r="G3018" s="32" t="s">
        <v>259</v>
      </c>
      <c r="H3018" s="32" t="s">
        <v>100</v>
      </c>
      <c r="I3018" s="32" t="s">
        <v>133</v>
      </c>
      <c r="M3018" s="32">
        <v>72</v>
      </c>
      <c r="N3018" s="32">
        <v>73</v>
      </c>
      <c r="O3018" s="35"/>
      <c r="P3018" s="35" t="s">
        <v>4248</v>
      </c>
      <c r="Q3018" s="32" t="s">
        <v>9963</v>
      </c>
      <c r="R3018" s="32" t="s">
        <v>13365</v>
      </c>
      <c r="S3018" s="32" t="s">
        <v>11149</v>
      </c>
      <c r="T3018" s="32" t="s">
        <v>11966</v>
      </c>
      <c r="U3018" s="32" t="s">
        <v>11967</v>
      </c>
    </row>
    <row r="3019" spans="1:21" x14ac:dyDescent="0.25">
      <c r="A3019" s="35" t="s">
        <v>265</v>
      </c>
      <c r="B3019" s="35" t="s">
        <v>266</v>
      </c>
      <c r="C3019" s="35" t="s">
        <v>267</v>
      </c>
      <c r="D3019" s="32" t="s">
        <v>268</v>
      </c>
      <c r="E3019" s="32" t="s">
        <v>258</v>
      </c>
      <c r="F3019" s="46">
        <v>4</v>
      </c>
      <c r="G3019" s="32" t="s">
        <v>259</v>
      </c>
      <c r="H3019" s="32" t="s">
        <v>100</v>
      </c>
      <c r="I3019" s="32" t="s">
        <v>133</v>
      </c>
      <c r="M3019" s="32">
        <v>72</v>
      </c>
      <c r="N3019" s="32">
        <v>73</v>
      </c>
      <c r="O3019" s="35"/>
      <c r="P3019" s="35" t="s">
        <v>4248</v>
      </c>
      <c r="Q3019" s="32" t="s">
        <v>9963</v>
      </c>
      <c r="R3019" s="32" t="s">
        <v>13366</v>
      </c>
      <c r="S3019" s="32" t="s">
        <v>11399</v>
      </c>
      <c r="T3019" s="32" t="s">
        <v>10226</v>
      </c>
      <c r="U3019" s="32" t="s">
        <v>13353</v>
      </c>
    </row>
    <row r="3020" spans="1:21" x14ac:dyDescent="0.25">
      <c r="A3020" s="35" t="s">
        <v>263</v>
      </c>
      <c r="B3020" s="35" t="s">
        <v>264</v>
      </c>
      <c r="C3020" s="35" t="s">
        <v>63</v>
      </c>
      <c r="D3020" s="32" t="s">
        <v>3404</v>
      </c>
      <c r="E3020" s="32" t="s">
        <v>258</v>
      </c>
      <c r="F3020" s="46">
        <v>4</v>
      </c>
      <c r="G3020" s="32" t="s">
        <v>259</v>
      </c>
      <c r="H3020" s="32" t="s">
        <v>100</v>
      </c>
      <c r="I3020" s="32" t="s">
        <v>133</v>
      </c>
      <c r="M3020" s="32">
        <v>72</v>
      </c>
      <c r="N3020" s="32">
        <v>73</v>
      </c>
      <c r="O3020" s="35"/>
      <c r="P3020" s="35" t="s">
        <v>4248</v>
      </c>
      <c r="Q3020" s="32" t="s">
        <v>9963</v>
      </c>
      <c r="R3020" s="32" t="s">
        <v>13367</v>
      </c>
      <c r="S3020" s="32" t="s">
        <v>10403</v>
      </c>
      <c r="T3020" s="32" t="e" cm="1">
        <f t="array" ref="T3020">-Ic</f>
        <v>#NAME?</v>
      </c>
      <c r="U3020" s="32" t="s">
        <v>13355</v>
      </c>
    </row>
    <row r="3021" spans="1:21" x14ac:dyDescent="0.25">
      <c r="A3021" s="35" t="s">
        <v>254</v>
      </c>
      <c r="B3021" s="35" t="s">
        <v>255</v>
      </c>
      <c r="C3021" s="35" t="s">
        <v>256</v>
      </c>
      <c r="D3021" s="32" t="s">
        <v>257</v>
      </c>
      <c r="E3021" s="32" t="s">
        <v>258</v>
      </c>
      <c r="F3021" s="46">
        <v>4</v>
      </c>
      <c r="G3021" s="32" t="s">
        <v>259</v>
      </c>
      <c r="H3021" s="32" t="s">
        <v>100</v>
      </c>
      <c r="I3021" s="32" t="s">
        <v>133</v>
      </c>
      <c r="M3021" s="32">
        <v>72</v>
      </c>
      <c r="N3021" s="32">
        <v>73</v>
      </c>
      <c r="O3021" s="35"/>
      <c r="P3021" s="35" t="s">
        <v>4248</v>
      </c>
      <c r="Q3021" s="32" t="s">
        <v>9963</v>
      </c>
      <c r="R3021" s="32" t="s">
        <v>13368</v>
      </c>
      <c r="S3021" s="32" t="s">
        <v>10535</v>
      </c>
      <c r="T3021" s="32" t="s">
        <v>10414</v>
      </c>
      <c r="U3021" s="32" t="s">
        <v>11402</v>
      </c>
    </row>
    <row r="3022" spans="1:21" x14ac:dyDescent="0.25">
      <c r="A3022" s="35" t="s">
        <v>260</v>
      </c>
      <c r="B3022" s="37" t="s">
        <v>261</v>
      </c>
      <c r="C3022" s="35" t="s">
        <v>262</v>
      </c>
      <c r="D3022" s="32" t="s">
        <v>2715</v>
      </c>
      <c r="E3022" s="32" t="s">
        <v>258</v>
      </c>
      <c r="F3022" s="46">
        <v>4</v>
      </c>
      <c r="G3022" s="32" t="s">
        <v>259</v>
      </c>
      <c r="H3022" s="32" t="s">
        <v>100</v>
      </c>
      <c r="I3022" s="32" t="s">
        <v>133</v>
      </c>
      <c r="M3022" s="32">
        <v>72</v>
      </c>
      <c r="N3022" s="32">
        <v>73</v>
      </c>
      <c r="O3022" s="35"/>
      <c r="P3022" s="35" t="s">
        <v>4248</v>
      </c>
      <c r="Q3022" s="32" t="s">
        <v>9963</v>
      </c>
      <c r="R3022" s="32" t="s">
        <v>13369</v>
      </c>
      <c r="S3022" s="32" t="s">
        <v>10637</v>
      </c>
      <c r="T3022" s="32" t="s">
        <v>13358</v>
      </c>
      <c r="U3022" s="32" t="s">
        <v>13359</v>
      </c>
    </row>
    <row r="3023" spans="1:21" x14ac:dyDescent="0.25">
      <c r="A3023" s="35" t="s">
        <v>4856</v>
      </c>
      <c r="B3023" s="35" t="s">
        <v>4857</v>
      </c>
      <c r="C3023" s="35" t="s">
        <v>4858</v>
      </c>
      <c r="O3023" s="35"/>
      <c r="P3023" s="35" t="s">
        <v>4248</v>
      </c>
      <c r="Q3023" s="32" t="s">
        <v>9961</v>
      </c>
      <c r="R3023" s="32" t="s">
        <v>13370</v>
      </c>
      <c r="S3023" s="32" t="s">
        <v>11996</v>
      </c>
      <c r="T3023" s="32" t="s">
        <v>10093</v>
      </c>
    </row>
    <row r="3024" spans="1:21" x14ac:dyDescent="0.25">
      <c r="A3024" s="35" t="s">
        <v>5589</v>
      </c>
      <c r="B3024" s="35" t="s">
        <v>5590</v>
      </c>
      <c r="C3024" s="35" t="s">
        <v>5591</v>
      </c>
      <c r="O3024" s="35"/>
      <c r="P3024" s="35" t="s">
        <v>4248</v>
      </c>
      <c r="Q3024" s="32" t="s">
        <v>9961</v>
      </c>
      <c r="R3024" s="32" t="s">
        <v>13370</v>
      </c>
      <c r="S3024" s="32" t="s">
        <v>13371</v>
      </c>
      <c r="T3024" s="32" t="s">
        <v>13372</v>
      </c>
      <c r="U3024" s="32" t="s">
        <v>13373</v>
      </c>
    </row>
    <row r="3025" spans="1:21" x14ac:dyDescent="0.25">
      <c r="A3025" s="35" t="s">
        <v>5472</v>
      </c>
      <c r="B3025" s="35" t="s">
        <v>5473</v>
      </c>
      <c r="C3025" s="35" t="s">
        <v>5474</v>
      </c>
      <c r="O3025" s="35"/>
      <c r="P3025" s="35" t="s">
        <v>4248</v>
      </c>
      <c r="Q3025" s="32" t="s">
        <v>9961</v>
      </c>
      <c r="R3025" s="32" t="s">
        <v>13370</v>
      </c>
      <c r="S3025" s="32" t="s">
        <v>10437</v>
      </c>
      <c r="T3025" s="32" t="s">
        <v>10438</v>
      </c>
      <c r="U3025" s="32" t="s">
        <v>10439</v>
      </c>
    </row>
    <row r="3026" spans="1:21" x14ac:dyDescent="0.25">
      <c r="A3026" s="35" t="s">
        <v>5057</v>
      </c>
      <c r="B3026" s="35" t="s">
        <v>5058</v>
      </c>
      <c r="C3026" s="35" t="s">
        <v>5059</v>
      </c>
      <c r="O3026" s="35"/>
      <c r="P3026" s="35" t="s">
        <v>4248</v>
      </c>
      <c r="Q3026" s="32" t="s">
        <v>9962</v>
      </c>
      <c r="R3026" s="32" t="s">
        <v>13374</v>
      </c>
      <c r="S3026" s="32" t="s">
        <v>11996</v>
      </c>
      <c r="T3026" s="32" t="s">
        <v>10093</v>
      </c>
    </row>
    <row r="3027" spans="1:21" x14ac:dyDescent="0.25">
      <c r="A3027" s="35" t="s">
        <v>5592</v>
      </c>
      <c r="B3027" s="35" t="s">
        <v>5593</v>
      </c>
      <c r="C3027" s="35" t="s">
        <v>5594</v>
      </c>
      <c r="O3027" s="35"/>
      <c r="P3027" s="35" t="s">
        <v>4248</v>
      </c>
      <c r="Q3027" s="32" t="s">
        <v>9962</v>
      </c>
      <c r="R3027" s="32" t="s">
        <v>13375</v>
      </c>
      <c r="S3027" s="32" t="s">
        <v>10432</v>
      </c>
      <c r="T3027" s="32" t="s">
        <v>10433</v>
      </c>
      <c r="U3027" s="32" t="s">
        <v>10434</v>
      </c>
    </row>
    <row r="3028" spans="1:21" x14ac:dyDescent="0.25">
      <c r="A3028" s="35" t="s">
        <v>5475</v>
      </c>
      <c r="B3028" s="35" t="s">
        <v>5476</v>
      </c>
      <c r="C3028" s="35" t="s">
        <v>5477</v>
      </c>
      <c r="O3028" s="35"/>
      <c r="P3028" s="35" t="s">
        <v>4248</v>
      </c>
      <c r="Q3028" s="32" t="s">
        <v>9962</v>
      </c>
      <c r="R3028" s="32" t="s">
        <v>13376</v>
      </c>
      <c r="S3028" s="32" t="s">
        <v>11042</v>
      </c>
      <c r="T3028" s="32" t="s">
        <v>11043</v>
      </c>
      <c r="U3028" s="32" t="s">
        <v>10100</v>
      </c>
    </row>
    <row r="3029" spans="1:21" x14ac:dyDescent="0.25">
      <c r="A3029" s="35" t="s">
        <v>4859</v>
      </c>
      <c r="B3029" s="35" t="s">
        <v>4860</v>
      </c>
      <c r="C3029" s="35" t="s">
        <v>4861</v>
      </c>
      <c r="O3029" s="35"/>
      <c r="P3029" s="35" t="s">
        <v>4248</v>
      </c>
      <c r="Q3029" s="32" t="s">
        <v>9963</v>
      </c>
      <c r="R3029" s="32" t="s">
        <v>13377</v>
      </c>
      <c r="S3029" s="32" t="s">
        <v>10425</v>
      </c>
      <c r="T3029" s="32" t="s">
        <v>10052</v>
      </c>
    </row>
    <row r="3030" spans="1:21" x14ac:dyDescent="0.25">
      <c r="A3030" s="35" t="s">
        <v>5595</v>
      </c>
      <c r="B3030" s="35" t="s">
        <v>5596</v>
      </c>
      <c r="C3030" s="35" t="s">
        <v>5597</v>
      </c>
      <c r="O3030" s="35"/>
      <c r="P3030" s="35" t="s">
        <v>4248</v>
      </c>
      <c r="Q3030" s="32" t="s">
        <v>9963</v>
      </c>
      <c r="R3030" s="32" t="s">
        <v>13378</v>
      </c>
      <c r="S3030" s="32" t="s">
        <v>13371</v>
      </c>
      <c r="T3030" s="32" t="s">
        <v>13372</v>
      </c>
      <c r="U3030" s="32" t="s">
        <v>13373</v>
      </c>
    </row>
    <row r="3031" spans="1:21" x14ac:dyDescent="0.25">
      <c r="A3031" s="35" t="s">
        <v>5478</v>
      </c>
      <c r="B3031" s="35" t="s">
        <v>5479</v>
      </c>
      <c r="C3031" s="35" t="s">
        <v>5480</v>
      </c>
      <c r="O3031" s="35"/>
      <c r="P3031" s="35" t="s">
        <v>4248</v>
      </c>
      <c r="Q3031" s="32" t="s">
        <v>9963</v>
      </c>
      <c r="R3031" s="32" t="s">
        <v>13377</v>
      </c>
      <c r="S3031" s="32" t="s">
        <v>11042</v>
      </c>
      <c r="T3031" s="32" t="s">
        <v>11043</v>
      </c>
      <c r="U3031" s="32" t="s">
        <v>10100</v>
      </c>
    </row>
    <row r="3032" spans="1:21" x14ac:dyDescent="0.25">
      <c r="A3032" s="35" t="s">
        <v>4611</v>
      </c>
      <c r="B3032" s="35" t="s">
        <v>4612</v>
      </c>
      <c r="C3032" s="35" t="s">
        <v>4613</v>
      </c>
      <c r="O3032" s="35"/>
      <c r="P3032" s="35" t="s">
        <v>4248</v>
      </c>
      <c r="Q3032" s="32" t="s">
        <v>9961</v>
      </c>
      <c r="R3032" s="32" t="s">
        <v>13379</v>
      </c>
      <c r="S3032" s="32" t="s">
        <v>11095</v>
      </c>
      <c r="T3032" s="32" t="s">
        <v>10373</v>
      </c>
      <c r="U3032" s="32" t="s">
        <v>11049</v>
      </c>
    </row>
    <row r="3033" spans="1:21" x14ac:dyDescent="0.25">
      <c r="A3033" s="35" t="s">
        <v>5814</v>
      </c>
      <c r="B3033" s="35" t="s">
        <v>5815</v>
      </c>
      <c r="C3033" s="35" t="s">
        <v>5816</v>
      </c>
      <c r="O3033" s="35"/>
      <c r="P3033" s="35" t="s">
        <v>4248</v>
      </c>
      <c r="Q3033" s="32" t="s">
        <v>9961</v>
      </c>
      <c r="R3033" s="32" t="s">
        <v>13357</v>
      </c>
      <c r="S3033" s="32" t="s">
        <v>10637</v>
      </c>
      <c r="T3033" s="32" t="s">
        <v>13358</v>
      </c>
      <c r="U3033" s="32" t="s">
        <v>13380</v>
      </c>
    </row>
    <row r="3034" spans="1:21" x14ac:dyDescent="0.25">
      <c r="A3034" s="35" t="s">
        <v>8879</v>
      </c>
      <c r="B3034" s="35" t="s">
        <v>8880</v>
      </c>
      <c r="C3034" s="35" t="s">
        <v>8881</v>
      </c>
      <c r="O3034" s="35"/>
      <c r="P3034" s="35" t="s">
        <v>4248</v>
      </c>
      <c r="Q3034" s="32" t="s">
        <v>9961</v>
      </c>
      <c r="R3034" s="32" t="s">
        <v>13354</v>
      </c>
      <c r="S3034" s="32" t="s">
        <v>10403</v>
      </c>
      <c r="T3034" s="32" t="e" cm="1">
        <f t="array" ref="T3034">-Ic</f>
        <v>#NAME?</v>
      </c>
      <c r="U3034" s="32" t="s">
        <v>13381</v>
      </c>
    </row>
    <row r="3035" spans="1:21" x14ac:dyDescent="0.25">
      <c r="A3035" s="35" t="s">
        <v>4895</v>
      </c>
      <c r="B3035" s="35" t="s">
        <v>4896</v>
      </c>
      <c r="C3035" s="35" t="s">
        <v>4897</v>
      </c>
      <c r="O3035" s="35"/>
      <c r="P3035" s="35" t="s">
        <v>4248</v>
      </c>
      <c r="Q3035" s="32" t="s">
        <v>9961</v>
      </c>
      <c r="R3035" s="32" t="s">
        <v>13379</v>
      </c>
      <c r="S3035" s="32" t="s">
        <v>12033</v>
      </c>
      <c r="T3035" s="32" t="s">
        <v>10373</v>
      </c>
    </row>
    <row r="3036" spans="1:21" x14ac:dyDescent="0.25">
      <c r="A3036" s="35" t="s">
        <v>8777</v>
      </c>
      <c r="B3036" s="35" t="s">
        <v>8778</v>
      </c>
      <c r="C3036" s="35" t="s">
        <v>8779</v>
      </c>
      <c r="O3036" s="35"/>
      <c r="P3036" s="35" t="s">
        <v>4248</v>
      </c>
      <c r="Q3036" s="32" t="s">
        <v>9961</v>
      </c>
      <c r="R3036" s="32" t="s">
        <v>13354</v>
      </c>
      <c r="S3036" s="32" t="s">
        <v>10403</v>
      </c>
      <c r="T3036" s="32" t="e" cm="1">
        <f t="array" ref="T3036">-Ic</f>
        <v>#NAME?</v>
      </c>
      <c r="U3036" s="32" t="s">
        <v>13382</v>
      </c>
    </row>
    <row r="3037" spans="1:21" x14ac:dyDescent="0.25">
      <c r="A3037" s="35" t="s">
        <v>8896</v>
      </c>
      <c r="B3037" s="35" t="s">
        <v>8805</v>
      </c>
      <c r="C3037" s="35" t="s">
        <v>8897</v>
      </c>
      <c r="O3037" s="35"/>
      <c r="P3037" s="35" t="s">
        <v>4248</v>
      </c>
      <c r="Q3037" s="32" t="s">
        <v>9961</v>
      </c>
      <c r="R3037" s="32" t="s">
        <v>13354</v>
      </c>
      <c r="S3037" s="32" t="s">
        <v>10403</v>
      </c>
      <c r="T3037" s="32" t="e" cm="1">
        <f t="array" ref="T3037">-Ic</f>
        <v>#NAME?</v>
      </c>
      <c r="U3037" s="32" t="s">
        <v>13383</v>
      </c>
    </row>
    <row r="3038" spans="1:21" x14ac:dyDescent="0.25">
      <c r="A3038" s="35" t="s">
        <v>8804</v>
      </c>
      <c r="B3038" s="35" t="s">
        <v>8805</v>
      </c>
      <c r="C3038" s="35" t="s">
        <v>8806</v>
      </c>
      <c r="O3038" s="35"/>
      <c r="P3038" s="35" t="s">
        <v>4248</v>
      </c>
      <c r="Q3038" s="32" t="s">
        <v>9961</v>
      </c>
      <c r="R3038" s="32" t="s">
        <v>13354</v>
      </c>
      <c r="S3038" s="32" t="s">
        <v>10403</v>
      </c>
      <c r="T3038" s="32" t="e" cm="1">
        <f t="array" ref="T3038">-Ic</f>
        <v>#NAME?</v>
      </c>
      <c r="U3038" s="32" t="s">
        <v>13384</v>
      </c>
    </row>
    <row r="3039" spans="1:21" x14ac:dyDescent="0.25">
      <c r="A3039" s="35" t="s">
        <v>8888</v>
      </c>
      <c r="B3039" s="35" t="s">
        <v>3523</v>
      </c>
      <c r="C3039" s="35" t="s">
        <v>8889</v>
      </c>
      <c r="O3039" s="35"/>
      <c r="P3039" s="35" t="s">
        <v>4248</v>
      </c>
      <c r="Q3039" s="32" t="s">
        <v>9961</v>
      </c>
      <c r="R3039" s="32" t="s">
        <v>13354</v>
      </c>
      <c r="S3039" s="32" t="s">
        <v>10403</v>
      </c>
      <c r="T3039" s="32" t="e" cm="1">
        <f t="array" ref="T3039">-Ic</f>
        <v>#NAME?</v>
      </c>
      <c r="U3039" s="32" t="s">
        <v>13385</v>
      </c>
    </row>
    <row r="3040" spans="1:21" x14ac:dyDescent="0.25">
      <c r="A3040" s="33" t="s">
        <v>3522</v>
      </c>
      <c r="B3040" s="35" t="s">
        <v>3523</v>
      </c>
      <c r="C3040" s="35" t="s">
        <v>3524</v>
      </c>
      <c r="D3040" s="32" t="s">
        <v>3525</v>
      </c>
      <c r="O3040" s="35"/>
      <c r="P3040" s="35" t="s">
        <v>4248</v>
      </c>
      <c r="Q3040" s="32" t="s">
        <v>9961</v>
      </c>
      <c r="R3040" s="32" t="s">
        <v>13386</v>
      </c>
      <c r="S3040" s="32" t="s">
        <v>13387</v>
      </c>
      <c r="T3040" s="32" t="s">
        <v>11849</v>
      </c>
      <c r="U3040" s="32" t="s">
        <v>10358</v>
      </c>
    </row>
    <row r="3041" spans="1:21" x14ac:dyDescent="0.25">
      <c r="A3041" s="35" t="s">
        <v>8831</v>
      </c>
      <c r="B3041" s="35" t="s">
        <v>8832</v>
      </c>
      <c r="C3041" s="35" t="s">
        <v>8833</v>
      </c>
      <c r="O3041" s="35"/>
      <c r="P3041" s="35" t="s">
        <v>4248</v>
      </c>
      <c r="Q3041" s="32" t="s">
        <v>9961</v>
      </c>
      <c r="R3041" s="32" t="s">
        <v>13354</v>
      </c>
      <c r="S3041" s="32" t="s">
        <v>10403</v>
      </c>
      <c r="T3041" s="32" t="e" cm="1">
        <f t="array" ref="T3041">-Ic</f>
        <v>#NAME?</v>
      </c>
      <c r="U3041" s="32" t="s">
        <v>13388</v>
      </c>
    </row>
    <row r="3042" spans="1:21" x14ac:dyDescent="0.25">
      <c r="A3042" s="35" t="s">
        <v>8873</v>
      </c>
      <c r="B3042" s="35" t="s">
        <v>8796</v>
      </c>
      <c r="C3042" s="35" t="s">
        <v>8874</v>
      </c>
      <c r="O3042" s="35"/>
      <c r="P3042" s="35" t="s">
        <v>4248</v>
      </c>
      <c r="Q3042" s="32" t="s">
        <v>9961</v>
      </c>
      <c r="R3042" s="32" t="s">
        <v>13354</v>
      </c>
      <c r="S3042" s="32" t="s">
        <v>10403</v>
      </c>
      <c r="T3042" s="32" t="e" cm="1">
        <f t="array" ref="T3042">-Ic</f>
        <v>#NAME?</v>
      </c>
      <c r="U3042" s="32" t="s">
        <v>13389</v>
      </c>
    </row>
    <row r="3043" spans="1:21" x14ac:dyDescent="0.25">
      <c r="A3043" s="35" t="s">
        <v>8795</v>
      </c>
      <c r="B3043" s="35" t="s">
        <v>8796</v>
      </c>
      <c r="C3043" s="35" t="s">
        <v>8797</v>
      </c>
      <c r="O3043" s="35"/>
      <c r="P3043" s="35" t="s">
        <v>4248</v>
      </c>
      <c r="Q3043" s="32" t="s">
        <v>9961</v>
      </c>
      <c r="R3043" s="32" t="s">
        <v>13354</v>
      </c>
      <c r="S3043" s="32" t="s">
        <v>10403</v>
      </c>
      <c r="T3043" s="32" t="e" cm="1">
        <f t="array" ref="T3043">-Ic</f>
        <v>#NAME?</v>
      </c>
      <c r="U3043" s="32" t="s">
        <v>13390</v>
      </c>
    </row>
    <row r="3044" spans="1:21" x14ac:dyDescent="0.25">
      <c r="A3044" s="35" t="s">
        <v>8786</v>
      </c>
      <c r="B3044" s="35" t="s">
        <v>8787</v>
      </c>
      <c r="C3044" s="35" t="s">
        <v>8788</v>
      </c>
      <c r="O3044" s="35"/>
      <c r="P3044" s="35" t="s">
        <v>4248</v>
      </c>
      <c r="Q3044" s="32" t="s">
        <v>9961</v>
      </c>
      <c r="R3044" s="32" t="s">
        <v>13354</v>
      </c>
      <c r="S3044" s="32" t="s">
        <v>10403</v>
      </c>
      <c r="T3044" s="32" t="e" cm="1">
        <f t="array" ref="T3044">-Ic</f>
        <v>#NAME?</v>
      </c>
      <c r="U3044" s="32" t="s">
        <v>13391</v>
      </c>
    </row>
    <row r="3045" spans="1:21" x14ac:dyDescent="0.25">
      <c r="A3045" s="35" t="s">
        <v>8813</v>
      </c>
      <c r="B3045" s="35" t="s">
        <v>8814</v>
      </c>
      <c r="C3045" s="35" t="s">
        <v>8815</v>
      </c>
      <c r="O3045" s="35"/>
      <c r="P3045" s="35" t="s">
        <v>4248</v>
      </c>
      <c r="Q3045" s="32" t="s">
        <v>9961</v>
      </c>
      <c r="R3045" s="32" t="s">
        <v>13354</v>
      </c>
      <c r="S3045" s="32" t="s">
        <v>10403</v>
      </c>
      <c r="T3045" s="32" t="e" cm="1">
        <f t="array" ref="T3045">-Ic</f>
        <v>#NAME?</v>
      </c>
      <c r="U3045" s="32" t="s">
        <v>13392</v>
      </c>
    </row>
    <row r="3046" spans="1:21" x14ac:dyDescent="0.25">
      <c r="A3046" s="35" t="s">
        <v>6036</v>
      </c>
      <c r="B3046" s="35" t="s">
        <v>6037</v>
      </c>
      <c r="C3046" s="35" t="s">
        <v>6038</v>
      </c>
      <c r="O3046" s="35"/>
      <c r="P3046" s="35" t="s">
        <v>4248</v>
      </c>
      <c r="Q3046" s="32" t="s">
        <v>9961</v>
      </c>
      <c r="R3046" s="32" t="s">
        <v>13357</v>
      </c>
      <c r="S3046" s="32" t="s">
        <v>10637</v>
      </c>
      <c r="T3046" s="32" t="s">
        <v>13358</v>
      </c>
      <c r="U3046" s="32" t="s">
        <v>13393</v>
      </c>
    </row>
    <row r="3047" spans="1:21" x14ac:dyDescent="0.25">
      <c r="A3047" s="35" t="s">
        <v>8822</v>
      </c>
      <c r="B3047" s="35" t="s">
        <v>8823</v>
      </c>
      <c r="C3047" s="35" t="s">
        <v>8824</v>
      </c>
      <c r="O3047" s="35"/>
      <c r="P3047" s="35" t="s">
        <v>4248</v>
      </c>
      <c r="Q3047" s="32" t="s">
        <v>9961</v>
      </c>
      <c r="R3047" s="32" t="s">
        <v>13354</v>
      </c>
      <c r="S3047" s="32" t="s">
        <v>10403</v>
      </c>
      <c r="T3047" s="32" t="e" cm="1">
        <f t="array" ref="T3047">-Ic</f>
        <v>#NAME?</v>
      </c>
      <c r="U3047" s="32" t="s">
        <v>13394</v>
      </c>
    </row>
    <row r="3048" spans="1:21" x14ac:dyDescent="0.25">
      <c r="A3048" s="35" t="s">
        <v>8846</v>
      </c>
      <c r="B3048" s="35" t="s">
        <v>8847</v>
      </c>
      <c r="C3048" s="35" t="s">
        <v>8848</v>
      </c>
      <c r="O3048" s="35"/>
      <c r="P3048" s="35" t="s">
        <v>4248</v>
      </c>
      <c r="Q3048" s="32" t="s">
        <v>9961</v>
      </c>
      <c r="R3048" s="32" t="s">
        <v>13354</v>
      </c>
      <c r="S3048" s="32" t="s">
        <v>10403</v>
      </c>
      <c r="T3048" s="32" t="e" cm="1">
        <f t="array" ref="T3048">-Ic</f>
        <v>#NAME?</v>
      </c>
      <c r="U3048" s="32" t="s">
        <v>13395</v>
      </c>
    </row>
    <row r="3049" spans="1:21" x14ac:dyDescent="0.25">
      <c r="A3049" s="35" t="s">
        <v>8855</v>
      </c>
      <c r="B3049" s="35" t="s">
        <v>8856</v>
      </c>
      <c r="C3049" s="35" t="s">
        <v>8857</v>
      </c>
      <c r="O3049" s="35"/>
      <c r="P3049" s="35" t="s">
        <v>4248</v>
      </c>
      <c r="Q3049" s="32" t="s">
        <v>9961</v>
      </c>
      <c r="R3049" s="32" t="s">
        <v>13354</v>
      </c>
      <c r="S3049" s="32" t="s">
        <v>10403</v>
      </c>
      <c r="T3049" s="32" t="e" cm="1">
        <f t="array" ref="T3049">-Ic</f>
        <v>#NAME?</v>
      </c>
      <c r="U3049" s="32" t="s">
        <v>13396</v>
      </c>
    </row>
    <row r="3050" spans="1:21" x14ac:dyDescent="0.25">
      <c r="A3050" s="35" t="s">
        <v>8864</v>
      </c>
      <c r="B3050" s="35" t="s">
        <v>8865</v>
      </c>
      <c r="C3050" s="35" t="s">
        <v>8866</v>
      </c>
      <c r="O3050" s="35"/>
      <c r="P3050" s="35" t="s">
        <v>4248</v>
      </c>
      <c r="Q3050" s="32" t="s">
        <v>9961</v>
      </c>
      <c r="R3050" s="32" t="s">
        <v>13354</v>
      </c>
      <c r="S3050" s="32" t="s">
        <v>10403</v>
      </c>
      <c r="T3050" s="32" t="e" cm="1">
        <f t="array" ref="T3050">-Ic</f>
        <v>#NAME?</v>
      </c>
      <c r="U3050" s="32" t="s">
        <v>13397</v>
      </c>
    </row>
    <row r="3051" spans="1:21" x14ac:dyDescent="0.25">
      <c r="A3051" s="35" t="s">
        <v>5958</v>
      </c>
      <c r="B3051" s="35" t="s">
        <v>5959</v>
      </c>
      <c r="C3051" s="35" t="s">
        <v>5960</v>
      </c>
      <c r="O3051" s="35"/>
      <c r="P3051" s="35" t="s">
        <v>4248</v>
      </c>
      <c r="Q3051" s="32" t="s">
        <v>9961</v>
      </c>
      <c r="R3051" s="32" t="s">
        <v>13357</v>
      </c>
      <c r="S3051" s="32" t="s">
        <v>10637</v>
      </c>
      <c r="T3051" s="32" t="s">
        <v>13358</v>
      </c>
      <c r="U3051" s="32" t="s">
        <v>13398</v>
      </c>
    </row>
    <row r="3052" spans="1:21" x14ac:dyDescent="0.25">
      <c r="A3052" s="35" t="s">
        <v>4901</v>
      </c>
      <c r="B3052" s="35" t="s">
        <v>4902</v>
      </c>
      <c r="C3052" s="35" t="s">
        <v>4903</v>
      </c>
      <c r="O3052" s="35"/>
      <c r="P3052" s="35" t="s">
        <v>4248</v>
      </c>
      <c r="Q3052" s="32" t="s">
        <v>9961</v>
      </c>
      <c r="R3052" s="32" t="s">
        <v>13399</v>
      </c>
      <c r="S3052" s="32" t="s">
        <v>13400</v>
      </c>
      <c r="T3052" s="32" t="s">
        <v>10373</v>
      </c>
    </row>
    <row r="3053" spans="1:21" x14ac:dyDescent="0.25">
      <c r="A3053" s="35" t="s">
        <v>6126</v>
      </c>
      <c r="B3053" s="35" t="s">
        <v>6127</v>
      </c>
      <c r="C3053" s="35" t="s">
        <v>6128</v>
      </c>
      <c r="O3053" s="35"/>
      <c r="P3053" s="35" t="s">
        <v>4248</v>
      </c>
      <c r="Q3053" s="32" t="s">
        <v>9961</v>
      </c>
      <c r="R3053" s="32" t="s">
        <v>13357</v>
      </c>
      <c r="S3053" s="32" t="s">
        <v>10637</v>
      </c>
      <c r="T3053" s="32" t="s">
        <v>13358</v>
      </c>
      <c r="U3053" s="32" t="s">
        <v>13401</v>
      </c>
    </row>
    <row r="3054" spans="1:21" x14ac:dyDescent="0.25">
      <c r="A3054" s="35" t="s">
        <v>4940</v>
      </c>
      <c r="B3054" s="35" t="s">
        <v>4941</v>
      </c>
      <c r="C3054" s="35" t="s">
        <v>4942</v>
      </c>
      <c r="O3054" s="35"/>
      <c r="P3054" s="35" t="s">
        <v>4248</v>
      </c>
      <c r="Q3054" s="32" t="s">
        <v>9962</v>
      </c>
      <c r="R3054" s="32" t="s">
        <v>10103</v>
      </c>
      <c r="S3054" s="32" t="s">
        <v>11076</v>
      </c>
      <c r="T3054" s="32" t="s">
        <v>10399</v>
      </c>
      <c r="U3054" s="32" t="s">
        <v>11077</v>
      </c>
    </row>
    <row r="3055" spans="1:21" x14ac:dyDescent="0.25">
      <c r="A3055" s="35" t="s">
        <v>5691</v>
      </c>
      <c r="B3055" s="35" t="s">
        <v>5692</v>
      </c>
      <c r="C3055" s="35" t="s">
        <v>5693</v>
      </c>
      <c r="O3055" s="35"/>
      <c r="P3055" s="35" t="s">
        <v>4248</v>
      </c>
      <c r="Q3055" s="32" t="s">
        <v>9962</v>
      </c>
      <c r="R3055" s="32" t="s">
        <v>10103</v>
      </c>
      <c r="S3055" s="32" t="s">
        <v>10778</v>
      </c>
      <c r="T3055" s="32" t="s">
        <v>10777</v>
      </c>
      <c r="U3055" s="32" t="s">
        <v>13402</v>
      </c>
    </row>
    <row r="3056" spans="1:21" x14ac:dyDescent="0.25">
      <c r="A3056" s="35" t="s">
        <v>8885</v>
      </c>
      <c r="B3056" s="35" t="s">
        <v>8886</v>
      </c>
      <c r="C3056" s="35" t="s">
        <v>8887</v>
      </c>
      <c r="O3056" s="35"/>
      <c r="P3056" s="35" t="s">
        <v>4248</v>
      </c>
      <c r="Q3056" s="32" t="s">
        <v>9962</v>
      </c>
      <c r="R3056" s="32" t="s">
        <v>13364</v>
      </c>
      <c r="S3056" s="32" t="s">
        <v>10637</v>
      </c>
      <c r="T3056" s="32" t="s">
        <v>13358</v>
      </c>
      <c r="U3056" s="32" t="s">
        <v>13403</v>
      </c>
    </row>
    <row r="3057" spans="1:21" x14ac:dyDescent="0.25">
      <c r="A3057" s="35" t="s">
        <v>4898</v>
      </c>
      <c r="B3057" s="35" t="s">
        <v>4899</v>
      </c>
      <c r="C3057" s="35" t="s">
        <v>4900</v>
      </c>
      <c r="O3057" s="35"/>
      <c r="P3057" s="35" t="s">
        <v>4248</v>
      </c>
      <c r="Q3057" s="32" t="s">
        <v>9962</v>
      </c>
      <c r="R3057" s="32" t="s">
        <v>10103</v>
      </c>
      <c r="S3057" s="32" t="s">
        <v>13404</v>
      </c>
      <c r="T3057" s="32" t="s">
        <v>10354</v>
      </c>
      <c r="U3057" s="32" t="s">
        <v>10355</v>
      </c>
    </row>
    <row r="3058" spans="1:21" x14ac:dyDescent="0.25">
      <c r="A3058" s="35" t="s">
        <v>8783</v>
      </c>
      <c r="B3058" s="35" t="s">
        <v>8784</v>
      </c>
      <c r="C3058" s="35" t="s">
        <v>8785</v>
      </c>
      <c r="O3058" s="35"/>
      <c r="P3058" s="35" t="s">
        <v>4248</v>
      </c>
      <c r="Q3058" s="32" t="s">
        <v>9962</v>
      </c>
      <c r="R3058" s="32" t="s">
        <v>13364</v>
      </c>
      <c r="S3058" s="32" t="s">
        <v>10637</v>
      </c>
      <c r="T3058" s="32" t="s">
        <v>13358</v>
      </c>
      <c r="U3058" s="32" t="s">
        <v>13405</v>
      </c>
    </row>
    <row r="3059" spans="1:21" x14ac:dyDescent="0.25">
      <c r="A3059" s="35" t="s">
        <v>8900</v>
      </c>
      <c r="B3059" s="35" t="s">
        <v>8811</v>
      </c>
      <c r="C3059" s="35" t="s">
        <v>8901</v>
      </c>
      <c r="O3059" s="35"/>
      <c r="P3059" s="35" t="s">
        <v>4248</v>
      </c>
      <c r="Q3059" s="32" t="s">
        <v>9962</v>
      </c>
      <c r="R3059" s="32" t="s">
        <v>13364</v>
      </c>
      <c r="S3059" s="32" t="s">
        <v>10637</v>
      </c>
      <c r="T3059" s="32" t="s">
        <v>13358</v>
      </c>
      <c r="U3059" s="32" t="s">
        <v>13406</v>
      </c>
    </row>
    <row r="3060" spans="1:21" x14ac:dyDescent="0.25">
      <c r="A3060" s="35" t="s">
        <v>8810</v>
      </c>
      <c r="B3060" s="35" t="s">
        <v>8811</v>
      </c>
      <c r="C3060" s="35" t="s">
        <v>8812</v>
      </c>
      <c r="O3060" s="35"/>
      <c r="P3060" s="35" t="s">
        <v>4248</v>
      </c>
      <c r="Q3060" s="32" t="s">
        <v>9962</v>
      </c>
      <c r="R3060" s="32" t="s">
        <v>13364</v>
      </c>
      <c r="S3060" s="32" t="s">
        <v>10637</v>
      </c>
      <c r="T3060" s="32" t="s">
        <v>13358</v>
      </c>
      <c r="U3060" s="32" t="s">
        <v>13407</v>
      </c>
    </row>
    <row r="3061" spans="1:21" x14ac:dyDescent="0.25">
      <c r="A3061" s="35" t="s">
        <v>8893</v>
      </c>
      <c r="B3061" s="35" t="s">
        <v>8894</v>
      </c>
      <c r="C3061" s="35" t="s">
        <v>8895</v>
      </c>
      <c r="O3061" s="35"/>
      <c r="P3061" s="35" t="s">
        <v>4248</v>
      </c>
      <c r="Q3061" s="32" t="s">
        <v>9962</v>
      </c>
      <c r="R3061" s="32" t="s">
        <v>13364</v>
      </c>
      <c r="S3061" s="32" t="s">
        <v>10637</v>
      </c>
      <c r="T3061" s="32" t="s">
        <v>13358</v>
      </c>
      <c r="U3061" s="32" t="s">
        <v>13408</v>
      </c>
    </row>
    <row r="3062" spans="1:21" x14ac:dyDescent="0.25">
      <c r="A3062" s="35" t="s">
        <v>5877</v>
      </c>
      <c r="B3062" s="35" t="s">
        <v>5878</v>
      </c>
      <c r="C3062" s="35" t="s">
        <v>5879</v>
      </c>
      <c r="O3062" s="35"/>
      <c r="P3062" s="35" t="s">
        <v>4248</v>
      </c>
      <c r="Q3062" s="32" t="s">
        <v>9962</v>
      </c>
      <c r="R3062" s="32" t="s">
        <v>10103</v>
      </c>
      <c r="S3062" s="32" t="s">
        <v>10778</v>
      </c>
      <c r="T3062" s="32" t="s">
        <v>10777</v>
      </c>
      <c r="U3062" s="32" t="s">
        <v>13409</v>
      </c>
    </row>
    <row r="3063" spans="1:21" x14ac:dyDescent="0.25">
      <c r="A3063" s="35" t="s">
        <v>8837</v>
      </c>
      <c r="B3063" s="35" t="s">
        <v>8838</v>
      </c>
      <c r="C3063" s="35" t="s">
        <v>8839</v>
      </c>
      <c r="O3063" s="35"/>
      <c r="P3063" s="35" t="s">
        <v>4248</v>
      </c>
      <c r="Q3063" s="32" t="s">
        <v>9962</v>
      </c>
      <c r="R3063" s="32" t="s">
        <v>13364</v>
      </c>
      <c r="S3063" s="32" t="s">
        <v>10637</v>
      </c>
      <c r="T3063" s="32" t="s">
        <v>13358</v>
      </c>
      <c r="U3063" s="32" t="s">
        <v>13410</v>
      </c>
    </row>
    <row r="3064" spans="1:21" x14ac:dyDescent="0.25">
      <c r="A3064" s="35" t="s">
        <v>8877</v>
      </c>
      <c r="B3064" s="35" t="s">
        <v>8802</v>
      </c>
      <c r="C3064" s="35" t="s">
        <v>8878</v>
      </c>
      <c r="O3064" s="35"/>
      <c r="P3064" s="35" t="s">
        <v>4248</v>
      </c>
      <c r="Q3064" s="32" t="s">
        <v>9962</v>
      </c>
      <c r="R3064" s="32" t="s">
        <v>13364</v>
      </c>
      <c r="S3064" s="32" t="s">
        <v>10637</v>
      </c>
      <c r="T3064" s="32" t="s">
        <v>13358</v>
      </c>
      <c r="U3064" s="32" t="s">
        <v>13411</v>
      </c>
    </row>
    <row r="3065" spans="1:21" x14ac:dyDescent="0.25">
      <c r="A3065" s="35" t="s">
        <v>8801</v>
      </c>
      <c r="B3065" s="35" t="s">
        <v>8802</v>
      </c>
      <c r="C3065" s="35" t="s">
        <v>8803</v>
      </c>
      <c r="O3065" s="35"/>
      <c r="P3065" s="35" t="s">
        <v>4248</v>
      </c>
      <c r="Q3065" s="32" t="s">
        <v>9962</v>
      </c>
      <c r="R3065" s="32" t="s">
        <v>13364</v>
      </c>
      <c r="S3065" s="32" t="s">
        <v>10637</v>
      </c>
      <c r="T3065" s="32" t="s">
        <v>13358</v>
      </c>
      <c r="U3065" s="32" t="s">
        <v>13412</v>
      </c>
    </row>
    <row r="3066" spans="1:21" x14ac:dyDescent="0.25">
      <c r="A3066" s="35" t="s">
        <v>8792</v>
      </c>
      <c r="B3066" s="35" t="s">
        <v>8793</v>
      </c>
      <c r="C3066" s="35" t="s">
        <v>8794</v>
      </c>
      <c r="O3066" s="35"/>
      <c r="P3066" s="35" t="s">
        <v>4248</v>
      </c>
      <c r="Q3066" s="32" t="s">
        <v>9962</v>
      </c>
      <c r="R3066" s="32" t="s">
        <v>13364</v>
      </c>
      <c r="S3066" s="32" t="s">
        <v>10637</v>
      </c>
      <c r="T3066" s="32" t="s">
        <v>13358</v>
      </c>
      <c r="U3066" s="32" t="s">
        <v>13413</v>
      </c>
    </row>
    <row r="3067" spans="1:21" x14ac:dyDescent="0.25">
      <c r="A3067" s="35" t="s">
        <v>8819</v>
      </c>
      <c r="B3067" s="35" t="s">
        <v>8820</v>
      </c>
      <c r="C3067" s="35" t="s">
        <v>8821</v>
      </c>
      <c r="O3067" s="35"/>
      <c r="P3067" s="35" t="s">
        <v>4248</v>
      </c>
      <c r="Q3067" s="32" t="s">
        <v>9962</v>
      </c>
      <c r="R3067" s="32" t="s">
        <v>13364</v>
      </c>
      <c r="S3067" s="32" t="s">
        <v>10637</v>
      </c>
      <c r="T3067" s="32" t="s">
        <v>13358</v>
      </c>
      <c r="U3067" s="32" t="s">
        <v>13414</v>
      </c>
    </row>
    <row r="3068" spans="1:21" x14ac:dyDescent="0.25">
      <c r="A3068" s="35" t="s">
        <v>6039</v>
      </c>
      <c r="B3068" s="35" t="s">
        <v>6040</v>
      </c>
      <c r="C3068" s="35" t="s">
        <v>6041</v>
      </c>
      <c r="O3068" s="35"/>
      <c r="P3068" s="35" t="s">
        <v>4248</v>
      </c>
      <c r="Q3068" s="32" t="s">
        <v>9962</v>
      </c>
      <c r="R3068" s="32" t="s">
        <v>10103</v>
      </c>
      <c r="S3068" s="32" t="s">
        <v>10778</v>
      </c>
      <c r="T3068" s="32" t="s">
        <v>10777</v>
      </c>
      <c r="U3068" s="32" t="s">
        <v>13415</v>
      </c>
    </row>
    <row r="3069" spans="1:21" x14ac:dyDescent="0.25">
      <c r="A3069" s="35" t="s">
        <v>8828</v>
      </c>
      <c r="B3069" s="35" t="s">
        <v>8829</v>
      </c>
      <c r="C3069" s="35" t="s">
        <v>8830</v>
      </c>
      <c r="O3069" s="35"/>
      <c r="P3069" s="35" t="s">
        <v>4248</v>
      </c>
      <c r="Q3069" s="32" t="s">
        <v>9962</v>
      </c>
      <c r="R3069" s="32" t="s">
        <v>13364</v>
      </c>
      <c r="S3069" s="32" t="s">
        <v>10637</v>
      </c>
      <c r="T3069" s="32" t="s">
        <v>13358</v>
      </c>
      <c r="U3069" s="32" t="s">
        <v>13416</v>
      </c>
    </row>
    <row r="3070" spans="1:21" x14ac:dyDescent="0.25">
      <c r="A3070" s="35" t="s">
        <v>8852</v>
      </c>
      <c r="B3070" s="35" t="s">
        <v>8853</v>
      </c>
      <c r="C3070" s="35" t="s">
        <v>8854</v>
      </c>
      <c r="O3070" s="35"/>
      <c r="P3070" s="35" t="s">
        <v>4248</v>
      </c>
      <c r="Q3070" s="32" t="s">
        <v>9962</v>
      </c>
      <c r="R3070" s="32" t="s">
        <v>13364</v>
      </c>
      <c r="S3070" s="32" t="s">
        <v>10637</v>
      </c>
      <c r="T3070" s="32" t="s">
        <v>13358</v>
      </c>
      <c r="U3070" s="32" t="s">
        <v>13417</v>
      </c>
    </row>
    <row r="3071" spans="1:21" x14ac:dyDescent="0.25">
      <c r="A3071" s="35" t="s">
        <v>8861</v>
      </c>
      <c r="B3071" s="35" t="s">
        <v>8862</v>
      </c>
      <c r="C3071" s="35" t="s">
        <v>8863</v>
      </c>
      <c r="O3071" s="35"/>
      <c r="P3071" s="35" t="s">
        <v>4248</v>
      </c>
      <c r="Q3071" s="32" t="s">
        <v>9962</v>
      </c>
      <c r="R3071" s="32" t="s">
        <v>13364</v>
      </c>
      <c r="S3071" s="32" t="s">
        <v>10637</v>
      </c>
      <c r="T3071" s="32" t="s">
        <v>13358</v>
      </c>
      <c r="U3071" s="32" t="s">
        <v>13418</v>
      </c>
    </row>
    <row r="3072" spans="1:21" x14ac:dyDescent="0.25">
      <c r="A3072" s="35" t="s">
        <v>8870</v>
      </c>
      <c r="B3072" s="35" t="s">
        <v>8871</v>
      </c>
      <c r="C3072" s="35" t="s">
        <v>8872</v>
      </c>
      <c r="O3072" s="35"/>
      <c r="P3072" s="35" t="s">
        <v>4248</v>
      </c>
      <c r="Q3072" s="32" t="s">
        <v>9962</v>
      </c>
      <c r="R3072" s="32" t="s">
        <v>13364</v>
      </c>
      <c r="S3072" s="32" t="s">
        <v>10637</v>
      </c>
      <c r="T3072" s="32" t="s">
        <v>13358</v>
      </c>
      <c r="U3072" s="32" t="s">
        <v>13419</v>
      </c>
    </row>
    <row r="3073" spans="1:21" x14ac:dyDescent="0.25">
      <c r="A3073" s="35" t="s">
        <v>5961</v>
      </c>
      <c r="B3073" s="35" t="s">
        <v>5962</v>
      </c>
      <c r="C3073" s="35" t="s">
        <v>5963</v>
      </c>
      <c r="O3073" s="35"/>
      <c r="P3073" s="35" t="s">
        <v>4248</v>
      </c>
      <c r="Q3073" s="32" t="s">
        <v>9962</v>
      </c>
      <c r="R3073" s="32" t="s">
        <v>10103</v>
      </c>
      <c r="S3073" s="32" t="s">
        <v>10778</v>
      </c>
      <c r="T3073" s="32" t="s">
        <v>10777</v>
      </c>
      <c r="U3073" s="32" t="s">
        <v>13420</v>
      </c>
    </row>
    <row r="3074" spans="1:21" x14ac:dyDescent="0.25">
      <c r="A3074" s="35" t="s">
        <v>4273</v>
      </c>
      <c r="B3074" s="35" t="s">
        <v>4274</v>
      </c>
      <c r="C3074" s="35" t="s">
        <v>4275</v>
      </c>
      <c r="O3074" s="35"/>
      <c r="P3074" s="35" t="s">
        <v>4248</v>
      </c>
      <c r="Q3074" s="32" t="s">
        <v>9962</v>
      </c>
      <c r="R3074" s="32" t="s">
        <v>10103</v>
      </c>
      <c r="S3074" s="32" t="s">
        <v>13421</v>
      </c>
      <c r="T3074" s="32" t="s">
        <v>10399</v>
      </c>
      <c r="U3074" s="32" t="s">
        <v>10394</v>
      </c>
    </row>
    <row r="3075" spans="1:21" x14ac:dyDescent="0.25">
      <c r="A3075" s="35" t="s">
        <v>6129</v>
      </c>
      <c r="B3075" s="35" t="s">
        <v>6130</v>
      </c>
      <c r="C3075" s="35" t="s">
        <v>6131</v>
      </c>
      <c r="O3075" s="35"/>
      <c r="P3075" s="35" t="s">
        <v>4248</v>
      </c>
      <c r="Q3075" s="32" t="s">
        <v>9962</v>
      </c>
      <c r="R3075" s="32" t="s">
        <v>10103</v>
      </c>
      <c r="S3075" s="32" t="s">
        <v>10778</v>
      </c>
      <c r="T3075" s="32" t="s">
        <v>10777</v>
      </c>
      <c r="U3075" s="32" t="s">
        <v>13422</v>
      </c>
    </row>
    <row r="3076" spans="1:21" x14ac:dyDescent="0.25">
      <c r="A3076" s="35" t="s">
        <v>4626</v>
      </c>
      <c r="B3076" s="35" t="s">
        <v>4627</v>
      </c>
      <c r="C3076" s="35" t="s">
        <v>4628</v>
      </c>
      <c r="O3076" s="35"/>
      <c r="P3076" s="35" t="s">
        <v>4248</v>
      </c>
      <c r="Q3076" s="32" t="s">
        <v>9963</v>
      </c>
      <c r="R3076" s="32" t="s">
        <v>13423</v>
      </c>
      <c r="S3076" s="32" t="e" cm="1">
        <f t="array" ref="S3076">- Beige</f>
        <v>#NAME?</v>
      </c>
      <c r="T3076" s="32" t="s">
        <v>10372</v>
      </c>
      <c r="U3076" s="32" t="s">
        <v>11869</v>
      </c>
    </row>
    <row r="3077" spans="1:21" x14ac:dyDescent="0.25">
      <c r="A3077" s="35" t="s">
        <v>5694</v>
      </c>
      <c r="B3077" s="35" t="s">
        <v>5695</v>
      </c>
      <c r="C3077" s="35" t="s">
        <v>5696</v>
      </c>
      <c r="O3077" s="35"/>
      <c r="P3077" s="35" t="s">
        <v>4248</v>
      </c>
      <c r="Q3077" s="32" t="s">
        <v>9963</v>
      </c>
      <c r="R3077" s="32" t="s">
        <v>13423</v>
      </c>
      <c r="S3077" s="32" t="e" cm="1">
        <f t="array" ref="S3077">-Teal-Or</f>
        <v>#NAME?</v>
      </c>
      <c r="T3077" s="32" t="s">
        <v>10528</v>
      </c>
      <c r="U3077" s="32" t="s">
        <v>13424</v>
      </c>
    </row>
    <row r="3078" spans="1:21" x14ac:dyDescent="0.25">
      <c r="A3078" s="35" t="s">
        <v>8882</v>
      </c>
      <c r="B3078" s="35" t="s">
        <v>8883</v>
      </c>
      <c r="C3078" s="35" t="s">
        <v>8884</v>
      </c>
      <c r="O3078" s="35"/>
      <c r="P3078" s="35" t="s">
        <v>4248</v>
      </c>
      <c r="Q3078" s="32" t="s">
        <v>9963</v>
      </c>
      <c r="R3078" s="32" t="s">
        <v>13369</v>
      </c>
      <c r="S3078" s="32" t="s">
        <v>10637</v>
      </c>
      <c r="T3078" s="32" t="s">
        <v>13358</v>
      </c>
      <c r="U3078" s="32" t="s">
        <v>13425</v>
      </c>
    </row>
    <row r="3079" spans="1:21" x14ac:dyDescent="0.25">
      <c r="A3079" s="35" t="s">
        <v>4632</v>
      </c>
      <c r="B3079" s="35" t="s">
        <v>4633</v>
      </c>
      <c r="C3079" s="35" t="s">
        <v>4634</v>
      </c>
      <c r="O3079" s="35"/>
      <c r="P3079" s="35" t="s">
        <v>4248</v>
      </c>
      <c r="Q3079" s="32" t="s">
        <v>9963</v>
      </c>
      <c r="R3079" s="32" t="s">
        <v>13423</v>
      </c>
      <c r="S3079" s="32" t="e" cm="1">
        <f t="array" ref="S3079">- Brown</f>
        <v>#NAME?</v>
      </c>
      <c r="T3079" s="32" t="s">
        <v>10372</v>
      </c>
      <c r="U3079" s="32" t="s">
        <v>10373</v>
      </c>
    </row>
    <row r="3080" spans="1:21" x14ac:dyDescent="0.25">
      <c r="A3080" s="35" t="s">
        <v>8780</v>
      </c>
      <c r="B3080" s="35" t="s">
        <v>8781</v>
      </c>
      <c r="C3080" s="35" t="s">
        <v>8782</v>
      </c>
      <c r="O3080" s="35"/>
      <c r="P3080" s="35" t="s">
        <v>4248</v>
      </c>
      <c r="Q3080" s="32" t="s">
        <v>9963</v>
      </c>
      <c r="R3080" s="32" t="s">
        <v>13369</v>
      </c>
      <c r="S3080" s="32" t="s">
        <v>10637</v>
      </c>
      <c r="T3080" s="32" t="s">
        <v>13358</v>
      </c>
      <c r="U3080" s="32" t="s">
        <v>13426</v>
      </c>
    </row>
    <row r="3081" spans="1:21" x14ac:dyDescent="0.25">
      <c r="A3081" s="35" t="s">
        <v>8898</v>
      </c>
      <c r="B3081" s="35" t="s">
        <v>8808</v>
      </c>
      <c r="C3081" s="35" t="s">
        <v>8899</v>
      </c>
      <c r="O3081" s="35"/>
      <c r="P3081" s="35" t="s">
        <v>4248</v>
      </c>
      <c r="Q3081" s="32" t="s">
        <v>9963</v>
      </c>
      <c r="R3081" s="32" t="s">
        <v>13369</v>
      </c>
      <c r="S3081" s="32" t="s">
        <v>10637</v>
      </c>
      <c r="T3081" s="32" t="s">
        <v>13358</v>
      </c>
      <c r="U3081" s="32" t="s">
        <v>13427</v>
      </c>
    </row>
    <row r="3082" spans="1:21" x14ac:dyDescent="0.25">
      <c r="A3082" s="35" t="s">
        <v>8807</v>
      </c>
      <c r="B3082" s="35" t="s">
        <v>8808</v>
      </c>
      <c r="C3082" s="35" t="s">
        <v>8809</v>
      </c>
      <c r="O3082" s="35"/>
      <c r="P3082" s="35" t="s">
        <v>4248</v>
      </c>
      <c r="Q3082" s="32" t="s">
        <v>9963</v>
      </c>
      <c r="R3082" s="32" t="s">
        <v>13369</v>
      </c>
      <c r="S3082" s="32" t="s">
        <v>10637</v>
      </c>
      <c r="T3082" s="32" t="s">
        <v>13358</v>
      </c>
      <c r="U3082" s="32" t="s">
        <v>13428</v>
      </c>
    </row>
    <row r="3083" spans="1:21" x14ac:dyDescent="0.25">
      <c r="A3083" s="35" t="s">
        <v>8890</v>
      </c>
      <c r="B3083" s="35" t="s">
        <v>8891</v>
      </c>
      <c r="C3083" s="35" t="s">
        <v>8892</v>
      </c>
      <c r="O3083" s="35"/>
      <c r="P3083" s="35" t="s">
        <v>4248</v>
      </c>
      <c r="Q3083" s="32" t="s">
        <v>9963</v>
      </c>
      <c r="R3083" s="32" t="s">
        <v>13369</v>
      </c>
      <c r="S3083" s="32" t="s">
        <v>10637</v>
      </c>
      <c r="T3083" s="32" t="s">
        <v>13358</v>
      </c>
      <c r="U3083" s="32" t="s">
        <v>13429</v>
      </c>
    </row>
    <row r="3084" spans="1:21" x14ac:dyDescent="0.25">
      <c r="A3084" s="35" t="s">
        <v>5988</v>
      </c>
      <c r="B3084" s="35" t="s">
        <v>5989</v>
      </c>
      <c r="C3084" s="35" t="s">
        <v>5990</v>
      </c>
      <c r="O3084" s="35"/>
      <c r="P3084" s="35" t="s">
        <v>4248</v>
      </c>
      <c r="Q3084" s="32" t="s">
        <v>9963</v>
      </c>
      <c r="R3084" s="32" t="s">
        <v>13423</v>
      </c>
      <c r="S3084" s="32" t="e" cm="1">
        <f t="array" ref="S3084">-Teal-Or</f>
        <v>#NAME?</v>
      </c>
      <c r="T3084" s="32" t="s">
        <v>10528</v>
      </c>
      <c r="U3084" s="32" t="s">
        <v>13430</v>
      </c>
    </row>
    <row r="3085" spans="1:21" x14ac:dyDescent="0.25">
      <c r="A3085" s="35" t="s">
        <v>8834</v>
      </c>
      <c r="B3085" s="35" t="s">
        <v>8835</v>
      </c>
      <c r="C3085" s="35" t="s">
        <v>8836</v>
      </c>
      <c r="O3085" s="35"/>
      <c r="P3085" s="35" t="s">
        <v>4248</v>
      </c>
      <c r="Q3085" s="32" t="s">
        <v>9963</v>
      </c>
      <c r="R3085" s="32" t="s">
        <v>13369</v>
      </c>
      <c r="S3085" s="32" t="s">
        <v>10637</v>
      </c>
      <c r="T3085" s="32" t="s">
        <v>13358</v>
      </c>
      <c r="U3085" s="32" t="s">
        <v>13431</v>
      </c>
    </row>
    <row r="3086" spans="1:21" x14ac:dyDescent="0.25">
      <c r="A3086" s="35" t="s">
        <v>8875</v>
      </c>
      <c r="B3086" s="35" t="s">
        <v>8799</v>
      </c>
      <c r="C3086" s="35" t="s">
        <v>8876</v>
      </c>
      <c r="O3086" s="35"/>
      <c r="P3086" s="35" t="s">
        <v>4248</v>
      </c>
      <c r="Q3086" s="32" t="s">
        <v>9963</v>
      </c>
      <c r="R3086" s="32" t="s">
        <v>13369</v>
      </c>
      <c r="S3086" s="32" t="s">
        <v>10637</v>
      </c>
      <c r="T3086" s="32" t="s">
        <v>13358</v>
      </c>
      <c r="U3086" s="32" t="s">
        <v>13432</v>
      </c>
    </row>
    <row r="3087" spans="1:21" x14ac:dyDescent="0.25">
      <c r="A3087" s="35" t="s">
        <v>8798</v>
      </c>
      <c r="B3087" s="35" t="s">
        <v>8799</v>
      </c>
      <c r="C3087" s="35" t="s">
        <v>8800</v>
      </c>
      <c r="O3087" s="35"/>
      <c r="P3087" s="35" t="s">
        <v>4248</v>
      </c>
      <c r="Q3087" s="32" t="s">
        <v>9963</v>
      </c>
      <c r="R3087" s="32" t="s">
        <v>13369</v>
      </c>
      <c r="S3087" s="32" t="s">
        <v>10637</v>
      </c>
      <c r="T3087" s="32" t="s">
        <v>13358</v>
      </c>
      <c r="U3087" s="32" t="s">
        <v>13433</v>
      </c>
    </row>
    <row r="3088" spans="1:21" x14ac:dyDescent="0.25">
      <c r="A3088" s="35" t="s">
        <v>8789</v>
      </c>
      <c r="B3088" s="35" t="s">
        <v>8790</v>
      </c>
      <c r="C3088" s="35" t="s">
        <v>8791</v>
      </c>
      <c r="O3088" s="35"/>
      <c r="P3088" s="35" t="s">
        <v>4248</v>
      </c>
      <c r="Q3088" s="32" t="s">
        <v>9963</v>
      </c>
      <c r="R3088" s="32" t="s">
        <v>13369</v>
      </c>
      <c r="S3088" s="32" t="s">
        <v>10637</v>
      </c>
      <c r="T3088" s="32" t="s">
        <v>13358</v>
      </c>
      <c r="U3088" s="32" t="s">
        <v>13434</v>
      </c>
    </row>
    <row r="3089" spans="1:21" x14ac:dyDescent="0.25">
      <c r="A3089" s="35" t="s">
        <v>8816</v>
      </c>
      <c r="B3089" s="35" t="s">
        <v>8817</v>
      </c>
      <c r="C3089" s="35" t="s">
        <v>8818</v>
      </c>
      <c r="O3089" s="35"/>
      <c r="P3089" s="35" t="s">
        <v>4248</v>
      </c>
      <c r="Q3089" s="32" t="s">
        <v>9963</v>
      </c>
      <c r="R3089" s="32" t="s">
        <v>13369</v>
      </c>
      <c r="S3089" s="32" t="s">
        <v>10637</v>
      </c>
      <c r="T3089" s="32" t="s">
        <v>13358</v>
      </c>
      <c r="U3089" s="32" t="s">
        <v>13435</v>
      </c>
    </row>
    <row r="3090" spans="1:21" x14ac:dyDescent="0.25">
      <c r="A3090" s="35" t="s">
        <v>6042</v>
      </c>
      <c r="B3090" s="35" t="s">
        <v>6043</v>
      </c>
      <c r="C3090" s="35" t="s">
        <v>6044</v>
      </c>
      <c r="O3090" s="35"/>
      <c r="P3090" s="35" t="s">
        <v>4248</v>
      </c>
      <c r="Q3090" s="32" t="s">
        <v>9963</v>
      </c>
      <c r="R3090" s="32" t="s">
        <v>13423</v>
      </c>
      <c r="S3090" s="32" t="e" cm="1">
        <f t="array" ref="S3090">-Teal-Or</f>
        <v>#NAME?</v>
      </c>
      <c r="T3090" s="32" t="s">
        <v>10528</v>
      </c>
      <c r="U3090" s="32" t="s">
        <v>13436</v>
      </c>
    </row>
    <row r="3091" spans="1:21" x14ac:dyDescent="0.25">
      <c r="A3091" s="35" t="s">
        <v>8825</v>
      </c>
      <c r="B3091" s="35" t="s">
        <v>8826</v>
      </c>
      <c r="C3091" s="35" t="s">
        <v>8827</v>
      </c>
      <c r="O3091" s="35"/>
      <c r="P3091" s="35" t="s">
        <v>4248</v>
      </c>
      <c r="Q3091" s="32" t="s">
        <v>9963</v>
      </c>
      <c r="R3091" s="32" t="s">
        <v>13369</v>
      </c>
      <c r="S3091" s="32" t="s">
        <v>10637</v>
      </c>
      <c r="T3091" s="32" t="s">
        <v>13358</v>
      </c>
      <c r="U3091" s="32" t="s">
        <v>13437</v>
      </c>
    </row>
    <row r="3092" spans="1:21" x14ac:dyDescent="0.25">
      <c r="A3092" s="35" t="s">
        <v>8849</v>
      </c>
      <c r="B3092" s="35" t="s">
        <v>8850</v>
      </c>
      <c r="C3092" s="35" t="s">
        <v>8851</v>
      </c>
      <c r="O3092" s="35"/>
      <c r="P3092" s="35" t="s">
        <v>4248</v>
      </c>
      <c r="Q3092" s="32" t="s">
        <v>9963</v>
      </c>
      <c r="R3092" s="32" t="s">
        <v>13369</v>
      </c>
      <c r="S3092" s="32" t="s">
        <v>10637</v>
      </c>
      <c r="T3092" s="32" t="s">
        <v>13358</v>
      </c>
      <c r="U3092" s="32" t="s">
        <v>13438</v>
      </c>
    </row>
    <row r="3093" spans="1:21" x14ac:dyDescent="0.25">
      <c r="A3093" s="35" t="s">
        <v>8858</v>
      </c>
      <c r="B3093" s="35" t="s">
        <v>8859</v>
      </c>
      <c r="C3093" s="35" t="s">
        <v>8860</v>
      </c>
      <c r="O3093" s="35"/>
      <c r="P3093" s="35" t="s">
        <v>4248</v>
      </c>
      <c r="Q3093" s="32" t="s">
        <v>9963</v>
      </c>
      <c r="R3093" s="32" t="s">
        <v>13369</v>
      </c>
      <c r="S3093" s="32" t="s">
        <v>10637</v>
      </c>
      <c r="T3093" s="32" t="s">
        <v>13358</v>
      </c>
      <c r="U3093" s="32" t="s">
        <v>13439</v>
      </c>
    </row>
    <row r="3094" spans="1:21" x14ac:dyDescent="0.25">
      <c r="A3094" s="35" t="s">
        <v>8867</v>
      </c>
      <c r="B3094" s="35" t="s">
        <v>8868</v>
      </c>
      <c r="C3094" s="35" t="s">
        <v>8869</v>
      </c>
      <c r="O3094" s="35"/>
      <c r="P3094" s="35" t="s">
        <v>4248</v>
      </c>
      <c r="Q3094" s="32" t="s">
        <v>9963</v>
      </c>
      <c r="R3094" s="32" t="s">
        <v>13369</v>
      </c>
      <c r="S3094" s="32" t="s">
        <v>10637</v>
      </c>
      <c r="T3094" s="32" t="s">
        <v>13358</v>
      </c>
      <c r="U3094" s="32" t="s">
        <v>13440</v>
      </c>
    </row>
    <row r="3095" spans="1:21" x14ac:dyDescent="0.25">
      <c r="A3095" s="35" t="s">
        <v>5964</v>
      </c>
      <c r="B3095" s="35" t="s">
        <v>5965</v>
      </c>
      <c r="C3095" s="35" t="s">
        <v>5966</v>
      </c>
      <c r="O3095" s="35"/>
      <c r="P3095" s="35" t="s">
        <v>4248</v>
      </c>
      <c r="Q3095" s="32" t="s">
        <v>9963</v>
      </c>
      <c r="R3095" s="32" t="s">
        <v>13423</v>
      </c>
      <c r="S3095" s="32" t="e" cm="1">
        <f t="array" ref="S3095">-Teal-Or</f>
        <v>#NAME?</v>
      </c>
      <c r="T3095" s="32" t="s">
        <v>10528</v>
      </c>
      <c r="U3095" s="32" t="s">
        <v>13441</v>
      </c>
    </row>
    <row r="3096" spans="1:21" x14ac:dyDescent="0.25">
      <c r="A3096" s="35" t="s">
        <v>4596</v>
      </c>
      <c r="B3096" s="35" t="s">
        <v>4597</v>
      </c>
      <c r="C3096" s="35" t="s">
        <v>4598</v>
      </c>
      <c r="O3096" s="35"/>
      <c r="P3096" s="35" t="s">
        <v>4248</v>
      </c>
      <c r="Q3096" s="32" t="s">
        <v>9963</v>
      </c>
      <c r="R3096" s="32" t="s">
        <v>13423</v>
      </c>
      <c r="S3096" s="32" t="e" cm="1">
        <f t="array" ref="S3096">-Wine Ve</f>
        <v>#NAME?</v>
      </c>
      <c r="T3096" s="32" t="s">
        <v>10399</v>
      </c>
      <c r="U3096" s="32" t="s">
        <v>9850</v>
      </c>
    </row>
    <row r="3097" spans="1:21" x14ac:dyDescent="0.25">
      <c r="A3097" s="35" t="s">
        <v>6132</v>
      </c>
      <c r="B3097" s="35" t="s">
        <v>6133</v>
      </c>
      <c r="C3097" s="35" t="s">
        <v>6134</v>
      </c>
      <c r="O3097" s="35"/>
      <c r="P3097" s="35" t="s">
        <v>4248</v>
      </c>
      <c r="Q3097" s="32" t="s">
        <v>9963</v>
      </c>
      <c r="R3097" s="32" t="s">
        <v>13423</v>
      </c>
      <c r="S3097" s="32" t="e" cm="1">
        <f t="array" ref="S3097">-Teal-Or</f>
        <v>#NAME?</v>
      </c>
      <c r="T3097" s="32" t="s">
        <v>10528</v>
      </c>
      <c r="U3097" s="32" t="s">
        <v>13442</v>
      </c>
    </row>
    <row r="3098" spans="1:21" x14ac:dyDescent="0.25">
      <c r="A3098" s="35" t="s">
        <v>250</v>
      </c>
      <c r="B3098" s="35" t="s">
        <v>251</v>
      </c>
      <c r="C3098" s="35" t="s">
        <v>252</v>
      </c>
      <c r="D3098" s="32" t="s">
        <v>110</v>
      </c>
      <c r="E3098" s="32" t="s">
        <v>138</v>
      </c>
      <c r="F3098" s="46">
        <v>4</v>
      </c>
      <c r="H3098" s="32" t="s">
        <v>100</v>
      </c>
      <c r="I3098" s="32" t="s">
        <v>133</v>
      </c>
      <c r="O3098" s="35"/>
      <c r="P3098" s="35" t="s">
        <v>4248</v>
      </c>
      <c r="R3098" s="32" t="s">
        <v>13443</v>
      </c>
      <c r="S3098" s="32" t="s">
        <v>11879</v>
      </c>
      <c r="T3098" s="32" t="s">
        <v>13444</v>
      </c>
      <c r="U3098" s="32" t="s">
        <v>13445</v>
      </c>
    </row>
    <row r="3099" spans="1:21" x14ac:dyDescent="0.25">
      <c r="A3099" s="35" t="s">
        <v>247</v>
      </c>
      <c r="B3099" s="35" t="s">
        <v>248</v>
      </c>
      <c r="C3099" s="35" t="s">
        <v>249</v>
      </c>
      <c r="D3099" s="32" t="s">
        <v>137</v>
      </c>
      <c r="E3099" s="32" t="s">
        <v>246</v>
      </c>
      <c r="F3099" s="46" t="s">
        <v>131</v>
      </c>
      <c r="G3099" s="32" t="s">
        <v>132</v>
      </c>
      <c r="H3099" s="32" t="s">
        <v>100</v>
      </c>
      <c r="I3099" s="32" t="s">
        <v>133</v>
      </c>
      <c r="O3099" s="35"/>
      <c r="P3099" s="35" t="s">
        <v>4248</v>
      </c>
      <c r="Q3099" s="32" t="s">
        <v>10012</v>
      </c>
      <c r="R3099" s="32" t="s">
        <v>13446</v>
      </c>
      <c r="S3099" s="32" t="s">
        <v>11122</v>
      </c>
      <c r="T3099" s="32" t="s">
        <v>13447</v>
      </c>
      <c r="U3099" s="32" t="s">
        <v>13448</v>
      </c>
    </row>
    <row r="3100" spans="1:21" x14ac:dyDescent="0.25">
      <c r="A3100" s="35" t="s">
        <v>242</v>
      </c>
      <c r="B3100" s="35" t="s">
        <v>243</v>
      </c>
      <c r="C3100" s="35" t="s">
        <v>244</v>
      </c>
      <c r="D3100" s="32" t="s">
        <v>245</v>
      </c>
      <c r="E3100" s="32" t="s">
        <v>246</v>
      </c>
      <c r="F3100" s="46" t="s">
        <v>131</v>
      </c>
      <c r="G3100" s="32" t="s">
        <v>132</v>
      </c>
      <c r="H3100" s="32" t="s">
        <v>100</v>
      </c>
      <c r="I3100" s="32" t="s">
        <v>133</v>
      </c>
      <c r="O3100" s="35"/>
      <c r="P3100" s="35" t="s">
        <v>4248</v>
      </c>
      <c r="Q3100" s="32" t="s">
        <v>10012</v>
      </c>
      <c r="R3100" s="32" t="s">
        <v>13446</v>
      </c>
      <c r="S3100" s="32" t="s">
        <v>11122</v>
      </c>
      <c r="T3100" s="32" t="s">
        <v>13449</v>
      </c>
      <c r="U3100" s="32" t="s">
        <v>13450</v>
      </c>
    </row>
    <row r="3101" spans="1:21" x14ac:dyDescent="0.25">
      <c r="A3101" s="35" t="s">
        <v>9389</v>
      </c>
      <c r="B3101" s="35" t="s">
        <v>9390</v>
      </c>
      <c r="C3101" s="35" t="s">
        <v>9391</v>
      </c>
      <c r="O3101" s="35"/>
      <c r="P3101" s="35" t="s">
        <v>4248</v>
      </c>
      <c r="R3101" s="32" t="s">
        <v>13451</v>
      </c>
      <c r="S3101" s="32" t="s">
        <v>10365</v>
      </c>
    </row>
    <row r="3102" spans="1:21" x14ac:dyDescent="0.25">
      <c r="A3102" s="35" t="s">
        <v>239</v>
      </c>
      <c r="B3102" s="35" t="s">
        <v>240</v>
      </c>
      <c r="C3102" s="35" t="s">
        <v>241</v>
      </c>
      <c r="D3102" s="32" t="s">
        <v>117</v>
      </c>
      <c r="E3102" s="32" t="s">
        <v>138</v>
      </c>
      <c r="F3102" s="46">
        <v>4</v>
      </c>
      <c r="G3102" s="32" t="s">
        <v>132</v>
      </c>
      <c r="H3102" s="32" t="s">
        <v>100</v>
      </c>
      <c r="I3102" s="32" t="s">
        <v>133</v>
      </c>
      <c r="O3102" s="35"/>
      <c r="P3102" s="35" t="s">
        <v>4248</v>
      </c>
      <c r="Q3102" s="32" t="s">
        <v>13522</v>
      </c>
      <c r="R3102" s="32" t="s">
        <v>10278</v>
      </c>
      <c r="S3102" s="32" t="s">
        <v>13452</v>
      </c>
      <c r="T3102" s="32" t="s">
        <v>13453</v>
      </c>
      <c r="U3102" s="32" t="s">
        <v>13454</v>
      </c>
    </row>
    <row r="3103" spans="1:21" x14ac:dyDescent="0.25">
      <c r="A3103" s="35" t="s">
        <v>9607</v>
      </c>
      <c r="B3103" s="35" t="s">
        <v>9608</v>
      </c>
      <c r="C3103" s="35" t="s">
        <v>9609</v>
      </c>
      <c r="O3103" s="35"/>
      <c r="P3103" s="35" t="s">
        <v>4362</v>
      </c>
      <c r="Q3103" s="32" t="s">
        <v>9966</v>
      </c>
      <c r="R3103" s="32" t="s">
        <v>12539</v>
      </c>
      <c r="S3103" s="32" t="e" cm="1">
        <f t="array" aca="1" ref="S3103" ca="1">+Blush(S)</f>
        <v>#NAME?</v>
      </c>
      <c r="T3103" s="32" t="s">
        <v>12540</v>
      </c>
      <c r="U3103" s="32" t="s">
        <v>13455</v>
      </c>
    </row>
    <row r="3104" spans="1:21" x14ac:dyDescent="0.25">
      <c r="A3104" s="35" t="s">
        <v>8147</v>
      </c>
      <c r="B3104" s="35" t="s">
        <v>8148</v>
      </c>
      <c r="C3104" s="35" t="s">
        <v>8149</v>
      </c>
      <c r="O3104" s="35"/>
      <c r="P3104" s="35" t="s">
        <v>4362</v>
      </c>
      <c r="Q3104" s="32" t="s">
        <v>9966</v>
      </c>
      <c r="R3104" s="32" t="s">
        <v>13456</v>
      </c>
      <c r="S3104" s="32" t="e" cm="1">
        <f t="array" ref="S3104">+BlushVe</f>
        <v>#NAME?</v>
      </c>
      <c r="T3104" s="32" t="s">
        <v>10399</v>
      </c>
      <c r="U3104" s="32" t="s">
        <v>13457</v>
      </c>
    </row>
    <row r="3105" spans="1:21" x14ac:dyDescent="0.25">
      <c r="A3105" s="35" t="s">
        <v>236</v>
      </c>
      <c r="B3105" s="35" t="s">
        <v>237</v>
      </c>
      <c r="C3105" s="35" t="s">
        <v>238</v>
      </c>
      <c r="D3105" s="32" t="s">
        <v>137</v>
      </c>
      <c r="E3105" s="32" t="s">
        <v>138</v>
      </c>
      <c r="F3105" s="46">
        <v>4</v>
      </c>
      <c r="G3105" s="32" t="s">
        <v>152</v>
      </c>
      <c r="H3105" s="32" t="s">
        <v>100</v>
      </c>
      <c r="I3105" s="32" t="s">
        <v>101</v>
      </c>
      <c r="J3105" s="32" t="s">
        <v>235</v>
      </c>
      <c r="K3105" s="32">
        <v>2</v>
      </c>
      <c r="L3105" s="32" t="s">
        <v>117</v>
      </c>
      <c r="O3105" s="35"/>
      <c r="P3105" s="35" t="s">
        <v>4248</v>
      </c>
      <c r="Q3105" s="35" t="s">
        <v>238</v>
      </c>
      <c r="R3105" s="32" t="s">
        <v>238</v>
      </c>
    </row>
    <row r="3106" spans="1:21" x14ac:dyDescent="0.25">
      <c r="A3106" s="35" t="s">
        <v>232</v>
      </c>
      <c r="B3106" s="35" t="s">
        <v>233</v>
      </c>
      <c r="C3106" s="35" t="s">
        <v>234</v>
      </c>
      <c r="D3106" s="32" t="s">
        <v>137</v>
      </c>
      <c r="E3106" s="32" t="s">
        <v>138</v>
      </c>
      <c r="F3106" s="46">
        <v>4</v>
      </c>
      <c r="G3106" s="32" t="s">
        <v>152</v>
      </c>
      <c r="H3106" s="32" t="s">
        <v>100</v>
      </c>
      <c r="I3106" s="32" t="s">
        <v>101</v>
      </c>
      <c r="J3106" s="32" t="s">
        <v>235</v>
      </c>
      <c r="K3106" s="32">
        <v>6</v>
      </c>
      <c r="L3106" s="32" t="s">
        <v>117</v>
      </c>
      <c r="O3106" s="35"/>
      <c r="P3106" s="35" t="s">
        <v>4248</v>
      </c>
      <c r="Q3106" s="35" t="s">
        <v>234</v>
      </c>
      <c r="R3106" s="32" t="s">
        <v>234</v>
      </c>
    </row>
    <row r="3107" spans="1:21" x14ac:dyDescent="0.25">
      <c r="A3107" s="33" t="s">
        <v>2739</v>
      </c>
      <c r="B3107" s="35" t="s">
        <v>3165</v>
      </c>
      <c r="C3107" s="35" t="s">
        <v>2961</v>
      </c>
      <c r="D3107" s="32" t="s">
        <v>3403</v>
      </c>
      <c r="E3107" s="32" t="s">
        <v>131</v>
      </c>
      <c r="I3107" s="32" t="s">
        <v>101</v>
      </c>
      <c r="O3107" s="35"/>
      <c r="P3107" s="35" t="s">
        <v>4248</v>
      </c>
      <c r="Q3107" s="32" t="s">
        <v>9964</v>
      </c>
      <c r="R3107" s="32" t="s">
        <v>13458</v>
      </c>
      <c r="S3107" s="32" t="s">
        <v>13459</v>
      </c>
      <c r="T3107" s="32" t="e" cm="1">
        <f t="array" ref="T3107">-Bl</f>
        <v>#NAME?</v>
      </c>
      <c r="U3107" s="32" t="s">
        <v>10898</v>
      </c>
    </row>
    <row r="3108" spans="1:21" x14ac:dyDescent="0.25">
      <c r="A3108" s="35" t="s">
        <v>7656</v>
      </c>
      <c r="B3108" s="35" t="s">
        <v>7657</v>
      </c>
      <c r="C3108" s="35" t="s">
        <v>7658</v>
      </c>
      <c r="O3108" s="35"/>
      <c r="P3108" s="35" t="s">
        <v>4248</v>
      </c>
      <c r="R3108" s="32">
        <v>100000569480</v>
      </c>
      <c r="S3108" s="32" t="s">
        <v>10376</v>
      </c>
    </row>
    <row r="3109" spans="1:21" x14ac:dyDescent="0.25">
      <c r="A3109" s="35" t="s">
        <v>7894</v>
      </c>
      <c r="B3109" s="35" t="s">
        <v>7895</v>
      </c>
      <c r="C3109" s="35" t="s">
        <v>7896</v>
      </c>
      <c r="O3109" s="35"/>
      <c r="P3109" s="35" t="s">
        <v>4248</v>
      </c>
      <c r="R3109" s="32">
        <v>100000569480</v>
      </c>
      <c r="S3109" s="32" t="s">
        <v>10715</v>
      </c>
    </row>
    <row r="3110" spans="1:21" x14ac:dyDescent="0.25">
      <c r="A3110" s="35" t="s">
        <v>229</v>
      </c>
      <c r="B3110" s="35" t="s">
        <v>230</v>
      </c>
      <c r="C3110" s="35" t="s">
        <v>231</v>
      </c>
      <c r="D3110" s="32" t="s">
        <v>137</v>
      </c>
      <c r="E3110" s="32" t="s">
        <v>416</v>
      </c>
      <c r="F3110" s="46">
        <v>4</v>
      </c>
      <c r="G3110" s="32" t="s">
        <v>132</v>
      </c>
      <c r="H3110" s="32" t="s">
        <v>100</v>
      </c>
      <c r="I3110" s="32" t="s">
        <v>133</v>
      </c>
      <c r="O3110" s="35"/>
      <c r="P3110" s="35" t="s">
        <v>4248</v>
      </c>
      <c r="Q3110" s="32" t="s">
        <v>9886</v>
      </c>
      <c r="R3110" s="32" t="s">
        <v>12175</v>
      </c>
      <c r="S3110" s="32" t="e" cm="1">
        <f t="array" ref="S3110">-BeigeVe</f>
        <v>#NAME?</v>
      </c>
      <c r="T3110" s="32" t="s">
        <v>10399</v>
      </c>
      <c r="U3110" s="32" t="s">
        <v>10394</v>
      </c>
    </row>
    <row r="3111" spans="1:21" x14ac:dyDescent="0.25">
      <c r="A3111" s="35" t="s">
        <v>226</v>
      </c>
      <c r="B3111" s="35" t="s">
        <v>227</v>
      </c>
      <c r="C3111" s="35" t="s">
        <v>228</v>
      </c>
      <c r="D3111" s="32" t="s">
        <v>3404</v>
      </c>
      <c r="E3111" s="32" t="s">
        <v>416</v>
      </c>
      <c r="F3111" s="46">
        <v>4</v>
      </c>
      <c r="G3111" s="32" t="s">
        <v>132</v>
      </c>
      <c r="H3111" s="32" t="s">
        <v>100</v>
      </c>
      <c r="I3111" s="32" t="s">
        <v>133</v>
      </c>
      <c r="O3111" s="35"/>
      <c r="P3111" s="35" t="s">
        <v>4248</v>
      </c>
      <c r="Q3111" s="32" t="s">
        <v>9886</v>
      </c>
      <c r="R3111" s="32" t="s">
        <v>13460</v>
      </c>
      <c r="S3111" s="32" t="s">
        <v>13461</v>
      </c>
      <c r="T3111" s="32" t="s">
        <v>10372</v>
      </c>
      <c r="U3111" s="32" t="s">
        <v>13462</v>
      </c>
    </row>
    <row r="3112" spans="1:21" x14ac:dyDescent="0.25">
      <c r="A3112" s="35" t="s">
        <v>223</v>
      </c>
      <c r="B3112" s="35" t="s">
        <v>224</v>
      </c>
      <c r="C3112" s="35" t="s">
        <v>225</v>
      </c>
      <c r="D3112" s="32" t="s">
        <v>3403</v>
      </c>
      <c r="E3112" s="32" t="s">
        <v>416</v>
      </c>
      <c r="F3112" s="46">
        <v>4</v>
      </c>
      <c r="G3112" s="32" t="s">
        <v>132</v>
      </c>
      <c r="H3112" s="32" t="s">
        <v>100</v>
      </c>
      <c r="I3112" s="32" t="s">
        <v>133</v>
      </c>
      <c r="O3112" s="35"/>
      <c r="P3112" s="35" t="s">
        <v>4248</v>
      </c>
      <c r="Q3112" s="32" t="s">
        <v>9886</v>
      </c>
      <c r="R3112" s="32" t="s">
        <v>13460</v>
      </c>
      <c r="S3112" s="32" t="s">
        <v>13463</v>
      </c>
      <c r="T3112" s="32" t="s">
        <v>11500</v>
      </c>
      <c r="U3112" s="32" t="s">
        <v>13464</v>
      </c>
    </row>
    <row r="3113" spans="1:21" x14ac:dyDescent="0.25">
      <c r="A3113" s="35" t="s">
        <v>220</v>
      </c>
      <c r="B3113" s="35" t="s">
        <v>221</v>
      </c>
      <c r="C3113" s="35" t="s">
        <v>222</v>
      </c>
      <c r="D3113" s="32" t="s">
        <v>2715</v>
      </c>
      <c r="E3113" s="32" t="s">
        <v>416</v>
      </c>
      <c r="F3113" s="46">
        <v>4</v>
      </c>
      <c r="G3113" s="32" t="s">
        <v>132</v>
      </c>
      <c r="H3113" s="32" t="s">
        <v>100</v>
      </c>
      <c r="I3113" s="32" t="s">
        <v>133</v>
      </c>
      <c r="O3113" s="35"/>
      <c r="P3113" s="35" t="s">
        <v>4248</v>
      </c>
      <c r="Q3113" s="32" t="s">
        <v>9886</v>
      </c>
      <c r="R3113" s="32" t="s">
        <v>12175</v>
      </c>
      <c r="S3113" s="32" t="e" cm="1">
        <f t="array" ref="S3113">-Teal-Or</f>
        <v>#NAME?</v>
      </c>
      <c r="T3113" s="32" t="s">
        <v>10528</v>
      </c>
      <c r="U3113" s="32" t="s">
        <v>13465</v>
      </c>
    </row>
    <row r="3114" spans="1:21" x14ac:dyDescent="0.25">
      <c r="A3114" s="35" t="s">
        <v>217</v>
      </c>
      <c r="B3114" s="35" t="s">
        <v>218</v>
      </c>
      <c r="C3114" s="35" t="s">
        <v>219</v>
      </c>
      <c r="D3114" s="32" t="s">
        <v>3410</v>
      </c>
      <c r="E3114" s="32" t="s">
        <v>416</v>
      </c>
      <c r="F3114" s="46">
        <v>4</v>
      </c>
      <c r="G3114" s="32" t="s">
        <v>132</v>
      </c>
      <c r="H3114" s="32" t="s">
        <v>100</v>
      </c>
      <c r="I3114" s="32" t="s">
        <v>133</v>
      </c>
      <c r="O3114" s="35"/>
      <c r="P3114" s="35" t="s">
        <v>4248</v>
      </c>
      <c r="Q3114" s="32" t="s">
        <v>9886</v>
      </c>
      <c r="R3114" s="32" t="s">
        <v>12175</v>
      </c>
      <c r="S3114" s="32" t="e" cm="1">
        <f t="array" ref="S3114">-Wine-Gl</f>
        <v>#NAME?</v>
      </c>
      <c r="T3114" s="32" t="s">
        <v>12176</v>
      </c>
      <c r="U3114" s="32">
        <v>21</v>
      </c>
    </row>
    <row r="3115" spans="1:21" x14ac:dyDescent="0.25">
      <c r="A3115" s="35" t="s">
        <v>214</v>
      </c>
      <c r="B3115" s="35" t="s">
        <v>215</v>
      </c>
      <c r="C3115" s="35" t="s">
        <v>216</v>
      </c>
      <c r="D3115" s="32" t="s">
        <v>137</v>
      </c>
      <c r="E3115" s="32" t="s">
        <v>416</v>
      </c>
      <c r="F3115" s="46">
        <v>4</v>
      </c>
      <c r="G3115" s="32" t="s">
        <v>132</v>
      </c>
      <c r="H3115" s="32" t="s">
        <v>100</v>
      </c>
      <c r="I3115" s="32" t="s">
        <v>133</v>
      </c>
      <c r="O3115" s="35"/>
      <c r="P3115" s="35" t="s">
        <v>4248</v>
      </c>
      <c r="Q3115" s="32" t="s">
        <v>9887</v>
      </c>
      <c r="R3115" s="32" t="s">
        <v>12196</v>
      </c>
      <c r="S3115" s="32" t="e" cm="1">
        <f t="array" ref="S3115">-BeigeVe</f>
        <v>#NAME?</v>
      </c>
      <c r="T3115" s="32" t="s">
        <v>10399</v>
      </c>
      <c r="U3115" s="32" t="s">
        <v>10394</v>
      </c>
    </row>
    <row r="3116" spans="1:21" x14ac:dyDescent="0.25">
      <c r="A3116" s="35" t="s">
        <v>211</v>
      </c>
      <c r="B3116" s="35" t="s">
        <v>212</v>
      </c>
      <c r="C3116" s="35" t="s">
        <v>213</v>
      </c>
      <c r="D3116" s="32" t="s">
        <v>3404</v>
      </c>
      <c r="E3116" s="32" t="s">
        <v>416</v>
      </c>
      <c r="F3116" s="46">
        <v>4</v>
      </c>
      <c r="G3116" s="32" t="s">
        <v>132</v>
      </c>
      <c r="H3116" s="32" t="s">
        <v>100</v>
      </c>
      <c r="I3116" s="32" t="s">
        <v>133</v>
      </c>
      <c r="O3116" s="35"/>
      <c r="P3116" s="35" t="s">
        <v>4248</v>
      </c>
      <c r="Q3116" s="32" t="s">
        <v>9887</v>
      </c>
      <c r="R3116" s="32" t="s">
        <v>13466</v>
      </c>
      <c r="S3116" s="32" t="s">
        <v>13461</v>
      </c>
      <c r="T3116" s="32" t="s">
        <v>10372</v>
      </c>
      <c r="U3116" s="32" t="s">
        <v>13462</v>
      </c>
    </row>
    <row r="3117" spans="1:21" x14ac:dyDescent="0.25">
      <c r="A3117" s="35" t="s">
        <v>208</v>
      </c>
      <c r="B3117" s="35" t="s">
        <v>209</v>
      </c>
      <c r="C3117" s="35" t="s">
        <v>210</v>
      </c>
      <c r="D3117" s="32" t="s">
        <v>3403</v>
      </c>
      <c r="E3117" s="32" t="s">
        <v>416</v>
      </c>
      <c r="F3117" s="46">
        <v>4</v>
      </c>
      <c r="G3117" s="32" t="s">
        <v>132</v>
      </c>
      <c r="H3117" s="32" t="s">
        <v>100</v>
      </c>
      <c r="I3117" s="32" t="s">
        <v>133</v>
      </c>
      <c r="O3117" s="35"/>
      <c r="P3117" s="35" t="s">
        <v>4248</v>
      </c>
      <c r="Q3117" s="32" t="s">
        <v>9887</v>
      </c>
      <c r="R3117" s="32" t="s">
        <v>13466</v>
      </c>
      <c r="S3117" s="32" t="s">
        <v>13463</v>
      </c>
      <c r="T3117" s="32" t="s">
        <v>11500</v>
      </c>
      <c r="U3117" s="32" t="s">
        <v>13464</v>
      </c>
    </row>
    <row r="3118" spans="1:21" x14ac:dyDescent="0.25">
      <c r="A3118" s="35" t="s">
        <v>205</v>
      </c>
      <c r="B3118" s="35" t="s">
        <v>206</v>
      </c>
      <c r="C3118" s="35" t="s">
        <v>207</v>
      </c>
      <c r="D3118" s="32" t="s">
        <v>2715</v>
      </c>
      <c r="E3118" s="32" t="s">
        <v>416</v>
      </c>
      <c r="F3118" s="46">
        <v>4</v>
      </c>
      <c r="G3118" s="32" t="s">
        <v>132</v>
      </c>
      <c r="H3118" s="32" t="s">
        <v>100</v>
      </c>
      <c r="I3118" s="32" t="s">
        <v>133</v>
      </c>
      <c r="O3118" s="35"/>
      <c r="P3118" s="35" t="s">
        <v>4248</v>
      </c>
      <c r="Q3118" s="32" t="s">
        <v>9887</v>
      </c>
      <c r="R3118" s="32" t="s">
        <v>12196</v>
      </c>
      <c r="S3118" s="32" t="e" cm="1">
        <f t="array" ref="S3118">-Teal-Or</f>
        <v>#NAME?</v>
      </c>
      <c r="T3118" s="32" t="s">
        <v>10528</v>
      </c>
      <c r="U3118" s="32" t="s">
        <v>13465</v>
      </c>
    </row>
    <row r="3119" spans="1:21" x14ac:dyDescent="0.25">
      <c r="A3119" s="35" t="s">
        <v>202</v>
      </c>
      <c r="B3119" s="35" t="s">
        <v>203</v>
      </c>
      <c r="C3119" s="35" t="s">
        <v>204</v>
      </c>
      <c r="D3119" s="32" t="s">
        <v>3410</v>
      </c>
      <c r="E3119" s="32" t="s">
        <v>416</v>
      </c>
      <c r="F3119" s="46">
        <v>4</v>
      </c>
      <c r="G3119" s="32" t="s">
        <v>132</v>
      </c>
      <c r="H3119" s="32" t="s">
        <v>100</v>
      </c>
      <c r="I3119" s="32" t="s">
        <v>133</v>
      </c>
      <c r="O3119" s="35"/>
      <c r="P3119" s="35" t="s">
        <v>4248</v>
      </c>
      <c r="Q3119" s="32" t="s">
        <v>9887</v>
      </c>
      <c r="R3119" s="32" t="s">
        <v>12196</v>
      </c>
      <c r="S3119" s="32" t="e" cm="1">
        <f t="array" ref="S3119">-Wine-Gl</f>
        <v>#NAME?</v>
      </c>
      <c r="T3119" s="32" t="s">
        <v>12176</v>
      </c>
      <c r="U3119" s="32">
        <v>21</v>
      </c>
    </row>
    <row r="3120" spans="1:21" x14ac:dyDescent="0.25">
      <c r="A3120" s="35" t="s">
        <v>199</v>
      </c>
      <c r="B3120" s="35" t="s">
        <v>200</v>
      </c>
      <c r="C3120" s="35" t="s">
        <v>201</v>
      </c>
      <c r="D3120" s="32" t="s">
        <v>117</v>
      </c>
      <c r="E3120" s="32" t="s">
        <v>416</v>
      </c>
      <c r="F3120" s="46">
        <v>4</v>
      </c>
      <c r="G3120" s="32" t="s">
        <v>132</v>
      </c>
      <c r="H3120" s="32" t="s">
        <v>100</v>
      </c>
      <c r="I3120" s="32" t="s">
        <v>133</v>
      </c>
      <c r="O3120" s="35"/>
      <c r="P3120" s="35" t="s">
        <v>4248</v>
      </c>
      <c r="Q3120" s="32" t="s">
        <v>9888</v>
      </c>
      <c r="R3120" s="32" t="s">
        <v>10086</v>
      </c>
      <c r="S3120" s="32" t="s">
        <v>13467</v>
      </c>
      <c r="T3120" s="32" t="s">
        <v>10373</v>
      </c>
    </row>
    <row r="3121" spans="1:21" x14ac:dyDescent="0.25">
      <c r="A3121" s="35" t="s">
        <v>195</v>
      </c>
      <c r="B3121" s="35" t="s">
        <v>196</v>
      </c>
      <c r="C3121" s="35" t="s">
        <v>197</v>
      </c>
      <c r="D3121" s="32" t="s">
        <v>3404</v>
      </c>
      <c r="E3121" s="32" t="s">
        <v>416</v>
      </c>
      <c r="F3121" s="46">
        <v>4</v>
      </c>
      <c r="G3121" s="32" t="s">
        <v>132</v>
      </c>
      <c r="H3121" s="32" t="s">
        <v>100</v>
      </c>
      <c r="I3121" s="32" t="s">
        <v>133</v>
      </c>
      <c r="O3121" s="35"/>
      <c r="P3121" s="35" t="s">
        <v>4248</v>
      </c>
      <c r="Q3121" s="32" t="s">
        <v>9888</v>
      </c>
      <c r="R3121" s="32" t="s">
        <v>13468</v>
      </c>
      <c r="S3121" s="32" t="s">
        <v>13469</v>
      </c>
      <c r="T3121" s="32" t="s">
        <v>10354</v>
      </c>
      <c r="U3121" s="32" t="s">
        <v>11595</v>
      </c>
    </row>
    <row r="3122" spans="1:21" x14ac:dyDescent="0.25">
      <c r="A3122" s="35" t="s">
        <v>191</v>
      </c>
      <c r="B3122" s="35" t="s">
        <v>192</v>
      </c>
      <c r="C3122" s="35" t="s">
        <v>193</v>
      </c>
      <c r="D3122" s="32" t="s">
        <v>3403</v>
      </c>
      <c r="E3122" s="32" t="s">
        <v>416</v>
      </c>
      <c r="F3122" s="46">
        <v>4</v>
      </c>
      <c r="G3122" s="32" t="s">
        <v>132</v>
      </c>
      <c r="H3122" s="32" t="s">
        <v>100</v>
      </c>
      <c r="I3122" s="32" t="s">
        <v>133</v>
      </c>
      <c r="O3122" s="35"/>
      <c r="P3122" s="35" t="s">
        <v>4248</v>
      </c>
      <c r="Q3122" s="32" t="s">
        <v>9888</v>
      </c>
      <c r="R3122" s="32" t="s">
        <v>13468</v>
      </c>
      <c r="S3122" s="32" t="s">
        <v>13470</v>
      </c>
      <c r="T3122" s="32" t="s">
        <v>11035</v>
      </c>
      <c r="U3122" s="32" t="e" cm="1">
        <f t="array" ref="U3122">-Iconic56</f>
        <v>#NAME?</v>
      </c>
    </row>
    <row r="3123" spans="1:21" x14ac:dyDescent="0.25">
      <c r="A3123" s="35" t="s">
        <v>187</v>
      </c>
      <c r="B3123" s="35" t="s">
        <v>188</v>
      </c>
      <c r="C3123" s="35" t="s">
        <v>189</v>
      </c>
      <c r="D3123" s="32" t="s">
        <v>2715</v>
      </c>
      <c r="E3123" s="32" t="s">
        <v>416</v>
      </c>
      <c r="F3123" s="46">
        <v>4</v>
      </c>
      <c r="G3123" s="32" t="s">
        <v>132</v>
      </c>
      <c r="H3123" s="32" t="s">
        <v>100</v>
      </c>
      <c r="I3123" s="32" t="s">
        <v>133</v>
      </c>
      <c r="O3123" s="35"/>
      <c r="P3123" s="35" t="s">
        <v>4248</v>
      </c>
      <c r="Q3123" s="32" t="s">
        <v>9888</v>
      </c>
      <c r="R3123" s="32" t="s">
        <v>10086</v>
      </c>
      <c r="S3123" s="32" t="s">
        <v>10778</v>
      </c>
      <c r="T3123" s="32" t="s">
        <v>10777</v>
      </c>
      <c r="U3123" s="32">
        <v>337</v>
      </c>
    </row>
    <row r="3124" spans="1:21" x14ac:dyDescent="0.25">
      <c r="A3124" s="35" t="s">
        <v>183</v>
      </c>
      <c r="B3124" s="35" t="s">
        <v>184</v>
      </c>
      <c r="C3124" s="35" t="s">
        <v>185</v>
      </c>
      <c r="D3124" s="32" t="s">
        <v>3410</v>
      </c>
      <c r="E3124" s="32" t="s">
        <v>416</v>
      </c>
      <c r="F3124" s="46">
        <v>4</v>
      </c>
      <c r="G3124" s="32" t="s">
        <v>132</v>
      </c>
      <c r="H3124" s="32" t="s">
        <v>100</v>
      </c>
      <c r="I3124" s="32" t="s">
        <v>133</v>
      </c>
      <c r="O3124" s="35"/>
      <c r="P3124" s="35" t="s">
        <v>4248</v>
      </c>
      <c r="Q3124" s="32" t="s">
        <v>9888</v>
      </c>
      <c r="R3124" s="32" t="s">
        <v>10086</v>
      </c>
      <c r="S3124" s="32" t="s">
        <v>11841</v>
      </c>
      <c r="T3124" s="32" t="s">
        <v>11842</v>
      </c>
      <c r="U3124" s="32">
        <v>1</v>
      </c>
    </row>
    <row r="3125" spans="1:21" x14ac:dyDescent="0.25">
      <c r="A3125" s="35" t="s">
        <v>180</v>
      </c>
      <c r="B3125" s="35" t="s">
        <v>181</v>
      </c>
      <c r="C3125" s="35" t="s">
        <v>182</v>
      </c>
      <c r="D3125" s="32" t="s">
        <v>3404</v>
      </c>
      <c r="E3125" s="32" t="s">
        <v>131</v>
      </c>
      <c r="F3125" s="46" t="s">
        <v>131</v>
      </c>
      <c r="G3125" s="32" t="s">
        <v>132</v>
      </c>
      <c r="H3125" s="32" t="s">
        <v>153</v>
      </c>
      <c r="I3125" s="32" t="s">
        <v>101</v>
      </c>
      <c r="J3125" s="32" t="s">
        <v>102</v>
      </c>
      <c r="K3125" s="32">
        <v>1</v>
      </c>
      <c r="L3125" s="32" t="s">
        <v>103</v>
      </c>
      <c r="O3125" s="35"/>
      <c r="P3125" s="35" t="s">
        <v>4248</v>
      </c>
      <c r="Q3125" s="32" t="s">
        <v>10028</v>
      </c>
      <c r="R3125" s="32" t="s">
        <v>13471</v>
      </c>
      <c r="S3125" s="32" t="s">
        <v>13472</v>
      </c>
      <c r="T3125" s="32" t="s">
        <v>13473</v>
      </c>
      <c r="U3125" s="32" t="s">
        <v>13474</v>
      </c>
    </row>
    <row r="3126" spans="1:21" x14ac:dyDescent="0.25">
      <c r="A3126" s="35" t="s">
        <v>9562</v>
      </c>
      <c r="B3126" s="35" t="s">
        <v>9563</v>
      </c>
      <c r="C3126" s="35" t="s">
        <v>9564</v>
      </c>
      <c r="O3126" s="35"/>
      <c r="P3126" s="35" t="s">
        <v>4362</v>
      </c>
      <c r="Q3126" s="32" t="s">
        <v>9789</v>
      </c>
      <c r="R3126" s="32" t="s">
        <v>13475</v>
      </c>
      <c r="S3126" s="32" t="s">
        <v>11894</v>
      </c>
      <c r="T3126" s="32" t="s">
        <v>11519</v>
      </c>
      <c r="U3126" s="32" t="s">
        <v>10653</v>
      </c>
    </row>
    <row r="3127" spans="1:21" x14ac:dyDescent="0.25">
      <c r="A3127" s="35" t="s">
        <v>9571</v>
      </c>
      <c r="B3127" s="35" t="s">
        <v>9572</v>
      </c>
      <c r="C3127" s="35" t="s">
        <v>9573</v>
      </c>
      <c r="O3127" s="35"/>
      <c r="P3127" s="35" t="s">
        <v>4362</v>
      </c>
      <c r="Q3127" s="32" t="s">
        <v>9789</v>
      </c>
      <c r="R3127" s="32" t="s">
        <v>13475</v>
      </c>
      <c r="S3127" s="32" t="s">
        <v>11895</v>
      </c>
      <c r="T3127" s="32" t="s">
        <v>11896</v>
      </c>
      <c r="U3127" s="32" t="s">
        <v>11897</v>
      </c>
    </row>
    <row r="3128" spans="1:21" x14ac:dyDescent="0.25">
      <c r="A3128" s="35" t="s">
        <v>9565</v>
      </c>
      <c r="B3128" s="35" t="s">
        <v>9566</v>
      </c>
      <c r="C3128" s="35" t="s">
        <v>9567</v>
      </c>
      <c r="O3128" s="35"/>
      <c r="P3128" s="35" t="s">
        <v>4362</v>
      </c>
      <c r="Q3128" s="32" t="s">
        <v>9789</v>
      </c>
      <c r="R3128" s="32" t="s">
        <v>13475</v>
      </c>
      <c r="S3128" s="32" t="s">
        <v>11898</v>
      </c>
      <c r="T3128" s="32">
        <v>560</v>
      </c>
      <c r="U3128" s="32">
        <v>51</v>
      </c>
    </row>
    <row r="3129" spans="1:21" x14ac:dyDescent="0.25">
      <c r="A3129" s="35" t="s">
        <v>9568</v>
      </c>
      <c r="B3129" s="35" t="s">
        <v>9569</v>
      </c>
      <c r="C3129" s="35" t="s">
        <v>9570</v>
      </c>
      <c r="O3129" s="35"/>
      <c r="P3129" s="35" t="s">
        <v>4362</v>
      </c>
      <c r="Q3129" s="32" t="s">
        <v>9789</v>
      </c>
      <c r="R3129" s="32" t="s">
        <v>13475</v>
      </c>
      <c r="S3129" s="32" t="s">
        <v>13476</v>
      </c>
      <c r="T3129" s="32" t="s">
        <v>11549</v>
      </c>
      <c r="U3129" s="32" t="s">
        <v>11835</v>
      </c>
    </row>
    <row r="3130" spans="1:21" x14ac:dyDescent="0.25">
      <c r="A3130" s="35" t="s">
        <v>9574</v>
      </c>
      <c r="B3130" s="35" t="s">
        <v>9575</v>
      </c>
      <c r="C3130" s="35" t="s">
        <v>9576</v>
      </c>
      <c r="O3130" s="35"/>
      <c r="P3130" s="35" t="s">
        <v>4362</v>
      </c>
      <c r="Q3130" s="32" t="s">
        <v>9789</v>
      </c>
      <c r="R3130" s="32" t="s">
        <v>13475</v>
      </c>
      <c r="S3130" s="32" t="s">
        <v>11899</v>
      </c>
      <c r="T3130" s="32" t="s">
        <v>11570</v>
      </c>
      <c r="U3130" s="32" t="s">
        <v>11900</v>
      </c>
    </row>
    <row r="3131" spans="1:21" x14ac:dyDescent="0.25">
      <c r="A3131" s="35" t="s">
        <v>9577</v>
      </c>
      <c r="B3131" s="35" t="s">
        <v>9578</v>
      </c>
      <c r="C3131" s="35" t="s">
        <v>9579</v>
      </c>
      <c r="O3131" s="35"/>
      <c r="P3131" s="35" t="s">
        <v>4362</v>
      </c>
      <c r="Q3131" s="32" t="s">
        <v>9789</v>
      </c>
      <c r="R3131" s="32" t="s">
        <v>13475</v>
      </c>
      <c r="S3131" s="32" t="s">
        <v>11901</v>
      </c>
      <c r="T3131" s="32" t="s">
        <v>11186</v>
      </c>
      <c r="U3131" s="32" t="s">
        <v>11902</v>
      </c>
    </row>
    <row r="3132" spans="1:21" x14ac:dyDescent="0.25">
      <c r="A3132" s="35" t="s">
        <v>177</v>
      </c>
      <c r="B3132" s="35" t="s">
        <v>178</v>
      </c>
      <c r="C3132" s="35" t="s">
        <v>179</v>
      </c>
      <c r="D3132" s="32" t="s">
        <v>3404</v>
      </c>
      <c r="E3132" s="32" t="s">
        <v>131</v>
      </c>
      <c r="F3132" s="46" t="s">
        <v>131</v>
      </c>
      <c r="G3132" s="32" t="s">
        <v>132</v>
      </c>
      <c r="H3132" s="32" t="s">
        <v>153</v>
      </c>
      <c r="I3132" s="32" t="s">
        <v>133</v>
      </c>
      <c r="O3132" s="35"/>
      <c r="P3132" s="35" t="s">
        <v>4248</v>
      </c>
      <c r="Q3132" s="32" t="s">
        <v>13477</v>
      </c>
      <c r="R3132" s="32" t="s">
        <v>13477</v>
      </c>
      <c r="S3132" s="32" t="e" cm="1">
        <f t="array" ref="S3132">-GreyVel</f>
        <v>#NAME?</v>
      </c>
      <c r="T3132" s="32" t="s">
        <v>10373</v>
      </c>
    </row>
    <row r="3133" spans="1:21" x14ac:dyDescent="0.25">
      <c r="A3133" s="35" t="s">
        <v>8016</v>
      </c>
      <c r="B3133" s="35" t="s">
        <v>8017</v>
      </c>
      <c r="C3133" s="35" t="s">
        <v>8018</v>
      </c>
      <c r="O3133" s="35"/>
      <c r="P3133" s="35" t="s">
        <v>4362</v>
      </c>
      <c r="Q3133" s="32" t="s">
        <v>9789</v>
      </c>
      <c r="R3133" s="32" t="s">
        <v>13478</v>
      </c>
      <c r="S3133" s="32" t="s">
        <v>10394</v>
      </c>
    </row>
    <row r="3134" spans="1:21" x14ac:dyDescent="0.25">
      <c r="A3134" s="35" t="s">
        <v>6572</v>
      </c>
      <c r="B3134" s="35" t="s">
        <v>6573</v>
      </c>
      <c r="C3134" s="35" t="s">
        <v>6574</v>
      </c>
      <c r="O3134" s="35"/>
      <c r="P3134" s="35" t="s">
        <v>4362</v>
      </c>
      <c r="Q3134" s="32" t="s">
        <v>9789</v>
      </c>
      <c r="R3134" s="32" t="s">
        <v>13475</v>
      </c>
      <c r="S3134" s="32" t="s">
        <v>12704</v>
      </c>
    </row>
    <row r="3135" spans="1:21" x14ac:dyDescent="0.25">
      <c r="A3135" s="33" t="s">
        <v>2776</v>
      </c>
      <c r="B3135" s="35" t="s">
        <v>3202</v>
      </c>
      <c r="C3135" s="35" t="s">
        <v>2998</v>
      </c>
      <c r="D3135" s="32" t="s">
        <v>3403</v>
      </c>
      <c r="E3135" s="32" t="s">
        <v>131</v>
      </c>
      <c r="I3135" s="32" t="s">
        <v>101</v>
      </c>
      <c r="O3135" s="35"/>
      <c r="P3135" s="35" t="s">
        <v>4248</v>
      </c>
      <c r="Q3135" s="32" t="s">
        <v>10028</v>
      </c>
      <c r="R3135" s="32" t="s">
        <v>13479</v>
      </c>
      <c r="S3135" s="32" t="s">
        <v>10365</v>
      </c>
    </row>
    <row r="3136" spans="1:21" x14ac:dyDescent="0.25">
      <c r="A3136" s="33" t="s">
        <v>2836</v>
      </c>
      <c r="B3136" s="35" t="s">
        <v>3262</v>
      </c>
      <c r="C3136" s="35" t="s">
        <v>3058</v>
      </c>
      <c r="D3136" s="32" t="s">
        <v>3410</v>
      </c>
      <c r="E3136" s="32" t="s">
        <v>131</v>
      </c>
      <c r="I3136" s="32" t="s">
        <v>101</v>
      </c>
      <c r="O3136" s="35"/>
      <c r="P3136" s="35" t="s">
        <v>4248</v>
      </c>
      <c r="Q3136" s="32" t="s">
        <v>10028</v>
      </c>
      <c r="R3136" s="32" t="s">
        <v>13480</v>
      </c>
      <c r="S3136" s="32" t="s">
        <v>10365</v>
      </c>
    </row>
    <row r="3137" spans="1:21" x14ac:dyDescent="0.25">
      <c r="A3137" s="33" t="s">
        <v>2923</v>
      </c>
      <c r="B3137" s="35" t="s">
        <v>3349</v>
      </c>
      <c r="C3137" s="35" t="s">
        <v>3127</v>
      </c>
      <c r="D3137" s="32" t="s">
        <v>2715</v>
      </c>
      <c r="E3137" s="32" t="s">
        <v>131</v>
      </c>
      <c r="I3137" s="32" t="s">
        <v>101</v>
      </c>
      <c r="O3137" s="35"/>
      <c r="P3137" s="35" t="s">
        <v>4248</v>
      </c>
      <c r="Q3137" s="32" t="s">
        <v>10028</v>
      </c>
      <c r="R3137" s="32" t="s">
        <v>13481</v>
      </c>
      <c r="S3137" s="32" t="s">
        <v>10365</v>
      </c>
    </row>
    <row r="3138" spans="1:21" x14ac:dyDescent="0.25">
      <c r="A3138" s="35" t="s">
        <v>174</v>
      </c>
      <c r="B3138" s="35" t="s">
        <v>175</v>
      </c>
      <c r="C3138" s="35" t="s">
        <v>176</v>
      </c>
      <c r="D3138" s="32" t="s">
        <v>130</v>
      </c>
      <c r="E3138" s="32" t="s">
        <v>131</v>
      </c>
      <c r="F3138" s="46">
        <v>4</v>
      </c>
      <c r="G3138" s="32" t="s">
        <v>132</v>
      </c>
      <c r="H3138" s="32" t="s">
        <v>100</v>
      </c>
      <c r="I3138" s="32" t="s">
        <v>133</v>
      </c>
      <c r="O3138" s="35"/>
      <c r="P3138" s="35" t="s">
        <v>4248</v>
      </c>
      <c r="Q3138" s="32" t="s">
        <v>10029</v>
      </c>
      <c r="R3138" s="32" t="s">
        <v>13482</v>
      </c>
      <c r="S3138" s="32" t="s">
        <v>13483</v>
      </c>
      <c r="T3138" s="32" t="s">
        <v>13484</v>
      </c>
      <c r="U3138" s="32" t="s">
        <v>10344</v>
      </c>
    </row>
    <row r="3139" spans="1:21" x14ac:dyDescent="0.25">
      <c r="A3139" s="35" t="s">
        <v>7852</v>
      </c>
      <c r="B3139" s="35" t="s">
        <v>7853</v>
      </c>
      <c r="C3139" s="35" t="s">
        <v>7854</v>
      </c>
      <c r="O3139" s="35"/>
      <c r="P3139" s="35" t="s">
        <v>4248</v>
      </c>
      <c r="R3139" s="32">
        <v>100000647043</v>
      </c>
      <c r="S3139" s="32" t="s">
        <v>10878</v>
      </c>
    </row>
    <row r="3140" spans="1:21" x14ac:dyDescent="0.25">
      <c r="A3140" s="35" t="s">
        <v>7948</v>
      </c>
      <c r="B3140" s="35" t="s">
        <v>7949</v>
      </c>
      <c r="C3140" s="35" t="s">
        <v>7950</v>
      </c>
      <c r="O3140" s="35"/>
      <c r="P3140" s="35" t="s">
        <v>4248</v>
      </c>
      <c r="R3140" s="32">
        <v>100000648388</v>
      </c>
      <c r="S3140" s="32" t="s">
        <v>11741</v>
      </c>
    </row>
    <row r="3141" spans="1:21" x14ac:dyDescent="0.25">
      <c r="A3141" s="35" t="s">
        <v>8112</v>
      </c>
      <c r="B3141" s="35" t="s">
        <v>8113</v>
      </c>
      <c r="C3141" s="35" t="s">
        <v>8114</v>
      </c>
      <c r="O3141" s="35"/>
      <c r="P3141" s="35" t="s">
        <v>4248</v>
      </c>
      <c r="R3141" s="32">
        <v>100000982863</v>
      </c>
      <c r="S3141" s="32" t="s">
        <v>10985</v>
      </c>
    </row>
    <row r="3142" spans="1:21" x14ac:dyDescent="0.25">
      <c r="A3142" s="35" t="s">
        <v>8103</v>
      </c>
      <c r="B3142" s="35" t="s">
        <v>8104</v>
      </c>
      <c r="C3142" s="35" t="s">
        <v>8105</v>
      </c>
      <c r="O3142" s="35"/>
      <c r="P3142" s="35" t="s">
        <v>4248</v>
      </c>
      <c r="R3142" s="32">
        <v>100000982863</v>
      </c>
      <c r="S3142" s="32" t="s">
        <v>10377</v>
      </c>
    </row>
    <row r="3143" spans="1:21" x14ac:dyDescent="0.25">
      <c r="A3143" s="35" t="s">
        <v>8109</v>
      </c>
      <c r="B3143" s="35" t="s">
        <v>8110</v>
      </c>
      <c r="C3143" s="35" t="s">
        <v>8111</v>
      </c>
      <c r="O3143" s="35"/>
      <c r="P3143" s="35" t="s">
        <v>4248</v>
      </c>
      <c r="R3143" s="32">
        <v>100000982863</v>
      </c>
      <c r="S3143" s="32" t="s">
        <v>10878</v>
      </c>
    </row>
    <row r="3144" spans="1:21" x14ac:dyDescent="0.25">
      <c r="A3144" s="35" t="s">
        <v>7812</v>
      </c>
      <c r="B3144" s="35" t="s">
        <v>7813</v>
      </c>
      <c r="C3144" s="35" t="s">
        <v>7814</v>
      </c>
      <c r="O3144" s="35"/>
      <c r="P3144" s="35" t="s">
        <v>4248</v>
      </c>
      <c r="R3144" s="32">
        <v>100000648388</v>
      </c>
      <c r="S3144" s="32" t="s">
        <v>10880</v>
      </c>
    </row>
    <row r="3145" spans="1:21" x14ac:dyDescent="0.25">
      <c r="A3145" s="35" t="s">
        <v>6515</v>
      </c>
      <c r="B3145" s="35" t="s">
        <v>6516</v>
      </c>
      <c r="C3145" s="35" t="s">
        <v>6517</v>
      </c>
      <c r="O3145" s="35"/>
      <c r="P3145" s="35" t="s">
        <v>4248</v>
      </c>
      <c r="R3145" s="32">
        <v>100000647043</v>
      </c>
      <c r="S3145" s="32" t="s">
        <v>10985</v>
      </c>
    </row>
    <row r="3146" spans="1:21" x14ac:dyDescent="0.25">
      <c r="A3146" s="35" t="s">
        <v>7754</v>
      </c>
      <c r="B3146" s="35" t="s">
        <v>7755</v>
      </c>
      <c r="C3146" s="35" t="s">
        <v>7756</v>
      </c>
      <c r="O3146" s="35"/>
      <c r="P3146" s="35" t="s">
        <v>4248</v>
      </c>
      <c r="R3146" s="32">
        <v>100000672006</v>
      </c>
      <c r="S3146" s="32" t="s">
        <v>10716</v>
      </c>
    </row>
    <row r="3147" spans="1:21" x14ac:dyDescent="0.25">
      <c r="A3147" s="35" t="s">
        <v>8115</v>
      </c>
      <c r="B3147" s="35" t="s">
        <v>8107</v>
      </c>
      <c r="C3147" s="35" t="s">
        <v>8116</v>
      </c>
      <c r="O3147" s="35"/>
      <c r="P3147" s="35" t="s">
        <v>4248</v>
      </c>
      <c r="R3147" s="32">
        <v>100000691745</v>
      </c>
      <c r="S3147" s="32" t="s">
        <v>10878</v>
      </c>
    </row>
    <row r="3148" spans="1:21" x14ac:dyDescent="0.25">
      <c r="A3148" s="35" t="s">
        <v>8106</v>
      </c>
      <c r="B3148" s="35" t="s">
        <v>8107</v>
      </c>
      <c r="C3148" s="35" t="s">
        <v>8108</v>
      </c>
      <c r="O3148" s="35"/>
      <c r="P3148" s="35" t="s">
        <v>4248</v>
      </c>
      <c r="R3148" s="32">
        <v>100000982864</v>
      </c>
      <c r="S3148" s="32" t="s">
        <v>10716</v>
      </c>
    </row>
    <row r="3149" spans="1:21" x14ac:dyDescent="0.25">
      <c r="A3149" s="35" t="s">
        <v>7714</v>
      </c>
      <c r="B3149" s="35" t="s">
        <v>7715</v>
      </c>
      <c r="C3149" s="35" t="s">
        <v>7716</v>
      </c>
      <c r="O3149" s="35"/>
      <c r="P3149" s="35" t="s">
        <v>4248</v>
      </c>
      <c r="R3149" s="32">
        <v>100000691823</v>
      </c>
      <c r="S3149" s="32" t="s">
        <v>10376</v>
      </c>
    </row>
    <row r="3150" spans="1:21" x14ac:dyDescent="0.25">
      <c r="A3150" s="35" t="s">
        <v>7906</v>
      </c>
      <c r="B3150" s="35" t="s">
        <v>7907</v>
      </c>
      <c r="C3150" s="35" t="s">
        <v>7908</v>
      </c>
      <c r="O3150" s="35"/>
      <c r="P3150" s="35" t="s">
        <v>4248</v>
      </c>
      <c r="R3150" s="32">
        <v>100000776859</v>
      </c>
      <c r="S3150" s="32" t="s">
        <v>10378</v>
      </c>
    </row>
    <row r="3151" spans="1:21" x14ac:dyDescent="0.25">
      <c r="A3151" s="35" t="s">
        <v>7885</v>
      </c>
      <c r="B3151" s="35" t="s">
        <v>7886</v>
      </c>
      <c r="C3151" s="35" t="s">
        <v>7887</v>
      </c>
      <c r="O3151" s="35"/>
      <c r="P3151" s="35" t="s">
        <v>4248</v>
      </c>
      <c r="R3151" s="32">
        <v>100000890439</v>
      </c>
      <c r="S3151" s="32" t="s">
        <v>10715</v>
      </c>
    </row>
    <row r="3152" spans="1:21" x14ac:dyDescent="0.25">
      <c r="A3152" s="35" t="s">
        <v>7829</v>
      </c>
      <c r="B3152" s="35" t="s">
        <v>7830</v>
      </c>
      <c r="C3152" s="35" t="s">
        <v>7831</v>
      </c>
      <c r="O3152" s="35"/>
      <c r="P3152" s="35" t="s">
        <v>4248</v>
      </c>
      <c r="R3152" s="32">
        <v>100000776859</v>
      </c>
      <c r="S3152" s="32" t="s">
        <v>10376</v>
      </c>
    </row>
    <row r="3153" spans="1:21" x14ac:dyDescent="0.25">
      <c r="A3153" s="35" t="s">
        <v>7671</v>
      </c>
      <c r="B3153" s="35" t="s">
        <v>7672</v>
      </c>
      <c r="C3153" s="35" t="s">
        <v>7673</v>
      </c>
      <c r="O3153" s="35"/>
      <c r="P3153" s="35" t="s">
        <v>4248</v>
      </c>
      <c r="R3153" s="32">
        <v>100000766337</v>
      </c>
      <c r="S3153" s="32" t="s">
        <v>11741</v>
      </c>
    </row>
    <row r="3154" spans="1:21" x14ac:dyDescent="0.25">
      <c r="A3154" s="35" t="s">
        <v>171</v>
      </c>
      <c r="B3154" s="35" t="s">
        <v>172</v>
      </c>
      <c r="C3154" s="35" t="s">
        <v>173</v>
      </c>
      <c r="D3154" s="32" t="s">
        <v>3390</v>
      </c>
      <c r="E3154" s="32" t="s">
        <v>3423</v>
      </c>
      <c r="F3154" s="46">
        <v>2</v>
      </c>
      <c r="G3154" s="32" t="s">
        <v>152</v>
      </c>
      <c r="H3154" s="32" t="s">
        <v>153</v>
      </c>
      <c r="I3154" s="32" t="s">
        <v>133</v>
      </c>
      <c r="O3154" s="35"/>
      <c r="P3154" s="35" t="s">
        <v>4248</v>
      </c>
      <c r="Q3154" s="32" t="s">
        <v>9787</v>
      </c>
      <c r="R3154" s="32" t="s">
        <v>13485</v>
      </c>
      <c r="S3154" s="32" t="s">
        <v>13486</v>
      </c>
      <c r="T3154" s="32" t="s">
        <v>11020</v>
      </c>
    </row>
    <row r="3155" spans="1:21" x14ac:dyDescent="0.25">
      <c r="A3155" s="35" t="s">
        <v>168</v>
      </c>
      <c r="B3155" s="35" t="s">
        <v>169</v>
      </c>
      <c r="C3155" s="35" t="s">
        <v>170</v>
      </c>
      <c r="D3155" s="32" t="s">
        <v>3420</v>
      </c>
      <c r="E3155" s="32" t="s">
        <v>3423</v>
      </c>
      <c r="F3155" s="46">
        <v>2</v>
      </c>
      <c r="G3155" s="32" t="s">
        <v>152</v>
      </c>
      <c r="H3155" s="32" t="s">
        <v>153</v>
      </c>
      <c r="I3155" s="32" t="s">
        <v>133</v>
      </c>
      <c r="O3155" s="35"/>
      <c r="P3155" s="35" t="s">
        <v>4248</v>
      </c>
      <c r="Q3155" s="32" t="s">
        <v>9787</v>
      </c>
      <c r="R3155" s="32" t="s">
        <v>170</v>
      </c>
    </row>
    <row r="3156" spans="1:21" x14ac:dyDescent="0.25">
      <c r="A3156" s="35" t="s">
        <v>165</v>
      </c>
      <c r="B3156" s="35" t="s">
        <v>166</v>
      </c>
      <c r="C3156" s="35" t="s">
        <v>167</v>
      </c>
      <c r="D3156" s="32" t="s">
        <v>3400</v>
      </c>
      <c r="E3156" s="32" t="s">
        <v>3423</v>
      </c>
      <c r="F3156" s="46">
        <v>2</v>
      </c>
      <c r="G3156" s="32" t="s">
        <v>152</v>
      </c>
      <c r="H3156" s="32" t="s">
        <v>153</v>
      </c>
      <c r="I3156" s="32" t="s">
        <v>133</v>
      </c>
      <c r="O3156" s="35"/>
      <c r="P3156" s="35" t="s">
        <v>4248</v>
      </c>
      <c r="Q3156" s="32" t="s">
        <v>9787</v>
      </c>
      <c r="R3156" s="32" t="s">
        <v>13487</v>
      </c>
      <c r="S3156" s="32" t="s">
        <v>10098</v>
      </c>
    </row>
    <row r="3157" spans="1:21" x14ac:dyDescent="0.25">
      <c r="A3157" s="35" t="s">
        <v>162</v>
      </c>
      <c r="B3157" s="35" t="s">
        <v>163</v>
      </c>
      <c r="C3157" s="35" t="s">
        <v>164</v>
      </c>
      <c r="D3157" s="32" t="s">
        <v>3391</v>
      </c>
      <c r="E3157" s="32" t="s">
        <v>3423</v>
      </c>
      <c r="F3157" s="46">
        <v>2</v>
      </c>
      <c r="G3157" s="32" t="s">
        <v>152</v>
      </c>
      <c r="H3157" s="32" t="s">
        <v>153</v>
      </c>
      <c r="I3157" s="32" t="s">
        <v>133</v>
      </c>
      <c r="O3157" s="35"/>
      <c r="P3157" s="35" t="s">
        <v>4248</v>
      </c>
      <c r="Q3157" s="32" t="s">
        <v>9788</v>
      </c>
      <c r="R3157" s="32" t="s">
        <v>13488</v>
      </c>
      <c r="S3157" s="32" t="s">
        <v>10059</v>
      </c>
    </row>
    <row r="3158" spans="1:21" x14ac:dyDescent="0.25">
      <c r="A3158" s="35" t="s">
        <v>158</v>
      </c>
      <c r="B3158" s="35" t="s">
        <v>159</v>
      </c>
      <c r="C3158" s="35" t="s">
        <v>160</v>
      </c>
      <c r="D3158" s="32" t="s">
        <v>3420</v>
      </c>
      <c r="E3158" s="32" t="s">
        <v>3423</v>
      </c>
      <c r="F3158" s="46">
        <v>2</v>
      </c>
      <c r="G3158" s="32" t="s">
        <v>152</v>
      </c>
      <c r="H3158" s="32" t="s">
        <v>153</v>
      </c>
      <c r="I3158" s="32" t="s">
        <v>133</v>
      </c>
      <c r="O3158" s="35"/>
      <c r="P3158" s="35" t="s">
        <v>4248</v>
      </c>
      <c r="Q3158" s="32" t="s">
        <v>9788</v>
      </c>
      <c r="R3158" s="32" t="s">
        <v>160</v>
      </c>
    </row>
    <row r="3159" spans="1:21" x14ac:dyDescent="0.25">
      <c r="A3159" s="35" t="s">
        <v>154</v>
      </c>
      <c r="B3159" s="35" t="s">
        <v>155</v>
      </c>
      <c r="C3159" s="35" t="s">
        <v>156</v>
      </c>
      <c r="D3159" s="32" t="s">
        <v>3390</v>
      </c>
      <c r="E3159" s="32" t="s">
        <v>3423</v>
      </c>
      <c r="F3159" s="46">
        <v>2</v>
      </c>
      <c r="G3159" s="32" t="s">
        <v>152</v>
      </c>
      <c r="H3159" s="32" t="s">
        <v>153</v>
      </c>
      <c r="I3159" s="32" t="s">
        <v>133</v>
      </c>
      <c r="O3159" s="35"/>
      <c r="P3159" s="35" t="s">
        <v>4248</v>
      </c>
      <c r="Q3159" s="32" t="s">
        <v>9788</v>
      </c>
      <c r="R3159" s="32" t="s">
        <v>13489</v>
      </c>
      <c r="S3159" s="32" t="s">
        <v>13486</v>
      </c>
      <c r="T3159" s="32" t="s">
        <v>11020</v>
      </c>
    </row>
    <row r="3160" spans="1:21" x14ac:dyDescent="0.25">
      <c r="A3160" s="35" t="s">
        <v>148</v>
      </c>
      <c r="B3160" s="35" t="s">
        <v>149</v>
      </c>
      <c r="C3160" s="35" t="s">
        <v>150</v>
      </c>
      <c r="D3160" s="32" t="s">
        <v>3400</v>
      </c>
      <c r="E3160" s="32" t="s">
        <v>3423</v>
      </c>
      <c r="F3160" s="46">
        <v>2</v>
      </c>
      <c r="G3160" s="32" t="s">
        <v>152</v>
      </c>
      <c r="H3160" s="32" t="s">
        <v>153</v>
      </c>
      <c r="I3160" s="32" t="s">
        <v>133</v>
      </c>
      <c r="O3160" s="35"/>
      <c r="P3160" s="35" t="s">
        <v>4248</v>
      </c>
      <c r="Q3160" s="32" t="s">
        <v>9788</v>
      </c>
      <c r="R3160" s="32" t="s">
        <v>13490</v>
      </c>
      <c r="S3160" s="32" t="s">
        <v>10098</v>
      </c>
    </row>
    <row r="3161" spans="1:21" x14ac:dyDescent="0.25">
      <c r="A3161" s="35" t="s">
        <v>144</v>
      </c>
      <c r="B3161" s="35" t="s">
        <v>145</v>
      </c>
      <c r="C3161" s="37" t="s">
        <v>146</v>
      </c>
      <c r="D3161" s="32" t="s">
        <v>3406</v>
      </c>
      <c r="E3161" s="32" t="s">
        <v>143</v>
      </c>
      <c r="F3161" s="46">
        <v>4</v>
      </c>
      <c r="G3161" s="32" t="s">
        <v>132</v>
      </c>
      <c r="H3161" s="32" t="s">
        <v>100</v>
      </c>
      <c r="I3161" s="32" t="s">
        <v>133</v>
      </c>
      <c r="O3161" s="35"/>
      <c r="P3161" s="35" t="s">
        <v>4248</v>
      </c>
      <c r="Q3161" s="32" t="s">
        <v>10030</v>
      </c>
      <c r="R3161" s="32" t="s">
        <v>13491</v>
      </c>
      <c r="S3161" s="32" t="s">
        <v>13492</v>
      </c>
      <c r="T3161" s="32">
        <v>0</v>
      </c>
    </row>
    <row r="3162" spans="1:21" x14ac:dyDescent="0.25">
      <c r="A3162" s="35" t="s">
        <v>139</v>
      </c>
      <c r="B3162" s="35" t="s">
        <v>140</v>
      </c>
      <c r="C3162" s="37" t="s">
        <v>141</v>
      </c>
      <c r="D3162" s="32" t="s">
        <v>142</v>
      </c>
      <c r="E3162" s="32" t="s">
        <v>143</v>
      </c>
      <c r="F3162" s="46">
        <v>4</v>
      </c>
      <c r="G3162" s="32" t="s">
        <v>132</v>
      </c>
      <c r="H3162" s="32" t="s">
        <v>100</v>
      </c>
      <c r="I3162" s="32" t="s">
        <v>133</v>
      </c>
      <c r="O3162" s="35"/>
      <c r="P3162" s="35" t="s">
        <v>4248</v>
      </c>
      <c r="Q3162" s="32" t="s">
        <v>10030</v>
      </c>
      <c r="R3162" s="32" t="s">
        <v>13493</v>
      </c>
      <c r="S3162" s="32" t="s">
        <v>13494</v>
      </c>
    </row>
    <row r="3163" spans="1:21" x14ac:dyDescent="0.25">
      <c r="A3163" s="35" t="s">
        <v>134</v>
      </c>
      <c r="B3163" s="35" t="s">
        <v>135</v>
      </c>
      <c r="C3163" s="35" t="s">
        <v>136</v>
      </c>
      <c r="D3163" s="32" t="s">
        <v>137</v>
      </c>
      <c r="E3163" s="32" t="s">
        <v>138</v>
      </c>
      <c r="F3163" s="46" t="s">
        <v>138</v>
      </c>
      <c r="I3163" s="32" t="s">
        <v>133</v>
      </c>
      <c r="O3163" s="35"/>
      <c r="P3163" s="35" t="s">
        <v>4248</v>
      </c>
      <c r="R3163" s="32" t="s">
        <v>13495</v>
      </c>
      <c r="S3163" s="32" t="s">
        <v>13496</v>
      </c>
      <c r="T3163" s="32" t="s">
        <v>12213</v>
      </c>
      <c r="U3163" s="32" t="s">
        <v>10246</v>
      </c>
    </row>
    <row r="3164" spans="1:21" x14ac:dyDescent="0.25">
      <c r="A3164" s="35" t="s">
        <v>8061</v>
      </c>
      <c r="B3164" s="35" t="s">
        <v>8062</v>
      </c>
      <c r="C3164" s="35" t="s">
        <v>8063</v>
      </c>
      <c r="O3164" s="35"/>
      <c r="P3164" s="35" t="s">
        <v>4248</v>
      </c>
      <c r="Q3164" s="32" t="s">
        <v>9786</v>
      </c>
      <c r="R3164" s="32" t="s">
        <v>13497</v>
      </c>
      <c r="S3164" s="32" t="s">
        <v>13498</v>
      </c>
    </row>
    <row r="3165" spans="1:21" x14ac:dyDescent="0.25">
      <c r="A3165" s="35" t="s">
        <v>8058</v>
      </c>
      <c r="B3165" s="35" t="s">
        <v>8059</v>
      </c>
      <c r="C3165" s="35" t="s">
        <v>8060</v>
      </c>
      <c r="O3165" s="35"/>
      <c r="P3165" s="35" t="s">
        <v>4248</v>
      </c>
      <c r="Q3165" s="32" t="s">
        <v>9786</v>
      </c>
      <c r="R3165" s="32" t="s">
        <v>13499</v>
      </c>
      <c r="S3165" s="32" t="s">
        <v>13500</v>
      </c>
      <c r="T3165" s="32" t="s">
        <v>10399</v>
      </c>
      <c r="U3165" s="32" t="s">
        <v>10394</v>
      </c>
    </row>
    <row r="3166" spans="1:21" x14ac:dyDescent="0.25">
      <c r="A3166" s="35" t="s">
        <v>9374</v>
      </c>
      <c r="B3166" s="35" t="s">
        <v>9375</v>
      </c>
      <c r="C3166" s="35" t="s">
        <v>9376</v>
      </c>
      <c r="O3166" s="35"/>
      <c r="P3166" s="35" t="s">
        <v>4248</v>
      </c>
      <c r="Q3166" s="32" t="s">
        <v>9786</v>
      </c>
      <c r="R3166" s="32" t="s">
        <v>13501</v>
      </c>
      <c r="S3166" s="32" t="s">
        <v>13502</v>
      </c>
      <c r="T3166" s="32" t="s">
        <v>10373</v>
      </c>
    </row>
    <row r="3167" spans="1:21" x14ac:dyDescent="0.25">
      <c r="A3167" s="35" t="s">
        <v>3650</v>
      </c>
      <c r="B3167" s="35" t="s">
        <v>3651</v>
      </c>
      <c r="C3167" s="35" t="s">
        <v>3652</v>
      </c>
      <c r="D3167" s="32" t="s">
        <v>3653</v>
      </c>
      <c r="O3167" s="35"/>
      <c r="P3167" s="35" t="s">
        <v>4248</v>
      </c>
      <c r="Q3167" s="32" t="s">
        <v>9785</v>
      </c>
      <c r="R3167" s="32" t="s">
        <v>13503</v>
      </c>
      <c r="S3167" s="32" t="s">
        <v>13504</v>
      </c>
      <c r="T3167" s="32" t="s">
        <v>13505</v>
      </c>
      <c r="U3167" s="32" t="s">
        <v>13506</v>
      </c>
    </row>
    <row r="3168" spans="1:21" x14ac:dyDescent="0.25">
      <c r="A3168" s="35" t="s">
        <v>127</v>
      </c>
      <c r="B3168" s="35" t="s">
        <v>128</v>
      </c>
      <c r="C3168" s="35" t="s">
        <v>129</v>
      </c>
      <c r="D3168" s="32" t="s">
        <v>130</v>
      </c>
      <c r="E3168" s="32" t="s">
        <v>117</v>
      </c>
      <c r="F3168" s="46" t="s">
        <v>131</v>
      </c>
      <c r="G3168" s="32" t="s">
        <v>132</v>
      </c>
      <c r="H3168" s="32" t="s">
        <v>100</v>
      </c>
      <c r="I3168" s="32" t="s">
        <v>133</v>
      </c>
      <c r="O3168" s="35"/>
      <c r="P3168" s="35" t="s">
        <v>4248</v>
      </c>
      <c r="R3168" s="32" t="s">
        <v>13507</v>
      </c>
      <c r="S3168" s="32" t="s">
        <v>13508</v>
      </c>
      <c r="T3168" s="32" t="s">
        <v>13334</v>
      </c>
      <c r="U3168" s="32" t="s">
        <v>13509</v>
      </c>
    </row>
    <row r="3169" spans="1:21" x14ac:dyDescent="0.25">
      <c r="A3169" s="35" t="s">
        <v>124</v>
      </c>
      <c r="B3169" s="35" t="s">
        <v>125</v>
      </c>
      <c r="C3169" s="35" t="s">
        <v>126</v>
      </c>
      <c r="D3169" s="32" t="s">
        <v>123</v>
      </c>
      <c r="E3169" s="32" t="s">
        <v>97</v>
      </c>
      <c r="F3169" s="46">
        <v>4</v>
      </c>
      <c r="G3169" s="32" t="s">
        <v>99</v>
      </c>
      <c r="H3169" s="32" t="s">
        <v>100</v>
      </c>
      <c r="I3169" s="32" t="s">
        <v>101</v>
      </c>
      <c r="J3169" s="32" t="s">
        <v>102</v>
      </c>
      <c r="K3169" s="32">
        <v>1</v>
      </c>
      <c r="L3169" s="32" t="s">
        <v>103</v>
      </c>
      <c r="O3169" s="35"/>
      <c r="P3169" s="35" t="s">
        <v>4248</v>
      </c>
      <c r="Q3169" s="32" t="s">
        <v>9781</v>
      </c>
      <c r="R3169" s="32" t="s">
        <v>13510</v>
      </c>
      <c r="S3169" s="32" t="s">
        <v>13511</v>
      </c>
      <c r="T3169" s="32" t="e" cm="1">
        <f t="array" ref="T3169">-Gr</f>
        <v>#NAME?</v>
      </c>
      <c r="U3169" s="32" t="s">
        <v>13512</v>
      </c>
    </row>
    <row r="3170" spans="1:21" x14ac:dyDescent="0.25">
      <c r="A3170" s="35" t="s">
        <v>121</v>
      </c>
      <c r="B3170" s="35" t="s">
        <v>122</v>
      </c>
      <c r="C3170" s="35" t="s">
        <v>42</v>
      </c>
      <c r="D3170" s="32" t="s">
        <v>123</v>
      </c>
      <c r="E3170" s="32" t="s">
        <v>97</v>
      </c>
      <c r="F3170" s="46" t="s">
        <v>98</v>
      </c>
      <c r="G3170" s="32" t="s">
        <v>99</v>
      </c>
      <c r="H3170" s="32" t="s">
        <v>100</v>
      </c>
      <c r="I3170" s="32" t="s">
        <v>101</v>
      </c>
      <c r="J3170" s="32" t="s">
        <v>102</v>
      </c>
      <c r="K3170" s="32">
        <v>1</v>
      </c>
      <c r="L3170" s="32" t="s">
        <v>103</v>
      </c>
      <c r="M3170" s="38" t="s">
        <v>43</v>
      </c>
      <c r="N3170" s="38" t="s">
        <v>44</v>
      </c>
      <c r="O3170" s="35"/>
      <c r="P3170" s="35" t="s">
        <v>4248</v>
      </c>
      <c r="Q3170" s="32" t="s">
        <v>9781</v>
      </c>
      <c r="R3170" s="32" t="s">
        <v>13510</v>
      </c>
      <c r="S3170" s="32" t="s">
        <v>13513</v>
      </c>
      <c r="T3170" s="32" t="s">
        <v>10096</v>
      </c>
      <c r="U3170" s="32" t="s">
        <v>13514</v>
      </c>
    </row>
    <row r="3171" spans="1:21" x14ac:dyDescent="0.25">
      <c r="A3171" s="35" t="s">
        <v>118</v>
      </c>
      <c r="B3171" s="35" t="s">
        <v>119</v>
      </c>
      <c r="C3171" s="35" t="s">
        <v>120</v>
      </c>
      <c r="D3171" s="32" t="s">
        <v>137</v>
      </c>
      <c r="E3171" s="32" t="s">
        <v>97</v>
      </c>
      <c r="F3171" s="46">
        <v>4</v>
      </c>
      <c r="G3171" s="32" t="s">
        <v>99</v>
      </c>
      <c r="H3171" s="32" t="s">
        <v>100</v>
      </c>
      <c r="I3171" s="32" t="s">
        <v>101</v>
      </c>
      <c r="J3171" s="32" t="s">
        <v>102</v>
      </c>
      <c r="K3171" s="32">
        <v>1</v>
      </c>
      <c r="L3171" s="32" t="s">
        <v>103</v>
      </c>
      <c r="O3171" s="35"/>
      <c r="P3171" s="35" t="s">
        <v>4248</v>
      </c>
      <c r="Q3171" s="32" t="s">
        <v>9781</v>
      </c>
      <c r="R3171" s="32" t="s">
        <v>12314</v>
      </c>
      <c r="S3171" s="32" t="s">
        <v>12315</v>
      </c>
      <c r="T3171" s="32" t="s">
        <v>12895</v>
      </c>
      <c r="U3171" s="32" t="s">
        <v>13515</v>
      </c>
    </row>
    <row r="3172" spans="1:21" x14ac:dyDescent="0.25">
      <c r="A3172" s="35" t="s">
        <v>114</v>
      </c>
      <c r="B3172" s="35" t="s">
        <v>115</v>
      </c>
      <c r="C3172" s="35" t="s">
        <v>116</v>
      </c>
      <c r="D3172" s="32" t="s">
        <v>137</v>
      </c>
      <c r="E3172" s="32" t="s">
        <v>97</v>
      </c>
      <c r="F3172" s="46" t="s">
        <v>98</v>
      </c>
      <c r="G3172" s="32" t="s">
        <v>99</v>
      </c>
      <c r="H3172" s="32" t="s">
        <v>100</v>
      </c>
      <c r="I3172" s="32" t="s">
        <v>101</v>
      </c>
      <c r="J3172" s="32" t="s">
        <v>102</v>
      </c>
      <c r="K3172" s="32">
        <v>1</v>
      </c>
      <c r="L3172" s="32" t="s">
        <v>103</v>
      </c>
      <c r="O3172" s="35"/>
      <c r="P3172" s="35" t="s">
        <v>4248</v>
      </c>
      <c r="Q3172" s="32" t="s">
        <v>9781</v>
      </c>
      <c r="R3172" s="32" t="s">
        <v>12314</v>
      </c>
      <c r="S3172" s="32" t="s">
        <v>12319</v>
      </c>
      <c r="T3172" s="32" t="s">
        <v>12320</v>
      </c>
      <c r="U3172" s="32" t="s">
        <v>13516</v>
      </c>
    </row>
    <row r="3173" spans="1:21" x14ac:dyDescent="0.25">
      <c r="A3173" s="35" t="s">
        <v>111</v>
      </c>
      <c r="B3173" s="35" t="s">
        <v>112</v>
      </c>
      <c r="C3173" s="35" t="s">
        <v>113</v>
      </c>
      <c r="D3173" s="32" t="s">
        <v>110</v>
      </c>
      <c r="E3173" s="32" t="s">
        <v>97</v>
      </c>
      <c r="F3173" s="46">
        <v>4</v>
      </c>
      <c r="G3173" s="32" t="s">
        <v>99</v>
      </c>
      <c r="H3173" s="32" t="s">
        <v>100</v>
      </c>
      <c r="I3173" s="32" t="s">
        <v>101</v>
      </c>
      <c r="J3173" s="32" t="s">
        <v>102</v>
      </c>
      <c r="K3173" s="32">
        <v>1</v>
      </c>
      <c r="L3173" s="32" t="s">
        <v>103</v>
      </c>
      <c r="O3173" s="35"/>
      <c r="P3173" s="35" t="s">
        <v>4248</v>
      </c>
      <c r="Q3173" s="32" t="s">
        <v>9781</v>
      </c>
      <c r="R3173" s="32" t="s">
        <v>12314</v>
      </c>
      <c r="S3173" s="32" t="s">
        <v>12315</v>
      </c>
      <c r="T3173" s="32" t="s">
        <v>10047</v>
      </c>
      <c r="U3173" s="32" t="s">
        <v>13517</v>
      </c>
    </row>
    <row r="3174" spans="1:21" x14ac:dyDescent="0.25">
      <c r="A3174" s="35" t="s">
        <v>107</v>
      </c>
      <c r="B3174" s="35" t="s">
        <v>108</v>
      </c>
      <c r="C3174" s="35" t="s">
        <v>109</v>
      </c>
      <c r="D3174" s="32" t="s">
        <v>110</v>
      </c>
      <c r="E3174" s="32" t="s">
        <v>97</v>
      </c>
      <c r="F3174" s="46" t="s">
        <v>98</v>
      </c>
      <c r="G3174" s="32" t="s">
        <v>99</v>
      </c>
      <c r="H3174" s="32" t="s">
        <v>100</v>
      </c>
      <c r="I3174" s="32" t="s">
        <v>101</v>
      </c>
      <c r="J3174" s="32" t="s">
        <v>102</v>
      </c>
      <c r="K3174" s="32">
        <v>1</v>
      </c>
      <c r="L3174" s="32" t="s">
        <v>103</v>
      </c>
      <c r="O3174" s="35"/>
      <c r="P3174" s="35" t="s">
        <v>4248</v>
      </c>
      <c r="Q3174" s="32" t="s">
        <v>9781</v>
      </c>
      <c r="R3174" s="32" t="s">
        <v>12314</v>
      </c>
      <c r="S3174" s="32" t="s">
        <v>12319</v>
      </c>
      <c r="T3174" s="32" t="s">
        <v>12320</v>
      </c>
      <c r="U3174" s="32" t="s">
        <v>13518</v>
      </c>
    </row>
    <row r="3175" spans="1:21" x14ac:dyDescent="0.25">
      <c r="A3175" s="35" t="s">
        <v>104</v>
      </c>
      <c r="B3175" s="35" t="s">
        <v>105</v>
      </c>
      <c r="C3175" s="35" t="s">
        <v>106</v>
      </c>
      <c r="D3175" s="32" t="s">
        <v>96</v>
      </c>
      <c r="E3175" s="32" t="s">
        <v>97</v>
      </c>
      <c r="F3175" s="46">
        <v>4</v>
      </c>
      <c r="G3175" s="32" t="s">
        <v>99</v>
      </c>
      <c r="H3175" s="32" t="s">
        <v>100</v>
      </c>
      <c r="I3175" s="32" t="s">
        <v>101</v>
      </c>
      <c r="J3175" s="32" t="s">
        <v>102</v>
      </c>
      <c r="K3175" s="32">
        <v>1</v>
      </c>
      <c r="L3175" s="32" t="s">
        <v>103</v>
      </c>
      <c r="O3175" s="35"/>
      <c r="P3175" s="35" t="s">
        <v>4248</v>
      </c>
      <c r="Q3175" s="32" t="s">
        <v>9781</v>
      </c>
      <c r="R3175" s="32" t="s">
        <v>12314</v>
      </c>
      <c r="S3175" s="32" t="s">
        <v>12315</v>
      </c>
      <c r="T3175" s="32" t="s">
        <v>11030</v>
      </c>
      <c r="U3175" s="32" t="s">
        <v>13519</v>
      </c>
    </row>
    <row r="3176" spans="1:21" x14ac:dyDescent="0.25">
      <c r="A3176" s="35" t="s">
        <v>93</v>
      </c>
      <c r="B3176" s="35" t="s">
        <v>94</v>
      </c>
      <c r="C3176" s="35" t="s">
        <v>95</v>
      </c>
      <c r="D3176" s="32" t="s">
        <v>96</v>
      </c>
      <c r="E3176" s="32" t="s">
        <v>97</v>
      </c>
      <c r="F3176" s="46" t="s">
        <v>98</v>
      </c>
      <c r="G3176" s="32" t="s">
        <v>99</v>
      </c>
      <c r="H3176" s="32" t="s">
        <v>100</v>
      </c>
      <c r="I3176" s="32" t="s">
        <v>101</v>
      </c>
      <c r="J3176" s="32" t="s">
        <v>102</v>
      </c>
      <c r="K3176" s="32">
        <v>1</v>
      </c>
      <c r="L3176" s="32" t="s">
        <v>103</v>
      </c>
      <c r="O3176" s="35"/>
      <c r="P3176" s="35" t="s">
        <v>4248</v>
      </c>
      <c r="Q3176" s="32" t="s">
        <v>9781</v>
      </c>
      <c r="R3176" s="32" t="s">
        <v>12314</v>
      </c>
      <c r="S3176" s="32" t="s">
        <v>12319</v>
      </c>
      <c r="T3176" s="32" t="s">
        <v>12320</v>
      </c>
      <c r="U3176" s="32" t="s">
        <v>13520</v>
      </c>
    </row>
    <row r="3177" spans="1:21" x14ac:dyDescent="0.25">
      <c r="A3177" s="35" t="s">
        <v>2703</v>
      </c>
      <c r="B3177" s="35"/>
      <c r="C3177" s="35" t="s">
        <v>2704</v>
      </c>
      <c r="D3177" s="32" t="s">
        <v>1010</v>
      </c>
      <c r="E3177" s="32" t="s">
        <v>416</v>
      </c>
      <c r="F3177" s="46">
        <v>4</v>
      </c>
      <c r="G3177" s="32" t="s">
        <v>132</v>
      </c>
      <c r="H3177" s="32" t="s">
        <v>100</v>
      </c>
      <c r="I3177" s="32" t="s">
        <v>2706</v>
      </c>
      <c r="O3177" s="35"/>
      <c r="P3177" s="35" t="s">
        <v>3713</v>
      </c>
      <c r="Q3177" s="32" t="s">
        <v>9782</v>
      </c>
      <c r="R3177" s="32" t="s">
        <v>10597</v>
      </c>
      <c r="S3177" s="32" t="s">
        <v>10587</v>
      </c>
      <c r="T3177" s="32">
        <v>592</v>
      </c>
      <c r="U3177" s="32" t="s">
        <v>10588</v>
      </c>
    </row>
    <row r="3178" spans="1:21" x14ac:dyDescent="0.25">
      <c r="A3178" s="35"/>
      <c r="B3178" s="35"/>
      <c r="C3178" s="35" t="s">
        <v>2707</v>
      </c>
      <c r="D3178" s="32" t="s">
        <v>2708</v>
      </c>
      <c r="E3178" s="32" t="s">
        <v>416</v>
      </c>
      <c r="F3178" s="46">
        <v>4</v>
      </c>
      <c r="G3178" s="32" t="s">
        <v>132</v>
      </c>
      <c r="H3178" s="32" t="s">
        <v>100</v>
      </c>
      <c r="I3178" s="32" t="s">
        <v>2706</v>
      </c>
      <c r="O3178" s="35"/>
      <c r="P3178" s="35" t="s">
        <v>4248</v>
      </c>
      <c r="Q3178" s="32" t="s">
        <v>9946</v>
      </c>
      <c r="R3178" s="32" t="s">
        <v>9784</v>
      </c>
      <c r="S3178" s="32" t="s">
        <v>10105</v>
      </c>
    </row>
    <row r="3179" spans="1:21" x14ac:dyDescent="0.25">
      <c r="A3179" s="35"/>
      <c r="B3179" s="35"/>
      <c r="C3179" s="35" t="s">
        <v>2710</v>
      </c>
      <c r="D3179" s="32" t="s">
        <v>84</v>
      </c>
      <c r="E3179" s="32" t="s">
        <v>138</v>
      </c>
      <c r="F3179" s="46" t="s">
        <v>138</v>
      </c>
      <c r="I3179" s="32" t="s">
        <v>133</v>
      </c>
      <c r="M3179" s="46">
        <v>59</v>
      </c>
      <c r="N3179" s="46">
        <v>60</v>
      </c>
      <c r="O3179" s="35"/>
      <c r="P3179" s="35" t="s">
        <v>4248</v>
      </c>
      <c r="Q3179" s="32" t="s">
        <v>9981</v>
      </c>
      <c r="R3179" s="32" t="s">
        <v>9783</v>
      </c>
      <c r="S3179" s="32" t="s">
        <v>10105</v>
      </c>
    </row>
  </sheetData>
  <autoFilter ref="A1:T3179" xr:uid="{00000000-0001-0000-0000-000000000000}"/>
  <sortState xmlns:xlrd2="http://schemas.microsoft.com/office/spreadsheetml/2017/richdata2" ref="A2:N1082">
    <sortCondition ref="D1:D1082"/>
  </sortState>
  <conditionalFormatting sqref="A1:A1048576">
    <cfRule type="duplicateValues" dxfId="2" priority="2"/>
  </conditionalFormatting>
  <conditionalFormatting sqref="G226:H226">
    <cfRule type="duplicateValues" dxfId="1" priority="3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0415-7446-430A-B8AE-006615FD7679}">
  <dimension ref="A1:D3179"/>
  <sheetViews>
    <sheetView topLeftCell="A3152" workbookViewId="0">
      <selection activeCell="D1" sqref="D1:D3179"/>
    </sheetView>
  </sheetViews>
  <sheetFormatPr defaultRowHeight="14.4" x14ac:dyDescent="0.3"/>
  <cols>
    <col min="1" max="1" width="20.33203125" bestFit="1" customWidth="1"/>
    <col min="2" max="2" width="86" bestFit="1" customWidth="1"/>
    <col min="3" max="3" width="77.5546875" bestFit="1" customWidth="1"/>
    <col min="4" max="4" width="15" bestFit="1" customWidth="1"/>
  </cols>
  <sheetData>
    <row r="1" spans="1:4" x14ac:dyDescent="0.3">
      <c r="A1" s="1" t="s">
        <v>81</v>
      </c>
      <c r="B1" s="1" t="s">
        <v>82</v>
      </c>
      <c r="C1" s="12" t="s">
        <v>83</v>
      </c>
      <c r="D1" s="12" t="s">
        <v>4247</v>
      </c>
    </row>
    <row r="2" spans="1:4" x14ac:dyDescent="0.3">
      <c r="A2" s="2" t="s">
        <v>2380</v>
      </c>
      <c r="B2" s="2" t="s">
        <v>2381</v>
      </c>
      <c r="C2" s="2" t="s">
        <v>2382</v>
      </c>
      <c r="D2" s="2" t="s">
        <v>4248</v>
      </c>
    </row>
    <row r="3" spans="1:4" x14ac:dyDescent="0.3">
      <c r="A3" s="2" t="s">
        <v>2336</v>
      </c>
      <c r="B3" s="2" t="s">
        <v>2337</v>
      </c>
      <c r="C3" s="2" t="s">
        <v>2338</v>
      </c>
      <c r="D3" s="2" t="s">
        <v>4248</v>
      </c>
    </row>
    <row r="4" spans="1:4" x14ac:dyDescent="0.3">
      <c r="A4" s="2" t="s">
        <v>2365</v>
      </c>
      <c r="B4" s="2" t="s">
        <v>2366</v>
      </c>
      <c r="C4" s="2" t="s">
        <v>2367</v>
      </c>
      <c r="D4" s="2" t="s">
        <v>4248</v>
      </c>
    </row>
    <row r="5" spans="1:4" x14ac:dyDescent="0.3">
      <c r="A5" s="2" t="s">
        <v>2305</v>
      </c>
      <c r="B5" s="2" t="s">
        <v>2306</v>
      </c>
      <c r="C5" s="2" t="s">
        <v>2307</v>
      </c>
      <c r="D5" s="2" t="s">
        <v>4248</v>
      </c>
    </row>
    <row r="6" spans="1:4" x14ac:dyDescent="0.3">
      <c r="A6" s="2" t="s">
        <v>2322</v>
      </c>
      <c r="B6" s="2" t="s">
        <v>2323</v>
      </c>
      <c r="C6" s="2" t="s">
        <v>8</v>
      </c>
      <c r="D6" s="2" t="s">
        <v>4248</v>
      </c>
    </row>
    <row r="7" spans="1:4" x14ac:dyDescent="0.3">
      <c r="A7" s="2" t="s">
        <v>2351</v>
      </c>
      <c r="B7" s="2" t="s">
        <v>2352</v>
      </c>
      <c r="C7" s="2" t="s">
        <v>7</v>
      </c>
      <c r="D7" s="2" t="s">
        <v>4248</v>
      </c>
    </row>
    <row r="8" spans="1:4" x14ac:dyDescent="0.3">
      <c r="A8" s="2" t="s">
        <v>2348</v>
      </c>
      <c r="B8" s="2" t="s">
        <v>2349</v>
      </c>
      <c r="C8" s="2" t="s">
        <v>2350</v>
      </c>
      <c r="D8" s="2" t="s">
        <v>4248</v>
      </c>
    </row>
    <row r="9" spans="1:4" x14ac:dyDescent="0.3">
      <c r="A9" s="2" t="s">
        <v>2371</v>
      </c>
      <c r="B9" s="2" t="s">
        <v>2372</v>
      </c>
      <c r="C9" s="2" t="s">
        <v>2373</v>
      </c>
      <c r="D9" s="2" t="s">
        <v>4248</v>
      </c>
    </row>
    <row r="10" spans="1:4" x14ac:dyDescent="0.3">
      <c r="A10" s="2" t="s">
        <v>2356</v>
      </c>
      <c r="B10" s="2" t="s">
        <v>2357</v>
      </c>
      <c r="C10" s="2" t="s">
        <v>2358</v>
      </c>
      <c r="D10" s="2" t="s">
        <v>4248</v>
      </c>
    </row>
    <row r="11" spans="1:4" x14ac:dyDescent="0.3">
      <c r="A11" s="2" t="s">
        <v>2362</v>
      </c>
      <c r="B11" s="2" t="s">
        <v>2363</v>
      </c>
      <c r="C11" s="2" t="s">
        <v>2364</v>
      </c>
      <c r="D11" s="2" t="s">
        <v>4248</v>
      </c>
    </row>
    <row r="12" spans="1:4" x14ac:dyDescent="0.3">
      <c r="A12" s="2" t="s">
        <v>2302</v>
      </c>
      <c r="B12" s="2" t="s">
        <v>2303</v>
      </c>
      <c r="C12" s="2" t="s">
        <v>2304</v>
      </c>
      <c r="D12" s="2" t="s">
        <v>4248</v>
      </c>
    </row>
    <row r="13" spans="1:4" x14ac:dyDescent="0.3">
      <c r="A13" s="2" t="s">
        <v>2342</v>
      </c>
      <c r="B13" s="2" t="s">
        <v>2343</v>
      </c>
      <c r="C13" s="2" t="s">
        <v>2344</v>
      </c>
      <c r="D13" s="2" t="s">
        <v>4248</v>
      </c>
    </row>
    <row r="14" spans="1:4" x14ac:dyDescent="0.3">
      <c r="A14" s="2" t="s">
        <v>2377</v>
      </c>
      <c r="B14" s="2" t="s">
        <v>2378</v>
      </c>
      <c r="C14" s="2" t="s">
        <v>2379</v>
      </c>
      <c r="D14" s="2" t="s">
        <v>4248</v>
      </c>
    </row>
    <row r="15" spans="1:4" x14ac:dyDescent="0.3">
      <c r="A15" s="2" t="s">
        <v>2333</v>
      </c>
      <c r="B15" s="2" t="s">
        <v>2334</v>
      </c>
      <c r="C15" s="2" t="s">
        <v>2335</v>
      </c>
      <c r="D15" s="2" t="s">
        <v>4248</v>
      </c>
    </row>
    <row r="16" spans="1:4" x14ac:dyDescent="0.3">
      <c r="A16" s="2" t="s">
        <v>2312</v>
      </c>
      <c r="B16" s="2" t="s">
        <v>2313</v>
      </c>
      <c r="C16" s="2" t="s">
        <v>2314</v>
      </c>
      <c r="D16" s="2" t="s">
        <v>4248</v>
      </c>
    </row>
    <row r="17" spans="1:4" x14ac:dyDescent="0.3">
      <c r="A17" s="2" t="s">
        <v>2319</v>
      </c>
      <c r="B17" s="2" t="s">
        <v>2320</v>
      </c>
      <c r="C17" s="2" t="s">
        <v>2321</v>
      </c>
      <c r="D17" s="2" t="s">
        <v>4248</v>
      </c>
    </row>
    <row r="18" spans="1:4" x14ac:dyDescent="0.3">
      <c r="A18" s="2" t="s">
        <v>2327</v>
      </c>
      <c r="B18" s="2" t="s">
        <v>2328</v>
      </c>
      <c r="C18" s="2" t="s">
        <v>2329</v>
      </c>
      <c r="D18" s="2" t="s">
        <v>4248</v>
      </c>
    </row>
    <row r="19" spans="1:4" x14ac:dyDescent="0.3">
      <c r="A19" s="2" t="s">
        <v>2296</v>
      </c>
      <c r="B19" s="2" t="s">
        <v>2297</v>
      </c>
      <c r="C19" s="2" t="s">
        <v>2298</v>
      </c>
      <c r="D19" s="2" t="s">
        <v>4248</v>
      </c>
    </row>
    <row r="20" spans="1:4" x14ac:dyDescent="0.3">
      <c r="A20" s="2" t="s">
        <v>1221</v>
      </c>
      <c r="B20" s="2" t="s">
        <v>1222</v>
      </c>
      <c r="C20" s="2" t="s">
        <v>1223</v>
      </c>
      <c r="D20" s="2" t="s">
        <v>4248</v>
      </c>
    </row>
    <row r="21" spans="1:4" x14ac:dyDescent="0.3">
      <c r="A21" s="2" t="s">
        <v>1218</v>
      </c>
      <c r="B21" s="2" t="s">
        <v>1219</v>
      </c>
      <c r="C21" s="2" t="s">
        <v>1220</v>
      </c>
      <c r="D21" s="2" t="s">
        <v>4248</v>
      </c>
    </row>
    <row r="22" spans="1:4" x14ac:dyDescent="0.3">
      <c r="A22" s="2" t="s">
        <v>1224</v>
      </c>
      <c r="B22" s="2" t="s">
        <v>1225</v>
      </c>
      <c r="C22" s="2" t="s">
        <v>1226</v>
      </c>
      <c r="D22" s="2" t="s">
        <v>4248</v>
      </c>
    </row>
    <row r="23" spans="1:4" x14ac:dyDescent="0.3">
      <c r="A23" s="2" t="s">
        <v>1212</v>
      </c>
      <c r="B23" s="2" t="s">
        <v>1213</v>
      </c>
      <c r="C23" s="2" t="s">
        <v>1214</v>
      </c>
      <c r="D23" s="2" t="s">
        <v>4248</v>
      </c>
    </row>
    <row r="24" spans="1:4" x14ac:dyDescent="0.3">
      <c r="A24" s="2" t="s">
        <v>1209</v>
      </c>
      <c r="B24" s="2" t="s">
        <v>1210</v>
      </c>
      <c r="C24" s="2" t="s">
        <v>1211</v>
      </c>
      <c r="D24" s="2" t="s">
        <v>4248</v>
      </c>
    </row>
    <row r="25" spans="1:4" x14ac:dyDescent="0.3">
      <c r="A25" s="2" t="s">
        <v>1215</v>
      </c>
      <c r="B25" s="2" t="s">
        <v>1216</v>
      </c>
      <c r="C25" s="2" t="s">
        <v>1217</v>
      </c>
      <c r="D25" s="2" t="s">
        <v>4248</v>
      </c>
    </row>
    <row r="26" spans="1:4" x14ac:dyDescent="0.3">
      <c r="A26" s="2" t="s">
        <v>1202</v>
      </c>
      <c r="B26" s="2" t="s">
        <v>1203</v>
      </c>
      <c r="C26" s="2" t="s">
        <v>1204</v>
      </c>
      <c r="D26" s="2" t="s">
        <v>4248</v>
      </c>
    </row>
    <row r="27" spans="1:4" x14ac:dyDescent="0.3">
      <c r="A27" s="2" t="s">
        <v>1199</v>
      </c>
      <c r="B27" s="2" t="s">
        <v>1200</v>
      </c>
      <c r="C27" s="2" t="s">
        <v>1201</v>
      </c>
      <c r="D27" s="2" t="s">
        <v>4248</v>
      </c>
    </row>
    <row r="28" spans="1:4" x14ac:dyDescent="0.3">
      <c r="A28" s="2" t="s">
        <v>1206</v>
      </c>
      <c r="B28" s="2" t="s">
        <v>1207</v>
      </c>
      <c r="C28" s="2" t="s">
        <v>1208</v>
      </c>
      <c r="D28" s="2" t="s">
        <v>4248</v>
      </c>
    </row>
    <row r="29" spans="1:4" x14ac:dyDescent="0.3">
      <c r="A29" s="2" t="s">
        <v>2395</v>
      </c>
      <c r="B29" s="2" t="s">
        <v>2396</v>
      </c>
      <c r="C29" s="2" t="s">
        <v>2397</v>
      </c>
      <c r="D29" s="2" t="s">
        <v>4248</v>
      </c>
    </row>
    <row r="30" spans="1:4" x14ac:dyDescent="0.3">
      <c r="A30" s="2" t="s">
        <v>2398</v>
      </c>
      <c r="B30" s="2" t="s">
        <v>2399</v>
      </c>
      <c r="C30" s="2" t="s">
        <v>2400</v>
      </c>
      <c r="D30" s="2" t="s">
        <v>4248</v>
      </c>
    </row>
    <row r="31" spans="1:4" x14ac:dyDescent="0.3">
      <c r="A31" s="2" t="s">
        <v>2389</v>
      </c>
      <c r="B31" s="2" t="s">
        <v>2390</v>
      </c>
      <c r="C31" s="2" t="s">
        <v>2391</v>
      </c>
      <c r="D31" s="2" t="s">
        <v>4248</v>
      </c>
    </row>
    <row r="32" spans="1:4" x14ac:dyDescent="0.3">
      <c r="A32" s="2" t="s">
        <v>2392</v>
      </c>
      <c r="B32" s="2" t="s">
        <v>2393</v>
      </c>
      <c r="C32" s="2" t="s">
        <v>2394</v>
      </c>
      <c r="D32" s="2" t="s">
        <v>4248</v>
      </c>
    </row>
    <row r="33" spans="1:4" x14ac:dyDescent="0.3">
      <c r="A33" s="2" t="s">
        <v>2383</v>
      </c>
      <c r="B33" s="2" t="s">
        <v>2384</v>
      </c>
      <c r="C33" s="2" t="s">
        <v>2385</v>
      </c>
      <c r="D33" s="2" t="s">
        <v>4248</v>
      </c>
    </row>
    <row r="34" spans="1:4" x14ac:dyDescent="0.3">
      <c r="A34" s="2" t="s">
        <v>2386</v>
      </c>
      <c r="B34" s="2" t="s">
        <v>2387</v>
      </c>
      <c r="C34" s="2" t="s">
        <v>2388</v>
      </c>
      <c r="D34" s="2" t="s">
        <v>4248</v>
      </c>
    </row>
    <row r="35" spans="1:4" x14ac:dyDescent="0.3">
      <c r="A35" s="2" t="s">
        <v>2564</v>
      </c>
      <c r="B35" s="3" t="s">
        <v>2565</v>
      </c>
      <c r="C35" s="2" t="s">
        <v>2566</v>
      </c>
      <c r="D35" s="2" t="s">
        <v>4248</v>
      </c>
    </row>
    <row r="36" spans="1:4" x14ac:dyDescent="0.3">
      <c r="A36" s="2" t="s">
        <v>2567</v>
      </c>
      <c r="B36" s="2" t="s">
        <v>2568</v>
      </c>
      <c r="C36" s="2" t="s">
        <v>2569</v>
      </c>
      <c r="D36" s="2" t="s">
        <v>4248</v>
      </c>
    </row>
    <row r="37" spans="1:4" x14ac:dyDescent="0.3">
      <c r="A37" s="2" t="s">
        <v>2570</v>
      </c>
      <c r="B37" s="2" t="s">
        <v>2571</v>
      </c>
      <c r="C37" s="2" t="s">
        <v>2572</v>
      </c>
      <c r="D37" s="2" t="s">
        <v>4248</v>
      </c>
    </row>
    <row r="38" spans="1:4" x14ac:dyDescent="0.3">
      <c r="A38" s="2" t="s">
        <v>2555</v>
      </c>
      <c r="B38" s="3" t="s">
        <v>2556</v>
      </c>
      <c r="C38" s="2" t="s">
        <v>2557</v>
      </c>
      <c r="D38" s="2" t="s">
        <v>4248</v>
      </c>
    </row>
    <row r="39" spans="1:4" x14ac:dyDescent="0.3">
      <c r="A39" s="2" t="s">
        <v>2558</v>
      </c>
      <c r="B39" s="2" t="s">
        <v>2559</v>
      </c>
      <c r="C39" s="2" t="s">
        <v>2560</v>
      </c>
      <c r="D39" s="2" t="s">
        <v>4248</v>
      </c>
    </row>
    <row r="40" spans="1:4" x14ac:dyDescent="0.3">
      <c r="A40" s="2" t="s">
        <v>2561</v>
      </c>
      <c r="B40" s="2" t="s">
        <v>2562</v>
      </c>
      <c r="C40" s="2" t="s">
        <v>2563</v>
      </c>
      <c r="D40" s="2" t="s">
        <v>4248</v>
      </c>
    </row>
    <row r="41" spans="1:4" x14ac:dyDescent="0.3">
      <c r="A41" s="2" t="s">
        <v>2545</v>
      </c>
      <c r="B41" s="3" t="s">
        <v>2546</v>
      </c>
      <c r="C41" s="2" t="s">
        <v>2547</v>
      </c>
      <c r="D41" s="2" t="s">
        <v>4248</v>
      </c>
    </row>
    <row r="42" spans="1:4" x14ac:dyDescent="0.3">
      <c r="A42" s="2" t="s">
        <v>2549</v>
      </c>
      <c r="B42" s="2" t="s">
        <v>2550</v>
      </c>
      <c r="C42" s="2" t="s">
        <v>2551</v>
      </c>
      <c r="D42" s="2" t="s">
        <v>4248</v>
      </c>
    </row>
    <row r="43" spans="1:4" x14ac:dyDescent="0.3">
      <c r="A43" s="2" t="s">
        <v>2552</v>
      </c>
      <c r="B43" s="2" t="s">
        <v>2553</v>
      </c>
      <c r="C43" s="2" t="s">
        <v>2554</v>
      </c>
      <c r="D43" s="2" t="s">
        <v>4248</v>
      </c>
    </row>
    <row r="44" spans="1:4" x14ac:dyDescent="0.3">
      <c r="A44" s="2" t="s">
        <v>1614</v>
      </c>
      <c r="B44" s="2" t="s">
        <v>1615</v>
      </c>
      <c r="C44" s="2" t="s">
        <v>1616</v>
      </c>
      <c r="D44" s="2" t="s">
        <v>4248</v>
      </c>
    </row>
    <row r="45" spans="1:4" x14ac:dyDescent="0.3">
      <c r="A45" s="2" t="s">
        <v>1611</v>
      </c>
      <c r="B45" s="2" t="s">
        <v>1612</v>
      </c>
      <c r="C45" s="2" t="s">
        <v>1613</v>
      </c>
      <c r="D45" s="2" t="s">
        <v>4248</v>
      </c>
    </row>
    <row r="46" spans="1:4" x14ac:dyDescent="0.3">
      <c r="A46" s="2" t="s">
        <v>1617</v>
      </c>
      <c r="B46" s="2" t="s">
        <v>1618</v>
      </c>
      <c r="C46" s="2" t="s">
        <v>1619</v>
      </c>
      <c r="D46" s="2" t="s">
        <v>4248</v>
      </c>
    </row>
    <row r="47" spans="1:4" x14ac:dyDescent="0.3">
      <c r="A47" s="2" t="s">
        <v>1605</v>
      </c>
      <c r="B47" s="2" t="s">
        <v>1606</v>
      </c>
      <c r="C47" s="2" t="s">
        <v>1607</v>
      </c>
      <c r="D47" s="2" t="s">
        <v>4248</v>
      </c>
    </row>
    <row r="48" spans="1:4" x14ac:dyDescent="0.3">
      <c r="A48" s="2" t="s">
        <v>1601</v>
      </c>
      <c r="B48" s="2" t="s">
        <v>1602</v>
      </c>
      <c r="C48" s="2" t="s">
        <v>1603</v>
      </c>
      <c r="D48" s="2" t="s">
        <v>4248</v>
      </c>
    </row>
    <row r="49" spans="1:4" x14ac:dyDescent="0.3">
      <c r="A49" s="2" t="s">
        <v>1608</v>
      </c>
      <c r="B49" s="2" t="s">
        <v>1609</v>
      </c>
      <c r="C49" s="2" t="s">
        <v>1610</v>
      </c>
      <c r="D49" s="2" t="s">
        <v>4248</v>
      </c>
    </row>
    <row r="50" spans="1:4" x14ac:dyDescent="0.3">
      <c r="A50" s="2" t="s">
        <v>683</v>
      </c>
      <c r="B50" s="2" t="s">
        <v>684</v>
      </c>
      <c r="C50" s="2" t="s">
        <v>3696</v>
      </c>
      <c r="D50" s="2" t="s">
        <v>4248</v>
      </c>
    </row>
    <row r="51" spans="1:4" x14ac:dyDescent="0.3">
      <c r="A51" s="2" t="s">
        <v>676</v>
      </c>
      <c r="B51" s="2" t="s">
        <v>677</v>
      </c>
      <c r="C51" s="2" t="s">
        <v>678</v>
      </c>
      <c r="D51" s="2" t="s">
        <v>4248</v>
      </c>
    </row>
    <row r="52" spans="1:4" x14ac:dyDescent="0.3">
      <c r="A52" s="2" t="s">
        <v>680</v>
      </c>
      <c r="B52" s="2" t="s">
        <v>681</v>
      </c>
      <c r="C52" s="2" t="s">
        <v>682</v>
      </c>
      <c r="D52" s="2" t="s">
        <v>4248</v>
      </c>
    </row>
    <row r="53" spans="1:4" x14ac:dyDescent="0.3">
      <c r="A53" s="2" t="s">
        <v>1730</v>
      </c>
      <c r="B53" s="2" t="s">
        <v>1731</v>
      </c>
      <c r="C53" s="2" t="s">
        <v>1732</v>
      </c>
      <c r="D53" s="2" t="s">
        <v>4248</v>
      </c>
    </row>
    <row r="54" spans="1:4" x14ac:dyDescent="0.3">
      <c r="A54" s="2" t="s">
        <v>1733</v>
      </c>
      <c r="B54" s="2" t="s">
        <v>1734</v>
      </c>
      <c r="C54" s="2" t="s">
        <v>55</v>
      </c>
      <c r="D54" s="2" t="s">
        <v>4248</v>
      </c>
    </row>
    <row r="55" spans="1:4" x14ac:dyDescent="0.3">
      <c r="A55" s="2" t="s">
        <v>1728</v>
      </c>
      <c r="B55" s="2" t="s">
        <v>1729</v>
      </c>
      <c r="C55" s="2" t="s">
        <v>2720</v>
      </c>
      <c r="D55" s="2" t="s">
        <v>4248</v>
      </c>
    </row>
    <row r="56" spans="1:4" x14ac:dyDescent="0.3">
      <c r="A56" s="2" t="s">
        <v>1722</v>
      </c>
      <c r="B56" s="2" t="s">
        <v>1723</v>
      </c>
      <c r="C56" s="2" t="s">
        <v>1724</v>
      </c>
      <c r="D56" s="2" t="s">
        <v>4248</v>
      </c>
    </row>
    <row r="57" spans="1:4" x14ac:dyDescent="0.3">
      <c r="A57" s="2" t="s">
        <v>1725</v>
      </c>
      <c r="B57" s="2" t="s">
        <v>1726</v>
      </c>
      <c r="C57" s="2" t="s">
        <v>1727</v>
      </c>
      <c r="D57" s="2" t="s">
        <v>4248</v>
      </c>
    </row>
    <row r="58" spans="1:4" x14ac:dyDescent="0.3">
      <c r="A58" s="2" t="s">
        <v>1719</v>
      </c>
      <c r="B58" s="2" t="s">
        <v>1720</v>
      </c>
      <c r="C58" s="2" t="s">
        <v>1721</v>
      </c>
      <c r="D58" s="2" t="s">
        <v>4248</v>
      </c>
    </row>
    <row r="59" spans="1:4" x14ac:dyDescent="0.3">
      <c r="A59" s="2" t="s">
        <v>4201</v>
      </c>
      <c r="B59" s="2" t="s">
        <v>4202</v>
      </c>
      <c r="C59" s="2" t="s">
        <v>4203</v>
      </c>
      <c r="D59" s="2" t="s">
        <v>4248</v>
      </c>
    </row>
    <row r="60" spans="1:4" x14ac:dyDescent="0.3">
      <c r="A60" s="2" t="s">
        <v>4204</v>
      </c>
      <c r="B60" s="2" t="s">
        <v>4205</v>
      </c>
      <c r="C60" s="2" t="s">
        <v>4206</v>
      </c>
      <c r="D60" s="2" t="s">
        <v>4248</v>
      </c>
    </row>
    <row r="61" spans="1:4" x14ac:dyDescent="0.3">
      <c r="A61" s="2" t="s">
        <v>4207</v>
      </c>
      <c r="B61" s="2" t="s">
        <v>4208</v>
      </c>
      <c r="C61" s="2" t="s">
        <v>4209</v>
      </c>
      <c r="D61" s="2" t="s">
        <v>4248</v>
      </c>
    </row>
    <row r="62" spans="1:4" x14ac:dyDescent="0.3">
      <c r="A62" s="18" t="s">
        <v>2873</v>
      </c>
      <c r="B62" s="2" t="s">
        <v>3299</v>
      </c>
      <c r="C62" s="2" t="s">
        <v>3092</v>
      </c>
      <c r="D62" s="2" t="s">
        <v>4248</v>
      </c>
    </row>
    <row r="63" spans="1:4" x14ac:dyDescent="0.3">
      <c r="A63" s="2" t="s">
        <v>4210</v>
      </c>
      <c r="B63" s="2" t="s">
        <v>4211</v>
      </c>
      <c r="C63" s="2" t="s">
        <v>4212</v>
      </c>
      <c r="D63" s="2" t="s">
        <v>4248</v>
      </c>
    </row>
    <row r="64" spans="1:4" x14ac:dyDescent="0.3">
      <c r="A64" s="18" t="s">
        <v>2864</v>
      </c>
      <c r="B64" s="2" t="s">
        <v>3290</v>
      </c>
      <c r="C64" s="2" t="s">
        <v>3085</v>
      </c>
      <c r="D64" s="2" t="s">
        <v>4248</v>
      </c>
    </row>
    <row r="65" spans="1:4" x14ac:dyDescent="0.3">
      <c r="A65" s="2" t="s">
        <v>4213</v>
      </c>
      <c r="B65" s="2" t="s">
        <v>4214</v>
      </c>
      <c r="C65" s="2" t="s">
        <v>4215</v>
      </c>
      <c r="D65" s="2" t="s">
        <v>4248</v>
      </c>
    </row>
    <row r="66" spans="1:4" x14ac:dyDescent="0.3">
      <c r="A66" s="2" t="s">
        <v>4216</v>
      </c>
      <c r="B66" s="2" t="s">
        <v>4217</v>
      </c>
      <c r="C66" s="2" t="s">
        <v>4218</v>
      </c>
      <c r="D66" s="2" t="s">
        <v>4248</v>
      </c>
    </row>
    <row r="67" spans="1:4" x14ac:dyDescent="0.3">
      <c r="A67" s="2" t="s">
        <v>4219</v>
      </c>
      <c r="B67" s="2" t="s">
        <v>4220</v>
      </c>
      <c r="C67" s="2" t="s">
        <v>4221</v>
      </c>
      <c r="D67" s="2" t="s">
        <v>4248</v>
      </c>
    </row>
    <row r="68" spans="1:4" x14ac:dyDescent="0.3">
      <c r="A68" s="18" t="s">
        <v>2872</v>
      </c>
      <c r="B68" s="2" t="s">
        <v>3298</v>
      </c>
      <c r="C68" s="2" t="s">
        <v>3091</v>
      </c>
      <c r="D68" s="2" t="s">
        <v>4248</v>
      </c>
    </row>
    <row r="69" spans="1:4" x14ac:dyDescent="0.3">
      <c r="A69" s="2" t="s">
        <v>4222</v>
      </c>
      <c r="B69" s="2" t="s">
        <v>6760</v>
      </c>
      <c r="C69" s="2" t="s">
        <v>6761</v>
      </c>
      <c r="D69" s="2" t="s">
        <v>4248</v>
      </c>
    </row>
    <row r="70" spans="1:4" x14ac:dyDescent="0.3">
      <c r="A70" s="18" t="s">
        <v>2870</v>
      </c>
      <c r="B70" s="2" t="s">
        <v>3296</v>
      </c>
      <c r="C70" s="2" t="s">
        <v>3089</v>
      </c>
      <c r="D70" s="2" t="s">
        <v>4248</v>
      </c>
    </row>
    <row r="71" spans="1:4" x14ac:dyDescent="0.3">
      <c r="A71" s="2" t="s">
        <v>4223</v>
      </c>
      <c r="B71" s="2" t="s">
        <v>4226</v>
      </c>
      <c r="C71" s="2" t="s">
        <v>4227</v>
      </c>
      <c r="D71" s="2" t="s">
        <v>4248</v>
      </c>
    </row>
    <row r="72" spans="1:4" x14ac:dyDescent="0.3">
      <c r="A72" s="2" t="s">
        <v>4224</v>
      </c>
      <c r="B72" s="2" t="s">
        <v>4228</v>
      </c>
      <c r="C72" s="2" t="s">
        <v>4229</v>
      </c>
      <c r="D72" s="2" t="s">
        <v>4248</v>
      </c>
    </row>
    <row r="73" spans="1:4" x14ac:dyDescent="0.3">
      <c r="A73" s="2" t="s">
        <v>4225</v>
      </c>
      <c r="B73" s="2" t="s">
        <v>4230</v>
      </c>
      <c r="C73" s="2" t="s">
        <v>4231</v>
      </c>
      <c r="D73" s="2" t="s">
        <v>4248</v>
      </c>
    </row>
    <row r="74" spans="1:4" x14ac:dyDescent="0.3">
      <c r="A74" s="18" t="s">
        <v>2871</v>
      </c>
      <c r="B74" s="2" t="s">
        <v>3297</v>
      </c>
      <c r="C74" s="2" t="s">
        <v>3090</v>
      </c>
      <c r="D74" s="2" t="s">
        <v>4248</v>
      </c>
    </row>
    <row r="75" spans="1:4" x14ac:dyDescent="0.3">
      <c r="A75" s="2" t="s">
        <v>4232</v>
      </c>
      <c r="B75" s="2" t="s">
        <v>4233</v>
      </c>
      <c r="C75" s="2" t="s">
        <v>4234</v>
      </c>
      <c r="D75" s="2" t="s">
        <v>4248</v>
      </c>
    </row>
    <row r="76" spans="1:4" x14ac:dyDescent="0.3">
      <c r="A76" s="18" t="s">
        <v>2865</v>
      </c>
      <c r="B76" s="2" t="s">
        <v>3291</v>
      </c>
      <c r="C76" s="2" t="s">
        <v>3086</v>
      </c>
      <c r="D76" s="2" t="s">
        <v>4248</v>
      </c>
    </row>
    <row r="77" spans="1:4" x14ac:dyDescent="0.3">
      <c r="A77" s="2" t="s">
        <v>2133</v>
      </c>
      <c r="B77" s="2" t="s">
        <v>2134</v>
      </c>
      <c r="C77" s="2" t="s">
        <v>2135</v>
      </c>
      <c r="D77" s="2" t="s">
        <v>4248</v>
      </c>
    </row>
    <row r="78" spans="1:4" x14ac:dyDescent="0.3">
      <c r="A78" s="2" t="s">
        <v>2136</v>
      </c>
      <c r="B78" s="2" t="s">
        <v>2137</v>
      </c>
      <c r="C78" s="2" t="s">
        <v>2138</v>
      </c>
      <c r="D78" s="2" t="s">
        <v>4248</v>
      </c>
    </row>
    <row r="79" spans="1:4" x14ac:dyDescent="0.3">
      <c r="A79" s="2" t="s">
        <v>2139</v>
      </c>
      <c r="B79" s="2" t="s">
        <v>2140</v>
      </c>
      <c r="C79" s="2" t="s">
        <v>2141</v>
      </c>
      <c r="D79" s="2" t="s">
        <v>4248</v>
      </c>
    </row>
    <row r="80" spans="1:4" x14ac:dyDescent="0.3">
      <c r="A80" s="2" t="s">
        <v>2127</v>
      </c>
      <c r="B80" s="2" t="s">
        <v>2128</v>
      </c>
      <c r="C80" s="2" t="s">
        <v>2129</v>
      </c>
      <c r="D80" s="2" t="s">
        <v>4248</v>
      </c>
    </row>
    <row r="81" spans="1:4" x14ac:dyDescent="0.3">
      <c r="A81" s="2" t="s">
        <v>2148</v>
      </c>
      <c r="B81" s="2" t="s">
        <v>2149</v>
      </c>
      <c r="C81" s="2" t="s">
        <v>2150</v>
      </c>
      <c r="D81" s="2" t="s">
        <v>4248</v>
      </c>
    </row>
    <row r="82" spans="1:4" x14ac:dyDescent="0.3">
      <c r="A82" s="2" t="s">
        <v>2151</v>
      </c>
      <c r="B82" s="2" t="s">
        <v>2152</v>
      </c>
      <c r="C82" s="2" t="s">
        <v>2153</v>
      </c>
      <c r="D82" s="2" t="s">
        <v>4248</v>
      </c>
    </row>
    <row r="83" spans="1:4" x14ac:dyDescent="0.3">
      <c r="A83" s="2" t="s">
        <v>2154</v>
      </c>
      <c r="B83" s="2" t="s">
        <v>2155</v>
      </c>
      <c r="C83" s="2" t="s">
        <v>2156</v>
      </c>
      <c r="D83" s="2" t="s">
        <v>4248</v>
      </c>
    </row>
    <row r="84" spans="1:4" x14ac:dyDescent="0.3">
      <c r="A84" s="2" t="s">
        <v>2142</v>
      </c>
      <c r="B84" s="2" t="s">
        <v>2143</v>
      </c>
      <c r="C84" s="2" t="s">
        <v>2144</v>
      </c>
      <c r="D84" s="2" t="s">
        <v>4248</v>
      </c>
    </row>
    <row r="85" spans="1:4" x14ac:dyDescent="0.3">
      <c r="A85" s="2" t="s">
        <v>2163</v>
      </c>
      <c r="B85" s="2" t="s">
        <v>2164</v>
      </c>
      <c r="C85" s="2" t="s">
        <v>2165</v>
      </c>
      <c r="D85" s="2" t="s">
        <v>4248</v>
      </c>
    </row>
    <row r="86" spans="1:4" x14ac:dyDescent="0.3">
      <c r="A86" s="2" t="s">
        <v>2166</v>
      </c>
      <c r="B86" s="2" t="s">
        <v>2167</v>
      </c>
      <c r="C86" s="2" t="s">
        <v>2168</v>
      </c>
      <c r="D86" s="2" t="s">
        <v>4248</v>
      </c>
    </row>
    <row r="87" spans="1:4" x14ac:dyDescent="0.3">
      <c r="A87" s="2" t="s">
        <v>2169</v>
      </c>
      <c r="B87" s="2" t="s">
        <v>2170</v>
      </c>
      <c r="C87" s="2" t="s">
        <v>2171</v>
      </c>
      <c r="D87" s="2" t="s">
        <v>4248</v>
      </c>
    </row>
    <row r="88" spans="1:4" x14ac:dyDescent="0.3">
      <c r="A88" s="2" t="s">
        <v>2157</v>
      </c>
      <c r="B88" s="2" t="s">
        <v>2158</v>
      </c>
      <c r="C88" s="2" t="s">
        <v>2159</v>
      </c>
      <c r="D88" s="2" t="s">
        <v>4248</v>
      </c>
    </row>
    <row r="89" spans="1:4" x14ac:dyDescent="0.3">
      <c r="A89" s="2" t="s">
        <v>2030</v>
      </c>
      <c r="B89" s="2" t="s">
        <v>2031</v>
      </c>
      <c r="C89" s="2" t="s">
        <v>2032</v>
      </c>
      <c r="D89" s="2" t="s">
        <v>4248</v>
      </c>
    </row>
    <row r="90" spans="1:4" x14ac:dyDescent="0.3">
      <c r="A90" s="2" t="s">
        <v>2037</v>
      </c>
      <c r="B90" s="2" t="s">
        <v>2038</v>
      </c>
      <c r="C90" s="2" t="s">
        <v>2039</v>
      </c>
      <c r="D90" s="2" t="s">
        <v>4248</v>
      </c>
    </row>
    <row r="91" spans="1:4" x14ac:dyDescent="0.3">
      <c r="A91" s="2" t="s">
        <v>2048</v>
      </c>
      <c r="B91" s="2" t="s">
        <v>2049</v>
      </c>
      <c r="C91" s="2" t="s">
        <v>56</v>
      </c>
      <c r="D91" s="2" t="s">
        <v>4248</v>
      </c>
    </row>
    <row r="92" spans="1:4" x14ac:dyDescent="0.3">
      <c r="A92" s="2" t="s">
        <v>2053</v>
      </c>
      <c r="B92" s="2" t="s">
        <v>2054</v>
      </c>
      <c r="C92" s="2" t="s">
        <v>2055</v>
      </c>
      <c r="D92" s="2" t="s">
        <v>4248</v>
      </c>
    </row>
    <row r="93" spans="1:4" x14ac:dyDescent="0.3">
      <c r="A93" s="2" t="s">
        <v>2065</v>
      </c>
      <c r="B93" s="2" t="s">
        <v>2066</v>
      </c>
      <c r="C93" s="2" t="s">
        <v>2067</v>
      </c>
      <c r="D93" s="2" t="s">
        <v>4248</v>
      </c>
    </row>
    <row r="94" spans="1:4" x14ac:dyDescent="0.3">
      <c r="A94" s="2" t="s">
        <v>2071</v>
      </c>
      <c r="B94" s="2" t="s">
        <v>2072</v>
      </c>
      <c r="C94" s="2" t="s">
        <v>2073</v>
      </c>
      <c r="D94" s="2" t="s">
        <v>4248</v>
      </c>
    </row>
    <row r="95" spans="1:4" x14ac:dyDescent="0.3">
      <c r="A95" s="2" t="s">
        <v>1433</v>
      </c>
      <c r="B95" s="2" t="s">
        <v>1434</v>
      </c>
      <c r="C95" s="2" t="s">
        <v>1435</v>
      </c>
      <c r="D95" s="2" t="s">
        <v>4248</v>
      </c>
    </row>
    <row r="96" spans="1:4" x14ac:dyDescent="0.3">
      <c r="A96" s="2" t="s">
        <v>1430</v>
      </c>
      <c r="B96" s="2" t="s">
        <v>1431</v>
      </c>
      <c r="C96" s="2" t="s">
        <v>1432</v>
      </c>
      <c r="D96" s="2" t="s">
        <v>4248</v>
      </c>
    </row>
    <row r="97" spans="1:4" x14ac:dyDescent="0.3">
      <c r="A97" s="2" t="s">
        <v>1437</v>
      </c>
      <c r="B97" s="2" t="s">
        <v>1438</v>
      </c>
      <c r="C97" s="2" t="s">
        <v>1439</v>
      </c>
      <c r="D97" s="2" t="s">
        <v>4248</v>
      </c>
    </row>
    <row r="98" spans="1:4" x14ac:dyDescent="0.3">
      <c r="A98" s="2" t="s">
        <v>1424</v>
      </c>
      <c r="B98" s="2" t="s">
        <v>1425</v>
      </c>
      <c r="C98" s="2" t="s">
        <v>1426</v>
      </c>
      <c r="D98" s="2" t="s">
        <v>3713</v>
      </c>
    </row>
    <row r="99" spans="1:4" x14ac:dyDescent="0.3">
      <c r="A99" s="2" t="s">
        <v>1446</v>
      </c>
      <c r="B99" s="2" t="s">
        <v>1447</v>
      </c>
      <c r="C99" s="2" t="s">
        <v>1448</v>
      </c>
      <c r="D99" s="2" t="s">
        <v>4248</v>
      </c>
    </row>
    <row r="100" spans="1:4" x14ac:dyDescent="0.3">
      <c r="A100" s="2" t="s">
        <v>1443</v>
      </c>
      <c r="B100" s="2" t="s">
        <v>1444</v>
      </c>
      <c r="C100" s="2" t="s">
        <v>1445</v>
      </c>
      <c r="D100" s="2" t="s">
        <v>4248</v>
      </c>
    </row>
    <row r="101" spans="1:4" x14ac:dyDescent="0.3">
      <c r="A101" s="2" t="s">
        <v>1449</v>
      </c>
      <c r="B101" s="2" t="s">
        <v>1450</v>
      </c>
      <c r="C101" s="2" t="s">
        <v>1451</v>
      </c>
      <c r="D101" s="2" t="s">
        <v>4248</v>
      </c>
    </row>
    <row r="102" spans="1:4" x14ac:dyDescent="0.3">
      <c r="A102" s="2" t="s">
        <v>1389</v>
      </c>
      <c r="B102" s="2" t="s">
        <v>1390</v>
      </c>
      <c r="C102" s="2" t="s">
        <v>1391</v>
      </c>
      <c r="D102" s="2" t="s">
        <v>3713</v>
      </c>
    </row>
    <row r="103" spans="1:4" x14ac:dyDescent="0.3">
      <c r="A103" s="2" t="s">
        <v>1461</v>
      </c>
      <c r="B103" s="2" t="s">
        <v>1462</v>
      </c>
      <c r="C103" s="2" t="s">
        <v>1463</v>
      </c>
      <c r="D103" s="2" t="s">
        <v>4248</v>
      </c>
    </row>
    <row r="104" spans="1:4" x14ac:dyDescent="0.3">
      <c r="A104" s="2" t="s">
        <v>1455</v>
      </c>
      <c r="B104" s="2" t="s">
        <v>1456</v>
      </c>
      <c r="C104" s="2" t="s">
        <v>1457</v>
      </c>
      <c r="D104" s="2" t="s">
        <v>4248</v>
      </c>
    </row>
    <row r="105" spans="1:4" x14ac:dyDescent="0.3">
      <c r="A105" s="2" t="s">
        <v>1458</v>
      </c>
      <c r="B105" s="2" t="s">
        <v>1459</v>
      </c>
      <c r="C105" s="2" t="s">
        <v>1460</v>
      </c>
      <c r="D105" s="2" t="s">
        <v>4248</v>
      </c>
    </row>
    <row r="106" spans="1:4" x14ac:dyDescent="0.3">
      <c r="A106" s="2" t="s">
        <v>1418</v>
      </c>
      <c r="B106" s="2" t="s">
        <v>1419</v>
      </c>
      <c r="C106" s="2" t="s">
        <v>1420</v>
      </c>
      <c r="D106" s="2" t="s">
        <v>3713</v>
      </c>
    </row>
    <row r="107" spans="1:4" x14ac:dyDescent="0.3">
      <c r="A107" s="2" t="s">
        <v>1356</v>
      </c>
      <c r="B107" s="3" t="s">
        <v>1357</v>
      </c>
      <c r="C107" s="2" t="s">
        <v>1358</v>
      </c>
      <c r="D107" s="2" t="s">
        <v>3713</v>
      </c>
    </row>
    <row r="108" spans="1:4" x14ac:dyDescent="0.3">
      <c r="A108" s="2" t="s">
        <v>1362</v>
      </c>
      <c r="B108" s="2" t="s">
        <v>1363</v>
      </c>
      <c r="C108" s="2" t="s">
        <v>1364</v>
      </c>
      <c r="D108" s="2" t="s">
        <v>3713</v>
      </c>
    </row>
    <row r="109" spans="1:4" x14ac:dyDescent="0.3">
      <c r="A109" s="2" t="s">
        <v>1375</v>
      </c>
      <c r="B109" s="2" t="s">
        <v>1376</v>
      </c>
      <c r="C109" s="2" t="s">
        <v>1377</v>
      </c>
      <c r="D109" s="2" t="s">
        <v>3713</v>
      </c>
    </row>
    <row r="110" spans="1:4" x14ac:dyDescent="0.3">
      <c r="A110" s="2" t="s">
        <v>1371</v>
      </c>
      <c r="B110" s="2" t="s">
        <v>1372</v>
      </c>
      <c r="C110" s="2" t="s">
        <v>1373</v>
      </c>
      <c r="D110" s="2" t="s">
        <v>3713</v>
      </c>
    </row>
    <row r="111" spans="1:4" x14ac:dyDescent="0.3">
      <c r="A111" s="2" t="s">
        <v>1380</v>
      </c>
      <c r="B111" s="3" t="s">
        <v>1381</v>
      </c>
      <c r="C111" s="2" t="s">
        <v>1382</v>
      </c>
      <c r="D111" s="2" t="s">
        <v>3713</v>
      </c>
    </row>
    <row r="112" spans="1:4" x14ac:dyDescent="0.3">
      <c r="A112" s="2" t="s">
        <v>1392</v>
      </c>
      <c r="B112" s="2" t="s">
        <v>1393</v>
      </c>
      <c r="C112" s="2" t="s">
        <v>1394</v>
      </c>
      <c r="D112" s="2" t="s">
        <v>3713</v>
      </c>
    </row>
    <row r="113" spans="1:4" x14ac:dyDescent="0.3">
      <c r="A113" s="2" t="s">
        <v>1383</v>
      </c>
      <c r="B113" s="2" t="s">
        <v>1384</v>
      </c>
      <c r="C113" s="2" t="s">
        <v>1385</v>
      </c>
      <c r="D113" s="2" t="s">
        <v>3713</v>
      </c>
    </row>
    <row r="114" spans="1:4" x14ac:dyDescent="0.3">
      <c r="A114" s="2" t="s">
        <v>1398</v>
      </c>
      <c r="B114" s="2" t="s">
        <v>1399</v>
      </c>
      <c r="C114" s="2" t="s">
        <v>58</v>
      </c>
      <c r="D114" s="2" t="s">
        <v>3713</v>
      </c>
    </row>
    <row r="115" spans="1:4" x14ac:dyDescent="0.3">
      <c r="A115" s="2" t="s">
        <v>1403</v>
      </c>
      <c r="B115" s="3" t="s">
        <v>1404</v>
      </c>
      <c r="C115" s="2" t="s">
        <v>1405</v>
      </c>
      <c r="D115" s="2" t="s">
        <v>3713</v>
      </c>
    </row>
    <row r="116" spans="1:4" x14ac:dyDescent="0.3">
      <c r="A116" s="2" t="s">
        <v>1415</v>
      </c>
      <c r="B116" s="2" t="s">
        <v>1416</v>
      </c>
      <c r="C116" s="2" t="s">
        <v>1417</v>
      </c>
      <c r="D116" s="2" t="s">
        <v>3713</v>
      </c>
    </row>
    <row r="117" spans="1:4" x14ac:dyDescent="0.3">
      <c r="A117" s="2" t="s">
        <v>1406</v>
      </c>
      <c r="B117" s="2" t="s">
        <v>1407</v>
      </c>
      <c r="C117" s="2" t="s">
        <v>1408</v>
      </c>
      <c r="D117" s="2" t="s">
        <v>3713</v>
      </c>
    </row>
    <row r="118" spans="1:4" x14ac:dyDescent="0.3">
      <c r="A118" s="2" t="s">
        <v>1412</v>
      </c>
      <c r="B118" s="2" t="s">
        <v>1413</v>
      </c>
      <c r="C118" s="2" t="s">
        <v>1414</v>
      </c>
      <c r="D118" s="2" t="s">
        <v>3713</v>
      </c>
    </row>
    <row r="119" spans="1:4" x14ac:dyDescent="0.3">
      <c r="A119" s="2" t="s">
        <v>260</v>
      </c>
      <c r="B119" s="3" t="s">
        <v>261</v>
      </c>
      <c r="C119" s="2" t="s">
        <v>262</v>
      </c>
      <c r="D119" s="2" t="s">
        <v>4248</v>
      </c>
    </row>
    <row r="120" spans="1:4" x14ac:dyDescent="0.3">
      <c r="A120" s="2" t="s">
        <v>269</v>
      </c>
      <c r="B120" s="2" t="s">
        <v>270</v>
      </c>
      <c r="C120" s="2" t="s">
        <v>62</v>
      </c>
      <c r="D120" s="2" t="s">
        <v>4248</v>
      </c>
    </row>
    <row r="121" spans="1:4" x14ac:dyDescent="0.3">
      <c r="A121" s="2" t="s">
        <v>254</v>
      </c>
      <c r="B121" s="2" t="s">
        <v>255</v>
      </c>
      <c r="C121" s="2" t="s">
        <v>256</v>
      </c>
      <c r="D121" s="2" t="s">
        <v>4248</v>
      </c>
    </row>
    <row r="122" spans="1:4" x14ac:dyDescent="0.3">
      <c r="A122" s="2" t="s">
        <v>275</v>
      </c>
      <c r="B122" s="3" t="s">
        <v>276</v>
      </c>
      <c r="C122" s="2" t="s">
        <v>277</v>
      </c>
      <c r="D122" s="2" t="s">
        <v>4248</v>
      </c>
    </row>
    <row r="123" spans="1:4" x14ac:dyDescent="0.3">
      <c r="A123" s="2" t="s">
        <v>283</v>
      </c>
      <c r="B123" s="2" t="s">
        <v>284</v>
      </c>
      <c r="C123" s="2" t="s">
        <v>285</v>
      </c>
      <c r="D123" s="2" t="s">
        <v>4248</v>
      </c>
    </row>
    <row r="124" spans="1:4" x14ac:dyDescent="0.3">
      <c r="A124" s="2" t="s">
        <v>272</v>
      </c>
      <c r="B124" s="2" t="s">
        <v>273</v>
      </c>
      <c r="C124" s="2" t="s">
        <v>274</v>
      </c>
      <c r="D124" s="2" t="s">
        <v>4248</v>
      </c>
    </row>
    <row r="125" spans="1:4" x14ac:dyDescent="0.3">
      <c r="A125" s="2" t="s">
        <v>289</v>
      </c>
      <c r="B125" s="3" t="s">
        <v>290</v>
      </c>
      <c r="C125" s="2" t="s">
        <v>291</v>
      </c>
      <c r="D125" s="2" t="s">
        <v>4248</v>
      </c>
    </row>
    <row r="126" spans="1:4" x14ac:dyDescent="0.3">
      <c r="A126" s="2" t="s">
        <v>298</v>
      </c>
      <c r="B126" s="2" t="s">
        <v>299</v>
      </c>
      <c r="C126" s="2" t="s">
        <v>300</v>
      </c>
      <c r="D126" s="2" t="s">
        <v>4248</v>
      </c>
    </row>
    <row r="127" spans="1:4" x14ac:dyDescent="0.3">
      <c r="A127" s="2" t="s">
        <v>286</v>
      </c>
      <c r="B127" s="2" t="s">
        <v>287</v>
      </c>
      <c r="C127" s="2" t="s">
        <v>288</v>
      </c>
      <c r="D127" s="2" t="s">
        <v>4248</v>
      </c>
    </row>
    <row r="128" spans="1:4" x14ac:dyDescent="0.3">
      <c r="A128" s="2" t="s">
        <v>2130</v>
      </c>
      <c r="B128" s="2" t="s">
        <v>2131</v>
      </c>
      <c r="C128" s="2" t="s">
        <v>2132</v>
      </c>
      <c r="D128" s="2" t="s">
        <v>4248</v>
      </c>
    </row>
    <row r="129" spans="1:4" x14ac:dyDescent="0.3">
      <c r="A129" s="2" t="s">
        <v>2145</v>
      </c>
      <c r="B129" s="2" t="s">
        <v>2146</v>
      </c>
      <c r="C129" s="2" t="s">
        <v>2147</v>
      </c>
      <c r="D129" s="2" t="s">
        <v>4248</v>
      </c>
    </row>
    <row r="130" spans="1:4" x14ac:dyDescent="0.3">
      <c r="A130" s="2" t="s">
        <v>2160</v>
      </c>
      <c r="B130" s="2" t="s">
        <v>2161</v>
      </c>
      <c r="C130" s="2" t="s">
        <v>2162</v>
      </c>
      <c r="D130" s="2" t="s">
        <v>4248</v>
      </c>
    </row>
    <row r="131" spans="1:4" x14ac:dyDescent="0.3">
      <c r="A131" s="2" t="s">
        <v>2027</v>
      </c>
      <c r="B131" s="2" t="s">
        <v>2028</v>
      </c>
      <c r="C131" s="2" t="s">
        <v>2029</v>
      </c>
      <c r="D131" s="2" t="s">
        <v>4248</v>
      </c>
    </row>
    <row r="132" spans="1:4" x14ac:dyDescent="0.3">
      <c r="A132" s="2" t="s">
        <v>2034</v>
      </c>
      <c r="B132" s="2" t="s">
        <v>2035</v>
      </c>
      <c r="C132" s="2" t="s">
        <v>2036</v>
      </c>
      <c r="D132" s="2" t="s">
        <v>4248</v>
      </c>
    </row>
    <row r="133" spans="1:4" x14ac:dyDescent="0.3">
      <c r="A133" s="2" t="s">
        <v>2024</v>
      </c>
      <c r="B133" s="2" t="s">
        <v>2025</v>
      </c>
      <c r="C133" s="2" t="s">
        <v>2026</v>
      </c>
      <c r="D133" s="2" t="s">
        <v>4248</v>
      </c>
    </row>
    <row r="134" spans="1:4" x14ac:dyDescent="0.3">
      <c r="A134" s="2" t="s">
        <v>2040</v>
      </c>
      <c r="B134" s="2" t="s">
        <v>2041</v>
      </c>
      <c r="C134" s="2" t="s">
        <v>2042</v>
      </c>
      <c r="D134" s="2" t="s">
        <v>4248</v>
      </c>
    </row>
    <row r="135" spans="1:4" x14ac:dyDescent="0.3">
      <c r="A135" s="2" t="s">
        <v>2045</v>
      </c>
      <c r="B135" s="2" t="s">
        <v>2046</v>
      </c>
      <c r="C135" s="2" t="s">
        <v>2047</v>
      </c>
      <c r="D135" s="2" t="s">
        <v>4248</v>
      </c>
    </row>
    <row r="136" spans="1:4" x14ac:dyDescent="0.3">
      <c r="A136" s="2" t="s">
        <v>2050</v>
      </c>
      <c r="B136" s="2" t="s">
        <v>2051</v>
      </c>
      <c r="C136" s="2" t="s">
        <v>2052</v>
      </c>
      <c r="D136" s="2" t="s">
        <v>4248</v>
      </c>
    </row>
    <row r="137" spans="1:4" x14ac:dyDescent="0.3">
      <c r="A137" s="2" t="s">
        <v>2043</v>
      </c>
      <c r="B137" s="2" t="s">
        <v>2044</v>
      </c>
      <c r="C137" s="2" t="s">
        <v>57</v>
      </c>
      <c r="D137" s="2" t="s">
        <v>4248</v>
      </c>
    </row>
    <row r="138" spans="1:4" x14ac:dyDescent="0.3">
      <c r="A138" s="2" t="s">
        <v>2056</v>
      </c>
      <c r="B138" s="2" t="s">
        <v>2057</v>
      </c>
      <c r="C138" s="2" t="s">
        <v>2058</v>
      </c>
      <c r="D138" s="2" t="s">
        <v>4248</v>
      </c>
    </row>
    <row r="139" spans="1:4" x14ac:dyDescent="0.3">
      <c r="A139" s="2" t="s">
        <v>2062</v>
      </c>
      <c r="B139" s="2" t="s">
        <v>2063</v>
      </c>
      <c r="C139" s="2" t="s">
        <v>2064</v>
      </c>
      <c r="D139" s="2" t="s">
        <v>4248</v>
      </c>
    </row>
    <row r="140" spans="1:4" x14ac:dyDescent="0.3">
      <c r="A140" s="2" t="s">
        <v>2068</v>
      </c>
      <c r="B140" s="2" t="s">
        <v>2069</v>
      </c>
      <c r="C140" s="2" t="s">
        <v>2070</v>
      </c>
      <c r="D140" s="2" t="s">
        <v>4248</v>
      </c>
    </row>
    <row r="141" spans="1:4" x14ac:dyDescent="0.3">
      <c r="A141" s="2" t="s">
        <v>2059</v>
      </c>
      <c r="B141" s="2" t="s">
        <v>2060</v>
      </c>
      <c r="C141" s="2" t="s">
        <v>2061</v>
      </c>
      <c r="D141" s="2" t="s">
        <v>4248</v>
      </c>
    </row>
    <row r="142" spans="1:4" x14ac:dyDescent="0.3">
      <c r="A142" s="2" t="s">
        <v>2074</v>
      </c>
      <c r="B142" s="2" t="s">
        <v>2075</v>
      </c>
      <c r="C142" s="2" t="s">
        <v>2076</v>
      </c>
      <c r="D142" s="2" t="s">
        <v>4248</v>
      </c>
    </row>
    <row r="143" spans="1:4" x14ac:dyDescent="0.3">
      <c r="A143" s="2" t="s">
        <v>1365</v>
      </c>
      <c r="B143" s="2" t="s">
        <v>1366</v>
      </c>
      <c r="C143" s="2" t="s">
        <v>1367</v>
      </c>
      <c r="D143" s="2" t="s">
        <v>3713</v>
      </c>
    </row>
    <row r="144" spans="1:4" x14ac:dyDescent="0.3">
      <c r="A144" s="2" t="s">
        <v>1427</v>
      </c>
      <c r="B144" s="2" t="s">
        <v>1428</v>
      </c>
      <c r="C144" s="2" t="s">
        <v>1429</v>
      </c>
      <c r="D144" s="2" t="s">
        <v>4248</v>
      </c>
    </row>
    <row r="145" spans="1:4" x14ac:dyDescent="0.3">
      <c r="A145" s="2" t="s">
        <v>1395</v>
      </c>
      <c r="B145" s="2" t="s">
        <v>1396</v>
      </c>
      <c r="C145" s="2" t="s">
        <v>1397</v>
      </c>
      <c r="D145" s="2" t="s">
        <v>3713</v>
      </c>
    </row>
    <row r="146" spans="1:4" x14ac:dyDescent="0.3">
      <c r="A146" s="2" t="s">
        <v>1440</v>
      </c>
      <c r="B146" s="2" t="s">
        <v>1441</v>
      </c>
      <c r="C146" s="2" t="s">
        <v>1442</v>
      </c>
      <c r="D146" s="2" t="s">
        <v>4248</v>
      </c>
    </row>
    <row r="147" spans="1:4" x14ac:dyDescent="0.3">
      <c r="A147" s="2" t="s">
        <v>1421</v>
      </c>
      <c r="B147" s="2" t="s">
        <v>1422</v>
      </c>
      <c r="C147" s="2" t="s">
        <v>1423</v>
      </c>
      <c r="D147" s="2" t="s">
        <v>3713</v>
      </c>
    </row>
    <row r="148" spans="1:4" x14ac:dyDescent="0.3">
      <c r="A148" s="2" t="s">
        <v>1452</v>
      </c>
      <c r="B148" s="2" t="s">
        <v>1453</v>
      </c>
      <c r="C148" s="2" t="s">
        <v>1454</v>
      </c>
      <c r="D148" s="2" t="s">
        <v>4248</v>
      </c>
    </row>
    <row r="149" spans="1:4" x14ac:dyDescent="0.3">
      <c r="A149" s="2" t="s">
        <v>1359</v>
      </c>
      <c r="B149" s="2" t="s">
        <v>1360</v>
      </c>
      <c r="C149" s="2" t="s">
        <v>1361</v>
      </c>
      <c r="D149" s="2" t="s">
        <v>3713</v>
      </c>
    </row>
    <row r="150" spans="1:4" x14ac:dyDescent="0.3">
      <c r="A150" s="2" t="s">
        <v>1369</v>
      </c>
      <c r="B150" s="2" t="s">
        <v>1370</v>
      </c>
      <c r="C150" s="2" t="s">
        <v>60</v>
      </c>
      <c r="D150" s="2" t="s">
        <v>3713</v>
      </c>
    </row>
    <row r="151" spans="1:4" x14ac:dyDescent="0.3">
      <c r="A151" s="2" t="s">
        <v>1386</v>
      </c>
      <c r="B151" s="2" t="s">
        <v>1387</v>
      </c>
      <c r="C151" s="2" t="s">
        <v>1388</v>
      </c>
      <c r="D151" s="2" t="s">
        <v>3713</v>
      </c>
    </row>
    <row r="152" spans="1:4" x14ac:dyDescent="0.3">
      <c r="A152" s="2" t="s">
        <v>1378</v>
      </c>
      <c r="B152" s="2" t="s">
        <v>1379</v>
      </c>
      <c r="C152" s="2" t="s">
        <v>59</v>
      </c>
      <c r="D152" s="2" t="s">
        <v>3713</v>
      </c>
    </row>
    <row r="153" spans="1:4" x14ac:dyDescent="0.3">
      <c r="A153" s="2" t="s">
        <v>1409</v>
      </c>
      <c r="B153" s="2" t="s">
        <v>1410</v>
      </c>
      <c r="C153" s="2" t="s">
        <v>1411</v>
      </c>
      <c r="D153" s="2" t="s">
        <v>3713</v>
      </c>
    </row>
    <row r="154" spans="1:4" x14ac:dyDescent="0.3">
      <c r="A154" s="2" t="s">
        <v>1400</v>
      </c>
      <c r="B154" s="2" t="s">
        <v>1401</v>
      </c>
      <c r="C154" s="2" t="s">
        <v>1402</v>
      </c>
      <c r="D154" s="2" t="s">
        <v>3713</v>
      </c>
    </row>
    <row r="155" spans="1:4" x14ac:dyDescent="0.3">
      <c r="A155" s="2" t="s">
        <v>263</v>
      </c>
      <c r="B155" s="2" t="s">
        <v>264</v>
      </c>
      <c r="C155" s="2" t="s">
        <v>63</v>
      </c>
      <c r="D155" s="2" t="s">
        <v>4248</v>
      </c>
    </row>
    <row r="156" spans="1:4" x14ac:dyDescent="0.3">
      <c r="A156" s="2" t="s">
        <v>265</v>
      </c>
      <c r="B156" s="2" t="s">
        <v>266</v>
      </c>
      <c r="C156" s="2" t="s">
        <v>267</v>
      </c>
      <c r="D156" s="2" t="s">
        <v>4248</v>
      </c>
    </row>
    <row r="157" spans="1:4" x14ac:dyDescent="0.3">
      <c r="A157" s="2" t="s">
        <v>278</v>
      </c>
      <c r="B157" s="2" t="s">
        <v>279</v>
      </c>
      <c r="C157" s="2" t="s">
        <v>61</v>
      </c>
      <c r="D157" s="2" t="s">
        <v>4248</v>
      </c>
    </row>
    <row r="158" spans="1:4" x14ac:dyDescent="0.3">
      <c r="A158" s="2" t="s">
        <v>280</v>
      </c>
      <c r="B158" s="2" t="s">
        <v>281</v>
      </c>
      <c r="C158" s="2" t="s">
        <v>282</v>
      </c>
      <c r="D158" s="2" t="s">
        <v>4248</v>
      </c>
    </row>
    <row r="159" spans="1:4" x14ac:dyDescent="0.3">
      <c r="A159" s="2" t="s">
        <v>292</v>
      </c>
      <c r="B159" s="2" t="s">
        <v>293</v>
      </c>
      <c r="C159" s="2" t="s">
        <v>294</v>
      </c>
      <c r="D159" s="2" t="s">
        <v>4248</v>
      </c>
    </row>
    <row r="160" spans="1:4" x14ac:dyDescent="0.3">
      <c r="A160" s="2" t="s">
        <v>295</v>
      </c>
      <c r="B160" s="2" t="s">
        <v>296</v>
      </c>
      <c r="C160" s="2" t="s">
        <v>297</v>
      </c>
      <c r="D160" s="2" t="s">
        <v>4248</v>
      </c>
    </row>
    <row r="161" spans="1:4" x14ac:dyDescent="0.3">
      <c r="A161" s="2" t="s">
        <v>482</v>
      </c>
      <c r="B161" s="2" t="s">
        <v>483</v>
      </c>
      <c r="C161" s="2" t="s">
        <v>484</v>
      </c>
      <c r="D161" s="2" t="s">
        <v>4248</v>
      </c>
    </row>
    <row r="162" spans="1:4" x14ac:dyDescent="0.3">
      <c r="A162" s="2" t="s">
        <v>497</v>
      </c>
      <c r="B162" s="2" t="s">
        <v>498</v>
      </c>
      <c r="C162" s="2" t="s">
        <v>499</v>
      </c>
      <c r="D162" s="2" t="s">
        <v>4248</v>
      </c>
    </row>
    <row r="163" spans="1:4" x14ac:dyDescent="0.3">
      <c r="A163" s="2" t="s">
        <v>511</v>
      </c>
      <c r="B163" s="2" t="s">
        <v>512</v>
      </c>
      <c r="C163" s="2" t="s">
        <v>513</v>
      </c>
      <c r="D163" s="2" t="s">
        <v>4248</v>
      </c>
    </row>
    <row r="164" spans="1:4" x14ac:dyDescent="0.3">
      <c r="A164" s="2" t="s">
        <v>1827</v>
      </c>
      <c r="B164" s="2" t="s">
        <v>3501</v>
      </c>
      <c r="C164" s="2" t="s">
        <v>3500</v>
      </c>
      <c r="D164" s="2" t="s">
        <v>3713</v>
      </c>
    </row>
    <row r="165" spans="1:4" x14ac:dyDescent="0.3">
      <c r="A165" s="2" t="s">
        <v>1821</v>
      </c>
      <c r="B165" s="2" t="s">
        <v>1822</v>
      </c>
      <c r="C165" s="2" t="s">
        <v>1823</v>
      </c>
      <c r="D165" s="2" t="s">
        <v>4248</v>
      </c>
    </row>
    <row r="166" spans="1:4" x14ac:dyDescent="0.3">
      <c r="A166" s="2" t="s">
        <v>1824</v>
      </c>
      <c r="B166" s="2" t="s">
        <v>1825</v>
      </c>
      <c r="C166" s="2" t="s">
        <v>1826</v>
      </c>
      <c r="D166" s="2" t="s">
        <v>4248</v>
      </c>
    </row>
    <row r="167" spans="1:4" x14ac:dyDescent="0.3">
      <c r="A167" s="2" t="s">
        <v>1834</v>
      </c>
      <c r="B167" s="2" t="s">
        <v>1835</v>
      </c>
      <c r="C167" s="2" t="s">
        <v>1836</v>
      </c>
      <c r="D167" s="2" t="s">
        <v>4248</v>
      </c>
    </row>
    <row r="168" spans="1:4" x14ac:dyDescent="0.3">
      <c r="A168" s="2" t="s">
        <v>1802</v>
      </c>
      <c r="B168" s="2" t="s">
        <v>1803</v>
      </c>
      <c r="C168" s="2" t="s">
        <v>1804</v>
      </c>
      <c r="D168" s="2" t="s">
        <v>4248</v>
      </c>
    </row>
    <row r="169" spans="1:4" x14ac:dyDescent="0.3">
      <c r="A169" s="2" t="s">
        <v>1799</v>
      </c>
      <c r="B169" s="2" t="s">
        <v>1800</v>
      </c>
      <c r="C169" s="2" t="s">
        <v>1801</v>
      </c>
      <c r="D169" s="2" t="s">
        <v>4248</v>
      </c>
    </row>
    <row r="170" spans="1:4" x14ac:dyDescent="0.3">
      <c r="A170" s="2" t="s">
        <v>1813</v>
      </c>
      <c r="B170" s="2" t="s">
        <v>1814</v>
      </c>
      <c r="C170" s="2" t="s">
        <v>1815</v>
      </c>
      <c r="D170" s="2" t="s">
        <v>4248</v>
      </c>
    </row>
    <row r="171" spans="1:4" x14ac:dyDescent="0.3">
      <c r="A171" s="2" t="s">
        <v>1805</v>
      </c>
      <c r="B171" s="2" t="s">
        <v>1803</v>
      </c>
      <c r="C171" s="2" t="s">
        <v>1806</v>
      </c>
      <c r="D171" s="2" t="s">
        <v>4248</v>
      </c>
    </row>
    <row r="172" spans="1:4" x14ac:dyDescent="0.3">
      <c r="A172" s="2" t="s">
        <v>1818</v>
      </c>
      <c r="B172" s="2" t="s">
        <v>1819</v>
      </c>
      <c r="C172" s="2" t="s">
        <v>1820</v>
      </c>
      <c r="D172" s="2" t="s">
        <v>4248</v>
      </c>
    </row>
    <row r="173" spans="1:4" x14ac:dyDescent="0.3">
      <c r="A173" s="2" t="s">
        <v>1828</v>
      </c>
      <c r="B173" s="2" t="s">
        <v>1829</v>
      </c>
      <c r="C173" s="2" t="s">
        <v>1830</v>
      </c>
      <c r="D173" s="2" t="s">
        <v>4248</v>
      </c>
    </row>
    <row r="174" spans="1:4" x14ac:dyDescent="0.3">
      <c r="A174" s="2" t="s">
        <v>1816</v>
      </c>
      <c r="B174" s="2" t="s">
        <v>1817</v>
      </c>
      <c r="C174" s="2" t="s">
        <v>65</v>
      </c>
      <c r="D174" s="2" t="s">
        <v>4248</v>
      </c>
    </row>
    <row r="175" spans="1:4" x14ac:dyDescent="0.3">
      <c r="A175" s="2" t="s">
        <v>1796</v>
      </c>
      <c r="B175" s="2" t="s">
        <v>1797</v>
      </c>
      <c r="C175" s="2" t="s">
        <v>1798</v>
      </c>
      <c r="D175" s="2" t="s">
        <v>4248</v>
      </c>
    </row>
    <row r="176" spans="1:4" x14ac:dyDescent="0.3">
      <c r="A176" s="2" t="s">
        <v>1807</v>
      </c>
      <c r="B176" s="2" t="s">
        <v>1808</v>
      </c>
      <c r="C176" s="2" t="s">
        <v>1809</v>
      </c>
      <c r="D176" s="2" t="s">
        <v>4248</v>
      </c>
    </row>
    <row r="177" spans="1:4" x14ac:dyDescent="0.3">
      <c r="A177" s="2" t="s">
        <v>1793</v>
      </c>
      <c r="B177" s="2" t="s">
        <v>1794</v>
      </c>
      <c r="C177" s="2" t="s">
        <v>1795</v>
      </c>
      <c r="D177" s="2" t="s">
        <v>4248</v>
      </c>
    </row>
    <row r="178" spans="1:4" x14ac:dyDescent="0.3">
      <c r="A178" s="2" t="s">
        <v>1840</v>
      </c>
      <c r="B178" s="2" t="s">
        <v>1841</v>
      </c>
      <c r="C178" s="2" t="s">
        <v>1842</v>
      </c>
      <c r="D178" s="2" t="s">
        <v>4248</v>
      </c>
    </row>
    <row r="179" spans="1:4" x14ac:dyDescent="0.3">
      <c r="A179" s="2" t="s">
        <v>1843</v>
      </c>
      <c r="B179" s="2" t="s">
        <v>1844</v>
      </c>
      <c r="C179" s="2" t="s">
        <v>64</v>
      </c>
      <c r="D179" s="2" t="s">
        <v>4248</v>
      </c>
    </row>
    <row r="180" spans="1:4" x14ac:dyDescent="0.3">
      <c r="A180" s="2" t="s">
        <v>1837</v>
      </c>
      <c r="B180" s="2" t="s">
        <v>1838</v>
      </c>
      <c r="C180" s="2" t="s">
        <v>1839</v>
      </c>
      <c r="D180" s="2" t="s">
        <v>4248</v>
      </c>
    </row>
    <row r="181" spans="1:4" x14ac:dyDescent="0.3">
      <c r="A181" s="2" t="s">
        <v>1656</v>
      </c>
      <c r="B181" s="2" t="s">
        <v>1657</v>
      </c>
      <c r="C181" s="2" t="s">
        <v>1658</v>
      </c>
      <c r="D181" s="2" t="s">
        <v>4248</v>
      </c>
    </row>
    <row r="182" spans="1:4" x14ac:dyDescent="0.3">
      <c r="A182" s="2" t="s">
        <v>1653</v>
      </c>
      <c r="B182" s="2" t="s">
        <v>1654</v>
      </c>
      <c r="C182" s="2" t="s">
        <v>1655</v>
      </c>
      <c r="D182" s="2" t="s">
        <v>4248</v>
      </c>
    </row>
    <row r="183" spans="1:4" x14ac:dyDescent="0.3">
      <c r="A183" s="2" t="s">
        <v>1108</v>
      </c>
      <c r="B183" s="2" t="s">
        <v>1109</v>
      </c>
      <c r="C183" s="2" t="s">
        <v>1110</v>
      </c>
      <c r="D183" s="2" t="s">
        <v>4248</v>
      </c>
    </row>
    <row r="184" spans="1:4" x14ac:dyDescent="0.3">
      <c r="A184" s="2" t="s">
        <v>127</v>
      </c>
      <c r="B184" s="2" t="s">
        <v>128</v>
      </c>
      <c r="C184" s="2" t="s">
        <v>129</v>
      </c>
      <c r="D184" s="2" t="s">
        <v>4248</v>
      </c>
    </row>
    <row r="185" spans="1:4" x14ac:dyDescent="0.3">
      <c r="A185" s="2" t="s">
        <v>1848</v>
      </c>
      <c r="B185" s="2" t="s">
        <v>1849</v>
      </c>
      <c r="C185" s="2" t="s">
        <v>1850</v>
      </c>
      <c r="D185" s="2" t="s">
        <v>4248</v>
      </c>
    </row>
    <row r="186" spans="1:4" x14ac:dyDescent="0.3">
      <c r="A186" s="2" t="s">
        <v>1315</v>
      </c>
      <c r="B186" s="2" t="s">
        <v>1316</v>
      </c>
      <c r="C186" s="2" t="s">
        <v>1317</v>
      </c>
      <c r="D186" s="2" t="s">
        <v>4248</v>
      </c>
    </row>
    <row r="187" spans="1:4" x14ac:dyDescent="0.3">
      <c r="A187" s="2" t="s">
        <v>1321</v>
      </c>
      <c r="B187" s="2" t="s">
        <v>1322</v>
      </c>
      <c r="C187" s="2" t="s">
        <v>1323</v>
      </c>
      <c r="D187" s="2" t="s">
        <v>4248</v>
      </c>
    </row>
    <row r="188" spans="1:4" x14ac:dyDescent="0.3">
      <c r="A188" s="2" t="s">
        <v>1312</v>
      </c>
      <c r="B188" s="2" t="s">
        <v>1313</v>
      </c>
      <c r="C188" s="2" t="s">
        <v>1314</v>
      </c>
      <c r="D188" s="2" t="s">
        <v>4248</v>
      </c>
    </row>
    <row r="189" spans="1:4" x14ac:dyDescent="0.3">
      <c r="A189" s="2" t="s">
        <v>1318</v>
      </c>
      <c r="B189" s="2" t="s">
        <v>1319</v>
      </c>
      <c r="C189" s="2" t="s">
        <v>1320</v>
      </c>
      <c r="D189" s="2" t="s">
        <v>4248</v>
      </c>
    </row>
    <row r="190" spans="1:4" x14ac:dyDescent="0.3">
      <c r="A190" s="2" t="s">
        <v>1558</v>
      </c>
      <c r="B190" s="2" t="s">
        <v>1559</v>
      </c>
      <c r="C190" s="2" t="s">
        <v>35</v>
      </c>
      <c r="D190" s="2" t="s">
        <v>4248</v>
      </c>
    </row>
    <row r="191" spans="1:4" x14ac:dyDescent="0.3">
      <c r="A191" s="2" t="s">
        <v>995</v>
      </c>
      <c r="B191" s="2" t="s">
        <v>996</v>
      </c>
      <c r="C191" s="2" t="s">
        <v>997</v>
      </c>
      <c r="D191" s="2" t="s">
        <v>4248</v>
      </c>
    </row>
    <row r="192" spans="1:4" x14ac:dyDescent="0.3">
      <c r="A192" s="2" t="s">
        <v>2516</v>
      </c>
      <c r="B192" s="2" t="s">
        <v>2517</v>
      </c>
      <c r="C192" s="2" t="s">
        <v>72</v>
      </c>
      <c r="D192" s="2" t="s">
        <v>3713</v>
      </c>
    </row>
    <row r="193" spans="1:4" x14ac:dyDescent="0.3">
      <c r="A193" s="2" t="s">
        <v>2509</v>
      </c>
      <c r="B193" s="2" t="s">
        <v>2510</v>
      </c>
      <c r="C193" s="2" t="s">
        <v>73</v>
      </c>
      <c r="D193" s="2" t="s">
        <v>3713</v>
      </c>
    </row>
    <row r="194" spans="1:4" x14ac:dyDescent="0.3">
      <c r="A194" s="2" t="s">
        <v>2513</v>
      </c>
      <c r="B194" s="2" t="s">
        <v>2514</v>
      </c>
      <c r="C194" s="2" t="s">
        <v>2515</v>
      </c>
      <c r="D194" s="2" t="s">
        <v>3713</v>
      </c>
    </row>
    <row r="195" spans="1:4" x14ac:dyDescent="0.3">
      <c r="A195" s="2" t="s">
        <v>2511</v>
      </c>
      <c r="B195" s="2" t="s">
        <v>2512</v>
      </c>
      <c r="C195" s="2" t="s">
        <v>3417</v>
      </c>
      <c r="D195" s="2" t="s">
        <v>3713</v>
      </c>
    </row>
    <row r="196" spans="1:4" x14ac:dyDescent="0.3">
      <c r="A196" s="2" t="s">
        <v>2578</v>
      </c>
      <c r="B196" s="2" t="s">
        <v>2579</v>
      </c>
      <c r="C196" s="2" t="s">
        <v>2580</v>
      </c>
      <c r="D196" s="2" t="s">
        <v>4248</v>
      </c>
    </row>
    <row r="197" spans="1:4" x14ac:dyDescent="0.3">
      <c r="A197" s="2" t="s">
        <v>2577</v>
      </c>
      <c r="B197" s="59" t="s">
        <v>3418</v>
      </c>
      <c r="C197" s="2" t="s">
        <v>3419</v>
      </c>
      <c r="D197" s="2" t="s">
        <v>3713</v>
      </c>
    </row>
    <row r="198" spans="1:4" x14ac:dyDescent="0.3">
      <c r="A198" s="2" t="s">
        <v>2573</v>
      </c>
      <c r="B198" s="2" t="s">
        <v>2574</v>
      </c>
      <c r="C198" s="2" t="s">
        <v>2575</v>
      </c>
      <c r="D198" s="2" t="s">
        <v>3713</v>
      </c>
    </row>
    <row r="199" spans="1:4" x14ac:dyDescent="0.3">
      <c r="A199" s="2" t="s">
        <v>2194</v>
      </c>
      <c r="B199" s="14" t="s">
        <v>2195</v>
      </c>
      <c r="C199" s="2" t="s">
        <v>6</v>
      </c>
      <c r="D199" s="2" t="s">
        <v>4248</v>
      </c>
    </row>
    <row r="200" spans="1:4" x14ac:dyDescent="0.3">
      <c r="A200" s="2" t="s">
        <v>2083</v>
      </c>
      <c r="B200" s="2" t="s">
        <v>2084</v>
      </c>
      <c r="C200" s="2" t="s">
        <v>2085</v>
      </c>
      <c r="D200" s="2" t="s">
        <v>4248</v>
      </c>
    </row>
    <row r="201" spans="1:4" x14ac:dyDescent="0.3">
      <c r="A201" s="2" t="s">
        <v>2077</v>
      </c>
      <c r="B201" s="2" t="s">
        <v>2078</v>
      </c>
      <c r="C201" s="2" t="s">
        <v>2079</v>
      </c>
      <c r="D201" s="2" t="s">
        <v>4248</v>
      </c>
    </row>
    <row r="202" spans="1:4" x14ac:dyDescent="0.3">
      <c r="A202" s="2" t="s">
        <v>2087</v>
      </c>
      <c r="B202" s="2" t="s">
        <v>2088</v>
      </c>
      <c r="C202" s="2" t="s">
        <v>2089</v>
      </c>
      <c r="D202" s="2" t="s">
        <v>4248</v>
      </c>
    </row>
    <row r="203" spans="1:4" x14ac:dyDescent="0.3">
      <c r="A203" s="2" t="s">
        <v>2188</v>
      </c>
      <c r="B203" s="2" t="s">
        <v>2189</v>
      </c>
      <c r="C203" s="2" t="s">
        <v>2190</v>
      </c>
      <c r="D203" s="2" t="s">
        <v>4248</v>
      </c>
    </row>
    <row r="204" spans="1:4" x14ac:dyDescent="0.3">
      <c r="A204" s="2" t="s">
        <v>2191</v>
      </c>
      <c r="B204" s="2" t="s">
        <v>2192</v>
      </c>
      <c r="C204" s="2" t="s">
        <v>2193</v>
      </c>
      <c r="D204" s="2" t="s">
        <v>4248</v>
      </c>
    </row>
    <row r="205" spans="1:4" x14ac:dyDescent="0.3">
      <c r="A205" s="2" t="s">
        <v>2184</v>
      </c>
      <c r="B205" s="2" t="s">
        <v>2185</v>
      </c>
      <c r="C205" s="2" t="s">
        <v>2186</v>
      </c>
      <c r="D205" s="2" t="s">
        <v>4248</v>
      </c>
    </row>
    <row r="206" spans="1:4" x14ac:dyDescent="0.3">
      <c r="A206" s="2" t="s">
        <v>2196</v>
      </c>
      <c r="B206" s="2" t="s">
        <v>2197</v>
      </c>
      <c r="C206" s="2" t="s">
        <v>2198</v>
      </c>
      <c r="D206" s="2" t="s">
        <v>4248</v>
      </c>
    </row>
    <row r="207" spans="1:4" x14ac:dyDescent="0.3">
      <c r="A207" s="2" t="s">
        <v>2200</v>
      </c>
      <c r="B207" s="2" t="s">
        <v>2201</v>
      </c>
      <c r="C207" s="2" t="s">
        <v>2202</v>
      </c>
      <c r="D207" s="2" t="s">
        <v>4248</v>
      </c>
    </row>
    <row r="208" spans="1:4" x14ac:dyDescent="0.3">
      <c r="A208" s="2" t="s">
        <v>2203</v>
      </c>
      <c r="B208" s="2" t="s">
        <v>2204</v>
      </c>
      <c r="C208" s="2" t="s">
        <v>2205</v>
      </c>
      <c r="D208" s="2" t="s">
        <v>4248</v>
      </c>
    </row>
    <row r="209" spans="1:4" x14ac:dyDescent="0.3">
      <c r="A209" s="2" t="s">
        <v>2118</v>
      </c>
      <c r="B209" s="2" t="s">
        <v>2119</v>
      </c>
      <c r="C209" s="2" t="s">
        <v>2120</v>
      </c>
      <c r="D209" s="2" t="s">
        <v>4248</v>
      </c>
    </row>
    <row r="210" spans="1:4" x14ac:dyDescent="0.3">
      <c r="A210" s="2" t="s">
        <v>2125</v>
      </c>
      <c r="B210" s="2" t="s">
        <v>2126</v>
      </c>
      <c r="C210" s="2" t="s">
        <v>68</v>
      </c>
      <c r="D210" s="2" t="s">
        <v>4248</v>
      </c>
    </row>
    <row r="211" spans="1:4" x14ac:dyDescent="0.3">
      <c r="A211" s="2" t="s">
        <v>2122</v>
      </c>
      <c r="B211" s="2" t="s">
        <v>2123</v>
      </c>
      <c r="C211" s="2" t="s">
        <v>2124</v>
      </c>
      <c r="D211" s="2" t="s">
        <v>4248</v>
      </c>
    </row>
    <row r="212" spans="1:4" x14ac:dyDescent="0.3">
      <c r="A212" s="2" t="s">
        <v>1964</v>
      </c>
      <c r="B212" s="2" t="s">
        <v>1965</v>
      </c>
      <c r="C212" s="2" t="s">
        <v>1966</v>
      </c>
      <c r="D212" s="2" t="s">
        <v>4248</v>
      </c>
    </row>
    <row r="213" spans="1:4" x14ac:dyDescent="0.3">
      <c r="A213" s="2" t="s">
        <v>1968</v>
      </c>
      <c r="B213" s="2" t="s">
        <v>1969</v>
      </c>
      <c r="C213" s="2" t="s">
        <v>1970</v>
      </c>
      <c r="D213" s="2" t="s">
        <v>4248</v>
      </c>
    </row>
    <row r="214" spans="1:4" x14ac:dyDescent="0.3">
      <c r="A214" s="2" t="s">
        <v>1972</v>
      </c>
      <c r="B214" s="2" t="s">
        <v>1973</v>
      </c>
      <c r="C214" s="2" t="s">
        <v>1974</v>
      </c>
      <c r="D214" s="2" t="s">
        <v>4248</v>
      </c>
    </row>
    <row r="215" spans="1:4" x14ac:dyDescent="0.3">
      <c r="A215" s="2" t="s">
        <v>1960</v>
      </c>
      <c r="B215" s="2" t="s">
        <v>1961</v>
      </c>
      <c r="C215" s="2" t="s">
        <v>70</v>
      </c>
      <c r="D215" s="2" t="s">
        <v>4248</v>
      </c>
    </row>
    <row r="216" spans="1:4" x14ac:dyDescent="0.3">
      <c r="A216" s="2" t="s">
        <v>1958</v>
      </c>
      <c r="B216" s="2" t="s">
        <v>1959</v>
      </c>
      <c r="C216" s="20" t="s">
        <v>71</v>
      </c>
      <c r="D216" s="2" t="s">
        <v>4248</v>
      </c>
    </row>
    <row r="217" spans="1:4" x14ac:dyDescent="0.3">
      <c r="A217" s="2" t="s">
        <v>1962</v>
      </c>
      <c r="B217" s="2" t="s">
        <v>1963</v>
      </c>
      <c r="C217" s="2" t="s">
        <v>69</v>
      </c>
      <c r="D217" s="2" t="s">
        <v>4248</v>
      </c>
    </row>
    <row r="218" spans="1:4" x14ac:dyDescent="0.3">
      <c r="A218" s="2" t="s">
        <v>1949</v>
      </c>
      <c r="B218" s="2" t="s">
        <v>1950</v>
      </c>
      <c r="C218" s="2" t="s">
        <v>1951</v>
      </c>
      <c r="D218" s="2" t="s">
        <v>4248</v>
      </c>
    </row>
    <row r="219" spans="1:4" x14ac:dyDescent="0.3">
      <c r="A219" s="2" t="s">
        <v>1952</v>
      </c>
      <c r="B219" s="2" t="s">
        <v>1953</v>
      </c>
      <c r="C219" s="2" t="s">
        <v>1954</v>
      </c>
      <c r="D219" s="2" t="s">
        <v>4248</v>
      </c>
    </row>
    <row r="220" spans="1:4" x14ac:dyDescent="0.3">
      <c r="A220" s="2" t="s">
        <v>1955</v>
      </c>
      <c r="B220" s="2" t="s">
        <v>1956</v>
      </c>
      <c r="C220" s="2" t="s">
        <v>1957</v>
      </c>
      <c r="D220" s="2" t="s">
        <v>4248</v>
      </c>
    </row>
    <row r="221" spans="1:4" x14ac:dyDescent="0.3">
      <c r="A221" s="2" t="s">
        <v>1920</v>
      </c>
      <c r="B221" s="2" t="s">
        <v>1921</v>
      </c>
      <c r="C221" s="2" t="s">
        <v>1922</v>
      </c>
      <c r="D221" s="2" t="s">
        <v>4248</v>
      </c>
    </row>
    <row r="222" spans="1:4" x14ac:dyDescent="0.3">
      <c r="A222" s="2" t="s">
        <v>1917</v>
      </c>
      <c r="B222" s="2" t="s">
        <v>1918</v>
      </c>
      <c r="C222" s="2" t="s">
        <v>1919</v>
      </c>
      <c r="D222" s="2" t="s">
        <v>4248</v>
      </c>
    </row>
    <row r="223" spans="1:4" x14ac:dyDescent="0.3">
      <c r="A223" s="2" t="s">
        <v>1923</v>
      </c>
      <c r="B223" s="2" t="s">
        <v>1924</v>
      </c>
      <c r="C223" s="2" t="s">
        <v>1925</v>
      </c>
      <c r="D223" s="2" t="s">
        <v>4248</v>
      </c>
    </row>
    <row r="224" spans="1:4" x14ac:dyDescent="0.3">
      <c r="A224" s="2" t="s">
        <v>1878</v>
      </c>
      <c r="B224" s="2" t="s">
        <v>1879</v>
      </c>
      <c r="C224" s="2" t="s">
        <v>1880</v>
      </c>
      <c r="D224" s="2" t="s">
        <v>4248</v>
      </c>
    </row>
    <row r="225" spans="1:4" x14ac:dyDescent="0.3">
      <c r="A225" s="2" t="s">
        <v>2500</v>
      </c>
      <c r="B225" s="2" t="s">
        <v>2501</v>
      </c>
      <c r="C225" s="2" t="s">
        <v>2502</v>
      </c>
      <c r="D225" s="2" t="s">
        <v>3713</v>
      </c>
    </row>
    <row r="226" spans="1:4" x14ac:dyDescent="0.3">
      <c r="A226" s="2" t="s">
        <v>1674</v>
      </c>
      <c r="B226" s="2" t="s">
        <v>1675</v>
      </c>
      <c r="C226" s="2" t="s">
        <v>1676</v>
      </c>
      <c r="D226" s="2" t="s">
        <v>4248</v>
      </c>
    </row>
    <row r="227" spans="1:4" x14ac:dyDescent="0.3">
      <c r="A227" s="2" t="s">
        <v>646</v>
      </c>
      <c r="B227" s="2" t="s">
        <v>647</v>
      </c>
      <c r="C227" s="2" t="s">
        <v>648</v>
      </c>
      <c r="D227" s="2" t="s">
        <v>4248</v>
      </c>
    </row>
    <row r="228" spans="1:4" x14ac:dyDescent="0.3">
      <c r="A228" s="2" t="s">
        <v>2506</v>
      </c>
      <c r="B228" s="2" t="s">
        <v>2507</v>
      </c>
      <c r="C228" s="2" t="s">
        <v>2508</v>
      </c>
      <c r="D228" s="2" t="s">
        <v>3713</v>
      </c>
    </row>
    <row r="229" spans="1:4" x14ac:dyDescent="0.3">
      <c r="A229" s="2" t="s">
        <v>1671</v>
      </c>
      <c r="B229" s="2" t="s">
        <v>1672</v>
      </c>
      <c r="C229" s="2" t="s">
        <v>1673</v>
      </c>
      <c r="D229" s="2" t="s">
        <v>4248</v>
      </c>
    </row>
    <row r="230" spans="1:4" x14ac:dyDescent="0.3">
      <c r="A230" s="2" t="s">
        <v>1875</v>
      </c>
      <c r="B230" s="2" t="s">
        <v>1876</v>
      </c>
      <c r="C230" s="2" t="s">
        <v>1877</v>
      </c>
      <c r="D230" s="2" t="s">
        <v>4248</v>
      </c>
    </row>
    <row r="231" spans="1:4" x14ac:dyDescent="0.3">
      <c r="A231" s="2" t="s">
        <v>1663</v>
      </c>
      <c r="B231" s="2" t="s">
        <v>1664</v>
      </c>
      <c r="C231" s="2" t="s">
        <v>1665</v>
      </c>
      <c r="D231" s="2" t="s">
        <v>4248</v>
      </c>
    </row>
    <row r="232" spans="1:4" x14ac:dyDescent="0.3">
      <c r="A232" s="2" t="s">
        <v>2472</v>
      </c>
      <c r="B232" s="2" t="s">
        <v>2473</v>
      </c>
      <c r="C232" s="2" t="s">
        <v>34</v>
      </c>
      <c r="D232" s="2" t="s">
        <v>3713</v>
      </c>
    </row>
    <row r="233" spans="1:4" x14ac:dyDescent="0.3">
      <c r="A233" s="2" t="s">
        <v>1668</v>
      </c>
      <c r="B233" s="2" t="s">
        <v>1669</v>
      </c>
      <c r="C233" s="2" t="s">
        <v>1670</v>
      </c>
      <c r="D233" s="2" t="s">
        <v>4248</v>
      </c>
    </row>
    <row r="234" spans="1:4" x14ac:dyDescent="0.3">
      <c r="A234" s="2" t="s">
        <v>1659</v>
      </c>
      <c r="B234" s="2" t="s">
        <v>1660</v>
      </c>
      <c r="C234" s="2" t="s">
        <v>1661</v>
      </c>
      <c r="D234" s="2" t="s">
        <v>4248</v>
      </c>
    </row>
    <row r="235" spans="1:4" x14ac:dyDescent="0.3">
      <c r="A235" s="2" t="s">
        <v>1528</v>
      </c>
      <c r="B235" s="3" t="s">
        <v>1529</v>
      </c>
      <c r="C235" s="2" t="s">
        <v>40</v>
      </c>
      <c r="D235" s="2" t="s">
        <v>4248</v>
      </c>
    </row>
    <row r="236" spans="1:4" x14ac:dyDescent="0.3">
      <c r="A236" s="2" t="s">
        <v>1513</v>
      </c>
      <c r="B236" s="3" t="s">
        <v>1514</v>
      </c>
      <c r="C236" s="2" t="s">
        <v>1515</v>
      </c>
      <c r="D236" s="2" t="s">
        <v>4248</v>
      </c>
    </row>
    <row r="237" spans="1:4" x14ac:dyDescent="0.3">
      <c r="A237" s="2" t="s">
        <v>1507</v>
      </c>
      <c r="B237" s="3" t="s">
        <v>1508</v>
      </c>
      <c r="C237" s="2" t="s">
        <v>1509</v>
      </c>
      <c r="D237" s="2" t="s">
        <v>4248</v>
      </c>
    </row>
    <row r="238" spans="1:4" x14ac:dyDescent="0.3">
      <c r="A238" s="2" t="s">
        <v>1525</v>
      </c>
      <c r="B238" s="3" t="s">
        <v>1526</v>
      </c>
      <c r="C238" s="2" t="s">
        <v>1527</v>
      </c>
      <c r="D238" s="2" t="s">
        <v>4248</v>
      </c>
    </row>
    <row r="239" spans="1:4" x14ac:dyDescent="0.3">
      <c r="A239" s="2" t="s">
        <v>1522</v>
      </c>
      <c r="B239" s="3" t="s">
        <v>1523</v>
      </c>
      <c r="C239" s="2" t="s">
        <v>1524</v>
      </c>
      <c r="D239" s="2" t="s">
        <v>4248</v>
      </c>
    </row>
    <row r="240" spans="1:4" x14ac:dyDescent="0.3">
      <c r="A240" s="2" t="s">
        <v>1641</v>
      </c>
      <c r="B240" s="2" t="s">
        <v>1642</v>
      </c>
      <c r="C240" s="2" t="s">
        <v>1643</v>
      </c>
      <c r="D240" s="2" t="s">
        <v>4248</v>
      </c>
    </row>
    <row r="241" spans="1:4" x14ac:dyDescent="0.3">
      <c r="A241" s="2" t="s">
        <v>1647</v>
      </c>
      <c r="B241" s="2" t="s">
        <v>1648</v>
      </c>
      <c r="C241" s="3" t="s">
        <v>1649</v>
      </c>
      <c r="D241" s="2" t="s">
        <v>4248</v>
      </c>
    </row>
    <row r="242" spans="1:4" x14ac:dyDescent="0.3">
      <c r="A242" s="2" t="s">
        <v>1644</v>
      </c>
      <c r="B242" s="2" t="s">
        <v>1645</v>
      </c>
      <c r="C242" s="2" t="s">
        <v>1646</v>
      </c>
      <c r="D242" s="2" t="s">
        <v>4248</v>
      </c>
    </row>
    <row r="243" spans="1:4" x14ac:dyDescent="0.3">
      <c r="A243" s="2" t="s">
        <v>1638</v>
      </c>
      <c r="B243" s="2" t="s">
        <v>1639</v>
      </c>
      <c r="C243" s="2" t="s">
        <v>1640</v>
      </c>
      <c r="D243" s="2" t="s">
        <v>4248</v>
      </c>
    </row>
    <row r="244" spans="1:4" x14ac:dyDescent="0.3">
      <c r="A244" s="2" t="s">
        <v>1635</v>
      </c>
      <c r="B244" s="2" t="s">
        <v>1636</v>
      </c>
      <c r="C244" s="2" t="s">
        <v>1637</v>
      </c>
      <c r="D244" s="2" t="s">
        <v>4248</v>
      </c>
    </row>
    <row r="245" spans="1:4" x14ac:dyDescent="0.3">
      <c r="A245" s="2" t="s">
        <v>1632</v>
      </c>
      <c r="B245" s="2" t="s">
        <v>1633</v>
      </c>
      <c r="C245" s="2" t="s">
        <v>1634</v>
      </c>
      <c r="D245" s="2" t="s">
        <v>4248</v>
      </c>
    </row>
    <row r="246" spans="1:4" x14ac:dyDescent="0.3">
      <c r="A246" s="2" t="s">
        <v>1629</v>
      </c>
      <c r="B246" s="2" t="s">
        <v>1630</v>
      </c>
      <c r="C246" s="2" t="s">
        <v>1631</v>
      </c>
      <c r="D246" s="2" t="s">
        <v>4248</v>
      </c>
    </row>
    <row r="247" spans="1:4" x14ac:dyDescent="0.3">
      <c r="A247" s="19" t="s">
        <v>1626</v>
      </c>
      <c r="B247" s="19" t="s">
        <v>1627</v>
      </c>
      <c r="C247" s="19" t="s">
        <v>1628</v>
      </c>
      <c r="D247" s="2" t="s">
        <v>4248</v>
      </c>
    </row>
    <row r="248" spans="1:4" x14ac:dyDescent="0.3">
      <c r="A248" s="2" t="s">
        <v>1623</v>
      </c>
      <c r="B248" s="2" t="s">
        <v>1624</v>
      </c>
      <c r="C248" s="2" t="s">
        <v>1625</v>
      </c>
      <c r="D248" s="2" t="s">
        <v>4248</v>
      </c>
    </row>
    <row r="249" spans="1:4" x14ac:dyDescent="0.3">
      <c r="A249" s="2" t="s">
        <v>2274</v>
      </c>
      <c r="B249" s="2" t="s">
        <v>2275</v>
      </c>
      <c r="C249" s="2" t="s">
        <v>2276</v>
      </c>
      <c r="D249" s="2" t="s">
        <v>4248</v>
      </c>
    </row>
    <row r="250" spans="1:4" x14ac:dyDescent="0.3">
      <c r="A250" s="2" t="s">
        <v>2283</v>
      </c>
      <c r="B250" s="2" t="s">
        <v>2284</v>
      </c>
      <c r="C250" s="2" t="s">
        <v>190</v>
      </c>
      <c r="D250" s="2" t="s">
        <v>4248</v>
      </c>
    </row>
    <row r="251" spans="1:4" x14ac:dyDescent="0.3">
      <c r="A251" s="2" t="s">
        <v>2091</v>
      </c>
      <c r="B251" s="2" t="s">
        <v>2092</v>
      </c>
      <c r="C251" s="2" t="s">
        <v>2093</v>
      </c>
      <c r="D251" s="2" t="s">
        <v>4248</v>
      </c>
    </row>
    <row r="252" spans="1:4" x14ac:dyDescent="0.3">
      <c r="A252" s="2" t="s">
        <v>2100</v>
      </c>
      <c r="B252" s="2" t="s">
        <v>2101</v>
      </c>
      <c r="C252" s="2" t="s">
        <v>2102</v>
      </c>
      <c r="D252" s="2" t="s">
        <v>4248</v>
      </c>
    </row>
    <row r="253" spans="1:4" x14ac:dyDescent="0.3">
      <c r="A253" s="2" t="s">
        <v>2109</v>
      </c>
      <c r="B253" s="2" t="s">
        <v>2110</v>
      </c>
      <c r="C253" s="2" t="s">
        <v>2111</v>
      </c>
      <c r="D253" s="2" t="s">
        <v>4248</v>
      </c>
    </row>
    <row r="254" spans="1:4" x14ac:dyDescent="0.3">
      <c r="A254" s="2" t="s">
        <v>2219</v>
      </c>
      <c r="B254" s="2" t="s">
        <v>2220</v>
      </c>
      <c r="C254" s="2" t="s">
        <v>2221</v>
      </c>
      <c r="D254" s="2" t="s">
        <v>3713</v>
      </c>
    </row>
    <row r="255" spans="1:4" x14ac:dyDescent="0.3">
      <c r="A255" s="2" t="s">
        <v>2236</v>
      </c>
      <c r="B255" s="2" t="s">
        <v>2237</v>
      </c>
      <c r="C255" s="2" t="s">
        <v>2238</v>
      </c>
      <c r="D255" s="2" t="s">
        <v>3713</v>
      </c>
    </row>
    <row r="256" spans="1:4" x14ac:dyDescent="0.3">
      <c r="A256" s="2" t="s">
        <v>2254</v>
      </c>
      <c r="B256" s="2" t="s">
        <v>2255</v>
      </c>
      <c r="C256" s="2" t="s">
        <v>2256</v>
      </c>
      <c r="D256" s="2" t="s">
        <v>3713</v>
      </c>
    </row>
    <row r="257" spans="1:4" x14ac:dyDescent="0.3">
      <c r="A257" s="2" t="s">
        <v>1476</v>
      </c>
      <c r="B257" s="2" t="s">
        <v>1477</v>
      </c>
      <c r="C257" s="2" t="s">
        <v>1478</v>
      </c>
      <c r="D257" s="2" t="s">
        <v>4248</v>
      </c>
    </row>
    <row r="258" spans="1:4" x14ac:dyDescent="0.3">
      <c r="A258" s="2" t="s">
        <v>239</v>
      </c>
      <c r="B258" s="2" t="s">
        <v>240</v>
      </c>
      <c r="C258" s="2" t="s">
        <v>241</v>
      </c>
      <c r="D258" s="2" t="s">
        <v>4248</v>
      </c>
    </row>
    <row r="259" spans="1:4" x14ac:dyDescent="0.3">
      <c r="A259" s="2" t="s">
        <v>1757</v>
      </c>
      <c r="B259" s="2" t="s">
        <v>1758</v>
      </c>
      <c r="C259" s="2" t="s">
        <v>80</v>
      </c>
      <c r="D259" s="2" t="s">
        <v>4248</v>
      </c>
    </row>
    <row r="260" spans="1:4" x14ac:dyDescent="0.3">
      <c r="A260" s="2" t="s">
        <v>1765</v>
      </c>
      <c r="B260" s="2" t="s">
        <v>1766</v>
      </c>
      <c r="C260" s="2" t="s">
        <v>76</v>
      </c>
      <c r="D260" s="2" t="s">
        <v>4248</v>
      </c>
    </row>
    <row r="261" spans="1:4" x14ac:dyDescent="0.3">
      <c r="A261" s="2" t="s">
        <v>1775</v>
      </c>
      <c r="B261" s="2" t="s">
        <v>1776</v>
      </c>
      <c r="C261" s="2" t="s">
        <v>1777</v>
      </c>
      <c r="D261" s="2" t="s">
        <v>4248</v>
      </c>
    </row>
    <row r="262" spans="1:4" x14ac:dyDescent="0.3">
      <c r="A262" s="2" t="s">
        <v>1781</v>
      </c>
      <c r="B262" s="2" t="s">
        <v>1782</v>
      </c>
      <c r="C262" s="2" t="s">
        <v>1783</v>
      </c>
      <c r="D262" s="2" t="s">
        <v>4248</v>
      </c>
    </row>
    <row r="263" spans="1:4" x14ac:dyDescent="0.3">
      <c r="A263" s="2" t="s">
        <v>1751</v>
      </c>
      <c r="B263" s="2" t="s">
        <v>1752</v>
      </c>
      <c r="C263" s="2" t="s">
        <v>1753</v>
      </c>
      <c r="D263" s="2" t="s">
        <v>4248</v>
      </c>
    </row>
    <row r="264" spans="1:4" x14ac:dyDescent="0.3">
      <c r="A264" s="2" t="s">
        <v>1754</v>
      </c>
      <c r="B264" s="2" t="s">
        <v>1755</v>
      </c>
      <c r="C264" s="2" t="s">
        <v>1756</v>
      </c>
      <c r="D264" s="2" t="s">
        <v>4248</v>
      </c>
    </row>
    <row r="265" spans="1:4" x14ac:dyDescent="0.3">
      <c r="A265" s="2" t="s">
        <v>191</v>
      </c>
      <c r="B265" s="2" t="s">
        <v>192</v>
      </c>
      <c r="C265" s="2" t="s">
        <v>193</v>
      </c>
      <c r="D265" s="2" t="s">
        <v>4248</v>
      </c>
    </row>
    <row r="266" spans="1:4" x14ac:dyDescent="0.3">
      <c r="A266" s="2" t="s">
        <v>208</v>
      </c>
      <c r="B266" s="2" t="s">
        <v>209</v>
      </c>
      <c r="C266" s="2" t="s">
        <v>210</v>
      </c>
      <c r="D266" s="2" t="s">
        <v>4248</v>
      </c>
    </row>
    <row r="267" spans="1:4" x14ac:dyDescent="0.3">
      <c r="A267" s="2" t="s">
        <v>195</v>
      </c>
      <c r="B267" s="2" t="s">
        <v>196</v>
      </c>
      <c r="C267" s="2" t="s">
        <v>197</v>
      </c>
      <c r="D267" s="2" t="s">
        <v>4248</v>
      </c>
    </row>
    <row r="268" spans="1:4" x14ac:dyDescent="0.3">
      <c r="A268" s="2" t="s">
        <v>211</v>
      </c>
      <c r="B268" s="2" t="s">
        <v>212</v>
      </c>
      <c r="C268" s="2" t="s">
        <v>213</v>
      </c>
      <c r="D268" s="2" t="s">
        <v>4248</v>
      </c>
    </row>
    <row r="269" spans="1:4" x14ac:dyDescent="0.3">
      <c r="A269" s="2" t="s">
        <v>223</v>
      </c>
      <c r="B269" s="2" t="s">
        <v>224</v>
      </c>
      <c r="C269" s="2" t="s">
        <v>225</v>
      </c>
      <c r="D269" s="2" t="s">
        <v>4248</v>
      </c>
    </row>
    <row r="270" spans="1:4" x14ac:dyDescent="0.3">
      <c r="A270" s="2" t="s">
        <v>226</v>
      </c>
      <c r="B270" s="2" t="s">
        <v>227</v>
      </c>
      <c r="C270" s="2" t="s">
        <v>228</v>
      </c>
      <c r="D270" s="2" t="s">
        <v>4248</v>
      </c>
    </row>
    <row r="271" spans="1:4" x14ac:dyDescent="0.3">
      <c r="A271" s="2" t="s">
        <v>2222</v>
      </c>
      <c r="B271" s="2" t="s">
        <v>2223</v>
      </c>
      <c r="C271" s="2" t="s">
        <v>2224</v>
      </c>
      <c r="D271" s="2" t="s">
        <v>3713</v>
      </c>
    </row>
    <row r="272" spans="1:4" x14ac:dyDescent="0.3">
      <c r="A272" s="2" t="s">
        <v>2106</v>
      </c>
      <c r="B272" s="2" t="s">
        <v>2107</v>
      </c>
      <c r="C272" s="2" t="s">
        <v>2108</v>
      </c>
      <c r="D272" s="2" t="s">
        <v>4248</v>
      </c>
    </row>
    <row r="273" spans="1:4" x14ac:dyDescent="0.3">
      <c r="A273" s="2" t="s">
        <v>2206</v>
      </c>
      <c r="B273" s="2" t="s">
        <v>2207</v>
      </c>
      <c r="C273" s="2" t="s">
        <v>2208</v>
      </c>
      <c r="D273" s="2" t="s">
        <v>3713</v>
      </c>
    </row>
    <row r="274" spans="1:4" x14ac:dyDescent="0.3">
      <c r="A274" s="2" t="s">
        <v>2233</v>
      </c>
      <c r="B274" s="2" t="s">
        <v>2234</v>
      </c>
      <c r="C274" s="2" t="s">
        <v>2235</v>
      </c>
      <c r="D274" s="2" t="s">
        <v>3713</v>
      </c>
    </row>
    <row r="275" spans="1:4" x14ac:dyDescent="0.3">
      <c r="A275" s="2" t="s">
        <v>2115</v>
      </c>
      <c r="B275" s="2" t="s">
        <v>2116</v>
      </c>
      <c r="C275" s="2" t="s">
        <v>2117</v>
      </c>
      <c r="D275" s="2" t="s">
        <v>4248</v>
      </c>
    </row>
    <row r="276" spans="1:4" x14ac:dyDescent="0.3">
      <c r="A276" s="2" t="s">
        <v>1770</v>
      </c>
      <c r="B276" s="2" t="s">
        <v>1771</v>
      </c>
      <c r="C276" s="2" t="s">
        <v>1772</v>
      </c>
      <c r="D276" s="2" t="s">
        <v>4248</v>
      </c>
    </row>
    <row r="277" spans="1:4" x14ac:dyDescent="0.3">
      <c r="A277" s="2" t="s">
        <v>1761</v>
      </c>
      <c r="B277" s="2" t="s">
        <v>1762</v>
      </c>
      <c r="C277" s="2" t="s">
        <v>79</v>
      </c>
      <c r="D277" s="2" t="s">
        <v>4248</v>
      </c>
    </row>
    <row r="278" spans="1:4" x14ac:dyDescent="0.3">
      <c r="A278" s="2" t="s">
        <v>2251</v>
      </c>
      <c r="B278" s="2" t="s">
        <v>2252</v>
      </c>
      <c r="C278" s="2" t="s">
        <v>2253</v>
      </c>
      <c r="D278" s="2" t="s">
        <v>3713</v>
      </c>
    </row>
    <row r="279" spans="1:4" x14ac:dyDescent="0.3">
      <c r="A279" s="2" t="s">
        <v>2217</v>
      </c>
      <c r="B279" s="2" t="s">
        <v>2218</v>
      </c>
      <c r="C279" s="2" t="s">
        <v>74</v>
      </c>
      <c r="D279" s="2" t="s">
        <v>3713</v>
      </c>
    </row>
    <row r="280" spans="1:4" x14ac:dyDescent="0.3">
      <c r="A280" s="2" t="s">
        <v>1759</v>
      </c>
      <c r="B280" s="2" t="s">
        <v>1760</v>
      </c>
      <c r="C280" s="2" t="s">
        <v>77</v>
      </c>
      <c r="D280" s="2" t="s">
        <v>4248</v>
      </c>
    </row>
    <row r="281" spans="1:4" x14ac:dyDescent="0.3">
      <c r="A281" s="2" t="s">
        <v>1778</v>
      </c>
      <c r="B281" s="2" t="s">
        <v>1779</v>
      </c>
      <c r="C281" s="2" t="s">
        <v>1780</v>
      </c>
      <c r="D281" s="2" t="s">
        <v>4248</v>
      </c>
    </row>
    <row r="282" spans="1:4" x14ac:dyDescent="0.3">
      <c r="A282" s="2" t="s">
        <v>2239</v>
      </c>
      <c r="B282" s="2" t="s">
        <v>2240</v>
      </c>
      <c r="C282" s="2" t="s">
        <v>2241</v>
      </c>
      <c r="D282" s="2" t="s">
        <v>3713</v>
      </c>
    </row>
    <row r="283" spans="1:4" x14ac:dyDescent="0.3">
      <c r="A283" s="2" t="s">
        <v>2097</v>
      </c>
      <c r="B283" s="2" t="s">
        <v>2098</v>
      </c>
      <c r="C283" s="2" t="s">
        <v>2099</v>
      </c>
      <c r="D283" s="2" t="s">
        <v>4248</v>
      </c>
    </row>
    <row r="284" spans="1:4" x14ac:dyDescent="0.3">
      <c r="A284" s="2" t="s">
        <v>1767</v>
      </c>
      <c r="B284" s="2" t="s">
        <v>1768</v>
      </c>
      <c r="C284" s="2" t="s">
        <v>1769</v>
      </c>
      <c r="D284" s="2" t="s">
        <v>4248</v>
      </c>
    </row>
    <row r="285" spans="1:4" x14ac:dyDescent="0.3">
      <c r="A285" s="2" t="s">
        <v>2277</v>
      </c>
      <c r="B285" s="2" t="s">
        <v>2278</v>
      </c>
      <c r="C285" s="2" t="s">
        <v>2279</v>
      </c>
      <c r="D285" s="2" t="s">
        <v>4248</v>
      </c>
    </row>
    <row r="286" spans="1:4" x14ac:dyDescent="0.3">
      <c r="A286" s="2" t="s">
        <v>1745</v>
      </c>
      <c r="B286" s="2" t="s">
        <v>1746</v>
      </c>
      <c r="C286" s="2" t="s">
        <v>1747</v>
      </c>
      <c r="D286" s="2" t="s">
        <v>4248</v>
      </c>
    </row>
    <row r="287" spans="1:4" x14ac:dyDescent="0.3">
      <c r="A287" s="2" t="s">
        <v>2288</v>
      </c>
      <c r="B287" s="2" t="s">
        <v>2289</v>
      </c>
      <c r="C287" s="2" t="s">
        <v>2290</v>
      </c>
      <c r="D287" s="2" t="s">
        <v>4248</v>
      </c>
    </row>
    <row r="288" spans="1:4" x14ac:dyDescent="0.3">
      <c r="A288" s="2" t="s">
        <v>2280</v>
      </c>
      <c r="B288" s="2" t="s">
        <v>2281</v>
      </c>
      <c r="C288" s="2" t="s">
        <v>2282</v>
      </c>
      <c r="D288" s="2" t="s">
        <v>4248</v>
      </c>
    </row>
    <row r="289" spans="1:4" x14ac:dyDescent="0.3">
      <c r="A289" s="2" t="s">
        <v>1738</v>
      </c>
      <c r="B289" s="2" t="s">
        <v>1739</v>
      </c>
      <c r="C289" s="2" t="s">
        <v>1740</v>
      </c>
      <c r="D289" s="2" t="s">
        <v>4248</v>
      </c>
    </row>
    <row r="290" spans="1:4" x14ac:dyDescent="0.3">
      <c r="A290" s="2" t="s">
        <v>2285</v>
      </c>
      <c r="B290" s="2" t="s">
        <v>2286</v>
      </c>
      <c r="C290" s="2" t="s">
        <v>2287</v>
      </c>
      <c r="D290" s="2" t="s">
        <v>4248</v>
      </c>
    </row>
    <row r="291" spans="1:4" x14ac:dyDescent="0.3">
      <c r="A291" s="2" t="s">
        <v>4235</v>
      </c>
      <c r="B291" s="2" t="s">
        <v>4236</v>
      </c>
      <c r="C291" s="2" t="s">
        <v>4237</v>
      </c>
      <c r="D291" s="2" t="s">
        <v>4249</v>
      </c>
    </row>
    <row r="292" spans="1:4" x14ac:dyDescent="0.3">
      <c r="A292" s="18" t="s">
        <v>2891</v>
      </c>
      <c r="B292" s="2" t="s">
        <v>3317</v>
      </c>
      <c r="C292" s="2" t="s">
        <v>3097</v>
      </c>
      <c r="D292" s="2" t="s">
        <v>4249</v>
      </c>
    </row>
    <row r="293" spans="1:4" x14ac:dyDescent="0.3">
      <c r="A293" s="18" t="s">
        <v>2888</v>
      </c>
      <c r="B293" s="2" t="s">
        <v>3314</v>
      </c>
      <c r="C293" s="2" t="s">
        <v>3095</v>
      </c>
      <c r="D293" s="2" t="s">
        <v>4249</v>
      </c>
    </row>
    <row r="294" spans="1:4" x14ac:dyDescent="0.3">
      <c r="A294" s="18" t="s">
        <v>2890</v>
      </c>
      <c r="B294" s="2" t="s">
        <v>3316</v>
      </c>
      <c r="C294" s="2" t="s">
        <v>3096</v>
      </c>
      <c r="D294" s="2" t="s">
        <v>4249</v>
      </c>
    </row>
    <row r="295" spans="1:4" x14ac:dyDescent="0.3">
      <c r="A295" s="18" t="s">
        <v>2886</v>
      </c>
      <c r="B295" s="2" t="s">
        <v>3312</v>
      </c>
      <c r="C295" s="2" t="s">
        <v>3093</v>
      </c>
      <c r="D295" s="2" t="s">
        <v>4249</v>
      </c>
    </row>
    <row r="296" spans="1:4" x14ac:dyDescent="0.3">
      <c r="A296" s="2" t="s">
        <v>4238</v>
      </c>
      <c r="B296" s="2" t="s">
        <v>4239</v>
      </c>
      <c r="C296" s="2" t="s">
        <v>4240</v>
      </c>
      <c r="D296" s="2" t="s">
        <v>3713</v>
      </c>
    </row>
    <row r="297" spans="1:4" x14ac:dyDescent="0.3">
      <c r="A297" s="2" t="s">
        <v>4241</v>
      </c>
      <c r="B297" s="2" t="s">
        <v>4242</v>
      </c>
      <c r="C297" s="2" t="s">
        <v>4243</v>
      </c>
      <c r="D297" s="2" t="s">
        <v>3713</v>
      </c>
    </row>
    <row r="298" spans="1:4" x14ac:dyDescent="0.3">
      <c r="A298" s="2" t="s">
        <v>4244</v>
      </c>
      <c r="B298" s="2" t="s">
        <v>4245</v>
      </c>
      <c r="C298" s="2" t="s">
        <v>4246</v>
      </c>
      <c r="D298" s="2" t="s">
        <v>3713</v>
      </c>
    </row>
    <row r="299" spans="1:4" x14ac:dyDescent="0.3">
      <c r="A299" s="18" t="s">
        <v>2882</v>
      </c>
      <c r="B299" s="2" t="s">
        <v>3308</v>
      </c>
      <c r="C299" s="2" t="s">
        <v>3430</v>
      </c>
      <c r="D299" s="2" t="s">
        <v>3713</v>
      </c>
    </row>
    <row r="300" spans="1:4" x14ac:dyDescent="0.3">
      <c r="A300" s="18" t="s">
        <v>2877</v>
      </c>
      <c r="B300" s="2" t="s">
        <v>3303</v>
      </c>
      <c r="C300" s="2" t="s">
        <v>3429</v>
      </c>
      <c r="D300" s="2" t="s">
        <v>3713</v>
      </c>
    </row>
    <row r="301" spans="1:4" x14ac:dyDescent="0.3">
      <c r="A301" s="18" t="s">
        <v>2876</v>
      </c>
      <c r="B301" s="2" t="s">
        <v>3302</v>
      </c>
      <c r="C301" s="2" t="s">
        <v>3430</v>
      </c>
      <c r="D301" s="2" t="s">
        <v>3713</v>
      </c>
    </row>
    <row r="302" spans="1:4" x14ac:dyDescent="0.3">
      <c r="A302" s="18" t="s">
        <v>2869</v>
      </c>
      <c r="B302" s="2" t="s">
        <v>3295</v>
      </c>
      <c r="C302" s="2" t="s">
        <v>3429</v>
      </c>
      <c r="D302" s="2" t="s">
        <v>3713</v>
      </c>
    </row>
    <row r="303" spans="1:4" x14ac:dyDescent="0.3">
      <c r="A303" s="2" t="s">
        <v>425</v>
      </c>
      <c r="B303" s="2" t="s">
        <v>426</v>
      </c>
      <c r="C303" s="2" t="s">
        <v>427</v>
      </c>
      <c r="D303" s="2" t="s">
        <v>3713</v>
      </c>
    </row>
    <row r="304" spans="1:4" x14ac:dyDescent="0.3">
      <c r="A304" s="2" t="s">
        <v>442</v>
      </c>
      <c r="B304" s="2" t="s">
        <v>443</v>
      </c>
      <c r="C304" s="2" t="s">
        <v>444</v>
      </c>
      <c r="D304" s="2" t="s">
        <v>4248</v>
      </c>
    </row>
    <row r="305" spans="1:4" x14ac:dyDescent="0.3">
      <c r="A305" s="2" t="s">
        <v>428</v>
      </c>
      <c r="B305" s="2" t="s">
        <v>429</v>
      </c>
      <c r="C305" s="10" t="s">
        <v>3658</v>
      </c>
      <c r="D305" s="2" t="s">
        <v>4248</v>
      </c>
    </row>
    <row r="306" spans="1:4" x14ac:dyDescent="0.3">
      <c r="A306" s="2" t="s">
        <v>420</v>
      </c>
      <c r="B306" s="2" t="s">
        <v>421</v>
      </c>
      <c r="C306" s="2" t="s">
        <v>422</v>
      </c>
      <c r="D306" s="2" t="s">
        <v>4248</v>
      </c>
    </row>
    <row r="307" spans="1:4" x14ac:dyDescent="0.3">
      <c r="A307" s="2" t="s">
        <v>432</v>
      </c>
      <c r="B307" s="2" t="s">
        <v>433</v>
      </c>
      <c r="C307" s="2" t="s">
        <v>434</v>
      </c>
      <c r="D307" s="2" t="s">
        <v>4248</v>
      </c>
    </row>
    <row r="308" spans="1:4" x14ac:dyDescent="0.3">
      <c r="A308" s="2" t="s">
        <v>435</v>
      </c>
      <c r="B308" s="2" t="s">
        <v>436</v>
      </c>
      <c r="C308" s="2" t="s">
        <v>437</v>
      </c>
      <c r="D308" s="2" t="s">
        <v>4248</v>
      </c>
    </row>
    <row r="309" spans="1:4" x14ac:dyDescent="0.3">
      <c r="A309" s="2" t="s">
        <v>438</v>
      </c>
      <c r="B309" s="3" t="s">
        <v>439</v>
      </c>
      <c r="C309" s="2" t="s">
        <v>440</v>
      </c>
      <c r="D309" s="2" t="s">
        <v>4248</v>
      </c>
    </row>
    <row r="310" spans="1:4" x14ac:dyDescent="0.3">
      <c r="A310" s="18" t="s">
        <v>2892</v>
      </c>
      <c r="B310" s="2" t="s">
        <v>3318</v>
      </c>
      <c r="C310" s="2" t="s">
        <v>3098</v>
      </c>
      <c r="D310" s="2" t="s">
        <v>4248</v>
      </c>
    </row>
    <row r="311" spans="1:4" x14ac:dyDescent="0.3">
      <c r="A311" s="18" t="s">
        <v>2893</v>
      </c>
      <c r="B311" s="2" t="s">
        <v>3319</v>
      </c>
      <c r="C311" s="2" t="s">
        <v>3099</v>
      </c>
      <c r="D311" s="2" t="s">
        <v>4248</v>
      </c>
    </row>
    <row r="312" spans="1:4" x14ac:dyDescent="0.3">
      <c r="A312" s="2" t="s">
        <v>1227</v>
      </c>
      <c r="B312" s="2" t="s">
        <v>3397</v>
      </c>
      <c r="C312" s="2" t="s">
        <v>1228</v>
      </c>
      <c r="D312" s="2" t="s">
        <v>4248</v>
      </c>
    </row>
    <row r="313" spans="1:4" x14ac:dyDescent="0.3">
      <c r="A313" s="2" t="s">
        <v>2581</v>
      </c>
      <c r="B313" s="2" t="s">
        <v>2582</v>
      </c>
      <c r="C313" s="2" t="s">
        <v>2583</v>
      </c>
      <c r="D313" s="2" t="s">
        <v>4248</v>
      </c>
    </row>
    <row r="314" spans="1:4" x14ac:dyDescent="0.3">
      <c r="A314" s="2" t="s">
        <v>2462</v>
      </c>
      <c r="B314" s="2" t="s">
        <v>2463</v>
      </c>
      <c r="C314" s="2" t="s">
        <v>2464</v>
      </c>
      <c r="D314" s="2" t="s">
        <v>3713</v>
      </c>
    </row>
    <row r="315" spans="1:4" x14ac:dyDescent="0.3">
      <c r="A315" s="2" t="s">
        <v>2432</v>
      </c>
      <c r="B315" s="2" t="s">
        <v>2433</v>
      </c>
      <c r="C315" s="3" t="s">
        <v>2434</v>
      </c>
      <c r="D315" s="2" t="s">
        <v>3713</v>
      </c>
    </row>
    <row r="316" spans="1:4" x14ac:dyDescent="0.3">
      <c r="A316" s="2" t="s">
        <v>2447</v>
      </c>
      <c r="B316" s="2" t="s">
        <v>2448</v>
      </c>
      <c r="C316" s="3" t="s">
        <v>2449</v>
      </c>
      <c r="D316" s="2" t="s">
        <v>3713</v>
      </c>
    </row>
    <row r="317" spans="1:4" x14ac:dyDescent="0.3">
      <c r="A317" s="2" t="s">
        <v>1119</v>
      </c>
      <c r="B317" s="3" t="s">
        <v>1120</v>
      </c>
      <c r="C317" s="2" t="s">
        <v>1121</v>
      </c>
      <c r="D317" s="2" t="s">
        <v>4248</v>
      </c>
    </row>
    <row r="318" spans="1:4" x14ac:dyDescent="0.3">
      <c r="A318" s="2" t="s">
        <v>1123</v>
      </c>
      <c r="B318" s="3" t="s">
        <v>1124</v>
      </c>
      <c r="C318" s="2" t="s">
        <v>1125</v>
      </c>
      <c r="D318" s="2" t="s">
        <v>4248</v>
      </c>
    </row>
    <row r="319" spans="1:4" x14ac:dyDescent="0.3">
      <c r="A319" s="2" t="s">
        <v>1114</v>
      </c>
      <c r="B319" s="2" t="s">
        <v>1115</v>
      </c>
      <c r="C319" s="2" t="s">
        <v>1116</v>
      </c>
      <c r="D319" s="2" t="s">
        <v>4248</v>
      </c>
    </row>
    <row r="320" spans="1:4" x14ac:dyDescent="0.3">
      <c r="A320" s="2" t="s">
        <v>635</v>
      </c>
      <c r="B320" s="2" t="s">
        <v>636</v>
      </c>
      <c r="C320" s="2" t="s">
        <v>637</v>
      </c>
      <c r="D320" s="2" t="s">
        <v>4248</v>
      </c>
    </row>
    <row r="321" spans="1:4" x14ac:dyDescent="0.3">
      <c r="A321" s="2" t="s">
        <v>2536</v>
      </c>
      <c r="B321" s="3" t="s">
        <v>2537</v>
      </c>
      <c r="C321" s="2" t="s">
        <v>2538</v>
      </c>
      <c r="D321" s="2" t="s">
        <v>4248</v>
      </c>
    </row>
    <row r="322" spans="1:4" x14ac:dyDescent="0.3">
      <c r="A322" s="2" t="s">
        <v>1075</v>
      </c>
      <c r="B322" s="2" t="s">
        <v>1076</v>
      </c>
      <c r="C322" s="2" t="s">
        <v>1077</v>
      </c>
      <c r="D322" s="2" t="s">
        <v>4248</v>
      </c>
    </row>
    <row r="323" spans="1:4" x14ac:dyDescent="0.3">
      <c r="A323" s="2" t="s">
        <v>2476</v>
      </c>
      <c r="B323" s="2" t="s">
        <v>2477</v>
      </c>
      <c r="C323" s="2" t="s">
        <v>2478</v>
      </c>
      <c r="D323" s="2" t="s">
        <v>3713</v>
      </c>
    </row>
    <row r="324" spans="1:4" x14ac:dyDescent="0.3">
      <c r="A324" s="2" t="s">
        <v>1137</v>
      </c>
      <c r="B324" s="3" t="s">
        <v>1138</v>
      </c>
      <c r="C324" s="2" t="s">
        <v>1139</v>
      </c>
      <c r="D324" s="2" t="s">
        <v>4248</v>
      </c>
    </row>
    <row r="325" spans="1:4" x14ac:dyDescent="0.3">
      <c r="A325" s="2" t="s">
        <v>1140</v>
      </c>
      <c r="B325" s="3" t="s">
        <v>1141</v>
      </c>
      <c r="C325" s="2" t="s">
        <v>1142</v>
      </c>
      <c r="D325" s="2" t="s">
        <v>4248</v>
      </c>
    </row>
    <row r="326" spans="1:4" x14ac:dyDescent="0.3">
      <c r="A326" s="2" t="s">
        <v>1134</v>
      </c>
      <c r="B326" s="2" t="s">
        <v>1135</v>
      </c>
      <c r="C326" s="2" t="s">
        <v>1136</v>
      </c>
      <c r="D326" s="2" t="s">
        <v>4248</v>
      </c>
    </row>
    <row r="327" spans="1:4" x14ac:dyDescent="0.3">
      <c r="A327" s="2" t="s">
        <v>2539</v>
      </c>
      <c r="B327" s="3" t="s">
        <v>2540</v>
      </c>
      <c r="C327" s="2" t="s">
        <v>2541</v>
      </c>
      <c r="D327" s="2" t="s">
        <v>4248</v>
      </c>
    </row>
    <row r="328" spans="1:4" x14ac:dyDescent="0.3">
      <c r="A328" s="2" t="s">
        <v>1510</v>
      </c>
      <c r="B328" s="3" t="s">
        <v>1511</v>
      </c>
      <c r="C328" s="2" t="s">
        <v>1512</v>
      </c>
      <c r="D328" s="2" t="s">
        <v>4248</v>
      </c>
    </row>
    <row r="329" spans="1:4" x14ac:dyDescent="0.3">
      <c r="A329" s="2" t="s">
        <v>1504</v>
      </c>
      <c r="B329" s="3" t="s">
        <v>1505</v>
      </c>
      <c r="C329" s="2" t="s">
        <v>1506</v>
      </c>
      <c r="D329" s="2" t="s">
        <v>4248</v>
      </c>
    </row>
    <row r="330" spans="1:4" x14ac:dyDescent="0.3">
      <c r="A330" s="2" t="s">
        <v>1519</v>
      </c>
      <c r="B330" s="3" t="s">
        <v>1520</v>
      </c>
      <c r="C330" s="2" t="s">
        <v>1521</v>
      </c>
      <c r="D330" s="2" t="s">
        <v>4248</v>
      </c>
    </row>
    <row r="331" spans="1:4" x14ac:dyDescent="0.3">
      <c r="A331" s="2" t="s">
        <v>1516</v>
      </c>
      <c r="B331" s="3" t="s">
        <v>1517</v>
      </c>
      <c r="C331" s="2" t="s">
        <v>1518</v>
      </c>
      <c r="D331" s="2" t="s">
        <v>4248</v>
      </c>
    </row>
    <row r="332" spans="1:4" x14ac:dyDescent="0.3">
      <c r="A332" s="2" t="s">
        <v>1084</v>
      </c>
      <c r="B332" s="2" t="s">
        <v>1085</v>
      </c>
      <c r="C332" s="2" t="s">
        <v>1086</v>
      </c>
      <c r="D332" s="2" t="s">
        <v>4248</v>
      </c>
    </row>
    <row r="333" spans="1:4" x14ac:dyDescent="0.3">
      <c r="A333" s="2" t="s">
        <v>2488</v>
      </c>
      <c r="B333" s="2" t="s">
        <v>2489</v>
      </c>
      <c r="C333" s="2" t="s">
        <v>2490</v>
      </c>
      <c r="D333" s="2" t="s">
        <v>3713</v>
      </c>
    </row>
    <row r="334" spans="1:4" x14ac:dyDescent="0.3">
      <c r="A334" s="2" t="s">
        <v>1153</v>
      </c>
      <c r="B334" s="3" t="s">
        <v>1154</v>
      </c>
      <c r="C334" s="2" t="s">
        <v>1155</v>
      </c>
      <c r="D334" s="2" t="s">
        <v>4248</v>
      </c>
    </row>
    <row r="335" spans="1:4" x14ac:dyDescent="0.3">
      <c r="A335" s="2" t="s">
        <v>1156</v>
      </c>
      <c r="B335" s="3" t="s">
        <v>1157</v>
      </c>
      <c r="C335" s="2" t="s">
        <v>1158</v>
      </c>
      <c r="D335" s="2" t="s">
        <v>4248</v>
      </c>
    </row>
    <row r="336" spans="1:4" x14ac:dyDescent="0.3">
      <c r="A336" s="2" t="s">
        <v>1150</v>
      </c>
      <c r="B336" s="2" t="s">
        <v>1151</v>
      </c>
      <c r="C336" s="2" t="s">
        <v>1152</v>
      </c>
      <c r="D336" s="2" t="s">
        <v>4248</v>
      </c>
    </row>
    <row r="337" spans="1:4" x14ac:dyDescent="0.3">
      <c r="A337" s="2" t="s">
        <v>664</v>
      </c>
      <c r="B337" s="2" t="s">
        <v>665</v>
      </c>
      <c r="C337" s="2" t="s">
        <v>666</v>
      </c>
      <c r="D337" s="2" t="s">
        <v>4248</v>
      </c>
    </row>
    <row r="338" spans="1:4" x14ac:dyDescent="0.3">
      <c r="A338" s="2" t="s">
        <v>2542</v>
      </c>
      <c r="B338" s="3" t="s">
        <v>2543</v>
      </c>
      <c r="C338" s="2" t="s">
        <v>2544</v>
      </c>
      <c r="D338" s="2" t="s">
        <v>4248</v>
      </c>
    </row>
    <row r="339" spans="1:4" x14ac:dyDescent="0.3">
      <c r="A339" s="2" t="s">
        <v>1093</v>
      </c>
      <c r="B339" s="2" t="s">
        <v>1094</v>
      </c>
      <c r="C339" s="2" t="s">
        <v>1095</v>
      </c>
      <c r="D339" s="2" t="s">
        <v>4248</v>
      </c>
    </row>
    <row r="340" spans="1:4" x14ac:dyDescent="0.3">
      <c r="A340" s="2" t="s">
        <v>1233</v>
      </c>
      <c r="B340" s="3" t="s">
        <v>1234</v>
      </c>
      <c r="C340" s="2" t="s">
        <v>11</v>
      </c>
      <c r="D340" s="2" t="s">
        <v>4248</v>
      </c>
    </row>
    <row r="341" spans="1:4" x14ac:dyDescent="0.3">
      <c r="A341" s="2" t="s">
        <v>104</v>
      </c>
      <c r="B341" s="2" t="s">
        <v>105</v>
      </c>
      <c r="C341" s="2" t="s">
        <v>106</v>
      </c>
      <c r="D341" s="2" t="s">
        <v>4248</v>
      </c>
    </row>
    <row r="342" spans="1:4" x14ac:dyDescent="0.3">
      <c r="A342" s="2" t="s">
        <v>93</v>
      </c>
      <c r="B342" s="2" t="s">
        <v>94</v>
      </c>
      <c r="C342" s="2" t="s">
        <v>95</v>
      </c>
      <c r="D342" s="2" t="s">
        <v>4248</v>
      </c>
    </row>
    <row r="343" spans="1:4" x14ac:dyDescent="0.3">
      <c r="A343" s="2" t="s">
        <v>111</v>
      </c>
      <c r="B343" s="2" t="s">
        <v>112</v>
      </c>
      <c r="C343" s="2" t="s">
        <v>113</v>
      </c>
      <c r="D343" s="2" t="s">
        <v>4248</v>
      </c>
    </row>
    <row r="344" spans="1:4" x14ac:dyDescent="0.3">
      <c r="A344" s="2" t="s">
        <v>107</v>
      </c>
      <c r="B344" s="2" t="s">
        <v>108</v>
      </c>
      <c r="C344" s="2" t="s">
        <v>109</v>
      </c>
      <c r="D344" s="2" t="s">
        <v>4248</v>
      </c>
    </row>
    <row r="345" spans="1:4" x14ac:dyDescent="0.3">
      <c r="A345" s="2" t="s">
        <v>398</v>
      </c>
      <c r="B345" s="2" t="s">
        <v>399</v>
      </c>
      <c r="C345" s="2" t="s">
        <v>25</v>
      </c>
      <c r="D345" s="2" t="s">
        <v>4248</v>
      </c>
    </row>
    <row r="346" spans="1:4" x14ac:dyDescent="0.3">
      <c r="A346" s="2" t="s">
        <v>407</v>
      </c>
      <c r="B346" s="2" t="s">
        <v>408</v>
      </c>
      <c r="C346" s="2" t="s">
        <v>409</v>
      </c>
      <c r="D346" s="2" t="s">
        <v>4248</v>
      </c>
    </row>
    <row r="347" spans="1:4" x14ac:dyDescent="0.3">
      <c r="A347" s="2" t="s">
        <v>6503</v>
      </c>
      <c r="B347" s="2" t="s">
        <v>6504</v>
      </c>
      <c r="C347" s="2" t="s">
        <v>6505</v>
      </c>
      <c r="D347" s="2" t="s">
        <v>3713</v>
      </c>
    </row>
    <row r="348" spans="1:4" x14ac:dyDescent="0.3">
      <c r="A348" s="2" t="s">
        <v>9630</v>
      </c>
      <c r="B348" s="2" t="s">
        <v>9631</v>
      </c>
      <c r="C348" s="2" t="s">
        <v>9632</v>
      </c>
      <c r="D348" s="2" t="s">
        <v>3713</v>
      </c>
    </row>
    <row r="349" spans="1:4" x14ac:dyDescent="0.3">
      <c r="A349" s="2" t="s">
        <v>7404</v>
      </c>
      <c r="B349" s="2" t="s">
        <v>7405</v>
      </c>
      <c r="C349" s="2" t="s">
        <v>7406</v>
      </c>
      <c r="D349" s="2" t="s">
        <v>3713</v>
      </c>
    </row>
    <row r="350" spans="1:4" x14ac:dyDescent="0.3">
      <c r="A350" s="2" t="s">
        <v>1105</v>
      </c>
      <c r="B350" s="2" t="s">
        <v>1106</v>
      </c>
      <c r="C350" s="2" t="s">
        <v>1107</v>
      </c>
      <c r="D350" s="2" t="s">
        <v>4248</v>
      </c>
    </row>
    <row r="351" spans="1:4" x14ac:dyDescent="0.3">
      <c r="A351" s="2" t="s">
        <v>1111</v>
      </c>
      <c r="B351" s="2" t="s">
        <v>1112</v>
      </c>
      <c r="C351" s="2" t="s">
        <v>1113</v>
      </c>
      <c r="D351" s="2" t="s">
        <v>4248</v>
      </c>
    </row>
    <row r="352" spans="1:4" x14ac:dyDescent="0.3">
      <c r="A352" s="2" t="s">
        <v>2094</v>
      </c>
      <c r="B352" s="2" t="s">
        <v>2095</v>
      </c>
      <c r="C352" s="2" t="s">
        <v>2096</v>
      </c>
      <c r="D352" s="2" t="s">
        <v>4248</v>
      </c>
    </row>
    <row r="353" spans="1:4" x14ac:dyDescent="0.3">
      <c r="A353" s="2" t="s">
        <v>2103</v>
      </c>
      <c r="B353" s="2" t="s">
        <v>2104</v>
      </c>
      <c r="C353" s="2" t="s">
        <v>2105</v>
      </c>
      <c r="D353" s="2" t="s">
        <v>4248</v>
      </c>
    </row>
    <row r="354" spans="1:4" x14ac:dyDescent="0.3">
      <c r="A354" s="2" t="s">
        <v>2112</v>
      </c>
      <c r="B354" s="2" t="s">
        <v>2113</v>
      </c>
      <c r="C354" s="2" t="s">
        <v>2114</v>
      </c>
      <c r="D354" s="2" t="s">
        <v>4248</v>
      </c>
    </row>
    <row r="355" spans="1:4" x14ac:dyDescent="0.3">
      <c r="A355" s="2" t="s">
        <v>2211</v>
      </c>
      <c r="B355" s="2" t="s">
        <v>2212</v>
      </c>
      <c r="C355" s="2" t="s">
        <v>2213</v>
      </c>
      <c r="D355" s="2" t="s">
        <v>3713</v>
      </c>
    </row>
    <row r="356" spans="1:4" x14ac:dyDescent="0.3">
      <c r="A356" s="2" t="s">
        <v>2227</v>
      </c>
      <c r="B356" s="2" t="s">
        <v>2228</v>
      </c>
      <c r="C356" s="2" t="s">
        <v>2229</v>
      </c>
      <c r="D356" s="2" t="s">
        <v>3713</v>
      </c>
    </row>
    <row r="357" spans="1:4" x14ac:dyDescent="0.3">
      <c r="A357" s="2" t="s">
        <v>2245</v>
      </c>
      <c r="B357" s="2" t="s">
        <v>2246</v>
      </c>
      <c r="C357" s="2" t="s">
        <v>2247</v>
      </c>
      <c r="D357" s="2" t="s">
        <v>3713</v>
      </c>
    </row>
    <row r="358" spans="1:4" x14ac:dyDescent="0.3">
      <c r="A358" s="2" t="s">
        <v>2214</v>
      </c>
      <c r="B358" s="2" t="s">
        <v>2215</v>
      </c>
      <c r="C358" s="2" t="s">
        <v>2216</v>
      </c>
      <c r="D358" s="2" t="s">
        <v>3713</v>
      </c>
    </row>
    <row r="359" spans="1:4" x14ac:dyDescent="0.3">
      <c r="A359" s="2" t="s">
        <v>2230</v>
      </c>
      <c r="B359" s="2" t="s">
        <v>2231</v>
      </c>
      <c r="C359" s="2" t="s">
        <v>2232</v>
      </c>
      <c r="D359" s="2" t="s">
        <v>3713</v>
      </c>
    </row>
    <row r="360" spans="1:4" x14ac:dyDescent="0.3">
      <c r="A360" s="2" t="s">
        <v>2248</v>
      </c>
      <c r="B360" s="2" t="s">
        <v>2249</v>
      </c>
      <c r="C360" s="2" t="s">
        <v>2250</v>
      </c>
      <c r="D360" s="2" t="s">
        <v>3713</v>
      </c>
    </row>
    <row r="361" spans="1:4" x14ac:dyDescent="0.3">
      <c r="A361" s="2" t="s">
        <v>1763</v>
      </c>
      <c r="B361" s="2" t="s">
        <v>1764</v>
      </c>
      <c r="C361" s="2" t="s">
        <v>78</v>
      </c>
      <c r="D361" s="2" t="s">
        <v>4248</v>
      </c>
    </row>
    <row r="362" spans="1:4" x14ac:dyDescent="0.3">
      <c r="A362" s="2" t="s">
        <v>1773</v>
      </c>
      <c r="B362" s="2" t="s">
        <v>1774</v>
      </c>
      <c r="C362" s="2" t="s">
        <v>75</v>
      </c>
      <c r="D362" s="2" t="s">
        <v>4248</v>
      </c>
    </row>
    <row r="363" spans="1:4" x14ac:dyDescent="0.3">
      <c r="A363" s="2" t="s">
        <v>1784</v>
      </c>
      <c r="B363" s="2" t="s">
        <v>1785</v>
      </c>
      <c r="C363" s="2" t="s">
        <v>1786</v>
      </c>
      <c r="D363" s="2" t="s">
        <v>4248</v>
      </c>
    </row>
    <row r="364" spans="1:4" x14ac:dyDescent="0.3">
      <c r="A364" s="2" t="s">
        <v>1748</v>
      </c>
      <c r="B364" s="2" t="s">
        <v>1749</v>
      </c>
      <c r="C364" s="2" t="s">
        <v>1750</v>
      </c>
      <c r="D364" s="2" t="s">
        <v>4248</v>
      </c>
    </row>
    <row r="365" spans="1:4" x14ac:dyDescent="0.3">
      <c r="A365" s="2" t="s">
        <v>1742</v>
      </c>
      <c r="B365" s="2" t="s">
        <v>1743</v>
      </c>
      <c r="C365" s="2" t="s">
        <v>1744</v>
      </c>
      <c r="D365" s="2" t="s">
        <v>4248</v>
      </c>
    </row>
    <row r="366" spans="1:4" x14ac:dyDescent="0.3">
      <c r="A366" s="2" t="s">
        <v>1127</v>
      </c>
      <c r="B366" s="2" t="s">
        <v>1128</v>
      </c>
      <c r="C366" s="2" t="s">
        <v>52</v>
      </c>
      <c r="D366" s="2" t="s">
        <v>4248</v>
      </c>
    </row>
    <row r="367" spans="1:4" x14ac:dyDescent="0.3">
      <c r="A367" s="2" t="s">
        <v>1143</v>
      </c>
      <c r="B367" s="2" t="s">
        <v>1144</v>
      </c>
      <c r="C367" s="2" t="s">
        <v>49</v>
      </c>
      <c r="D367" s="2" t="s">
        <v>4248</v>
      </c>
    </row>
    <row r="368" spans="1:4" x14ac:dyDescent="0.3">
      <c r="A368" s="2" t="s">
        <v>1159</v>
      </c>
      <c r="B368" s="2" t="s">
        <v>1160</v>
      </c>
      <c r="C368" s="2" t="s">
        <v>47</v>
      </c>
      <c r="D368" s="2" t="s">
        <v>4248</v>
      </c>
    </row>
    <row r="369" spans="1:4" x14ac:dyDescent="0.3">
      <c r="A369" s="2" t="s">
        <v>475</v>
      </c>
      <c r="B369" s="2" t="s">
        <v>476</v>
      </c>
      <c r="C369" s="2" t="s">
        <v>477</v>
      </c>
      <c r="D369" s="2" t="s">
        <v>4248</v>
      </c>
    </row>
    <row r="370" spans="1:4" x14ac:dyDescent="0.3">
      <c r="A370" s="2" t="s">
        <v>491</v>
      </c>
      <c r="B370" s="2" t="s">
        <v>492</v>
      </c>
      <c r="C370" s="2" t="s">
        <v>493</v>
      </c>
      <c r="D370" s="2" t="s">
        <v>4248</v>
      </c>
    </row>
    <row r="371" spans="1:4" x14ac:dyDescent="0.3">
      <c r="A371" s="2" t="s">
        <v>503</v>
      </c>
      <c r="B371" s="2" t="s">
        <v>504</v>
      </c>
      <c r="C371" s="2" t="s">
        <v>505</v>
      </c>
      <c r="D371" s="2" t="s">
        <v>4248</v>
      </c>
    </row>
    <row r="372" spans="1:4" x14ac:dyDescent="0.3">
      <c r="A372" s="2" t="s">
        <v>653</v>
      </c>
      <c r="B372" s="2" t="s">
        <v>654</v>
      </c>
      <c r="C372" s="2" t="s">
        <v>3</v>
      </c>
      <c r="D372" s="2" t="s">
        <v>4248</v>
      </c>
    </row>
    <row r="373" spans="1:4" x14ac:dyDescent="0.3">
      <c r="A373" s="2" t="s">
        <v>118</v>
      </c>
      <c r="B373" s="2" t="s">
        <v>119</v>
      </c>
      <c r="C373" s="2" t="s">
        <v>120</v>
      </c>
      <c r="D373" s="2" t="s">
        <v>4248</v>
      </c>
    </row>
    <row r="374" spans="1:4" x14ac:dyDescent="0.3">
      <c r="A374" s="2" t="s">
        <v>114</v>
      </c>
      <c r="B374" s="2" t="s">
        <v>115</v>
      </c>
      <c r="C374" s="2" t="s">
        <v>116</v>
      </c>
      <c r="D374" s="2" t="s">
        <v>4248</v>
      </c>
    </row>
    <row r="375" spans="1:4" x14ac:dyDescent="0.3">
      <c r="A375" s="2" t="s">
        <v>1831</v>
      </c>
      <c r="B375" s="2" t="s">
        <v>1832</v>
      </c>
      <c r="C375" s="2" t="s">
        <v>1833</v>
      </c>
      <c r="D375" s="2" t="s">
        <v>4248</v>
      </c>
    </row>
    <row r="376" spans="1:4" x14ac:dyDescent="0.3">
      <c r="A376" s="2" t="s">
        <v>1810</v>
      </c>
      <c r="B376" s="2" t="s">
        <v>1811</v>
      </c>
      <c r="C376" s="2" t="s">
        <v>1812</v>
      </c>
      <c r="D376" s="2" t="s">
        <v>4248</v>
      </c>
    </row>
    <row r="377" spans="1:4" x14ac:dyDescent="0.3">
      <c r="A377" s="2" t="s">
        <v>1845</v>
      </c>
      <c r="B377" s="2" t="s">
        <v>1846</v>
      </c>
      <c r="C377" s="2" t="s">
        <v>1847</v>
      </c>
      <c r="D377" s="2" t="s">
        <v>4248</v>
      </c>
    </row>
    <row r="378" spans="1:4" x14ac:dyDescent="0.3">
      <c r="A378" s="2" t="s">
        <v>187</v>
      </c>
      <c r="B378" s="2" t="s">
        <v>188</v>
      </c>
      <c r="C378" s="2" t="s">
        <v>189</v>
      </c>
      <c r="D378" s="2" t="s">
        <v>4248</v>
      </c>
    </row>
    <row r="379" spans="1:4" x14ac:dyDescent="0.3">
      <c r="A379" s="2" t="s">
        <v>199</v>
      </c>
      <c r="B379" s="2" t="s">
        <v>200</v>
      </c>
      <c r="C379" s="2" t="s">
        <v>201</v>
      </c>
      <c r="D379" s="2" t="s">
        <v>4248</v>
      </c>
    </row>
    <row r="380" spans="1:4" x14ac:dyDescent="0.3">
      <c r="A380" s="2" t="s">
        <v>183</v>
      </c>
      <c r="B380" s="2" t="s">
        <v>184</v>
      </c>
      <c r="C380" s="2" t="s">
        <v>185</v>
      </c>
      <c r="D380" s="2" t="s">
        <v>4248</v>
      </c>
    </row>
    <row r="381" spans="1:4" x14ac:dyDescent="0.3">
      <c r="A381" s="2" t="s">
        <v>205</v>
      </c>
      <c r="B381" s="2" t="s">
        <v>206</v>
      </c>
      <c r="C381" s="2" t="s">
        <v>207</v>
      </c>
      <c r="D381" s="2" t="s">
        <v>4248</v>
      </c>
    </row>
    <row r="382" spans="1:4" x14ac:dyDescent="0.3">
      <c r="A382" s="2" t="s">
        <v>214</v>
      </c>
      <c r="B382" s="2" t="s">
        <v>215</v>
      </c>
      <c r="C382" s="2" t="s">
        <v>216</v>
      </c>
      <c r="D382" s="2" t="s">
        <v>4248</v>
      </c>
    </row>
    <row r="383" spans="1:4" x14ac:dyDescent="0.3">
      <c r="A383" s="2" t="s">
        <v>202</v>
      </c>
      <c r="B383" s="2" t="s">
        <v>203</v>
      </c>
      <c r="C383" s="2" t="s">
        <v>204</v>
      </c>
      <c r="D383" s="2" t="s">
        <v>4248</v>
      </c>
    </row>
    <row r="384" spans="1:4" x14ac:dyDescent="0.3">
      <c r="A384" s="2" t="s">
        <v>220</v>
      </c>
      <c r="B384" s="2" t="s">
        <v>221</v>
      </c>
      <c r="C384" s="2" t="s">
        <v>222</v>
      </c>
      <c r="D384" s="2" t="s">
        <v>4248</v>
      </c>
    </row>
    <row r="385" spans="1:4" x14ac:dyDescent="0.3">
      <c r="A385" s="2" t="s">
        <v>229</v>
      </c>
      <c r="B385" s="2" t="s">
        <v>230</v>
      </c>
      <c r="C385" s="2" t="s">
        <v>231</v>
      </c>
      <c r="D385" s="2" t="s">
        <v>4248</v>
      </c>
    </row>
    <row r="386" spans="1:4" x14ac:dyDescent="0.3">
      <c r="A386" s="2" t="s">
        <v>217</v>
      </c>
      <c r="B386" s="2" t="s">
        <v>218</v>
      </c>
      <c r="C386" s="2" t="s">
        <v>219</v>
      </c>
      <c r="D386" s="2" t="s">
        <v>4248</v>
      </c>
    </row>
    <row r="387" spans="1:4" x14ac:dyDescent="0.3">
      <c r="A387" s="2" t="s">
        <v>2209</v>
      </c>
      <c r="B387" s="2" t="s">
        <v>2210</v>
      </c>
      <c r="C387" s="2" t="s">
        <v>67</v>
      </c>
      <c r="D387" s="2" t="s">
        <v>3713</v>
      </c>
    </row>
    <row r="388" spans="1:4" x14ac:dyDescent="0.3">
      <c r="A388" s="2" t="s">
        <v>2225</v>
      </c>
      <c r="B388" s="2" t="s">
        <v>2226</v>
      </c>
      <c r="C388" s="2" t="s">
        <v>66</v>
      </c>
      <c r="D388" s="2" t="s">
        <v>3713</v>
      </c>
    </row>
    <row r="389" spans="1:4" x14ac:dyDescent="0.3">
      <c r="A389" s="2" t="s">
        <v>2242</v>
      </c>
      <c r="B389" s="2" t="s">
        <v>2243</v>
      </c>
      <c r="C389" s="2" t="s">
        <v>2244</v>
      </c>
      <c r="D389" s="2" t="s">
        <v>3713</v>
      </c>
    </row>
    <row r="390" spans="1:4" x14ac:dyDescent="0.3">
      <c r="A390" s="2" t="s">
        <v>936</v>
      </c>
      <c r="B390" s="2" t="s">
        <v>934</v>
      </c>
      <c r="C390" s="2" t="s">
        <v>937</v>
      </c>
      <c r="D390" s="2" t="s">
        <v>4248</v>
      </c>
    </row>
    <row r="391" spans="1:4" x14ac:dyDescent="0.3">
      <c r="A391" s="2" t="s">
        <v>933</v>
      </c>
      <c r="B391" s="2" t="s">
        <v>934</v>
      </c>
      <c r="C391" s="2" t="s">
        <v>935</v>
      </c>
      <c r="D391" s="2" t="s">
        <v>4248</v>
      </c>
    </row>
    <row r="392" spans="1:4" x14ac:dyDescent="0.3">
      <c r="A392" s="2" t="s">
        <v>927</v>
      </c>
      <c r="B392" s="2" t="s">
        <v>928</v>
      </c>
      <c r="C392" s="2" t="s">
        <v>929</v>
      </c>
      <c r="D392" s="2" t="s">
        <v>4248</v>
      </c>
    </row>
    <row r="393" spans="1:4" x14ac:dyDescent="0.3">
      <c r="A393" s="2" t="s">
        <v>930</v>
      </c>
      <c r="B393" s="2" t="s">
        <v>931</v>
      </c>
      <c r="C393" s="2" t="s">
        <v>932</v>
      </c>
      <c r="D393" s="2" t="s">
        <v>4248</v>
      </c>
    </row>
    <row r="394" spans="1:4" x14ac:dyDescent="0.3">
      <c r="A394" s="2" t="s">
        <v>2652</v>
      </c>
      <c r="B394" s="2" t="s">
        <v>2650</v>
      </c>
      <c r="C394" s="2" t="s">
        <v>2653</v>
      </c>
      <c r="D394" s="2" t="s">
        <v>4248</v>
      </c>
    </row>
    <row r="395" spans="1:4" x14ac:dyDescent="0.3">
      <c r="A395" s="2" t="s">
        <v>2638</v>
      </c>
      <c r="B395" s="2" t="s">
        <v>2636</v>
      </c>
      <c r="C395" s="2" t="s">
        <v>2639</v>
      </c>
      <c r="D395" s="2" t="s">
        <v>4248</v>
      </c>
    </row>
    <row r="396" spans="1:4" x14ac:dyDescent="0.3">
      <c r="A396" s="2" t="s">
        <v>2645</v>
      </c>
      <c r="B396" s="2" t="s">
        <v>2641</v>
      </c>
      <c r="C396" s="2" t="s">
        <v>2646</v>
      </c>
      <c r="D396" s="2" t="s">
        <v>4248</v>
      </c>
    </row>
    <row r="397" spans="1:4" x14ac:dyDescent="0.3">
      <c r="A397" s="2" t="s">
        <v>2633</v>
      </c>
      <c r="B397" s="2" t="s">
        <v>2627</v>
      </c>
      <c r="C397" s="2" t="s">
        <v>2634</v>
      </c>
      <c r="D397" s="2" t="s">
        <v>4248</v>
      </c>
    </row>
    <row r="398" spans="1:4" x14ac:dyDescent="0.3">
      <c r="A398" s="2" t="s">
        <v>2647</v>
      </c>
      <c r="B398" s="2" t="s">
        <v>2641</v>
      </c>
      <c r="C398" s="2" t="s">
        <v>2648</v>
      </c>
      <c r="D398" s="2" t="s">
        <v>4248</v>
      </c>
    </row>
    <row r="399" spans="1:4" x14ac:dyDescent="0.3">
      <c r="A399" s="2" t="s">
        <v>2629</v>
      </c>
      <c r="B399" s="2" t="s">
        <v>2627</v>
      </c>
      <c r="C399" s="2" t="s">
        <v>2630</v>
      </c>
      <c r="D399" s="2" t="s">
        <v>4248</v>
      </c>
    </row>
    <row r="400" spans="1:4" x14ac:dyDescent="0.3">
      <c r="A400" s="2" t="s">
        <v>2649</v>
      </c>
      <c r="B400" s="2" t="s">
        <v>2650</v>
      </c>
      <c r="C400" s="2" t="s">
        <v>2651</v>
      </c>
      <c r="D400" s="2" t="s">
        <v>4248</v>
      </c>
    </row>
    <row r="401" spans="1:4" x14ac:dyDescent="0.3">
      <c r="A401" s="2" t="s">
        <v>2635</v>
      </c>
      <c r="B401" s="2" t="s">
        <v>2636</v>
      </c>
      <c r="C401" s="2" t="s">
        <v>2637</v>
      </c>
      <c r="D401" s="2" t="s">
        <v>4248</v>
      </c>
    </row>
    <row r="402" spans="1:4" x14ac:dyDescent="0.3">
      <c r="A402" s="2" t="s">
        <v>2640</v>
      </c>
      <c r="B402" s="2" t="s">
        <v>2641</v>
      </c>
      <c r="C402" s="2" t="s">
        <v>2642</v>
      </c>
      <c r="D402" s="2" t="s">
        <v>4248</v>
      </c>
    </row>
    <row r="403" spans="1:4" x14ac:dyDescent="0.3">
      <c r="A403" s="2" t="s">
        <v>2631</v>
      </c>
      <c r="B403" s="2" t="s">
        <v>2627</v>
      </c>
      <c r="C403" s="2" t="s">
        <v>2632</v>
      </c>
      <c r="D403" s="2" t="s">
        <v>4248</v>
      </c>
    </row>
    <row r="404" spans="1:4" x14ac:dyDescent="0.3">
      <c r="A404" s="2" t="s">
        <v>2643</v>
      </c>
      <c r="B404" s="2" t="s">
        <v>2641</v>
      </c>
      <c r="C404" s="2" t="s">
        <v>2644</v>
      </c>
      <c r="D404" s="2" t="s">
        <v>4248</v>
      </c>
    </row>
    <row r="405" spans="1:4" x14ac:dyDescent="0.3">
      <c r="A405" s="2" t="s">
        <v>2626</v>
      </c>
      <c r="B405" s="2" t="s">
        <v>2627</v>
      </c>
      <c r="C405" s="2" t="s">
        <v>2628</v>
      </c>
      <c r="D405" s="2" t="s">
        <v>4248</v>
      </c>
    </row>
    <row r="406" spans="1:4" x14ac:dyDescent="0.3">
      <c r="A406" s="2" t="s">
        <v>2590</v>
      </c>
      <c r="B406" s="2" t="s">
        <v>2591</v>
      </c>
      <c r="C406" s="2" t="s">
        <v>2592</v>
      </c>
      <c r="D406" s="2" t="s">
        <v>3713</v>
      </c>
    </row>
    <row r="407" spans="1:4" x14ac:dyDescent="0.3">
      <c r="A407" s="2" t="s">
        <v>2584</v>
      </c>
      <c r="B407" s="3" t="s">
        <v>2585</v>
      </c>
      <c r="C407" s="2" t="s">
        <v>2586</v>
      </c>
      <c r="D407" s="2" t="s">
        <v>3713</v>
      </c>
    </row>
    <row r="408" spans="1:4" x14ac:dyDescent="0.3">
      <c r="A408" s="2" t="s">
        <v>2587</v>
      </c>
      <c r="B408" s="3" t="s">
        <v>2588</v>
      </c>
      <c r="C408" s="2" t="s">
        <v>2589</v>
      </c>
      <c r="D408" s="2" t="s">
        <v>3713</v>
      </c>
    </row>
    <row r="409" spans="1:4" x14ac:dyDescent="0.3">
      <c r="A409" s="2" t="s">
        <v>2593</v>
      </c>
      <c r="B409" s="2" t="s">
        <v>2594</v>
      </c>
      <c r="C409" s="2" t="s">
        <v>2595</v>
      </c>
      <c r="D409" s="2" t="s">
        <v>3713</v>
      </c>
    </row>
    <row r="410" spans="1:4" x14ac:dyDescent="0.3">
      <c r="A410" s="2" t="s">
        <v>2602</v>
      </c>
      <c r="B410" s="2" t="s">
        <v>2603</v>
      </c>
      <c r="C410" s="2" t="s">
        <v>2604</v>
      </c>
      <c r="D410" s="2" t="s">
        <v>3713</v>
      </c>
    </row>
    <row r="411" spans="1:4" x14ac:dyDescent="0.3">
      <c r="A411" s="2" t="s">
        <v>2596</v>
      </c>
      <c r="B411" s="3" t="s">
        <v>2597</v>
      </c>
      <c r="C411" s="2" t="s">
        <v>2598</v>
      </c>
      <c r="D411" s="2" t="s">
        <v>3713</v>
      </c>
    </row>
    <row r="412" spans="1:4" x14ac:dyDescent="0.3">
      <c r="A412" s="2" t="s">
        <v>2599</v>
      </c>
      <c r="B412" s="3" t="s">
        <v>2600</v>
      </c>
      <c r="C412" s="2" t="s">
        <v>2601</v>
      </c>
      <c r="D412" s="2" t="s">
        <v>3713</v>
      </c>
    </row>
    <row r="413" spans="1:4" x14ac:dyDescent="0.3">
      <c r="A413" s="2" t="s">
        <v>2605</v>
      </c>
      <c r="B413" s="2" t="s">
        <v>2606</v>
      </c>
      <c r="C413" s="2" t="s">
        <v>2607</v>
      </c>
      <c r="D413" s="2" t="s">
        <v>3713</v>
      </c>
    </row>
    <row r="414" spans="1:4" x14ac:dyDescent="0.3">
      <c r="A414" s="2" t="s">
        <v>2614</v>
      </c>
      <c r="B414" s="2" t="s">
        <v>2615</v>
      </c>
      <c r="C414" s="2" t="s">
        <v>2616</v>
      </c>
      <c r="D414" s="2" t="s">
        <v>3713</v>
      </c>
    </row>
    <row r="415" spans="1:4" x14ac:dyDescent="0.3">
      <c r="A415" s="2" t="s">
        <v>2608</v>
      </c>
      <c r="B415" s="3" t="s">
        <v>2609</v>
      </c>
      <c r="C415" s="2" t="s">
        <v>2610</v>
      </c>
      <c r="D415" s="2" t="s">
        <v>3713</v>
      </c>
    </row>
    <row r="416" spans="1:4" x14ac:dyDescent="0.3">
      <c r="A416" s="2" t="s">
        <v>2611</v>
      </c>
      <c r="B416" s="3" t="s">
        <v>2612</v>
      </c>
      <c r="C416" s="2" t="s">
        <v>2613</v>
      </c>
      <c r="D416" s="2" t="s">
        <v>3713</v>
      </c>
    </row>
    <row r="417" spans="1:4" x14ac:dyDescent="0.3">
      <c r="A417" s="2" t="s">
        <v>2617</v>
      </c>
      <c r="B417" s="2" t="s">
        <v>2618</v>
      </c>
      <c r="C417" s="2" t="s">
        <v>2619</v>
      </c>
      <c r="D417" s="2" t="s">
        <v>3713</v>
      </c>
    </row>
    <row r="418" spans="1:4" x14ac:dyDescent="0.3">
      <c r="A418" s="2" t="s">
        <v>1683</v>
      </c>
      <c r="B418" s="2" t="s">
        <v>1684</v>
      </c>
      <c r="C418" s="2" t="s">
        <v>1685</v>
      </c>
      <c r="D418" s="2" t="s">
        <v>4248</v>
      </c>
    </row>
    <row r="419" spans="1:4" x14ac:dyDescent="0.3">
      <c r="A419" s="2" t="s">
        <v>1688</v>
      </c>
      <c r="B419" s="2" t="s">
        <v>1689</v>
      </c>
      <c r="C419" s="2" t="s">
        <v>1690</v>
      </c>
      <c r="D419" s="2" t="s">
        <v>4248</v>
      </c>
    </row>
    <row r="420" spans="1:4" x14ac:dyDescent="0.3">
      <c r="A420" s="2" t="s">
        <v>1686</v>
      </c>
      <c r="B420" s="2" t="s">
        <v>3393</v>
      </c>
      <c r="C420" s="2" t="s">
        <v>1687</v>
      </c>
      <c r="D420" s="2" t="s">
        <v>4248</v>
      </c>
    </row>
    <row r="421" spans="1:4" x14ac:dyDescent="0.3">
      <c r="A421" s="2" t="s">
        <v>1677</v>
      </c>
      <c r="B421" s="2" t="s">
        <v>1678</v>
      </c>
      <c r="C421" s="2" t="s">
        <v>1679</v>
      </c>
      <c r="D421" s="2" t="s">
        <v>4248</v>
      </c>
    </row>
    <row r="422" spans="1:4" x14ac:dyDescent="0.3">
      <c r="A422" s="2" t="s">
        <v>1680</v>
      </c>
      <c r="B422" s="2" t="s">
        <v>1681</v>
      </c>
      <c r="C422" s="2" t="s">
        <v>1682</v>
      </c>
      <c r="D422" s="2" t="s">
        <v>4248</v>
      </c>
    </row>
    <row r="423" spans="1:4" x14ac:dyDescent="0.3">
      <c r="A423" s="2" t="s">
        <v>1697</v>
      </c>
      <c r="B423" s="2" t="s">
        <v>1698</v>
      </c>
      <c r="C423" s="2" t="s">
        <v>1699</v>
      </c>
      <c r="D423" s="2" t="s">
        <v>4248</v>
      </c>
    </row>
    <row r="424" spans="1:4" x14ac:dyDescent="0.3">
      <c r="A424" s="2" t="s">
        <v>1702</v>
      </c>
      <c r="B424" s="2" t="s">
        <v>1703</v>
      </c>
      <c r="C424" s="2" t="s">
        <v>1704</v>
      </c>
      <c r="D424" s="2" t="s">
        <v>4248</v>
      </c>
    </row>
    <row r="425" spans="1:4" x14ac:dyDescent="0.3">
      <c r="A425" s="2" t="s">
        <v>1700</v>
      </c>
      <c r="B425" s="2" t="s">
        <v>3395</v>
      </c>
      <c r="C425" s="2" t="s">
        <v>1701</v>
      </c>
      <c r="D425" s="2" t="s">
        <v>4248</v>
      </c>
    </row>
    <row r="426" spans="1:4" x14ac:dyDescent="0.3">
      <c r="A426" s="2" t="s">
        <v>1691</v>
      </c>
      <c r="B426" s="2" t="s">
        <v>1692</v>
      </c>
      <c r="C426" s="2" t="s">
        <v>1693</v>
      </c>
      <c r="D426" s="2" t="s">
        <v>4248</v>
      </c>
    </row>
    <row r="427" spans="1:4" x14ac:dyDescent="0.3">
      <c r="A427" s="2" t="s">
        <v>1694</v>
      </c>
      <c r="B427" s="2" t="s">
        <v>1695</v>
      </c>
      <c r="C427" s="2" t="s">
        <v>1696</v>
      </c>
      <c r="D427" s="2" t="s">
        <v>4248</v>
      </c>
    </row>
    <row r="428" spans="1:4" x14ac:dyDescent="0.3">
      <c r="A428" s="2" t="s">
        <v>1714</v>
      </c>
      <c r="B428" s="2" t="s">
        <v>1712</v>
      </c>
      <c r="C428" s="2" t="s">
        <v>1715</v>
      </c>
      <c r="D428" s="2" t="s">
        <v>4248</v>
      </c>
    </row>
    <row r="429" spans="1:4" x14ac:dyDescent="0.3">
      <c r="A429" s="2" t="s">
        <v>1716</v>
      </c>
      <c r="B429" s="2" t="s">
        <v>1717</v>
      </c>
      <c r="C429" s="2" t="s">
        <v>1718</v>
      </c>
      <c r="D429" s="2" t="s">
        <v>4248</v>
      </c>
    </row>
    <row r="430" spans="1:4" x14ac:dyDescent="0.3">
      <c r="A430" s="2" t="s">
        <v>1711</v>
      </c>
      <c r="B430" s="2" t="s">
        <v>3394</v>
      </c>
      <c r="C430" s="2" t="s">
        <v>1713</v>
      </c>
      <c r="D430" s="2" t="s">
        <v>4248</v>
      </c>
    </row>
    <row r="431" spans="1:4" x14ac:dyDescent="0.3">
      <c r="A431" s="2" t="s">
        <v>1705</v>
      </c>
      <c r="B431" s="2" t="s">
        <v>1706</v>
      </c>
      <c r="C431" s="2" t="s">
        <v>1707</v>
      </c>
      <c r="D431" s="2" t="s">
        <v>4248</v>
      </c>
    </row>
    <row r="432" spans="1:4" x14ac:dyDescent="0.3">
      <c r="A432" s="2" t="s">
        <v>1708</v>
      </c>
      <c r="B432" s="2" t="s">
        <v>1709</v>
      </c>
      <c r="C432" s="2" t="s">
        <v>1710</v>
      </c>
      <c r="D432" s="2" t="s">
        <v>4248</v>
      </c>
    </row>
    <row r="433" spans="1:4" x14ac:dyDescent="0.3">
      <c r="A433" s="2" t="s">
        <v>1172</v>
      </c>
      <c r="B433" s="3" t="s">
        <v>1173</v>
      </c>
      <c r="C433" s="2" t="s">
        <v>1174</v>
      </c>
      <c r="D433" s="2" t="s">
        <v>4248</v>
      </c>
    </row>
    <row r="434" spans="1:4" x14ac:dyDescent="0.3">
      <c r="A434" s="2" t="s">
        <v>1169</v>
      </c>
      <c r="B434" s="3" t="s">
        <v>1170</v>
      </c>
      <c r="C434" s="2" t="s">
        <v>1171</v>
      </c>
      <c r="D434" s="2" t="s">
        <v>4248</v>
      </c>
    </row>
    <row r="435" spans="1:4" x14ac:dyDescent="0.3">
      <c r="A435" s="2" t="s">
        <v>1165</v>
      </c>
      <c r="B435" s="3" t="s">
        <v>1166</v>
      </c>
      <c r="C435" s="2" t="s">
        <v>1167</v>
      </c>
      <c r="D435" s="2" t="s">
        <v>4248</v>
      </c>
    </row>
    <row r="436" spans="1:4" x14ac:dyDescent="0.3">
      <c r="A436" s="2" t="s">
        <v>1181</v>
      </c>
      <c r="B436" s="3" t="s">
        <v>1182</v>
      </c>
      <c r="C436" s="2" t="s">
        <v>1183</v>
      </c>
      <c r="D436" s="2" t="s">
        <v>4248</v>
      </c>
    </row>
    <row r="437" spans="1:4" x14ac:dyDescent="0.3">
      <c r="A437" s="2" t="s">
        <v>1178</v>
      </c>
      <c r="B437" s="3" t="s">
        <v>1179</v>
      </c>
      <c r="C437" s="2" t="s">
        <v>1180</v>
      </c>
      <c r="D437" s="2" t="s">
        <v>4248</v>
      </c>
    </row>
    <row r="438" spans="1:4" x14ac:dyDescent="0.3">
      <c r="A438" s="2" t="s">
        <v>1175</v>
      </c>
      <c r="B438" s="3" t="s">
        <v>1176</v>
      </c>
      <c r="C438" s="2" t="s">
        <v>1177</v>
      </c>
      <c r="D438" s="2" t="s">
        <v>4248</v>
      </c>
    </row>
    <row r="439" spans="1:4" x14ac:dyDescent="0.3">
      <c r="A439" s="2" t="s">
        <v>1190</v>
      </c>
      <c r="B439" s="3" t="s">
        <v>1191</v>
      </c>
      <c r="C439" s="2" t="s">
        <v>1192</v>
      </c>
      <c r="D439" s="2" t="s">
        <v>4248</v>
      </c>
    </row>
    <row r="440" spans="1:4" x14ac:dyDescent="0.3">
      <c r="A440" s="2" t="s">
        <v>1187</v>
      </c>
      <c r="B440" s="3" t="s">
        <v>1188</v>
      </c>
      <c r="C440" s="2" t="s">
        <v>1189</v>
      </c>
      <c r="D440" s="2" t="s">
        <v>4248</v>
      </c>
    </row>
    <row r="441" spans="1:4" x14ac:dyDescent="0.3">
      <c r="A441" s="2" t="s">
        <v>1184</v>
      </c>
      <c r="B441" s="3" t="s">
        <v>1185</v>
      </c>
      <c r="C441" s="2" t="s">
        <v>1186</v>
      </c>
      <c r="D441" s="2" t="s">
        <v>4248</v>
      </c>
    </row>
    <row r="442" spans="1:4" x14ac:dyDescent="0.3">
      <c r="A442" s="2" t="s">
        <v>762</v>
      </c>
      <c r="B442" s="2" t="s">
        <v>763</v>
      </c>
      <c r="C442" s="2" t="s">
        <v>764</v>
      </c>
      <c r="D442" s="2" t="s">
        <v>4248</v>
      </c>
    </row>
    <row r="443" spans="1:4" x14ac:dyDescent="0.3">
      <c r="A443" s="2" t="s">
        <v>1946</v>
      </c>
      <c r="B443" s="2" t="s">
        <v>1947</v>
      </c>
      <c r="C443" s="2" t="s">
        <v>1948</v>
      </c>
      <c r="D443" s="2" t="s">
        <v>4248</v>
      </c>
    </row>
    <row r="444" spans="1:4" x14ac:dyDescent="0.3">
      <c r="A444" s="2" t="s">
        <v>1564</v>
      </c>
      <c r="B444" s="2" t="s">
        <v>1565</v>
      </c>
      <c r="C444" s="2" t="s">
        <v>1566</v>
      </c>
      <c r="D444" s="2" t="s">
        <v>4248</v>
      </c>
    </row>
    <row r="445" spans="1:4" x14ac:dyDescent="0.3">
      <c r="A445" s="2" t="s">
        <v>1568</v>
      </c>
      <c r="B445" s="2" t="s">
        <v>1569</v>
      </c>
      <c r="C445" s="2" t="s">
        <v>1570</v>
      </c>
      <c r="D445" s="2" t="s">
        <v>4248</v>
      </c>
    </row>
    <row r="446" spans="1:4" x14ac:dyDescent="0.3">
      <c r="A446" s="2" t="s">
        <v>1571</v>
      </c>
      <c r="B446" s="2" t="s">
        <v>1572</v>
      </c>
      <c r="C446" s="2" t="s">
        <v>1573</v>
      </c>
      <c r="D446" s="2" t="s">
        <v>4248</v>
      </c>
    </row>
    <row r="447" spans="1:4" x14ac:dyDescent="0.3">
      <c r="A447" s="2" t="s">
        <v>1574</v>
      </c>
      <c r="B447" s="2" t="s">
        <v>1575</v>
      </c>
      <c r="C447" s="2" t="s">
        <v>1576</v>
      </c>
      <c r="D447" s="2" t="s">
        <v>4248</v>
      </c>
    </row>
    <row r="448" spans="1:4" x14ac:dyDescent="0.3">
      <c r="A448" s="2" t="s">
        <v>1560</v>
      </c>
      <c r="B448" s="2" t="s">
        <v>1561</v>
      </c>
      <c r="C448" s="2" t="s">
        <v>1562</v>
      </c>
      <c r="D448" s="2" t="s">
        <v>4248</v>
      </c>
    </row>
    <row r="449" spans="1:4" x14ac:dyDescent="0.3">
      <c r="A449" s="2" t="s">
        <v>9771</v>
      </c>
      <c r="B449" s="2" t="s">
        <v>9772</v>
      </c>
      <c r="C449" s="2" t="s">
        <v>9773</v>
      </c>
      <c r="D449" s="2" t="s">
        <v>3713</v>
      </c>
    </row>
    <row r="450" spans="1:4" x14ac:dyDescent="0.3">
      <c r="A450" s="2" t="s">
        <v>9774</v>
      </c>
      <c r="B450" s="2" t="s">
        <v>9775</v>
      </c>
      <c r="C450" s="2" t="s">
        <v>9776</v>
      </c>
      <c r="D450" s="2" t="s">
        <v>4248</v>
      </c>
    </row>
    <row r="451" spans="1:4" x14ac:dyDescent="0.3">
      <c r="A451" s="18" t="s">
        <v>2866</v>
      </c>
      <c r="B451" s="2" t="s">
        <v>3292</v>
      </c>
      <c r="C451" s="2" t="s">
        <v>3087</v>
      </c>
      <c r="D451" s="2" t="s">
        <v>4249</v>
      </c>
    </row>
    <row r="452" spans="1:4" x14ac:dyDescent="0.3">
      <c r="A452" s="18" t="s">
        <v>2887</v>
      </c>
      <c r="B452" s="2" t="s">
        <v>3313</v>
      </c>
      <c r="C452" s="2" t="s">
        <v>3094</v>
      </c>
      <c r="D452" s="2" t="s">
        <v>4249</v>
      </c>
    </row>
    <row r="453" spans="1:4" x14ac:dyDescent="0.3">
      <c r="A453" s="2" t="s">
        <v>4599</v>
      </c>
      <c r="B453" s="2" t="s">
        <v>4600</v>
      </c>
      <c r="C453" s="2" t="s">
        <v>4601</v>
      </c>
      <c r="D453" s="2" t="s">
        <v>4248</v>
      </c>
    </row>
    <row r="454" spans="1:4" x14ac:dyDescent="0.3">
      <c r="A454" s="2" t="s">
        <v>9753</v>
      </c>
      <c r="B454" s="2" t="s">
        <v>9754</v>
      </c>
      <c r="C454" s="2" t="s">
        <v>9755</v>
      </c>
      <c r="D454" s="2" t="s">
        <v>3713</v>
      </c>
    </row>
    <row r="455" spans="1:4" x14ac:dyDescent="0.3">
      <c r="A455" s="2" t="s">
        <v>6545</v>
      </c>
      <c r="B455" s="2" t="s">
        <v>6546</v>
      </c>
      <c r="C455" s="2" t="s">
        <v>6547</v>
      </c>
      <c r="D455" s="2" t="s">
        <v>4248</v>
      </c>
    </row>
    <row r="456" spans="1:4" x14ac:dyDescent="0.3">
      <c r="A456" s="2" t="s">
        <v>9759</v>
      </c>
      <c r="B456" s="2" t="s">
        <v>9760</v>
      </c>
      <c r="C456" s="2" t="s">
        <v>9761</v>
      </c>
      <c r="D456" s="2" t="s">
        <v>4248</v>
      </c>
    </row>
    <row r="457" spans="1:4" x14ac:dyDescent="0.3">
      <c r="A457" s="2" t="s">
        <v>9765</v>
      </c>
      <c r="B457" s="2" t="s">
        <v>9766</v>
      </c>
      <c r="C457" s="2" t="s">
        <v>9767</v>
      </c>
      <c r="D457" s="2" t="s">
        <v>4248</v>
      </c>
    </row>
    <row r="458" spans="1:4" x14ac:dyDescent="0.3">
      <c r="A458" s="2" t="s">
        <v>9762</v>
      </c>
      <c r="B458" s="2" t="s">
        <v>9763</v>
      </c>
      <c r="C458" s="2" t="s">
        <v>9764</v>
      </c>
      <c r="D458" s="2" t="s">
        <v>4248</v>
      </c>
    </row>
    <row r="459" spans="1:4" x14ac:dyDescent="0.3">
      <c r="A459" s="2" t="s">
        <v>9756</v>
      </c>
      <c r="B459" s="2" t="s">
        <v>9757</v>
      </c>
      <c r="C459" s="2" t="s">
        <v>9758</v>
      </c>
      <c r="D459" s="2" t="s">
        <v>4248</v>
      </c>
    </row>
    <row r="460" spans="1:4" x14ac:dyDescent="0.3">
      <c r="A460" s="18" t="s">
        <v>2884</v>
      </c>
      <c r="B460" s="2" t="s">
        <v>3310</v>
      </c>
      <c r="C460" s="2" t="s">
        <v>3428</v>
      </c>
      <c r="D460" s="2" t="s">
        <v>3713</v>
      </c>
    </row>
    <row r="461" spans="1:4" x14ac:dyDescent="0.3">
      <c r="A461" s="18" t="s">
        <v>2879</v>
      </c>
      <c r="B461" s="2" t="s">
        <v>3305</v>
      </c>
      <c r="C461" s="2" t="s">
        <v>3427</v>
      </c>
      <c r="D461" s="2" t="s">
        <v>3713</v>
      </c>
    </row>
    <row r="462" spans="1:4" x14ac:dyDescent="0.3">
      <c r="A462" s="18" t="s">
        <v>2889</v>
      </c>
      <c r="B462" s="2" t="s">
        <v>3315</v>
      </c>
      <c r="C462" s="2" t="s">
        <v>3426</v>
      </c>
      <c r="D462" s="2" t="s">
        <v>3713</v>
      </c>
    </row>
    <row r="463" spans="1:4" x14ac:dyDescent="0.3">
      <c r="A463" s="2" t="s">
        <v>6599</v>
      </c>
      <c r="B463" s="2" t="s">
        <v>6600</v>
      </c>
      <c r="C463" s="2" t="s">
        <v>6601</v>
      </c>
      <c r="D463" s="2" t="s">
        <v>4248</v>
      </c>
    </row>
    <row r="464" spans="1:4" x14ac:dyDescent="0.3">
      <c r="A464" s="2" t="s">
        <v>5149</v>
      </c>
      <c r="B464" s="2" t="s">
        <v>5150</v>
      </c>
      <c r="C464" s="2" t="s">
        <v>5151</v>
      </c>
      <c r="D464" s="2" t="s">
        <v>4248</v>
      </c>
    </row>
    <row r="465" spans="1:4" x14ac:dyDescent="0.3">
      <c r="A465" s="2" t="s">
        <v>5152</v>
      </c>
      <c r="B465" s="2" t="s">
        <v>5153</v>
      </c>
      <c r="C465" s="2" t="s">
        <v>5154</v>
      </c>
      <c r="D465" s="2" t="s">
        <v>4248</v>
      </c>
    </row>
    <row r="466" spans="1:4" x14ac:dyDescent="0.3">
      <c r="A466" s="18" t="s">
        <v>2898</v>
      </c>
      <c r="B466" s="2" t="s">
        <v>3324</v>
      </c>
      <c r="C466" s="2" t="s">
        <v>3102</v>
      </c>
      <c r="D466" s="2" t="s">
        <v>4248</v>
      </c>
    </row>
    <row r="467" spans="1:4" x14ac:dyDescent="0.3">
      <c r="A467" s="2" t="s">
        <v>4587</v>
      </c>
      <c r="B467" s="2" t="s">
        <v>4588</v>
      </c>
      <c r="C467" s="2" t="s">
        <v>4589</v>
      </c>
      <c r="D467" s="2" t="s">
        <v>4248</v>
      </c>
    </row>
    <row r="468" spans="1:4" x14ac:dyDescent="0.3">
      <c r="A468" s="2" t="s">
        <v>6602</v>
      </c>
      <c r="B468" s="2" t="s">
        <v>6603</v>
      </c>
      <c r="C468" s="2" t="s">
        <v>6604</v>
      </c>
      <c r="D468" s="2" t="s">
        <v>3713</v>
      </c>
    </row>
    <row r="469" spans="1:4" x14ac:dyDescent="0.3">
      <c r="A469" s="2" t="s">
        <v>6605</v>
      </c>
      <c r="B469" s="2" t="s">
        <v>6606</v>
      </c>
      <c r="C469" s="2" t="s">
        <v>6607</v>
      </c>
      <c r="D469" s="2" t="s">
        <v>3713</v>
      </c>
    </row>
    <row r="470" spans="1:4" x14ac:dyDescent="0.3">
      <c r="A470" s="2" t="s">
        <v>5155</v>
      </c>
      <c r="B470" s="2" t="s">
        <v>5156</v>
      </c>
      <c r="C470" s="2" t="s">
        <v>5157</v>
      </c>
      <c r="D470" s="2" t="s">
        <v>3713</v>
      </c>
    </row>
    <row r="471" spans="1:4" x14ac:dyDescent="0.3">
      <c r="A471" s="2" t="s">
        <v>6611</v>
      </c>
      <c r="B471" s="2" t="s">
        <v>6612</v>
      </c>
      <c r="C471" s="2" t="s">
        <v>6613</v>
      </c>
      <c r="D471" s="2" t="s">
        <v>4248</v>
      </c>
    </row>
    <row r="472" spans="1:4" x14ac:dyDescent="0.3">
      <c r="A472" s="2" t="s">
        <v>6614</v>
      </c>
      <c r="B472" s="2" t="s">
        <v>6615</v>
      </c>
      <c r="C472" s="2" t="s">
        <v>6616</v>
      </c>
      <c r="D472" s="2" t="s">
        <v>4248</v>
      </c>
    </row>
    <row r="473" spans="1:4" x14ac:dyDescent="0.3">
      <c r="A473" s="2" t="s">
        <v>6617</v>
      </c>
      <c r="B473" s="2" t="s">
        <v>6618</v>
      </c>
      <c r="C473" s="2" t="s">
        <v>6619</v>
      </c>
      <c r="D473" s="2" t="s">
        <v>4248</v>
      </c>
    </row>
    <row r="474" spans="1:4" x14ac:dyDescent="0.3">
      <c r="A474" s="2" t="s">
        <v>6751</v>
      </c>
      <c r="B474" s="2" t="s">
        <v>6752</v>
      </c>
      <c r="C474" s="2" t="s">
        <v>6753</v>
      </c>
      <c r="D474" s="2" t="s">
        <v>4248</v>
      </c>
    </row>
    <row r="475" spans="1:4" x14ac:dyDescent="0.3">
      <c r="A475" s="2" t="s">
        <v>6754</v>
      </c>
      <c r="B475" s="2" t="s">
        <v>6755</v>
      </c>
      <c r="C475" s="2" t="s">
        <v>6756</v>
      </c>
      <c r="D475" s="2" t="s">
        <v>4248</v>
      </c>
    </row>
    <row r="476" spans="1:4" x14ac:dyDescent="0.3">
      <c r="A476" s="2" t="s">
        <v>6757</v>
      </c>
      <c r="B476" s="2" t="s">
        <v>6758</v>
      </c>
      <c r="C476" s="2" t="s">
        <v>6759</v>
      </c>
      <c r="D476" s="2" t="s">
        <v>4248</v>
      </c>
    </row>
    <row r="477" spans="1:4" x14ac:dyDescent="0.3">
      <c r="A477" s="18" t="s">
        <v>2910</v>
      </c>
      <c r="B477" s="2" t="s">
        <v>3336</v>
      </c>
      <c r="C477" s="2" t="s">
        <v>3114</v>
      </c>
      <c r="D477" s="2" t="s">
        <v>4248</v>
      </c>
    </row>
    <row r="478" spans="1:4" x14ac:dyDescent="0.3">
      <c r="A478" s="18" t="s">
        <v>2914</v>
      </c>
      <c r="B478" s="2" t="s">
        <v>3340</v>
      </c>
      <c r="C478" s="2" t="s">
        <v>3118</v>
      </c>
      <c r="D478" s="2" t="s">
        <v>4248</v>
      </c>
    </row>
    <row r="479" spans="1:4" x14ac:dyDescent="0.3">
      <c r="A479" s="18" t="s">
        <v>2913</v>
      </c>
      <c r="B479" s="2" t="s">
        <v>3339</v>
      </c>
      <c r="C479" s="2" t="s">
        <v>3117</v>
      </c>
      <c r="D479" s="2" t="s">
        <v>4248</v>
      </c>
    </row>
    <row r="480" spans="1:4" x14ac:dyDescent="0.3">
      <c r="A480" s="18" t="s">
        <v>2915</v>
      </c>
      <c r="B480" s="2" t="s">
        <v>3341</v>
      </c>
      <c r="C480" s="2" t="s">
        <v>3119</v>
      </c>
      <c r="D480" s="2" t="s">
        <v>4248</v>
      </c>
    </row>
    <row r="481" spans="1:4" x14ac:dyDescent="0.3">
      <c r="A481" s="2" t="s">
        <v>2721</v>
      </c>
      <c r="B481" s="2" t="s">
        <v>2722</v>
      </c>
      <c r="C481" s="2" t="s">
        <v>3371</v>
      </c>
      <c r="D481" s="2" t="s">
        <v>4248</v>
      </c>
    </row>
    <row r="482" spans="1:4" x14ac:dyDescent="0.3">
      <c r="A482" s="18" t="s">
        <v>2883</v>
      </c>
      <c r="B482" s="2" t="s">
        <v>3309</v>
      </c>
      <c r="C482" s="2" t="s">
        <v>3428</v>
      </c>
      <c r="D482" s="2" t="s">
        <v>3713</v>
      </c>
    </row>
    <row r="483" spans="1:4" x14ac:dyDescent="0.3">
      <c r="A483" s="18" t="s">
        <v>2874</v>
      </c>
      <c r="B483" s="2" t="s">
        <v>3300</v>
      </c>
      <c r="C483" s="2" t="s">
        <v>3427</v>
      </c>
      <c r="D483" s="2" t="s">
        <v>3713</v>
      </c>
    </row>
    <row r="484" spans="1:4" x14ac:dyDescent="0.3">
      <c r="A484" s="18" t="s">
        <v>2868</v>
      </c>
      <c r="B484" s="2" t="s">
        <v>3294</v>
      </c>
      <c r="C484" s="2" t="s">
        <v>3426</v>
      </c>
      <c r="D484" s="2" t="s">
        <v>3713</v>
      </c>
    </row>
    <row r="485" spans="1:4" x14ac:dyDescent="0.3">
      <c r="A485" s="2" t="s">
        <v>4949</v>
      </c>
      <c r="B485" s="2" t="s">
        <v>4950</v>
      </c>
      <c r="C485" s="2" t="s">
        <v>4951</v>
      </c>
      <c r="D485" s="2" t="s">
        <v>4248</v>
      </c>
    </row>
    <row r="486" spans="1:4" x14ac:dyDescent="0.3">
      <c r="A486" s="2" t="s">
        <v>4946</v>
      </c>
      <c r="B486" s="2" t="s">
        <v>4947</v>
      </c>
      <c r="C486" s="2" t="s">
        <v>4948</v>
      </c>
      <c r="D486" s="2" t="s">
        <v>4248</v>
      </c>
    </row>
    <row r="487" spans="1:4" x14ac:dyDescent="0.3">
      <c r="A487" s="2" t="s">
        <v>4943</v>
      </c>
      <c r="B487" s="2" t="s">
        <v>4944</v>
      </c>
      <c r="C487" s="2" t="s">
        <v>4945</v>
      </c>
      <c r="D487" s="2" t="s">
        <v>4248</v>
      </c>
    </row>
    <row r="488" spans="1:4" x14ac:dyDescent="0.3">
      <c r="A488" s="2" t="s">
        <v>4967</v>
      </c>
      <c r="B488" s="2" t="s">
        <v>4968</v>
      </c>
      <c r="C488" s="2" t="s">
        <v>4969</v>
      </c>
      <c r="D488" s="2" t="s">
        <v>4248</v>
      </c>
    </row>
    <row r="489" spans="1:4" x14ac:dyDescent="0.3">
      <c r="A489" s="2" t="s">
        <v>4964</v>
      </c>
      <c r="B489" s="2" t="s">
        <v>4965</v>
      </c>
      <c r="C489" s="2" t="s">
        <v>4966</v>
      </c>
      <c r="D489" s="2" t="s">
        <v>4248</v>
      </c>
    </row>
    <row r="490" spans="1:4" x14ac:dyDescent="0.3">
      <c r="A490" s="2" t="s">
        <v>4961</v>
      </c>
      <c r="B490" s="2" t="s">
        <v>4962</v>
      </c>
      <c r="C490" s="2" t="s">
        <v>4963</v>
      </c>
      <c r="D490" s="2" t="s">
        <v>4248</v>
      </c>
    </row>
    <row r="491" spans="1:4" x14ac:dyDescent="0.3">
      <c r="A491" s="2" t="s">
        <v>4955</v>
      </c>
      <c r="B491" s="2" t="s">
        <v>4956</v>
      </c>
      <c r="C491" s="2" t="s">
        <v>4957</v>
      </c>
      <c r="D491" s="2" t="s">
        <v>4248</v>
      </c>
    </row>
    <row r="492" spans="1:4" x14ac:dyDescent="0.3">
      <c r="A492" s="2" t="s">
        <v>4958</v>
      </c>
      <c r="B492" s="2" t="s">
        <v>4959</v>
      </c>
      <c r="C492" s="2" t="s">
        <v>4960</v>
      </c>
      <c r="D492" s="2" t="s">
        <v>4248</v>
      </c>
    </row>
    <row r="493" spans="1:4" x14ac:dyDescent="0.3">
      <c r="A493" s="2" t="s">
        <v>4952</v>
      </c>
      <c r="B493" s="2" t="s">
        <v>4953</v>
      </c>
      <c r="C493" s="2" t="s">
        <v>4954</v>
      </c>
      <c r="D493" s="2" t="s">
        <v>4248</v>
      </c>
    </row>
    <row r="494" spans="1:4" x14ac:dyDescent="0.3">
      <c r="A494" s="2" t="s">
        <v>6623</v>
      </c>
      <c r="B494" s="2" t="s">
        <v>6624</v>
      </c>
      <c r="C494" s="2" t="s">
        <v>6625</v>
      </c>
      <c r="D494" s="2" t="s">
        <v>4248</v>
      </c>
    </row>
    <row r="495" spans="1:4" x14ac:dyDescent="0.3">
      <c r="A495" s="2" t="s">
        <v>6626</v>
      </c>
      <c r="B495" s="2" t="s">
        <v>6627</v>
      </c>
      <c r="C495" s="2" t="s">
        <v>6628</v>
      </c>
      <c r="D495" s="2" t="s">
        <v>4248</v>
      </c>
    </row>
    <row r="496" spans="1:4" x14ac:dyDescent="0.3">
      <c r="A496" s="2" t="s">
        <v>7443</v>
      </c>
      <c r="B496" s="2" t="s">
        <v>7444</v>
      </c>
      <c r="C496" s="2" t="s">
        <v>7445</v>
      </c>
      <c r="D496" s="2" t="s">
        <v>4248</v>
      </c>
    </row>
    <row r="497" spans="1:4" x14ac:dyDescent="0.3">
      <c r="A497" s="2" t="s">
        <v>7449</v>
      </c>
      <c r="B497" s="2" t="s">
        <v>7450</v>
      </c>
      <c r="C497" s="2" t="s">
        <v>7451</v>
      </c>
      <c r="D497" s="2" t="s">
        <v>4248</v>
      </c>
    </row>
    <row r="498" spans="1:4" x14ac:dyDescent="0.3">
      <c r="A498" s="2" t="s">
        <v>7446</v>
      </c>
      <c r="B498" s="2" t="s">
        <v>7447</v>
      </c>
      <c r="C498" s="2" t="s">
        <v>7448</v>
      </c>
      <c r="D498" s="2" t="s">
        <v>4248</v>
      </c>
    </row>
    <row r="499" spans="1:4" x14ac:dyDescent="0.3">
      <c r="A499" s="18" t="s">
        <v>3604</v>
      </c>
      <c r="B499" s="2" t="s">
        <v>3605</v>
      </c>
      <c r="C499" s="2" t="s">
        <v>3606</v>
      </c>
      <c r="D499" s="2" t="s">
        <v>4248</v>
      </c>
    </row>
    <row r="500" spans="1:4" x14ac:dyDescent="0.3">
      <c r="A500" s="2" t="s">
        <v>6629</v>
      </c>
      <c r="B500" s="2" t="s">
        <v>6630</v>
      </c>
      <c r="C500" s="2" t="s">
        <v>6631</v>
      </c>
      <c r="D500" s="2" t="s">
        <v>4248</v>
      </c>
    </row>
    <row r="501" spans="1:4" x14ac:dyDescent="0.3">
      <c r="A501" s="18" t="s">
        <v>2867</v>
      </c>
      <c r="B501" s="2" t="s">
        <v>3293</v>
      </c>
      <c r="C501" s="2" t="s">
        <v>3088</v>
      </c>
      <c r="D501" s="2" t="s">
        <v>4249</v>
      </c>
    </row>
    <row r="502" spans="1:4" x14ac:dyDescent="0.3">
      <c r="A502" s="2" t="s">
        <v>9624</v>
      </c>
      <c r="B502" s="2" t="s">
        <v>9625</v>
      </c>
      <c r="C502" s="2" t="s">
        <v>9626</v>
      </c>
      <c r="D502" s="2" t="s">
        <v>4249</v>
      </c>
    </row>
    <row r="503" spans="1:4" x14ac:dyDescent="0.3">
      <c r="A503" s="2" t="s">
        <v>7428</v>
      </c>
      <c r="B503" s="2" t="s">
        <v>7429</v>
      </c>
      <c r="C503" s="2" t="s">
        <v>7430</v>
      </c>
      <c r="D503" s="2" t="s">
        <v>4249</v>
      </c>
    </row>
    <row r="504" spans="1:4" x14ac:dyDescent="0.3">
      <c r="A504" s="18" t="s">
        <v>2908</v>
      </c>
      <c r="B504" s="2" t="s">
        <v>3334</v>
      </c>
      <c r="C504" s="2" t="s">
        <v>3112</v>
      </c>
      <c r="D504" s="2" t="s">
        <v>4248</v>
      </c>
    </row>
    <row r="505" spans="1:4" x14ac:dyDescent="0.3">
      <c r="A505" s="18" t="s">
        <v>2734</v>
      </c>
      <c r="B505" s="2" t="s">
        <v>3160</v>
      </c>
      <c r="C505" s="2" t="s">
        <v>2956</v>
      </c>
      <c r="D505" s="2" t="s">
        <v>4248</v>
      </c>
    </row>
    <row r="506" spans="1:4" x14ac:dyDescent="0.3">
      <c r="A506" s="18" t="s">
        <v>2905</v>
      </c>
      <c r="B506" s="2" t="s">
        <v>3331</v>
      </c>
      <c r="C506" s="2" t="s">
        <v>3109</v>
      </c>
      <c r="D506" s="2" t="s">
        <v>4248</v>
      </c>
    </row>
    <row r="507" spans="1:4" x14ac:dyDescent="0.3">
      <c r="A507" s="18" t="s">
        <v>2909</v>
      </c>
      <c r="B507" s="2" t="s">
        <v>3335</v>
      </c>
      <c r="C507" s="2" t="s">
        <v>3113</v>
      </c>
      <c r="D507" s="2" t="s">
        <v>4248</v>
      </c>
    </row>
    <row r="508" spans="1:4" x14ac:dyDescent="0.3">
      <c r="A508" s="2" t="s">
        <v>4369</v>
      </c>
      <c r="B508" s="2" t="s">
        <v>4370</v>
      </c>
      <c r="C508" s="2" t="s">
        <v>4371</v>
      </c>
      <c r="D508" s="2" t="s">
        <v>3713</v>
      </c>
    </row>
    <row r="509" spans="1:4" x14ac:dyDescent="0.3">
      <c r="A509" s="2" t="s">
        <v>4835</v>
      </c>
      <c r="B509" s="3" t="s">
        <v>4836</v>
      </c>
      <c r="C509" s="3" t="s">
        <v>4837</v>
      </c>
      <c r="D509" s="2" t="s">
        <v>3713</v>
      </c>
    </row>
    <row r="510" spans="1:4" x14ac:dyDescent="0.3">
      <c r="A510" s="2" t="s">
        <v>4375</v>
      </c>
      <c r="B510" s="2" t="s">
        <v>4376</v>
      </c>
      <c r="C510" s="2" t="s">
        <v>4377</v>
      </c>
      <c r="D510" s="2" t="s">
        <v>3713</v>
      </c>
    </row>
    <row r="511" spans="1:4" x14ac:dyDescent="0.3">
      <c r="A511" s="2" t="s">
        <v>4838</v>
      </c>
      <c r="B511" s="2" t="s">
        <v>4839</v>
      </c>
      <c r="C511" s="2" t="s">
        <v>4840</v>
      </c>
      <c r="D511" s="2" t="s">
        <v>3713</v>
      </c>
    </row>
    <row r="512" spans="1:4" x14ac:dyDescent="0.3">
      <c r="A512" s="2" t="s">
        <v>4841</v>
      </c>
      <c r="B512" s="3" t="s">
        <v>4842</v>
      </c>
      <c r="C512" s="3" t="s">
        <v>4843</v>
      </c>
      <c r="D512" s="2" t="s">
        <v>3713</v>
      </c>
    </row>
    <row r="513" spans="1:4" x14ac:dyDescent="0.3">
      <c r="A513" s="2" t="s">
        <v>4378</v>
      </c>
      <c r="B513" s="2" t="s">
        <v>4379</v>
      </c>
      <c r="C513" s="2" t="s">
        <v>4380</v>
      </c>
      <c r="D513" s="2" t="s">
        <v>3713</v>
      </c>
    </row>
    <row r="514" spans="1:4" x14ac:dyDescent="0.3">
      <c r="A514" s="2" t="s">
        <v>4372</v>
      </c>
      <c r="B514" s="2" t="s">
        <v>4373</v>
      </c>
      <c r="C514" s="2" t="s">
        <v>4374</v>
      </c>
      <c r="D514" s="2" t="s">
        <v>3713</v>
      </c>
    </row>
    <row r="515" spans="1:4" x14ac:dyDescent="0.3">
      <c r="A515" s="2" t="s">
        <v>4844</v>
      </c>
      <c r="B515" s="3" t="s">
        <v>4845</v>
      </c>
      <c r="C515" s="3" t="s">
        <v>4846</v>
      </c>
      <c r="D515" s="2" t="s">
        <v>3713</v>
      </c>
    </row>
    <row r="516" spans="1:4" x14ac:dyDescent="0.3">
      <c r="A516" s="2" t="s">
        <v>4347</v>
      </c>
      <c r="B516" s="2" t="s">
        <v>4348</v>
      </c>
      <c r="C516" s="2" t="s">
        <v>4349</v>
      </c>
      <c r="D516" s="2" t="s">
        <v>3713</v>
      </c>
    </row>
    <row r="517" spans="1:4" x14ac:dyDescent="0.3">
      <c r="A517" s="2" t="s">
        <v>6986</v>
      </c>
      <c r="B517" s="2" t="s">
        <v>6987</v>
      </c>
      <c r="C517" s="2" t="s">
        <v>6988</v>
      </c>
      <c r="D517" s="2" t="s">
        <v>3713</v>
      </c>
    </row>
    <row r="518" spans="1:4" x14ac:dyDescent="0.3">
      <c r="A518" s="2" t="s">
        <v>5430</v>
      </c>
      <c r="B518" s="2" t="s">
        <v>5431</v>
      </c>
      <c r="C518" s="2" t="s">
        <v>5432</v>
      </c>
      <c r="D518" s="2" t="s">
        <v>3713</v>
      </c>
    </row>
    <row r="519" spans="1:4" x14ac:dyDescent="0.3">
      <c r="A519" s="2" t="s">
        <v>6989</v>
      </c>
      <c r="B519" s="2" t="s">
        <v>6990</v>
      </c>
      <c r="C519" s="2" t="s">
        <v>6991</v>
      </c>
      <c r="D519" s="2" t="s">
        <v>3713</v>
      </c>
    </row>
    <row r="520" spans="1:4" x14ac:dyDescent="0.3">
      <c r="A520" s="2" t="s">
        <v>6992</v>
      </c>
      <c r="B520" s="2" t="s">
        <v>6993</v>
      </c>
      <c r="C520" s="2" t="s">
        <v>6994</v>
      </c>
      <c r="D520" s="2" t="s">
        <v>3713</v>
      </c>
    </row>
    <row r="521" spans="1:4" x14ac:dyDescent="0.3">
      <c r="A521" s="2" t="s">
        <v>6995</v>
      </c>
      <c r="B521" s="2" t="s">
        <v>6996</v>
      </c>
      <c r="C521" s="2" t="s">
        <v>6997</v>
      </c>
      <c r="D521" s="2" t="s">
        <v>3713</v>
      </c>
    </row>
    <row r="522" spans="1:4" x14ac:dyDescent="0.3">
      <c r="A522" s="2" t="s">
        <v>6998</v>
      </c>
      <c r="B522" s="2" t="s">
        <v>6999</v>
      </c>
      <c r="C522" s="2" t="s">
        <v>7000</v>
      </c>
      <c r="D522" s="2" t="s">
        <v>3713</v>
      </c>
    </row>
    <row r="523" spans="1:4" x14ac:dyDescent="0.3">
      <c r="A523" s="2" t="s">
        <v>7001</v>
      </c>
      <c r="B523" s="2" t="s">
        <v>7002</v>
      </c>
      <c r="C523" s="2" t="s">
        <v>7003</v>
      </c>
      <c r="D523" s="2" t="s">
        <v>3713</v>
      </c>
    </row>
    <row r="524" spans="1:4" x14ac:dyDescent="0.3">
      <c r="A524" s="2" t="s">
        <v>7004</v>
      </c>
      <c r="B524" s="2" t="s">
        <v>7005</v>
      </c>
      <c r="C524" s="2" t="s">
        <v>7006</v>
      </c>
      <c r="D524" s="2" t="s">
        <v>3713</v>
      </c>
    </row>
    <row r="525" spans="1:4" x14ac:dyDescent="0.3">
      <c r="A525" s="2" t="s">
        <v>6902</v>
      </c>
      <c r="B525" s="2" t="s">
        <v>6903</v>
      </c>
      <c r="C525" s="2" t="s">
        <v>6904</v>
      </c>
      <c r="D525" s="2" t="s">
        <v>3713</v>
      </c>
    </row>
    <row r="526" spans="1:4" x14ac:dyDescent="0.3">
      <c r="A526" s="2" t="s">
        <v>6905</v>
      </c>
      <c r="B526" s="2" t="s">
        <v>6906</v>
      </c>
      <c r="C526" s="2" t="s">
        <v>6907</v>
      </c>
      <c r="D526" s="2" t="s">
        <v>3713</v>
      </c>
    </row>
    <row r="527" spans="1:4" x14ac:dyDescent="0.3">
      <c r="A527" s="2" t="s">
        <v>6908</v>
      </c>
      <c r="B527" s="2" t="s">
        <v>6909</v>
      </c>
      <c r="C527" s="2" t="s">
        <v>6910</v>
      </c>
      <c r="D527" s="2" t="s">
        <v>3713</v>
      </c>
    </row>
    <row r="528" spans="1:4" x14ac:dyDescent="0.3">
      <c r="A528" s="2" t="s">
        <v>6911</v>
      </c>
      <c r="B528" s="2" t="s">
        <v>6912</v>
      </c>
      <c r="C528" s="2" t="s">
        <v>6913</v>
      </c>
      <c r="D528" s="2" t="s">
        <v>3713</v>
      </c>
    </row>
    <row r="529" spans="1:4" x14ac:dyDescent="0.3">
      <c r="A529" s="2" t="s">
        <v>6914</v>
      </c>
      <c r="B529" s="2" t="s">
        <v>6915</v>
      </c>
      <c r="C529" s="2" t="s">
        <v>6916</v>
      </c>
      <c r="D529" s="2" t="s">
        <v>3713</v>
      </c>
    </row>
    <row r="530" spans="1:4" x14ac:dyDescent="0.3">
      <c r="A530" s="2" t="s">
        <v>6917</v>
      </c>
      <c r="B530" s="2" t="s">
        <v>6918</v>
      </c>
      <c r="C530" s="2" t="s">
        <v>6919</v>
      </c>
      <c r="D530" s="2" t="s">
        <v>3713</v>
      </c>
    </row>
    <row r="531" spans="1:4" x14ac:dyDescent="0.3">
      <c r="A531" s="2" t="s">
        <v>6920</v>
      </c>
      <c r="B531" s="2" t="s">
        <v>6921</v>
      </c>
      <c r="C531" s="2" t="s">
        <v>6922</v>
      </c>
      <c r="D531" s="2" t="s">
        <v>3713</v>
      </c>
    </row>
    <row r="532" spans="1:4" x14ac:dyDescent="0.3">
      <c r="A532" s="2" t="s">
        <v>6923</v>
      </c>
      <c r="B532" s="2" t="s">
        <v>6924</v>
      </c>
      <c r="C532" s="2" t="s">
        <v>6925</v>
      </c>
      <c r="D532" s="2" t="s">
        <v>3713</v>
      </c>
    </row>
    <row r="533" spans="1:4" x14ac:dyDescent="0.3">
      <c r="A533" s="2" t="s">
        <v>5418</v>
      </c>
      <c r="B533" s="2" t="s">
        <v>5419</v>
      </c>
      <c r="C533" s="2" t="s">
        <v>5420</v>
      </c>
      <c r="D533" s="2" t="s">
        <v>3713</v>
      </c>
    </row>
    <row r="534" spans="1:4" x14ac:dyDescent="0.3">
      <c r="A534" s="2" t="s">
        <v>6926</v>
      </c>
      <c r="B534" s="2" t="s">
        <v>6927</v>
      </c>
      <c r="C534" s="2" t="s">
        <v>6928</v>
      </c>
      <c r="D534" s="2" t="s">
        <v>3713</v>
      </c>
    </row>
    <row r="535" spans="1:4" x14ac:dyDescent="0.3">
      <c r="A535" s="2" t="s">
        <v>6929</v>
      </c>
      <c r="B535" s="2" t="s">
        <v>6930</v>
      </c>
      <c r="C535" s="2" t="s">
        <v>6931</v>
      </c>
      <c r="D535" s="2" t="s">
        <v>3713</v>
      </c>
    </row>
    <row r="536" spans="1:4" x14ac:dyDescent="0.3">
      <c r="A536" s="2" t="s">
        <v>6932</v>
      </c>
      <c r="B536" s="2" t="s">
        <v>6933</v>
      </c>
      <c r="C536" s="2" t="s">
        <v>6934</v>
      </c>
      <c r="D536" s="2" t="s">
        <v>3713</v>
      </c>
    </row>
    <row r="537" spans="1:4" x14ac:dyDescent="0.3">
      <c r="A537" s="2" t="s">
        <v>5421</v>
      </c>
      <c r="B537" s="2" t="s">
        <v>5422</v>
      </c>
      <c r="C537" s="2" t="s">
        <v>5423</v>
      </c>
      <c r="D537" s="2" t="s">
        <v>3713</v>
      </c>
    </row>
    <row r="538" spans="1:4" x14ac:dyDescent="0.3">
      <c r="A538" s="2" t="s">
        <v>6935</v>
      </c>
      <c r="B538" s="2" t="s">
        <v>6936</v>
      </c>
      <c r="C538" s="2" t="s">
        <v>6937</v>
      </c>
      <c r="D538" s="2" t="s">
        <v>3713</v>
      </c>
    </row>
    <row r="539" spans="1:4" x14ac:dyDescent="0.3">
      <c r="A539" s="2" t="s">
        <v>6938</v>
      </c>
      <c r="B539" s="2" t="s">
        <v>6939</v>
      </c>
      <c r="C539" s="2" t="s">
        <v>6940</v>
      </c>
      <c r="D539" s="2" t="s">
        <v>3713</v>
      </c>
    </row>
    <row r="540" spans="1:4" x14ac:dyDescent="0.3">
      <c r="A540" s="2" t="s">
        <v>6941</v>
      </c>
      <c r="B540" s="2" t="s">
        <v>6942</v>
      </c>
      <c r="C540" s="2" t="s">
        <v>6943</v>
      </c>
      <c r="D540" s="2" t="s">
        <v>3713</v>
      </c>
    </row>
    <row r="541" spans="1:4" x14ac:dyDescent="0.3">
      <c r="A541" s="2" t="s">
        <v>6944</v>
      </c>
      <c r="B541" s="2" t="s">
        <v>6945</v>
      </c>
      <c r="C541" s="2" t="s">
        <v>6946</v>
      </c>
      <c r="D541" s="2" t="s">
        <v>3713</v>
      </c>
    </row>
    <row r="542" spans="1:4" x14ac:dyDescent="0.3">
      <c r="A542" s="2" t="s">
        <v>6947</v>
      </c>
      <c r="B542" s="2" t="s">
        <v>6948</v>
      </c>
      <c r="C542" s="2" t="s">
        <v>6949</v>
      </c>
      <c r="D542" s="2" t="s">
        <v>3713</v>
      </c>
    </row>
    <row r="543" spans="1:4" x14ac:dyDescent="0.3">
      <c r="A543" s="2" t="s">
        <v>6950</v>
      </c>
      <c r="B543" s="2" t="s">
        <v>6951</v>
      </c>
      <c r="C543" s="2" t="s">
        <v>6952</v>
      </c>
      <c r="D543" s="2" t="s">
        <v>3713</v>
      </c>
    </row>
    <row r="544" spans="1:4" x14ac:dyDescent="0.3">
      <c r="A544" s="2" t="s">
        <v>6953</v>
      </c>
      <c r="B544" s="2" t="s">
        <v>6954</v>
      </c>
      <c r="C544" s="2" t="s">
        <v>6955</v>
      </c>
      <c r="D544" s="2" t="s">
        <v>3713</v>
      </c>
    </row>
    <row r="545" spans="1:4" x14ac:dyDescent="0.3">
      <c r="A545" s="2" t="s">
        <v>6956</v>
      </c>
      <c r="B545" s="2" t="s">
        <v>6957</v>
      </c>
      <c r="C545" s="2" t="s">
        <v>6958</v>
      </c>
      <c r="D545" s="2" t="s">
        <v>3713</v>
      </c>
    </row>
    <row r="546" spans="1:4" x14ac:dyDescent="0.3">
      <c r="A546" s="2" t="s">
        <v>6959</v>
      </c>
      <c r="B546" s="2" t="s">
        <v>6960</v>
      </c>
      <c r="C546" s="2" t="s">
        <v>6961</v>
      </c>
      <c r="D546" s="2" t="s">
        <v>3713</v>
      </c>
    </row>
    <row r="547" spans="1:4" x14ac:dyDescent="0.3">
      <c r="A547" s="2" t="s">
        <v>6962</v>
      </c>
      <c r="B547" s="2" t="s">
        <v>6963</v>
      </c>
      <c r="C547" s="2" t="s">
        <v>6964</v>
      </c>
      <c r="D547" s="2" t="s">
        <v>3713</v>
      </c>
    </row>
    <row r="548" spans="1:4" x14ac:dyDescent="0.3">
      <c r="A548" s="2" t="s">
        <v>6965</v>
      </c>
      <c r="B548" s="2" t="s">
        <v>6966</v>
      </c>
      <c r="C548" s="2" t="s">
        <v>6967</v>
      </c>
      <c r="D548" s="2" t="s">
        <v>3713</v>
      </c>
    </row>
    <row r="549" spans="1:4" x14ac:dyDescent="0.3">
      <c r="A549" s="2" t="s">
        <v>6968</v>
      </c>
      <c r="B549" s="2" t="s">
        <v>6969</v>
      </c>
      <c r="C549" s="2" t="s">
        <v>6970</v>
      </c>
      <c r="D549" s="2" t="s">
        <v>3713</v>
      </c>
    </row>
    <row r="550" spans="1:4" x14ac:dyDescent="0.3">
      <c r="A550" s="2" t="s">
        <v>6971</v>
      </c>
      <c r="B550" s="2" t="s">
        <v>6972</v>
      </c>
      <c r="C550" s="2" t="s">
        <v>6973</v>
      </c>
      <c r="D550" s="2" t="s">
        <v>3713</v>
      </c>
    </row>
    <row r="551" spans="1:4" x14ac:dyDescent="0.3">
      <c r="A551" s="2" t="s">
        <v>6974</v>
      </c>
      <c r="B551" s="2" t="s">
        <v>6975</v>
      </c>
      <c r="C551" s="2" t="s">
        <v>6976</v>
      </c>
      <c r="D551" s="2" t="s">
        <v>3713</v>
      </c>
    </row>
    <row r="552" spans="1:4" x14ac:dyDescent="0.3">
      <c r="A552" s="2" t="s">
        <v>5424</v>
      </c>
      <c r="B552" s="2" t="s">
        <v>5425</v>
      </c>
      <c r="C552" s="2" t="s">
        <v>5426</v>
      </c>
      <c r="D552" s="2" t="s">
        <v>3713</v>
      </c>
    </row>
    <row r="553" spans="1:4" x14ac:dyDescent="0.3">
      <c r="A553" s="2" t="s">
        <v>6977</v>
      </c>
      <c r="B553" s="2" t="s">
        <v>6978</v>
      </c>
      <c r="C553" s="2" t="s">
        <v>6979</v>
      </c>
      <c r="D553" s="2" t="s">
        <v>3713</v>
      </c>
    </row>
    <row r="554" spans="1:4" x14ac:dyDescent="0.3">
      <c r="A554" s="2" t="s">
        <v>6980</v>
      </c>
      <c r="B554" s="2" t="s">
        <v>6981</v>
      </c>
      <c r="C554" s="2" t="s">
        <v>6982</v>
      </c>
      <c r="D554" s="2" t="s">
        <v>3713</v>
      </c>
    </row>
    <row r="555" spans="1:4" x14ac:dyDescent="0.3">
      <c r="A555" s="2" t="s">
        <v>6983</v>
      </c>
      <c r="B555" s="2" t="s">
        <v>6984</v>
      </c>
      <c r="C555" s="2" t="s">
        <v>6985</v>
      </c>
      <c r="D555" s="2" t="s">
        <v>3713</v>
      </c>
    </row>
    <row r="556" spans="1:4" x14ac:dyDescent="0.3">
      <c r="A556" s="2" t="s">
        <v>5427</v>
      </c>
      <c r="B556" s="2" t="s">
        <v>5428</v>
      </c>
      <c r="C556" s="2" t="s">
        <v>5429</v>
      </c>
      <c r="D556" s="2" t="s">
        <v>3713</v>
      </c>
    </row>
    <row r="557" spans="1:4" x14ac:dyDescent="0.3">
      <c r="A557" s="2" t="s">
        <v>7007</v>
      </c>
      <c r="B557" s="2" t="s">
        <v>7008</v>
      </c>
      <c r="C557" s="2" t="s">
        <v>7009</v>
      </c>
      <c r="D557" s="2" t="s">
        <v>3713</v>
      </c>
    </row>
    <row r="558" spans="1:4" x14ac:dyDescent="0.3">
      <c r="A558" s="2" t="s">
        <v>7010</v>
      </c>
      <c r="B558" s="2" t="s">
        <v>7011</v>
      </c>
      <c r="C558" s="2" t="s">
        <v>7012</v>
      </c>
      <c r="D558" s="2" t="s">
        <v>3713</v>
      </c>
    </row>
    <row r="559" spans="1:4" x14ac:dyDescent="0.3">
      <c r="A559" s="2" t="s">
        <v>7013</v>
      </c>
      <c r="B559" s="2" t="s">
        <v>7014</v>
      </c>
      <c r="C559" s="2" t="s">
        <v>7015</v>
      </c>
      <c r="D559" s="2" t="s">
        <v>3713</v>
      </c>
    </row>
    <row r="560" spans="1:4" x14ac:dyDescent="0.3">
      <c r="A560" s="2" t="s">
        <v>7016</v>
      </c>
      <c r="B560" s="2" t="s">
        <v>7017</v>
      </c>
      <c r="C560" s="2" t="s">
        <v>7018</v>
      </c>
      <c r="D560" s="2" t="s">
        <v>3713</v>
      </c>
    </row>
    <row r="561" spans="1:4" x14ac:dyDescent="0.3">
      <c r="A561" s="2" t="s">
        <v>7019</v>
      </c>
      <c r="B561" s="2" t="s">
        <v>7020</v>
      </c>
      <c r="C561" s="2" t="s">
        <v>7021</v>
      </c>
      <c r="D561" s="2" t="s">
        <v>3713</v>
      </c>
    </row>
    <row r="562" spans="1:4" x14ac:dyDescent="0.3">
      <c r="A562" s="2" t="s">
        <v>7022</v>
      </c>
      <c r="B562" s="2" t="s">
        <v>7023</v>
      </c>
      <c r="C562" s="2" t="s">
        <v>7024</v>
      </c>
      <c r="D562" s="2" t="s">
        <v>3713</v>
      </c>
    </row>
    <row r="563" spans="1:4" x14ac:dyDescent="0.3">
      <c r="A563" s="2" t="s">
        <v>7025</v>
      </c>
      <c r="B563" s="2" t="s">
        <v>7026</v>
      </c>
      <c r="C563" s="2" t="s">
        <v>7027</v>
      </c>
      <c r="D563" s="2" t="s">
        <v>3713</v>
      </c>
    </row>
    <row r="564" spans="1:4" x14ac:dyDescent="0.3">
      <c r="A564" s="2" t="s">
        <v>7028</v>
      </c>
      <c r="B564" s="2" t="s">
        <v>7029</v>
      </c>
      <c r="C564" s="2" t="s">
        <v>7030</v>
      </c>
      <c r="D564" s="2" t="s">
        <v>3713</v>
      </c>
    </row>
    <row r="565" spans="1:4" x14ac:dyDescent="0.3">
      <c r="A565" s="2" t="s">
        <v>7031</v>
      </c>
      <c r="B565" s="2" t="s">
        <v>7032</v>
      </c>
      <c r="C565" s="2" t="s">
        <v>7033</v>
      </c>
      <c r="D565" s="2" t="s">
        <v>3713</v>
      </c>
    </row>
    <row r="566" spans="1:4" x14ac:dyDescent="0.3">
      <c r="A566" s="2" t="s">
        <v>7034</v>
      </c>
      <c r="B566" s="2" t="s">
        <v>7035</v>
      </c>
      <c r="C566" s="2" t="s">
        <v>7036</v>
      </c>
      <c r="D566" s="2" t="s">
        <v>3713</v>
      </c>
    </row>
    <row r="567" spans="1:4" x14ac:dyDescent="0.3">
      <c r="A567" s="2" t="s">
        <v>7037</v>
      </c>
      <c r="B567" s="2" t="s">
        <v>7038</v>
      </c>
      <c r="C567" s="2" t="s">
        <v>7039</v>
      </c>
      <c r="D567" s="2" t="s">
        <v>3713</v>
      </c>
    </row>
    <row r="568" spans="1:4" x14ac:dyDescent="0.3">
      <c r="A568" s="2" t="s">
        <v>7040</v>
      </c>
      <c r="B568" s="2" t="s">
        <v>7041</v>
      </c>
      <c r="C568" s="2" t="s">
        <v>7042</v>
      </c>
      <c r="D568" s="2" t="s">
        <v>3713</v>
      </c>
    </row>
    <row r="569" spans="1:4" x14ac:dyDescent="0.3">
      <c r="A569" s="2" t="s">
        <v>7043</v>
      </c>
      <c r="B569" s="2" t="s">
        <v>7044</v>
      </c>
      <c r="C569" s="2" t="s">
        <v>7045</v>
      </c>
      <c r="D569" s="2" t="s">
        <v>3713</v>
      </c>
    </row>
    <row r="570" spans="1:4" x14ac:dyDescent="0.3">
      <c r="A570" s="18" t="s">
        <v>3572</v>
      </c>
      <c r="B570" s="2" t="s">
        <v>3573</v>
      </c>
      <c r="C570" s="2" t="s">
        <v>3574</v>
      </c>
      <c r="D570" s="2" t="s">
        <v>3713</v>
      </c>
    </row>
    <row r="571" spans="1:4" x14ac:dyDescent="0.3">
      <c r="A571" s="2" t="s">
        <v>5433</v>
      </c>
      <c r="B571" s="2" t="s">
        <v>5434</v>
      </c>
      <c r="C571" s="2" t="s">
        <v>5435</v>
      </c>
      <c r="D571" s="2" t="s">
        <v>3713</v>
      </c>
    </row>
    <row r="572" spans="1:4" x14ac:dyDescent="0.3">
      <c r="A572" s="2" t="s">
        <v>7046</v>
      </c>
      <c r="B572" s="2" t="s">
        <v>7047</v>
      </c>
      <c r="C572" s="2" t="s">
        <v>7048</v>
      </c>
      <c r="D572" s="2" t="s">
        <v>3713</v>
      </c>
    </row>
    <row r="573" spans="1:4" x14ac:dyDescent="0.3">
      <c r="A573" s="2" t="s">
        <v>7049</v>
      </c>
      <c r="B573" s="2" t="s">
        <v>7050</v>
      </c>
      <c r="C573" s="2" t="s">
        <v>7051</v>
      </c>
      <c r="D573" s="2" t="s">
        <v>3713</v>
      </c>
    </row>
    <row r="574" spans="1:4" x14ac:dyDescent="0.3">
      <c r="A574" s="2" t="s">
        <v>8902</v>
      </c>
      <c r="B574" s="2" t="s">
        <v>8903</v>
      </c>
      <c r="C574" s="2" t="s">
        <v>8904</v>
      </c>
      <c r="D574" s="2" t="s">
        <v>3713</v>
      </c>
    </row>
    <row r="575" spans="1:4" x14ac:dyDescent="0.3">
      <c r="A575" s="2" t="s">
        <v>8905</v>
      </c>
      <c r="B575" s="2" t="s">
        <v>8906</v>
      </c>
      <c r="C575" s="2" t="s">
        <v>8907</v>
      </c>
      <c r="D575" s="2" t="s">
        <v>3713</v>
      </c>
    </row>
    <row r="576" spans="1:4" x14ac:dyDescent="0.3">
      <c r="A576" s="2" t="s">
        <v>8908</v>
      </c>
      <c r="B576" s="2" t="s">
        <v>8909</v>
      </c>
      <c r="C576" s="2" t="s">
        <v>8910</v>
      </c>
      <c r="D576" s="2" t="s">
        <v>3713</v>
      </c>
    </row>
    <row r="577" spans="1:4" x14ac:dyDescent="0.3">
      <c r="A577" s="2" t="s">
        <v>8911</v>
      </c>
      <c r="B577" s="2" t="s">
        <v>8912</v>
      </c>
      <c r="C577" s="2" t="s">
        <v>8913</v>
      </c>
      <c r="D577" s="2" t="s">
        <v>3713</v>
      </c>
    </row>
    <row r="578" spans="1:4" x14ac:dyDescent="0.3">
      <c r="A578" s="2" t="s">
        <v>8914</v>
      </c>
      <c r="B578" s="2" t="s">
        <v>8915</v>
      </c>
      <c r="C578" s="2" t="s">
        <v>8916</v>
      </c>
      <c r="D578" s="2" t="s">
        <v>3713</v>
      </c>
    </row>
    <row r="579" spans="1:4" x14ac:dyDescent="0.3">
      <c r="A579" s="2" t="s">
        <v>8917</v>
      </c>
      <c r="B579" s="2" t="s">
        <v>8918</v>
      </c>
      <c r="C579" s="2" t="s">
        <v>8919</v>
      </c>
      <c r="D579" s="2" t="s">
        <v>3713</v>
      </c>
    </row>
    <row r="580" spans="1:4" x14ac:dyDescent="0.3">
      <c r="A580" s="2" t="s">
        <v>8920</v>
      </c>
      <c r="B580" s="2" t="s">
        <v>8921</v>
      </c>
      <c r="C580" s="2" t="s">
        <v>8922</v>
      </c>
      <c r="D580" s="2" t="s">
        <v>3713</v>
      </c>
    </row>
    <row r="581" spans="1:4" x14ac:dyDescent="0.3">
      <c r="A581" s="2" t="s">
        <v>8923</v>
      </c>
      <c r="B581" s="2" t="s">
        <v>8924</v>
      </c>
      <c r="C581" s="2" t="s">
        <v>8925</v>
      </c>
      <c r="D581" s="2" t="s">
        <v>3713</v>
      </c>
    </row>
    <row r="582" spans="1:4" x14ac:dyDescent="0.3">
      <c r="A582" s="2" t="s">
        <v>8926</v>
      </c>
      <c r="B582" s="2" t="s">
        <v>8927</v>
      </c>
      <c r="C582" s="2" t="s">
        <v>8928</v>
      </c>
      <c r="D582" s="2" t="s">
        <v>3713</v>
      </c>
    </row>
    <row r="583" spans="1:4" x14ac:dyDescent="0.3">
      <c r="A583" s="2" t="s">
        <v>8929</v>
      </c>
      <c r="B583" s="2" t="s">
        <v>8930</v>
      </c>
      <c r="C583" s="2" t="s">
        <v>8931</v>
      </c>
      <c r="D583" s="2" t="s">
        <v>3713</v>
      </c>
    </row>
    <row r="584" spans="1:4" x14ac:dyDescent="0.3">
      <c r="A584" s="2" t="s">
        <v>6219</v>
      </c>
      <c r="B584" s="2" t="s">
        <v>6220</v>
      </c>
      <c r="C584" s="2" t="s">
        <v>6221</v>
      </c>
      <c r="D584" s="2" t="s">
        <v>3713</v>
      </c>
    </row>
    <row r="585" spans="1:4" x14ac:dyDescent="0.3">
      <c r="A585" s="2" t="s">
        <v>6222</v>
      </c>
      <c r="B585" s="2" t="s">
        <v>6223</v>
      </c>
      <c r="C585" s="2" t="s">
        <v>6224</v>
      </c>
      <c r="D585" s="2" t="s">
        <v>3713</v>
      </c>
    </row>
    <row r="586" spans="1:4" x14ac:dyDescent="0.3">
      <c r="A586" s="2" t="s">
        <v>6225</v>
      </c>
      <c r="B586" s="2" t="s">
        <v>6226</v>
      </c>
      <c r="C586" s="2" t="s">
        <v>6227</v>
      </c>
      <c r="D586" s="2" t="s">
        <v>3713</v>
      </c>
    </row>
    <row r="587" spans="1:4" x14ac:dyDescent="0.3">
      <c r="A587" s="2" t="s">
        <v>5105</v>
      </c>
      <c r="B587" s="2" t="s">
        <v>5106</v>
      </c>
      <c r="C587" s="2" t="s">
        <v>5107</v>
      </c>
      <c r="D587" s="2" t="s">
        <v>3713</v>
      </c>
    </row>
    <row r="588" spans="1:4" x14ac:dyDescent="0.3">
      <c r="A588" s="2" t="s">
        <v>5108</v>
      </c>
      <c r="B588" s="2" t="s">
        <v>5109</v>
      </c>
      <c r="C588" s="2" t="s">
        <v>5110</v>
      </c>
      <c r="D588" s="2" t="s">
        <v>3713</v>
      </c>
    </row>
    <row r="589" spans="1:4" x14ac:dyDescent="0.3">
      <c r="A589" s="2" t="s">
        <v>7962</v>
      </c>
      <c r="B589" s="2" t="s">
        <v>7963</v>
      </c>
      <c r="C589" s="2" t="s">
        <v>7964</v>
      </c>
      <c r="D589" s="2" t="s">
        <v>3713</v>
      </c>
    </row>
    <row r="590" spans="1:4" x14ac:dyDescent="0.3">
      <c r="A590" s="2" t="s">
        <v>7965</v>
      </c>
      <c r="B590" s="2" t="s">
        <v>7966</v>
      </c>
      <c r="C590" s="2" t="s">
        <v>7967</v>
      </c>
      <c r="D590" s="2" t="s">
        <v>3713</v>
      </c>
    </row>
    <row r="591" spans="1:4" x14ac:dyDescent="0.3">
      <c r="A591" s="2" t="s">
        <v>7968</v>
      </c>
      <c r="B591" s="2" t="s">
        <v>7969</v>
      </c>
      <c r="C591" s="2" t="s">
        <v>7970</v>
      </c>
      <c r="D591" s="2" t="s">
        <v>3713</v>
      </c>
    </row>
    <row r="592" spans="1:4" x14ac:dyDescent="0.3">
      <c r="A592" s="2" t="s">
        <v>7292</v>
      </c>
      <c r="B592" s="2" t="s">
        <v>7293</v>
      </c>
      <c r="C592" s="2" t="s">
        <v>7294</v>
      </c>
      <c r="D592" s="2" t="s">
        <v>3713</v>
      </c>
    </row>
    <row r="593" spans="1:4" x14ac:dyDescent="0.3">
      <c r="A593" s="2" t="s">
        <v>7295</v>
      </c>
      <c r="B593" s="2" t="s">
        <v>7296</v>
      </c>
      <c r="C593" s="2" t="s">
        <v>7297</v>
      </c>
      <c r="D593" s="2" t="s">
        <v>3713</v>
      </c>
    </row>
    <row r="594" spans="1:4" x14ac:dyDescent="0.3">
      <c r="A594" s="2" t="s">
        <v>4548</v>
      </c>
      <c r="B594" s="2" t="s">
        <v>4549</v>
      </c>
      <c r="C594" s="2" t="s">
        <v>4550</v>
      </c>
      <c r="D594" s="2" t="s">
        <v>3713</v>
      </c>
    </row>
    <row r="595" spans="1:4" x14ac:dyDescent="0.3">
      <c r="A595" s="18" t="s">
        <v>3634</v>
      </c>
      <c r="B595" s="2" t="s">
        <v>3635</v>
      </c>
      <c r="C595" s="2" t="s">
        <v>3636</v>
      </c>
      <c r="D595" s="2" t="s">
        <v>3713</v>
      </c>
    </row>
    <row r="596" spans="1:4" x14ac:dyDescent="0.3">
      <c r="A596" s="18" t="s">
        <v>3654</v>
      </c>
      <c r="B596" s="2" t="s">
        <v>3655</v>
      </c>
      <c r="C596" s="2" t="s">
        <v>3656</v>
      </c>
      <c r="D596" s="2" t="s">
        <v>3713</v>
      </c>
    </row>
    <row r="597" spans="1:4" x14ac:dyDescent="0.3">
      <c r="A597" s="2" t="s">
        <v>5117</v>
      </c>
      <c r="B597" s="2" t="s">
        <v>5118</v>
      </c>
      <c r="C597" s="2" t="s">
        <v>5107</v>
      </c>
      <c r="D597" s="2" t="s">
        <v>3713</v>
      </c>
    </row>
    <row r="598" spans="1:4" x14ac:dyDescent="0.3">
      <c r="A598" s="2" t="s">
        <v>5119</v>
      </c>
      <c r="B598" s="2" t="s">
        <v>5120</v>
      </c>
      <c r="C598" s="2" t="s">
        <v>5110</v>
      </c>
      <c r="D598" s="2" t="s">
        <v>3713</v>
      </c>
    </row>
    <row r="599" spans="1:4" x14ac:dyDescent="0.3">
      <c r="A599" s="2" t="s">
        <v>7304</v>
      </c>
      <c r="B599" s="2" t="s">
        <v>7305</v>
      </c>
      <c r="C599" s="2" t="s">
        <v>7306</v>
      </c>
      <c r="D599" s="2" t="s">
        <v>3713</v>
      </c>
    </row>
    <row r="600" spans="1:4" x14ac:dyDescent="0.3">
      <c r="A600" s="2" t="s">
        <v>7307</v>
      </c>
      <c r="B600" s="2" t="s">
        <v>7308</v>
      </c>
      <c r="C600" s="2" t="s">
        <v>7309</v>
      </c>
      <c r="D600" s="2" t="s">
        <v>3713</v>
      </c>
    </row>
    <row r="601" spans="1:4" x14ac:dyDescent="0.3">
      <c r="A601" s="2" t="s">
        <v>7310</v>
      </c>
      <c r="B601" s="2" t="s">
        <v>7311</v>
      </c>
      <c r="C601" s="2" t="s">
        <v>7312</v>
      </c>
      <c r="D601" s="2" t="s">
        <v>3713</v>
      </c>
    </row>
    <row r="602" spans="1:4" x14ac:dyDescent="0.3">
      <c r="A602" s="2" t="s">
        <v>7313</v>
      </c>
      <c r="B602" s="2" t="s">
        <v>7314</v>
      </c>
      <c r="C602" s="2" t="s">
        <v>7315</v>
      </c>
      <c r="D602" s="2" t="s">
        <v>3713</v>
      </c>
    </row>
    <row r="603" spans="1:4" x14ac:dyDescent="0.3">
      <c r="A603" s="2" t="s">
        <v>6479</v>
      </c>
      <c r="B603" s="2" t="s">
        <v>6480</v>
      </c>
      <c r="C603" s="2" t="s">
        <v>6481</v>
      </c>
      <c r="D603" s="2" t="s">
        <v>3713</v>
      </c>
    </row>
    <row r="604" spans="1:4" x14ac:dyDescent="0.3">
      <c r="A604" s="2" t="s">
        <v>7316</v>
      </c>
      <c r="B604" s="2" t="s">
        <v>7317</v>
      </c>
      <c r="C604" s="2" t="s">
        <v>7318</v>
      </c>
      <c r="D604" s="2" t="s">
        <v>3713</v>
      </c>
    </row>
    <row r="605" spans="1:4" x14ac:dyDescent="0.3">
      <c r="A605" s="2" t="s">
        <v>7319</v>
      </c>
      <c r="B605" s="2" t="s">
        <v>7320</v>
      </c>
      <c r="C605" s="2" t="s">
        <v>7321</v>
      </c>
      <c r="D605" s="2" t="s">
        <v>3713</v>
      </c>
    </row>
    <row r="606" spans="1:4" x14ac:dyDescent="0.3">
      <c r="A606" s="2" t="s">
        <v>7322</v>
      </c>
      <c r="B606" s="2" t="s">
        <v>7323</v>
      </c>
      <c r="C606" s="2" t="s">
        <v>7324</v>
      </c>
      <c r="D606" s="2" t="s">
        <v>3713</v>
      </c>
    </row>
    <row r="607" spans="1:4" x14ac:dyDescent="0.3">
      <c r="A607" s="2" t="s">
        <v>7325</v>
      </c>
      <c r="B607" s="2" t="s">
        <v>7326</v>
      </c>
      <c r="C607" s="2" t="s">
        <v>7327</v>
      </c>
      <c r="D607" s="2" t="s">
        <v>3713</v>
      </c>
    </row>
    <row r="608" spans="1:4" x14ac:dyDescent="0.3">
      <c r="A608" s="2" t="s">
        <v>7328</v>
      </c>
      <c r="B608" s="2" t="s">
        <v>7329</v>
      </c>
      <c r="C608" s="2" t="s">
        <v>7330</v>
      </c>
      <c r="D608" s="2" t="s">
        <v>3713</v>
      </c>
    </row>
    <row r="609" spans="1:4" x14ac:dyDescent="0.3">
      <c r="A609" s="2" t="s">
        <v>8992</v>
      </c>
      <c r="B609" s="2" t="s">
        <v>4549</v>
      </c>
      <c r="C609" s="2" t="s">
        <v>8993</v>
      </c>
      <c r="D609" s="2" t="s">
        <v>3713</v>
      </c>
    </row>
    <row r="610" spans="1:4" x14ac:dyDescent="0.3">
      <c r="A610" s="2" t="s">
        <v>8994</v>
      </c>
      <c r="B610" s="2" t="s">
        <v>8995</v>
      </c>
      <c r="C610" s="2" t="s">
        <v>8996</v>
      </c>
      <c r="D610" s="2" t="s">
        <v>3713</v>
      </c>
    </row>
    <row r="611" spans="1:4" x14ac:dyDescent="0.3">
      <c r="A611" s="2" t="s">
        <v>8997</v>
      </c>
      <c r="B611" s="2" t="s">
        <v>3655</v>
      </c>
      <c r="C611" s="2" t="s">
        <v>8998</v>
      </c>
      <c r="D611" s="2" t="s">
        <v>3713</v>
      </c>
    </row>
    <row r="612" spans="1:4" x14ac:dyDescent="0.3">
      <c r="A612" s="2" t="s">
        <v>8999</v>
      </c>
      <c r="B612" s="2" t="s">
        <v>5118</v>
      </c>
      <c r="C612" s="2" t="s">
        <v>9000</v>
      </c>
      <c r="D612" s="2" t="s">
        <v>3713</v>
      </c>
    </row>
    <row r="613" spans="1:4" x14ac:dyDescent="0.3">
      <c r="A613" s="2" t="s">
        <v>9001</v>
      </c>
      <c r="B613" s="2" t="s">
        <v>5120</v>
      </c>
      <c r="C613" s="2" t="s">
        <v>9002</v>
      </c>
      <c r="D613" s="2" t="s">
        <v>3713</v>
      </c>
    </row>
    <row r="614" spans="1:4" x14ac:dyDescent="0.3">
      <c r="A614" s="2" t="s">
        <v>7331</v>
      </c>
      <c r="B614" s="2" t="s">
        <v>7332</v>
      </c>
      <c r="C614" s="2" t="s">
        <v>7333</v>
      </c>
      <c r="D614" s="2" t="s">
        <v>3713</v>
      </c>
    </row>
    <row r="615" spans="1:4" x14ac:dyDescent="0.3">
      <c r="A615" s="2" t="s">
        <v>7334</v>
      </c>
      <c r="B615" s="2" t="s">
        <v>7335</v>
      </c>
      <c r="C615" s="2" t="s">
        <v>7336</v>
      </c>
      <c r="D615" s="2" t="s">
        <v>3713</v>
      </c>
    </row>
    <row r="616" spans="1:4" x14ac:dyDescent="0.3">
      <c r="A616" s="2" t="s">
        <v>7337</v>
      </c>
      <c r="B616" s="2" t="s">
        <v>7338</v>
      </c>
      <c r="C616" s="2" t="s">
        <v>7339</v>
      </c>
      <c r="D616" s="2" t="s">
        <v>3713</v>
      </c>
    </row>
    <row r="617" spans="1:4" x14ac:dyDescent="0.3">
      <c r="A617" s="2" t="s">
        <v>7340</v>
      </c>
      <c r="B617" s="2" t="s">
        <v>7341</v>
      </c>
      <c r="C617" s="2" t="s">
        <v>7342</v>
      </c>
      <c r="D617" s="2" t="s">
        <v>3713</v>
      </c>
    </row>
    <row r="618" spans="1:4" x14ac:dyDescent="0.3">
      <c r="A618" s="2" t="s">
        <v>7343</v>
      </c>
      <c r="B618" s="2" t="s">
        <v>7344</v>
      </c>
      <c r="C618" s="2" t="s">
        <v>7345</v>
      </c>
      <c r="D618" s="2" t="s">
        <v>3713</v>
      </c>
    </row>
    <row r="619" spans="1:4" x14ac:dyDescent="0.3">
      <c r="A619" s="2" t="s">
        <v>6246</v>
      </c>
      <c r="B619" s="2" t="s">
        <v>6247</v>
      </c>
      <c r="C619" s="2" t="s">
        <v>6248</v>
      </c>
      <c r="D619" s="2" t="s">
        <v>3713</v>
      </c>
    </row>
    <row r="620" spans="1:4" x14ac:dyDescent="0.3">
      <c r="A620" s="2" t="s">
        <v>6249</v>
      </c>
      <c r="B620" s="2" t="s">
        <v>6250</v>
      </c>
      <c r="C620" s="2" t="s">
        <v>6251</v>
      </c>
      <c r="D620" s="2" t="s">
        <v>3713</v>
      </c>
    </row>
    <row r="621" spans="1:4" x14ac:dyDescent="0.3">
      <c r="A621" s="2" t="s">
        <v>6252</v>
      </c>
      <c r="B621" s="2" t="s">
        <v>6253</v>
      </c>
      <c r="C621" s="2" t="s">
        <v>6254</v>
      </c>
      <c r="D621" s="2" t="s">
        <v>3713</v>
      </c>
    </row>
    <row r="622" spans="1:4" x14ac:dyDescent="0.3">
      <c r="A622" s="2" t="s">
        <v>5121</v>
      </c>
      <c r="B622" s="2" t="s">
        <v>5122</v>
      </c>
      <c r="C622" s="2" t="s">
        <v>5107</v>
      </c>
      <c r="D622" s="2" t="s">
        <v>3713</v>
      </c>
    </row>
    <row r="623" spans="1:4" x14ac:dyDescent="0.3">
      <c r="A623" s="2" t="s">
        <v>5123</v>
      </c>
      <c r="B623" s="2" t="s">
        <v>5124</v>
      </c>
      <c r="C623" s="2" t="s">
        <v>5110</v>
      </c>
      <c r="D623" s="2" t="s">
        <v>3713</v>
      </c>
    </row>
    <row r="624" spans="1:4" x14ac:dyDescent="0.3">
      <c r="A624" s="2" t="s">
        <v>7346</v>
      </c>
      <c r="B624" s="2" t="s">
        <v>7347</v>
      </c>
      <c r="C624" s="2" t="s">
        <v>7348</v>
      </c>
      <c r="D624" s="2" t="s">
        <v>3713</v>
      </c>
    </row>
    <row r="625" spans="1:4" x14ac:dyDescent="0.3">
      <c r="A625" s="2" t="s">
        <v>7349</v>
      </c>
      <c r="B625" s="2" t="s">
        <v>7350</v>
      </c>
      <c r="C625" s="2" t="s">
        <v>7351</v>
      </c>
      <c r="D625" s="2" t="s">
        <v>3713</v>
      </c>
    </row>
    <row r="626" spans="1:4" x14ac:dyDescent="0.3">
      <c r="A626" s="2" t="s">
        <v>7352</v>
      </c>
      <c r="B626" s="2" t="s">
        <v>7353</v>
      </c>
      <c r="C626" s="2" t="s">
        <v>7354</v>
      </c>
      <c r="D626" s="2" t="s">
        <v>3713</v>
      </c>
    </row>
    <row r="627" spans="1:4" x14ac:dyDescent="0.3">
      <c r="A627" s="2" t="s">
        <v>7298</v>
      </c>
      <c r="B627" s="2" t="s">
        <v>7299</v>
      </c>
      <c r="C627" s="2" t="s">
        <v>7300</v>
      </c>
      <c r="D627" s="2" t="s">
        <v>3713</v>
      </c>
    </row>
    <row r="628" spans="1:4" x14ac:dyDescent="0.3">
      <c r="A628" s="2" t="s">
        <v>7301</v>
      </c>
      <c r="B628" s="2" t="s">
        <v>7302</v>
      </c>
      <c r="C628" s="2" t="s">
        <v>7303</v>
      </c>
      <c r="D628" s="2" t="s">
        <v>3713</v>
      </c>
    </row>
    <row r="629" spans="1:4" x14ac:dyDescent="0.3">
      <c r="A629" s="2" t="s">
        <v>8932</v>
      </c>
      <c r="B629" s="2" t="s">
        <v>8933</v>
      </c>
      <c r="C629" s="2" t="s">
        <v>8934</v>
      </c>
      <c r="D629" s="2" t="s">
        <v>4248</v>
      </c>
    </row>
    <row r="630" spans="1:4" x14ac:dyDescent="0.3">
      <c r="A630" s="2" t="s">
        <v>8935</v>
      </c>
      <c r="B630" s="2" t="s">
        <v>8936</v>
      </c>
      <c r="C630" s="2" t="s">
        <v>8937</v>
      </c>
      <c r="D630" s="2" t="s">
        <v>4248</v>
      </c>
    </row>
    <row r="631" spans="1:4" x14ac:dyDescent="0.3">
      <c r="A631" s="2" t="s">
        <v>8938</v>
      </c>
      <c r="B631" s="2" t="s">
        <v>8939</v>
      </c>
      <c r="C631" s="2" t="s">
        <v>8940</v>
      </c>
      <c r="D631" s="2" t="s">
        <v>4248</v>
      </c>
    </row>
    <row r="632" spans="1:4" x14ac:dyDescent="0.3">
      <c r="A632" s="2" t="s">
        <v>8941</v>
      </c>
      <c r="B632" s="2" t="s">
        <v>8942</v>
      </c>
      <c r="C632" s="2" t="s">
        <v>8943</v>
      </c>
      <c r="D632" s="2" t="s">
        <v>4248</v>
      </c>
    </row>
    <row r="633" spans="1:4" x14ac:dyDescent="0.3">
      <c r="A633" s="2" t="s">
        <v>8944</v>
      </c>
      <c r="B633" s="2" t="s">
        <v>8945</v>
      </c>
      <c r="C633" s="2" t="s">
        <v>8946</v>
      </c>
      <c r="D633" s="2" t="s">
        <v>4248</v>
      </c>
    </row>
    <row r="634" spans="1:4" x14ac:dyDescent="0.3">
      <c r="A634" s="2" t="s">
        <v>8947</v>
      </c>
      <c r="B634" s="2" t="s">
        <v>8948</v>
      </c>
      <c r="C634" s="2" t="s">
        <v>8949</v>
      </c>
      <c r="D634" s="2" t="s">
        <v>4248</v>
      </c>
    </row>
    <row r="635" spans="1:4" x14ac:dyDescent="0.3">
      <c r="A635" s="2" t="s">
        <v>8950</v>
      </c>
      <c r="B635" s="2" t="s">
        <v>8951</v>
      </c>
      <c r="C635" s="2" t="s">
        <v>8952</v>
      </c>
      <c r="D635" s="2" t="s">
        <v>4248</v>
      </c>
    </row>
    <row r="636" spans="1:4" x14ac:dyDescent="0.3">
      <c r="A636" s="2" t="s">
        <v>8953</v>
      </c>
      <c r="B636" s="2" t="s">
        <v>8954</v>
      </c>
      <c r="C636" s="2" t="s">
        <v>8955</v>
      </c>
      <c r="D636" s="2" t="s">
        <v>4248</v>
      </c>
    </row>
    <row r="637" spans="1:4" x14ac:dyDescent="0.3">
      <c r="A637" s="2" t="s">
        <v>8956</v>
      </c>
      <c r="B637" s="2" t="s">
        <v>8957</v>
      </c>
      <c r="C637" s="2" t="s">
        <v>8958</v>
      </c>
      <c r="D637" s="2" t="s">
        <v>4248</v>
      </c>
    </row>
    <row r="638" spans="1:4" x14ac:dyDescent="0.3">
      <c r="A638" s="2" t="s">
        <v>8959</v>
      </c>
      <c r="B638" s="2" t="s">
        <v>8960</v>
      </c>
      <c r="C638" s="2" t="s">
        <v>8961</v>
      </c>
      <c r="D638" s="2" t="s">
        <v>4248</v>
      </c>
    </row>
    <row r="639" spans="1:4" x14ac:dyDescent="0.3">
      <c r="A639" s="2" t="s">
        <v>8962</v>
      </c>
      <c r="B639" s="2" t="s">
        <v>8963</v>
      </c>
      <c r="C639" s="2" t="s">
        <v>8964</v>
      </c>
      <c r="D639" s="2" t="s">
        <v>4248</v>
      </c>
    </row>
    <row r="640" spans="1:4" x14ac:dyDescent="0.3">
      <c r="A640" s="2" t="s">
        <v>8965</v>
      </c>
      <c r="B640" s="2" t="s">
        <v>8966</v>
      </c>
      <c r="C640" s="2" t="s">
        <v>8967</v>
      </c>
      <c r="D640" s="2" t="s">
        <v>4248</v>
      </c>
    </row>
    <row r="641" spans="1:4" x14ac:dyDescent="0.3">
      <c r="A641" s="2" t="s">
        <v>8968</v>
      </c>
      <c r="B641" s="2" t="s">
        <v>8969</v>
      </c>
      <c r="C641" s="2" t="s">
        <v>8970</v>
      </c>
      <c r="D641" s="2" t="s">
        <v>4248</v>
      </c>
    </row>
    <row r="642" spans="1:4" x14ac:dyDescent="0.3">
      <c r="A642" s="2" t="s">
        <v>8971</v>
      </c>
      <c r="B642" s="2" t="s">
        <v>8972</v>
      </c>
      <c r="C642" s="2" t="s">
        <v>8973</v>
      </c>
      <c r="D642" s="2" t="s">
        <v>4248</v>
      </c>
    </row>
    <row r="643" spans="1:4" x14ac:dyDescent="0.3">
      <c r="A643" s="2" t="s">
        <v>8974</v>
      </c>
      <c r="B643" s="2" t="s">
        <v>8975</v>
      </c>
      <c r="C643" s="2" t="s">
        <v>8976</v>
      </c>
      <c r="D643" s="2" t="s">
        <v>4248</v>
      </c>
    </row>
    <row r="644" spans="1:4" x14ac:dyDescent="0.3">
      <c r="A644" s="2" t="s">
        <v>8977</v>
      </c>
      <c r="B644" s="2" t="s">
        <v>8978</v>
      </c>
      <c r="C644" s="2" t="s">
        <v>8979</v>
      </c>
      <c r="D644" s="2" t="s">
        <v>4248</v>
      </c>
    </row>
    <row r="645" spans="1:4" x14ac:dyDescent="0.3">
      <c r="A645" s="2" t="s">
        <v>8980</v>
      </c>
      <c r="B645" s="2" t="s">
        <v>8981</v>
      </c>
      <c r="C645" s="2" t="s">
        <v>8982</v>
      </c>
      <c r="D645" s="2" t="s">
        <v>4248</v>
      </c>
    </row>
    <row r="646" spans="1:4" x14ac:dyDescent="0.3">
      <c r="A646" s="2" t="s">
        <v>8983</v>
      </c>
      <c r="B646" s="2" t="s">
        <v>8984</v>
      </c>
      <c r="C646" s="2" t="s">
        <v>8985</v>
      </c>
      <c r="D646" s="2" t="s">
        <v>4248</v>
      </c>
    </row>
    <row r="647" spans="1:4" x14ac:dyDescent="0.3">
      <c r="A647" s="2" t="s">
        <v>8986</v>
      </c>
      <c r="B647" s="2" t="s">
        <v>8987</v>
      </c>
      <c r="C647" s="2" t="s">
        <v>8988</v>
      </c>
      <c r="D647" s="2" t="s">
        <v>4248</v>
      </c>
    </row>
    <row r="648" spans="1:4" x14ac:dyDescent="0.3">
      <c r="A648" s="2" t="s">
        <v>8989</v>
      </c>
      <c r="B648" s="2" t="s">
        <v>8990</v>
      </c>
      <c r="C648" s="2" t="s">
        <v>8991</v>
      </c>
      <c r="D648" s="2" t="s">
        <v>4248</v>
      </c>
    </row>
    <row r="649" spans="1:4" x14ac:dyDescent="0.3">
      <c r="A649" s="2" t="s">
        <v>6228</v>
      </c>
      <c r="B649" s="2" t="s">
        <v>6229</v>
      </c>
      <c r="C649" s="2" t="s">
        <v>6230</v>
      </c>
      <c r="D649" s="2" t="s">
        <v>4248</v>
      </c>
    </row>
    <row r="650" spans="1:4" x14ac:dyDescent="0.3">
      <c r="A650" s="2" t="s">
        <v>6231</v>
      </c>
      <c r="B650" s="2" t="s">
        <v>6232</v>
      </c>
      <c r="C650" s="2" t="s">
        <v>6233</v>
      </c>
      <c r="D650" s="2" t="s">
        <v>4248</v>
      </c>
    </row>
    <row r="651" spans="1:4" x14ac:dyDescent="0.3">
      <c r="A651" s="2" t="s">
        <v>6234</v>
      </c>
      <c r="B651" s="2" t="s">
        <v>6235</v>
      </c>
      <c r="C651" s="2" t="s">
        <v>6236</v>
      </c>
      <c r="D651" s="2" t="s">
        <v>4248</v>
      </c>
    </row>
    <row r="652" spans="1:4" x14ac:dyDescent="0.3">
      <c r="A652" s="2" t="s">
        <v>4914</v>
      </c>
      <c r="B652" s="2" t="s">
        <v>4915</v>
      </c>
      <c r="C652" s="2" t="s">
        <v>4916</v>
      </c>
      <c r="D652" s="2" t="s">
        <v>4248</v>
      </c>
    </row>
    <row r="653" spans="1:4" x14ac:dyDescent="0.3">
      <c r="A653" s="2" t="s">
        <v>4917</v>
      </c>
      <c r="B653" s="2" t="s">
        <v>4918</v>
      </c>
      <c r="C653" s="2" t="s">
        <v>4919</v>
      </c>
      <c r="D653" s="2" t="s">
        <v>4248</v>
      </c>
    </row>
    <row r="654" spans="1:4" x14ac:dyDescent="0.3">
      <c r="A654" s="2" t="s">
        <v>6237</v>
      </c>
      <c r="B654" s="2" t="s">
        <v>6238</v>
      </c>
      <c r="C654" s="2" t="s">
        <v>6239</v>
      </c>
      <c r="D654" s="2" t="s">
        <v>4248</v>
      </c>
    </row>
    <row r="655" spans="1:4" x14ac:dyDescent="0.3">
      <c r="A655" s="2" t="s">
        <v>6240</v>
      </c>
      <c r="B655" s="2" t="s">
        <v>6241</v>
      </c>
      <c r="C655" s="2" t="s">
        <v>6242</v>
      </c>
      <c r="D655" s="2" t="s">
        <v>4248</v>
      </c>
    </row>
    <row r="656" spans="1:4" x14ac:dyDescent="0.3">
      <c r="A656" s="2" t="s">
        <v>6243</v>
      </c>
      <c r="B656" s="2" t="s">
        <v>6244</v>
      </c>
      <c r="C656" s="2" t="s">
        <v>6245</v>
      </c>
      <c r="D656" s="2" t="s">
        <v>4248</v>
      </c>
    </row>
    <row r="657" spans="1:4" x14ac:dyDescent="0.3">
      <c r="A657" s="2" t="s">
        <v>5111</v>
      </c>
      <c r="B657" s="2" t="s">
        <v>5112</v>
      </c>
      <c r="C657" s="2" t="s">
        <v>5113</v>
      </c>
      <c r="D657" s="2" t="s">
        <v>4248</v>
      </c>
    </row>
    <row r="658" spans="1:4" x14ac:dyDescent="0.3">
      <c r="A658" s="2" t="s">
        <v>5114</v>
      </c>
      <c r="B658" s="2" t="s">
        <v>5115</v>
      </c>
      <c r="C658" s="2" t="s">
        <v>5116</v>
      </c>
      <c r="D658" s="2" t="s">
        <v>4248</v>
      </c>
    </row>
    <row r="659" spans="1:4" x14ac:dyDescent="0.3">
      <c r="A659" s="2" t="s">
        <v>6255</v>
      </c>
      <c r="B659" s="2" t="s">
        <v>6256</v>
      </c>
      <c r="C659" s="2" t="s">
        <v>6257</v>
      </c>
      <c r="D659" s="2" t="s">
        <v>4248</v>
      </c>
    </row>
    <row r="660" spans="1:4" x14ac:dyDescent="0.3">
      <c r="A660" s="2" t="s">
        <v>6258</v>
      </c>
      <c r="B660" s="2" t="s">
        <v>6259</v>
      </c>
      <c r="C660" s="2" t="s">
        <v>6260</v>
      </c>
      <c r="D660" s="2" t="s">
        <v>4248</v>
      </c>
    </row>
    <row r="661" spans="1:4" x14ac:dyDescent="0.3">
      <c r="A661" s="2" t="s">
        <v>6261</v>
      </c>
      <c r="B661" s="2" t="s">
        <v>6262</v>
      </c>
      <c r="C661" s="2" t="s">
        <v>6263</v>
      </c>
      <c r="D661" s="2" t="s">
        <v>4248</v>
      </c>
    </row>
    <row r="662" spans="1:4" x14ac:dyDescent="0.3">
      <c r="A662" s="2" t="s">
        <v>5125</v>
      </c>
      <c r="B662" s="2" t="s">
        <v>5126</v>
      </c>
      <c r="C662" s="2" t="s">
        <v>5113</v>
      </c>
      <c r="D662" s="2" t="s">
        <v>4248</v>
      </c>
    </row>
    <row r="663" spans="1:4" x14ac:dyDescent="0.3">
      <c r="A663" s="2" t="s">
        <v>5127</v>
      </c>
      <c r="B663" s="2" t="s">
        <v>5128</v>
      </c>
      <c r="C663" s="2" t="s">
        <v>5116</v>
      </c>
      <c r="D663" s="2" t="s">
        <v>4248</v>
      </c>
    </row>
    <row r="664" spans="1:4" x14ac:dyDescent="0.3">
      <c r="A664" s="2" t="s">
        <v>9097</v>
      </c>
      <c r="B664" s="2" t="s">
        <v>9098</v>
      </c>
      <c r="C664" s="2" t="s">
        <v>9099</v>
      </c>
      <c r="D664" s="2" t="s">
        <v>4248</v>
      </c>
    </row>
    <row r="665" spans="1:4" x14ac:dyDescent="0.3">
      <c r="A665" s="2" t="s">
        <v>9100</v>
      </c>
      <c r="B665" s="2" t="s">
        <v>9101</v>
      </c>
      <c r="C665" s="2" t="s">
        <v>9102</v>
      </c>
      <c r="D665" s="2" t="s">
        <v>4248</v>
      </c>
    </row>
    <row r="666" spans="1:4" x14ac:dyDescent="0.3">
      <c r="A666" s="2" t="s">
        <v>9103</v>
      </c>
      <c r="B666" s="2" t="s">
        <v>9104</v>
      </c>
      <c r="C666" s="2" t="s">
        <v>9105</v>
      </c>
      <c r="D666" s="2" t="s">
        <v>4248</v>
      </c>
    </row>
    <row r="667" spans="1:4" x14ac:dyDescent="0.3">
      <c r="A667" s="2" t="s">
        <v>9106</v>
      </c>
      <c r="B667" s="2" t="s">
        <v>9107</v>
      </c>
      <c r="C667" s="2" t="s">
        <v>9108</v>
      </c>
      <c r="D667" s="2" t="s">
        <v>4248</v>
      </c>
    </row>
    <row r="668" spans="1:4" x14ac:dyDescent="0.3">
      <c r="A668" s="2" t="s">
        <v>9109</v>
      </c>
      <c r="B668" s="2" t="s">
        <v>9110</v>
      </c>
      <c r="C668" s="2" t="s">
        <v>9111</v>
      </c>
      <c r="D668" s="2" t="s">
        <v>4248</v>
      </c>
    </row>
    <row r="669" spans="1:4" x14ac:dyDescent="0.3">
      <c r="A669" s="2" t="s">
        <v>9112</v>
      </c>
      <c r="B669" s="2" t="s">
        <v>9113</v>
      </c>
      <c r="C669" s="2" t="s">
        <v>9114</v>
      </c>
      <c r="D669" s="2" t="s">
        <v>4248</v>
      </c>
    </row>
    <row r="670" spans="1:4" x14ac:dyDescent="0.3">
      <c r="A670" s="2" t="s">
        <v>9115</v>
      </c>
      <c r="B670" s="2" t="s">
        <v>9116</v>
      </c>
      <c r="C670" s="2" t="s">
        <v>9117</v>
      </c>
      <c r="D670" s="2" t="s">
        <v>4248</v>
      </c>
    </row>
    <row r="671" spans="1:4" x14ac:dyDescent="0.3">
      <c r="A671" s="2" t="s">
        <v>9118</v>
      </c>
      <c r="B671" s="2" t="s">
        <v>9004</v>
      </c>
      <c r="C671" s="2" t="s">
        <v>9119</v>
      </c>
      <c r="D671" s="2" t="s">
        <v>4248</v>
      </c>
    </row>
    <row r="672" spans="1:4" x14ac:dyDescent="0.3">
      <c r="A672" s="2" t="s">
        <v>9120</v>
      </c>
      <c r="B672" s="2" t="s">
        <v>9007</v>
      </c>
      <c r="C672" s="2" t="s">
        <v>9121</v>
      </c>
      <c r="D672" s="2" t="s">
        <v>4248</v>
      </c>
    </row>
    <row r="673" spans="1:4" x14ac:dyDescent="0.3">
      <c r="A673" s="2" t="s">
        <v>9122</v>
      </c>
      <c r="B673" s="2" t="s">
        <v>9010</v>
      </c>
      <c r="C673" s="2" t="s">
        <v>9123</v>
      </c>
      <c r="D673" s="2" t="s">
        <v>4248</v>
      </c>
    </row>
    <row r="674" spans="1:4" x14ac:dyDescent="0.3">
      <c r="A674" s="2" t="s">
        <v>9124</v>
      </c>
      <c r="B674" s="2" t="s">
        <v>9125</v>
      </c>
      <c r="C674" s="2" t="s">
        <v>9126</v>
      </c>
      <c r="D674" s="2" t="s">
        <v>4248</v>
      </c>
    </row>
    <row r="675" spans="1:4" x14ac:dyDescent="0.3">
      <c r="A675" s="2" t="s">
        <v>9127</v>
      </c>
      <c r="B675" s="2" t="s">
        <v>9128</v>
      </c>
      <c r="C675" s="2" t="s">
        <v>9129</v>
      </c>
      <c r="D675" s="2" t="s">
        <v>4248</v>
      </c>
    </row>
    <row r="676" spans="1:4" x14ac:dyDescent="0.3">
      <c r="A676" s="2" t="s">
        <v>9130</v>
      </c>
      <c r="B676" s="2" t="s">
        <v>9131</v>
      </c>
      <c r="C676" s="2" t="s">
        <v>9132</v>
      </c>
      <c r="D676" s="2" t="s">
        <v>4248</v>
      </c>
    </row>
    <row r="677" spans="1:4" x14ac:dyDescent="0.3">
      <c r="A677" s="2" t="s">
        <v>9133</v>
      </c>
      <c r="B677" s="2" t="s">
        <v>9134</v>
      </c>
      <c r="C677" s="2" t="s">
        <v>9135</v>
      </c>
      <c r="D677" s="2" t="s">
        <v>4248</v>
      </c>
    </row>
    <row r="678" spans="1:4" x14ac:dyDescent="0.3">
      <c r="A678" s="2" t="s">
        <v>9136</v>
      </c>
      <c r="B678" s="2" t="s">
        <v>9137</v>
      </c>
      <c r="C678" s="2" t="s">
        <v>9138</v>
      </c>
      <c r="D678" s="2" t="s">
        <v>4248</v>
      </c>
    </row>
    <row r="679" spans="1:4" x14ac:dyDescent="0.3">
      <c r="A679" s="2" t="s">
        <v>9139</v>
      </c>
      <c r="B679" s="2" t="s">
        <v>9140</v>
      </c>
      <c r="C679" s="2" t="s">
        <v>9141</v>
      </c>
      <c r="D679" s="2" t="s">
        <v>4248</v>
      </c>
    </row>
    <row r="680" spans="1:4" x14ac:dyDescent="0.3">
      <c r="A680" s="2" t="s">
        <v>9142</v>
      </c>
      <c r="B680" s="2" t="s">
        <v>9143</v>
      </c>
      <c r="C680" s="2" t="s">
        <v>9144</v>
      </c>
      <c r="D680" s="2" t="s">
        <v>4248</v>
      </c>
    </row>
    <row r="681" spans="1:4" x14ac:dyDescent="0.3">
      <c r="A681" s="2" t="s">
        <v>9145</v>
      </c>
      <c r="B681" s="2" t="s">
        <v>9146</v>
      </c>
      <c r="C681" s="2" t="s">
        <v>9147</v>
      </c>
      <c r="D681" s="2" t="s">
        <v>4248</v>
      </c>
    </row>
    <row r="682" spans="1:4" x14ac:dyDescent="0.3">
      <c r="A682" s="2" t="s">
        <v>9148</v>
      </c>
      <c r="B682" s="2" t="s">
        <v>9149</v>
      </c>
      <c r="C682" s="2" t="s">
        <v>9150</v>
      </c>
      <c r="D682" s="2" t="s">
        <v>4248</v>
      </c>
    </row>
    <row r="683" spans="1:4" x14ac:dyDescent="0.3">
      <c r="A683" s="2" t="s">
        <v>9151</v>
      </c>
      <c r="B683" s="2" t="s">
        <v>9152</v>
      </c>
      <c r="C683" s="2" t="s">
        <v>9153</v>
      </c>
      <c r="D683" s="2" t="s">
        <v>4248</v>
      </c>
    </row>
    <row r="684" spans="1:4" x14ac:dyDescent="0.3">
      <c r="A684" s="2" t="s">
        <v>6264</v>
      </c>
      <c r="B684" s="2" t="s">
        <v>6265</v>
      </c>
      <c r="C684" s="2" t="s">
        <v>6266</v>
      </c>
      <c r="D684" s="2" t="s">
        <v>4248</v>
      </c>
    </row>
    <row r="685" spans="1:4" x14ac:dyDescent="0.3">
      <c r="A685" s="2" t="s">
        <v>6267</v>
      </c>
      <c r="B685" s="2" t="s">
        <v>6232</v>
      </c>
      <c r="C685" s="2" t="s">
        <v>6268</v>
      </c>
      <c r="D685" s="2" t="s">
        <v>4248</v>
      </c>
    </row>
    <row r="686" spans="1:4" x14ac:dyDescent="0.3">
      <c r="A686" s="2" t="s">
        <v>6269</v>
      </c>
      <c r="B686" s="2" t="s">
        <v>6270</v>
      </c>
      <c r="C686" s="2" t="s">
        <v>6271</v>
      </c>
      <c r="D686" s="2" t="s">
        <v>4248</v>
      </c>
    </row>
    <row r="687" spans="1:4" x14ac:dyDescent="0.3">
      <c r="A687" s="2" t="s">
        <v>4920</v>
      </c>
      <c r="B687" s="2" t="s">
        <v>4915</v>
      </c>
      <c r="C687" s="2" t="s">
        <v>4916</v>
      </c>
      <c r="D687" s="2" t="s">
        <v>4248</v>
      </c>
    </row>
    <row r="688" spans="1:4" x14ac:dyDescent="0.3">
      <c r="A688" s="2" t="s">
        <v>4921</v>
      </c>
      <c r="B688" s="2" t="s">
        <v>4918</v>
      </c>
      <c r="C688" s="2" t="s">
        <v>4919</v>
      </c>
      <c r="D688" s="2" t="s">
        <v>4248</v>
      </c>
    </row>
    <row r="689" spans="1:4" x14ac:dyDescent="0.3">
      <c r="A689" s="2" t="s">
        <v>9154</v>
      </c>
      <c r="B689" s="2" t="s">
        <v>9113</v>
      </c>
      <c r="C689" s="2" t="s">
        <v>9155</v>
      </c>
      <c r="D689" s="2" t="s">
        <v>4248</v>
      </c>
    </row>
    <row r="690" spans="1:4" x14ac:dyDescent="0.3">
      <c r="A690" s="2" t="s">
        <v>9156</v>
      </c>
      <c r="B690" s="2" t="s">
        <v>9116</v>
      </c>
      <c r="C690" s="2" t="s">
        <v>9157</v>
      </c>
      <c r="D690" s="2" t="s">
        <v>4248</v>
      </c>
    </row>
    <row r="691" spans="1:4" x14ac:dyDescent="0.3">
      <c r="A691" s="2" t="s">
        <v>9003</v>
      </c>
      <c r="B691" s="2" t="s">
        <v>9004</v>
      </c>
      <c r="C691" s="2" t="s">
        <v>9005</v>
      </c>
      <c r="D691" s="2" t="s">
        <v>4248</v>
      </c>
    </row>
    <row r="692" spans="1:4" x14ac:dyDescent="0.3">
      <c r="A692" s="2" t="s">
        <v>9006</v>
      </c>
      <c r="B692" s="2" t="s">
        <v>9007</v>
      </c>
      <c r="C692" s="2" t="s">
        <v>9008</v>
      </c>
      <c r="D692" s="2" t="s">
        <v>4248</v>
      </c>
    </row>
    <row r="693" spans="1:4" x14ac:dyDescent="0.3">
      <c r="A693" s="2" t="s">
        <v>9009</v>
      </c>
      <c r="B693" s="2" t="s">
        <v>9010</v>
      </c>
      <c r="C693" s="2" t="s">
        <v>9011</v>
      </c>
      <c r="D693" s="2" t="s">
        <v>4248</v>
      </c>
    </row>
    <row r="694" spans="1:4" x14ac:dyDescent="0.3">
      <c r="A694" s="2" t="s">
        <v>9012</v>
      </c>
      <c r="B694" s="2" t="s">
        <v>9013</v>
      </c>
      <c r="C694" s="2" t="s">
        <v>9014</v>
      </c>
      <c r="D694" s="2" t="s">
        <v>4248</v>
      </c>
    </row>
    <row r="695" spans="1:4" x14ac:dyDescent="0.3">
      <c r="A695" s="2" t="s">
        <v>9015</v>
      </c>
      <c r="B695" s="2" t="s">
        <v>9016</v>
      </c>
      <c r="C695" s="2" t="s">
        <v>9017</v>
      </c>
      <c r="D695" s="2" t="s">
        <v>4248</v>
      </c>
    </row>
    <row r="696" spans="1:4" x14ac:dyDescent="0.3">
      <c r="A696" s="2" t="s">
        <v>9018</v>
      </c>
      <c r="B696" s="2" t="s">
        <v>9019</v>
      </c>
      <c r="C696" s="2" t="s">
        <v>9020</v>
      </c>
      <c r="D696" s="2" t="s">
        <v>4248</v>
      </c>
    </row>
    <row r="697" spans="1:4" x14ac:dyDescent="0.3">
      <c r="A697" s="2" t="s">
        <v>9021</v>
      </c>
      <c r="B697" s="2" t="s">
        <v>9007</v>
      </c>
      <c r="C697" s="2" t="s">
        <v>9022</v>
      </c>
      <c r="D697" s="2" t="s">
        <v>4248</v>
      </c>
    </row>
    <row r="698" spans="1:4" x14ac:dyDescent="0.3">
      <c r="A698" s="2" t="s">
        <v>9023</v>
      </c>
      <c r="B698" s="2" t="s">
        <v>9010</v>
      </c>
      <c r="C698" s="2" t="s">
        <v>9024</v>
      </c>
      <c r="D698" s="2" t="s">
        <v>4248</v>
      </c>
    </row>
    <row r="699" spans="1:4" x14ac:dyDescent="0.3">
      <c r="A699" s="2" t="s">
        <v>9025</v>
      </c>
      <c r="B699" s="2" t="s">
        <v>9026</v>
      </c>
      <c r="C699" s="2" t="s">
        <v>9027</v>
      </c>
      <c r="D699" s="2" t="s">
        <v>4248</v>
      </c>
    </row>
    <row r="700" spans="1:4" x14ac:dyDescent="0.3">
      <c r="A700" s="2" t="s">
        <v>9028</v>
      </c>
      <c r="B700" s="2" t="s">
        <v>9029</v>
      </c>
      <c r="C700" s="2" t="s">
        <v>9030</v>
      </c>
      <c r="D700" s="2" t="s">
        <v>4248</v>
      </c>
    </row>
    <row r="701" spans="1:4" x14ac:dyDescent="0.3">
      <c r="A701" s="2" t="s">
        <v>9031</v>
      </c>
      <c r="B701" s="2" t="s">
        <v>9032</v>
      </c>
      <c r="C701" s="2" t="s">
        <v>9033</v>
      </c>
      <c r="D701" s="2" t="s">
        <v>4248</v>
      </c>
    </row>
    <row r="702" spans="1:4" x14ac:dyDescent="0.3">
      <c r="A702" s="2" t="s">
        <v>9034</v>
      </c>
      <c r="B702" s="2" t="s">
        <v>9035</v>
      </c>
      <c r="C702" s="2" t="s">
        <v>9036</v>
      </c>
      <c r="D702" s="2" t="s">
        <v>4248</v>
      </c>
    </row>
    <row r="703" spans="1:4" x14ac:dyDescent="0.3">
      <c r="A703" s="2" t="s">
        <v>9037</v>
      </c>
      <c r="B703" s="2" t="s">
        <v>9038</v>
      </c>
      <c r="C703" s="2" t="s">
        <v>9039</v>
      </c>
      <c r="D703" s="2" t="s">
        <v>4248</v>
      </c>
    </row>
    <row r="704" spans="1:4" x14ac:dyDescent="0.3">
      <c r="A704" s="2" t="s">
        <v>9040</v>
      </c>
      <c r="B704" s="2" t="s">
        <v>9041</v>
      </c>
      <c r="C704" s="2" t="s">
        <v>9042</v>
      </c>
      <c r="D704" s="2" t="s">
        <v>4248</v>
      </c>
    </row>
    <row r="705" spans="1:4" x14ac:dyDescent="0.3">
      <c r="A705" s="2" t="s">
        <v>9043</v>
      </c>
      <c r="B705" s="2" t="s">
        <v>9044</v>
      </c>
      <c r="C705" s="2" t="s">
        <v>9045</v>
      </c>
      <c r="D705" s="2" t="s">
        <v>4248</v>
      </c>
    </row>
    <row r="706" spans="1:4" x14ac:dyDescent="0.3">
      <c r="A706" s="2" t="s">
        <v>9046</v>
      </c>
      <c r="B706" s="2" t="s">
        <v>9047</v>
      </c>
      <c r="C706" s="2" t="s">
        <v>9048</v>
      </c>
      <c r="D706" s="2" t="s">
        <v>4248</v>
      </c>
    </row>
    <row r="707" spans="1:4" x14ac:dyDescent="0.3">
      <c r="A707" s="2" t="s">
        <v>9049</v>
      </c>
      <c r="B707" s="2" t="s">
        <v>9050</v>
      </c>
      <c r="C707" s="2" t="s">
        <v>9051</v>
      </c>
      <c r="D707" s="2" t="s">
        <v>4248</v>
      </c>
    </row>
    <row r="708" spans="1:4" x14ac:dyDescent="0.3">
      <c r="A708" s="2" t="s">
        <v>9052</v>
      </c>
      <c r="B708" s="2" t="s">
        <v>9053</v>
      </c>
      <c r="C708" s="2" t="s">
        <v>9054</v>
      </c>
      <c r="D708" s="2" t="s">
        <v>4248</v>
      </c>
    </row>
    <row r="709" spans="1:4" x14ac:dyDescent="0.3">
      <c r="A709" s="2" t="s">
        <v>9055</v>
      </c>
      <c r="B709" s="2" t="s">
        <v>9056</v>
      </c>
      <c r="C709" s="2" t="s">
        <v>9057</v>
      </c>
      <c r="D709" s="2" t="s">
        <v>4248</v>
      </c>
    </row>
    <row r="710" spans="1:4" x14ac:dyDescent="0.3">
      <c r="A710" s="2" t="s">
        <v>9058</v>
      </c>
      <c r="B710" s="2" t="s">
        <v>9059</v>
      </c>
      <c r="C710" s="2" t="s">
        <v>9060</v>
      </c>
      <c r="D710" s="2" t="s">
        <v>4248</v>
      </c>
    </row>
    <row r="711" spans="1:4" x14ac:dyDescent="0.3">
      <c r="A711" s="2" t="s">
        <v>9061</v>
      </c>
      <c r="B711" s="2" t="s">
        <v>9062</v>
      </c>
      <c r="C711" s="2" t="s">
        <v>9063</v>
      </c>
      <c r="D711" s="2" t="s">
        <v>4248</v>
      </c>
    </row>
    <row r="712" spans="1:4" x14ac:dyDescent="0.3">
      <c r="A712" s="2" t="s">
        <v>9064</v>
      </c>
      <c r="B712" s="2" t="s">
        <v>9065</v>
      </c>
      <c r="C712" s="2" t="s">
        <v>9066</v>
      </c>
      <c r="D712" s="2" t="s">
        <v>4248</v>
      </c>
    </row>
    <row r="713" spans="1:4" x14ac:dyDescent="0.3">
      <c r="A713" s="2" t="s">
        <v>9067</v>
      </c>
      <c r="B713" s="2" t="s">
        <v>9068</v>
      </c>
      <c r="C713" s="2" t="s">
        <v>9069</v>
      </c>
      <c r="D713" s="2" t="s">
        <v>4248</v>
      </c>
    </row>
    <row r="714" spans="1:4" x14ac:dyDescent="0.3">
      <c r="A714" s="2" t="s">
        <v>9070</v>
      </c>
      <c r="B714" s="2" t="s">
        <v>9071</v>
      </c>
      <c r="C714" s="2" t="s">
        <v>9072</v>
      </c>
      <c r="D714" s="2" t="s">
        <v>3713</v>
      </c>
    </row>
    <row r="715" spans="1:4" x14ac:dyDescent="0.3">
      <c r="A715" s="2" t="s">
        <v>9073</v>
      </c>
      <c r="B715" s="2" t="s">
        <v>9074</v>
      </c>
      <c r="C715" s="2" t="s">
        <v>9075</v>
      </c>
      <c r="D715" s="2" t="s">
        <v>3713</v>
      </c>
    </row>
    <row r="716" spans="1:4" x14ac:dyDescent="0.3">
      <c r="A716" s="2" t="s">
        <v>9076</v>
      </c>
      <c r="B716" s="2" t="s">
        <v>9077</v>
      </c>
      <c r="C716" s="2" t="s">
        <v>9078</v>
      </c>
      <c r="D716" s="2" t="s">
        <v>3713</v>
      </c>
    </row>
    <row r="717" spans="1:4" x14ac:dyDescent="0.3">
      <c r="A717" s="2" t="s">
        <v>9079</v>
      </c>
      <c r="B717" s="2" t="s">
        <v>9080</v>
      </c>
      <c r="C717" s="2" t="s">
        <v>9081</v>
      </c>
      <c r="D717" s="2" t="s">
        <v>3713</v>
      </c>
    </row>
    <row r="718" spans="1:4" x14ac:dyDescent="0.3">
      <c r="A718" s="2" t="s">
        <v>9082</v>
      </c>
      <c r="B718" s="2" t="s">
        <v>9083</v>
      </c>
      <c r="C718" s="2" t="s">
        <v>9084</v>
      </c>
      <c r="D718" s="2" t="s">
        <v>3713</v>
      </c>
    </row>
    <row r="719" spans="1:4" x14ac:dyDescent="0.3">
      <c r="A719" s="2" t="s">
        <v>9085</v>
      </c>
      <c r="B719" s="2" t="s">
        <v>9086</v>
      </c>
      <c r="C719" s="2" t="s">
        <v>9087</v>
      </c>
      <c r="D719" s="2" t="s">
        <v>3713</v>
      </c>
    </row>
    <row r="720" spans="1:4" x14ac:dyDescent="0.3">
      <c r="A720" s="2" t="s">
        <v>9088</v>
      </c>
      <c r="B720" s="2" t="s">
        <v>9089</v>
      </c>
      <c r="C720" s="2" t="s">
        <v>9090</v>
      </c>
      <c r="D720" s="2" t="s">
        <v>3713</v>
      </c>
    </row>
    <row r="721" spans="1:4" x14ac:dyDescent="0.3">
      <c r="A721" s="2" t="s">
        <v>9091</v>
      </c>
      <c r="B721" s="2" t="s">
        <v>9092</v>
      </c>
      <c r="C721" s="2" t="s">
        <v>9093</v>
      </c>
      <c r="D721" s="2" t="s">
        <v>3713</v>
      </c>
    </row>
    <row r="722" spans="1:4" x14ac:dyDescent="0.3">
      <c r="A722" s="2" t="s">
        <v>9094</v>
      </c>
      <c r="B722" s="2" t="s">
        <v>9095</v>
      </c>
      <c r="C722" s="2" t="s">
        <v>9096</v>
      </c>
      <c r="D722" s="2" t="s">
        <v>3713</v>
      </c>
    </row>
    <row r="723" spans="1:4" x14ac:dyDescent="0.3">
      <c r="A723" s="2" t="s">
        <v>9222</v>
      </c>
      <c r="B723" s="2" t="s">
        <v>9223</v>
      </c>
      <c r="C723" s="2" t="s">
        <v>9224</v>
      </c>
      <c r="D723" s="2" t="s">
        <v>3713</v>
      </c>
    </row>
    <row r="724" spans="1:4" x14ac:dyDescent="0.3">
      <c r="A724" s="2" t="s">
        <v>6272</v>
      </c>
      <c r="B724" s="2" t="s">
        <v>3543</v>
      </c>
      <c r="C724" s="2" t="s">
        <v>6273</v>
      </c>
      <c r="D724" s="2" t="s">
        <v>3713</v>
      </c>
    </row>
    <row r="725" spans="1:4" x14ac:dyDescent="0.3">
      <c r="A725" s="2" t="s">
        <v>6274</v>
      </c>
      <c r="B725" s="2" t="s">
        <v>6275</v>
      </c>
      <c r="C725" s="2" t="s">
        <v>6276</v>
      </c>
      <c r="D725" s="2" t="s">
        <v>3713</v>
      </c>
    </row>
    <row r="726" spans="1:4" x14ac:dyDescent="0.3">
      <c r="A726" s="18" t="s">
        <v>3538</v>
      </c>
      <c r="B726" s="2" t="s">
        <v>3539</v>
      </c>
      <c r="C726" s="2" t="s">
        <v>3540</v>
      </c>
      <c r="D726" s="2" t="s">
        <v>3713</v>
      </c>
    </row>
    <row r="727" spans="1:4" x14ac:dyDescent="0.3">
      <c r="A727" s="2" t="s">
        <v>5138</v>
      </c>
      <c r="B727" s="2" t="s">
        <v>5130</v>
      </c>
      <c r="C727" s="2" t="s">
        <v>5131</v>
      </c>
      <c r="D727" s="2" t="s">
        <v>3713</v>
      </c>
    </row>
    <row r="728" spans="1:4" x14ac:dyDescent="0.3">
      <c r="A728" s="2" t="s">
        <v>5139</v>
      </c>
      <c r="B728" s="2" t="s">
        <v>5133</v>
      </c>
      <c r="C728" s="2" t="s">
        <v>3617</v>
      </c>
      <c r="D728" s="2" t="s">
        <v>3713</v>
      </c>
    </row>
    <row r="729" spans="1:4" x14ac:dyDescent="0.3">
      <c r="A729" s="18" t="s">
        <v>3519</v>
      </c>
      <c r="B729" s="2" t="s">
        <v>3520</v>
      </c>
      <c r="C729" s="2" t="s">
        <v>3521</v>
      </c>
      <c r="D729" s="2" t="s">
        <v>3713</v>
      </c>
    </row>
    <row r="730" spans="1:4" x14ac:dyDescent="0.3">
      <c r="A730" s="18" t="s">
        <v>3615</v>
      </c>
      <c r="B730" s="2" t="s">
        <v>3616</v>
      </c>
      <c r="C730" s="2" t="s">
        <v>3617</v>
      </c>
      <c r="D730" s="2" t="s">
        <v>3713</v>
      </c>
    </row>
    <row r="731" spans="1:4" x14ac:dyDescent="0.3">
      <c r="A731" s="2" t="s">
        <v>6692</v>
      </c>
      <c r="B731" s="2" t="s">
        <v>6693</v>
      </c>
      <c r="C731" s="2" t="s">
        <v>6694</v>
      </c>
      <c r="D731" s="2" t="s">
        <v>3713</v>
      </c>
    </row>
    <row r="732" spans="1:4" x14ac:dyDescent="0.3">
      <c r="A732" s="2" t="s">
        <v>6695</v>
      </c>
      <c r="B732" s="2" t="s">
        <v>6696</v>
      </c>
      <c r="C732" s="2" t="s">
        <v>6697</v>
      </c>
      <c r="D732" s="2" t="s">
        <v>3713</v>
      </c>
    </row>
    <row r="733" spans="1:4" x14ac:dyDescent="0.3">
      <c r="A733" s="2" t="s">
        <v>9225</v>
      </c>
      <c r="B733" s="2" t="s">
        <v>9159</v>
      </c>
      <c r="C733" s="2" t="s">
        <v>9226</v>
      </c>
      <c r="D733" s="2" t="s">
        <v>3713</v>
      </c>
    </row>
    <row r="734" spans="1:4" x14ac:dyDescent="0.3">
      <c r="A734" s="2" t="s">
        <v>9227</v>
      </c>
      <c r="B734" s="2" t="s">
        <v>9162</v>
      </c>
      <c r="C734" s="2" t="s">
        <v>9228</v>
      </c>
      <c r="D734" s="2" t="s">
        <v>3713</v>
      </c>
    </row>
    <row r="735" spans="1:4" x14ac:dyDescent="0.3">
      <c r="A735" s="2" t="s">
        <v>9229</v>
      </c>
      <c r="B735" s="2" t="s">
        <v>9165</v>
      </c>
      <c r="C735" s="2" t="s">
        <v>9230</v>
      </c>
      <c r="D735" s="2" t="s">
        <v>3713</v>
      </c>
    </row>
    <row r="736" spans="1:4" x14ac:dyDescent="0.3">
      <c r="A736" s="2" t="s">
        <v>9231</v>
      </c>
      <c r="B736" s="2" t="s">
        <v>9168</v>
      </c>
      <c r="C736" s="2" t="s">
        <v>9232</v>
      </c>
      <c r="D736" s="2" t="s">
        <v>3713</v>
      </c>
    </row>
    <row r="737" spans="1:4" x14ac:dyDescent="0.3">
      <c r="A737" s="2" t="s">
        <v>9233</v>
      </c>
      <c r="B737" s="2" t="s">
        <v>9171</v>
      </c>
      <c r="C737" s="2" t="s">
        <v>9234</v>
      </c>
      <c r="D737" s="2" t="s">
        <v>3713</v>
      </c>
    </row>
    <row r="738" spans="1:4" x14ac:dyDescent="0.3">
      <c r="A738" s="2" t="s">
        <v>9235</v>
      </c>
      <c r="B738" s="2" t="s">
        <v>9236</v>
      </c>
      <c r="C738" s="2" t="s">
        <v>9237</v>
      </c>
      <c r="D738" s="2" t="s">
        <v>3713</v>
      </c>
    </row>
    <row r="739" spans="1:4" x14ac:dyDescent="0.3">
      <c r="A739" s="2" t="s">
        <v>9238</v>
      </c>
      <c r="B739" s="2" t="s">
        <v>9239</v>
      </c>
      <c r="C739" s="2" t="s">
        <v>9240</v>
      </c>
      <c r="D739" s="2" t="s">
        <v>3713</v>
      </c>
    </row>
    <row r="740" spans="1:4" x14ac:dyDescent="0.3">
      <c r="A740" s="2" t="s">
        <v>9241</v>
      </c>
      <c r="B740" s="2" t="s">
        <v>9242</v>
      </c>
      <c r="C740" s="2" t="s">
        <v>9243</v>
      </c>
      <c r="D740" s="2" t="s">
        <v>3713</v>
      </c>
    </row>
    <row r="741" spans="1:4" x14ac:dyDescent="0.3">
      <c r="A741" s="2" t="s">
        <v>9244</v>
      </c>
      <c r="B741" s="2" t="s">
        <v>9245</v>
      </c>
      <c r="C741" s="2" t="s">
        <v>9246</v>
      </c>
      <c r="D741" s="2" t="s">
        <v>3713</v>
      </c>
    </row>
    <row r="742" spans="1:4" x14ac:dyDescent="0.3">
      <c r="A742" s="2" t="s">
        <v>9247</v>
      </c>
      <c r="B742" s="2" t="s">
        <v>9248</v>
      </c>
      <c r="C742" s="2" t="s">
        <v>9249</v>
      </c>
      <c r="D742" s="2" t="s">
        <v>3713</v>
      </c>
    </row>
    <row r="743" spans="1:4" x14ac:dyDescent="0.3">
      <c r="A743" s="2" t="s">
        <v>9250</v>
      </c>
      <c r="B743" s="2" t="s">
        <v>9251</v>
      </c>
      <c r="C743" s="2" t="s">
        <v>9252</v>
      </c>
      <c r="D743" s="2" t="s">
        <v>3713</v>
      </c>
    </row>
    <row r="744" spans="1:4" x14ac:dyDescent="0.3">
      <c r="A744" s="2" t="s">
        <v>9253</v>
      </c>
      <c r="B744" s="2" t="s">
        <v>9254</v>
      </c>
      <c r="C744" s="2" t="s">
        <v>9255</v>
      </c>
      <c r="D744" s="2" t="s">
        <v>3713</v>
      </c>
    </row>
    <row r="745" spans="1:4" x14ac:dyDescent="0.3">
      <c r="A745" s="2" t="s">
        <v>9256</v>
      </c>
      <c r="B745" s="2" t="s">
        <v>9257</v>
      </c>
      <c r="C745" s="2" t="s">
        <v>9258</v>
      </c>
      <c r="D745" s="2" t="s">
        <v>3713</v>
      </c>
    </row>
    <row r="746" spans="1:4" x14ac:dyDescent="0.3">
      <c r="A746" s="2" t="s">
        <v>9259</v>
      </c>
      <c r="B746" s="2" t="s">
        <v>9260</v>
      </c>
      <c r="C746" s="2" t="s">
        <v>9261</v>
      </c>
      <c r="D746" s="2" t="s">
        <v>3713</v>
      </c>
    </row>
    <row r="747" spans="1:4" x14ac:dyDescent="0.3">
      <c r="A747" s="2" t="s">
        <v>9262</v>
      </c>
      <c r="B747" s="2" t="s">
        <v>9263</v>
      </c>
      <c r="C747" s="2" t="s">
        <v>9264</v>
      </c>
      <c r="D747" s="2" t="s">
        <v>3713</v>
      </c>
    </row>
    <row r="748" spans="1:4" x14ac:dyDescent="0.3">
      <c r="A748" s="18" t="s">
        <v>3544</v>
      </c>
      <c r="B748" s="2" t="s">
        <v>3543</v>
      </c>
      <c r="C748" s="2" t="s">
        <v>3542</v>
      </c>
      <c r="D748" s="2" t="s">
        <v>3713</v>
      </c>
    </row>
    <row r="749" spans="1:4" x14ac:dyDescent="0.3">
      <c r="A749" s="2" t="s">
        <v>5129</v>
      </c>
      <c r="B749" s="2" t="s">
        <v>5130</v>
      </c>
      <c r="C749" s="2" t="s">
        <v>5131</v>
      </c>
      <c r="D749" s="2" t="s">
        <v>3713</v>
      </c>
    </row>
    <row r="750" spans="1:4" x14ac:dyDescent="0.3">
      <c r="A750" s="2" t="s">
        <v>5132</v>
      </c>
      <c r="B750" s="2" t="s">
        <v>5133</v>
      </c>
      <c r="C750" s="2" t="s">
        <v>3617</v>
      </c>
      <c r="D750" s="2" t="s">
        <v>3713</v>
      </c>
    </row>
    <row r="751" spans="1:4" x14ac:dyDescent="0.3">
      <c r="A751" s="2" t="s">
        <v>9158</v>
      </c>
      <c r="B751" s="2" t="s">
        <v>9159</v>
      </c>
      <c r="C751" s="2" t="s">
        <v>9160</v>
      </c>
      <c r="D751" s="2" t="s">
        <v>3713</v>
      </c>
    </row>
    <row r="752" spans="1:4" x14ac:dyDescent="0.3">
      <c r="A752" s="2" t="s">
        <v>9161</v>
      </c>
      <c r="B752" s="2" t="s">
        <v>9162</v>
      </c>
      <c r="C752" s="2" t="s">
        <v>9163</v>
      </c>
      <c r="D752" s="2" t="s">
        <v>3713</v>
      </c>
    </row>
    <row r="753" spans="1:4" x14ac:dyDescent="0.3">
      <c r="A753" s="2" t="s">
        <v>9164</v>
      </c>
      <c r="B753" s="2" t="s">
        <v>9165</v>
      </c>
      <c r="C753" s="2" t="s">
        <v>9166</v>
      </c>
      <c r="D753" s="2" t="s">
        <v>3713</v>
      </c>
    </row>
    <row r="754" spans="1:4" x14ac:dyDescent="0.3">
      <c r="A754" s="2" t="s">
        <v>9167</v>
      </c>
      <c r="B754" s="2" t="s">
        <v>9168</v>
      </c>
      <c r="C754" s="2" t="s">
        <v>9169</v>
      </c>
      <c r="D754" s="2" t="s">
        <v>3713</v>
      </c>
    </row>
    <row r="755" spans="1:4" x14ac:dyDescent="0.3">
      <c r="A755" s="2" t="s">
        <v>9170</v>
      </c>
      <c r="B755" s="2" t="s">
        <v>9171</v>
      </c>
      <c r="C755" s="2" t="s">
        <v>9172</v>
      </c>
      <c r="D755" s="2" t="s">
        <v>3713</v>
      </c>
    </row>
    <row r="756" spans="1:4" x14ac:dyDescent="0.3">
      <c r="A756" s="2" t="s">
        <v>5134</v>
      </c>
      <c r="B756" s="2" t="s">
        <v>5135</v>
      </c>
      <c r="C756" s="2" t="s">
        <v>5131</v>
      </c>
      <c r="D756" s="2" t="s">
        <v>3713</v>
      </c>
    </row>
    <row r="757" spans="1:4" x14ac:dyDescent="0.3">
      <c r="A757" s="2" t="s">
        <v>5136</v>
      </c>
      <c r="B757" s="2" t="s">
        <v>5137</v>
      </c>
      <c r="C757" s="2" t="s">
        <v>3617</v>
      </c>
      <c r="D757" s="2" t="s">
        <v>3713</v>
      </c>
    </row>
    <row r="758" spans="1:4" x14ac:dyDescent="0.3">
      <c r="A758" s="2" t="s">
        <v>9173</v>
      </c>
      <c r="B758" s="2" t="s">
        <v>9174</v>
      </c>
      <c r="C758" s="2" t="s">
        <v>9175</v>
      </c>
      <c r="D758" s="2" t="s">
        <v>3713</v>
      </c>
    </row>
    <row r="759" spans="1:4" x14ac:dyDescent="0.3">
      <c r="A759" s="2" t="s">
        <v>9176</v>
      </c>
      <c r="B759" s="2" t="s">
        <v>9177</v>
      </c>
      <c r="C759" s="2" t="s">
        <v>9178</v>
      </c>
      <c r="D759" s="2" t="s">
        <v>3713</v>
      </c>
    </row>
    <row r="760" spans="1:4" x14ac:dyDescent="0.3">
      <c r="A760" s="2" t="s">
        <v>9179</v>
      </c>
      <c r="B760" s="2" t="s">
        <v>9180</v>
      </c>
      <c r="C760" s="2" t="s">
        <v>9181</v>
      </c>
      <c r="D760" s="2" t="s">
        <v>3713</v>
      </c>
    </row>
    <row r="761" spans="1:4" x14ac:dyDescent="0.3">
      <c r="A761" s="2" t="s">
        <v>9182</v>
      </c>
      <c r="B761" s="2" t="s">
        <v>9183</v>
      </c>
      <c r="C761" s="2" t="s">
        <v>9184</v>
      </c>
      <c r="D761" s="2" t="s">
        <v>3713</v>
      </c>
    </row>
    <row r="762" spans="1:4" x14ac:dyDescent="0.3">
      <c r="A762" s="2" t="s">
        <v>9185</v>
      </c>
      <c r="B762" s="2" t="s">
        <v>9186</v>
      </c>
      <c r="C762" s="2" t="s">
        <v>9187</v>
      </c>
      <c r="D762" s="2" t="s">
        <v>3713</v>
      </c>
    </row>
    <row r="763" spans="1:4" x14ac:dyDescent="0.3">
      <c r="A763" s="2" t="s">
        <v>9188</v>
      </c>
      <c r="B763" s="2" t="s">
        <v>9189</v>
      </c>
      <c r="C763" s="2" t="s">
        <v>9190</v>
      </c>
      <c r="D763" s="2" t="s">
        <v>3713</v>
      </c>
    </row>
    <row r="764" spans="1:4" x14ac:dyDescent="0.3">
      <c r="A764" s="2" t="s">
        <v>9191</v>
      </c>
      <c r="B764" s="2" t="s">
        <v>9192</v>
      </c>
      <c r="C764" s="2" t="s">
        <v>9193</v>
      </c>
      <c r="D764" s="2" t="s">
        <v>3713</v>
      </c>
    </row>
    <row r="765" spans="1:4" x14ac:dyDescent="0.3">
      <c r="A765" s="2" t="s">
        <v>9194</v>
      </c>
      <c r="B765" s="2" t="s">
        <v>9195</v>
      </c>
      <c r="C765" s="2" t="s">
        <v>9196</v>
      </c>
      <c r="D765" s="2" t="s">
        <v>3713</v>
      </c>
    </row>
    <row r="766" spans="1:4" x14ac:dyDescent="0.3">
      <c r="A766" s="2" t="s">
        <v>9197</v>
      </c>
      <c r="B766" s="2" t="s">
        <v>9198</v>
      </c>
      <c r="C766" s="2" t="s">
        <v>9199</v>
      </c>
      <c r="D766" s="2" t="s">
        <v>3713</v>
      </c>
    </row>
    <row r="767" spans="1:4" x14ac:dyDescent="0.3">
      <c r="A767" s="2" t="s">
        <v>9200</v>
      </c>
      <c r="B767" s="2" t="s">
        <v>9201</v>
      </c>
      <c r="C767" s="2" t="s">
        <v>9202</v>
      </c>
      <c r="D767" s="2" t="s">
        <v>3713</v>
      </c>
    </row>
    <row r="768" spans="1:4" x14ac:dyDescent="0.3">
      <c r="A768" s="2" t="s">
        <v>9203</v>
      </c>
      <c r="B768" s="2" t="s">
        <v>9204</v>
      </c>
      <c r="C768" s="2" t="s">
        <v>9205</v>
      </c>
      <c r="D768" s="2" t="s">
        <v>3713</v>
      </c>
    </row>
    <row r="769" spans="1:4" x14ac:dyDescent="0.3">
      <c r="A769" s="2" t="s">
        <v>9206</v>
      </c>
      <c r="B769" s="2" t="s">
        <v>9207</v>
      </c>
      <c r="C769" s="2" t="s">
        <v>9208</v>
      </c>
      <c r="D769" s="2" t="s">
        <v>3713</v>
      </c>
    </row>
    <row r="770" spans="1:4" x14ac:dyDescent="0.3">
      <c r="A770" s="2" t="s">
        <v>9209</v>
      </c>
      <c r="B770" s="2" t="s">
        <v>9210</v>
      </c>
      <c r="C770" s="2" t="s">
        <v>9211</v>
      </c>
      <c r="D770" s="2" t="s">
        <v>3713</v>
      </c>
    </row>
    <row r="771" spans="1:4" x14ac:dyDescent="0.3">
      <c r="A771" s="2" t="s">
        <v>9212</v>
      </c>
      <c r="B771" s="2" t="s">
        <v>4370</v>
      </c>
      <c r="C771" s="2" t="s">
        <v>9213</v>
      </c>
      <c r="D771" s="2" t="s">
        <v>3713</v>
      </c>
    </row>
    <row r="772" spans="1:4" x14ac:dyDescent="0.3">
      <c r="A772" s="2" t="s">
        <v>9214</v>
      </c>
      <c r="B772" s="2" t="s">
        <v>4373</v>
      </c>
      <c r="C772" s="2" t="s">
        <v>9215</v>
      </c>
      <c r="D772" s="2" t="s">
        <v>3713</v>
      </c>
    </row>
    <row r="773" spans="1:4" x14ac:dyDescent="0.3">
      <c r="A773" s="2" t="s">
        <v>9216</v>
      </c>
      <c r="B773" s="2" t="s">
        <v>4839</v>
      </c>
      <c r="C773" s="2" t="s">
        <v>9217</v>
      </c>
      <c r="D773" s="2" t="s">
        <v>3713</v>
      </c>
    </row>
    <row r="774" spans="1:4" x14ac:dyDescent="0.3">
      <c r="A774" s="2" t="s">
        <v>9218</v>
      </c>
      <c r="B774" s="2" t="s">
        <v>4376</v>
      </c>
      <c r="C774" s="2" t="s">
        <v>9219</v>
      </c>
      <c r="D774" s="2" t="s">
        <v>3713</v>
      </c>
    </row>
    <row r="775" spans="1:4" x14ac:dyDescent="0.3">
      <c r="A775" s="2" t="s">
        <v>9220</v>
      </c>
      <c r="B775" s="2" t="s">
        <v>4348</v>
      </c>
      <c r="C775" s="2" t="s">
        <v>9221</v>
      </c>
      <c r="D775" s="2" t="s">
        <v>3713</v>
      </c>
    </row>
    <row r="776" spans="1:4" x14ac:dyDescent="0.3">
      <c r="A776" s="2" t="s">
        <v>9304</v>
      </c>
      <c r="B776" s="2" t="s">
        <v>4379</v>
      </c>
      <c r="C776" s="2" t="s">
        <v>9305</v>
      </c>
      <c r="D776" s="2" t="s">
        <v>3713</v>
      </c>
    </row>
    <row r="777" spans="1:4" x14ac:dyDescent="0.3">
      <c r="A777" s="2" t="s">
        <v>9306</v>
      </c>
      <c r="B777" s="2" t="s">
        <v>5186</v>
      </c>
      <c r="C777" s="2" t="s">
        <v>9307</v>
      </c>
      <c r="D777" s="2" t="s">
        <v>4248</v>
      </c>
    </row>
    <row r="778" spans="1:4" x14ac:dyDescent="0.3">
      <c r="A778" s="2" t="s">
        <v>9308</v>
      </c>
      <c r="B778" s="2" t="s">
        <v>5180</v>
      </c>
      <c r="C778" s="2" t="s">
        <v>9309</v>
      </c>
      <c r="D778" s="2" t="s">
        <v>4248</v>
      </c>
    </row>
    <row r="779" spans="1:4" x14ac:dyDescent="0.3">
      <c r="A779" s="2" t="s">
        <v>9310</v>
      </c>
      <c r="B779" s="2" t="s">
        <v>9311</v>
      </c>
      <c r="C779" s="2" t="s">
        <v>9312</v>
      </c>
      <c r="D779" s="2" t="s">
        <v>4248</v>
      </c>
    </row>
    <row r="780" spans="1:4" x14ac:dyDescent="0.3">
      <c r="A780" s="2" t="s">
        <v>9313</v>
      </c>
      <c r="B780" s="2" t="s">
        <v>9314</v>
      </c>
      <c r="C780" s="2" t="s">
        <v>9315</v>
      </c>
      <c r="D780" s="2" t="s">
        <v>4248</v>
      </c>
    </row>
    <row r="781" spans="1:4" x14ac:dyDescent="0.3">
      <c r="A781" s="2" t="s">
        <v>9316</v>
      </c>
      <c r="B781" s="2" t="s">
        <v>9317</v>
      </c>
      <c r="C781" s="2" t="s">
        <v>9318</v>
      </c>
      <c r="D781" s="2" t="s">
        <v>4248</v>
      </c>
    </row>
    <row r="782" spans="1:4" x14ac:dyDescent="0.3">
      <c r="A782" s="2" t="s">
        <v>6325</v>
      </c>
      <c r="B782" s="2" t="s">
        <v>6326</v>
      </c>
      <c r="C782" s="2" t="s">
        <v>6327</v>
      </c>
      <c r="D782" s="2" t="s">
        <v>4248</v>
      </c>
    </row>
    <row r="783" spans="1:4" x14ac:dyDescent="0.3">
      <c r="A783" s="2" t="s">
        <v>6328</v>
      </c>
      <c r="B783" s="2" t="s">
        <v>6329</v>
      </c>
      <c r="C783" s="2" t="s">
        <v>6330</v>
      </c>
      <c r="D783" s="2" t="s">
        <v>4248</v>
      </c>
    </row>
    <row r="784" spans="1:4" x14ac:dyDescent="0.3">
      <c r="A784" s="2" t="s">
        <v>9319</v>
      </c>
      <c r="B784" s="2" t="s">
        <v>9320</v>
      </c>
      <c r="C784" s="2" t="s">
        <v>9321</v>
      </c>
      <c r="D784" s="2" t="s">
        <v>4248</v>
      </c>
    </row>
    <row r="785" spans="1:4" x14ac:dyDescent="0.3">
      <c r="A785" s="2" t="s">
        <v>9322</v>
      </c>
      <c r="B785" s="2" t="s">
        <v>9323</v>
      </c>
      <c r="C785" s="2" t="s">
        <v>9324</v>
      </c>
      <c r="D785" s="2" t="s">
        <v>4248</v>
      </c>
    </row>
    <row r="786" spans="1:4" x14ac:dyDescent="0.3">
      <c r="A786" s="2" t="s">
        <v>9325</v>
      </c>
      <c r="B786" s="2" t="s">
        <v>9326</v>
      </c>
      <c r="C786" s="2" t="s">
        <v>9327</v>
      </c>
      <c r="D786" s="2" t="s">
        <v>4248</v>
      </c>
    </row>
    <row r="787" spans="1:4" x14ac:dyDescent="0.3">
      <c r="A787" s="2" t="s">
        <v>6331</v>
      </c>
      <c r="B787" s="2" t="s">
        <v>6332</v>
      </c>
      <c r="C787" s="2" t="s">
        <v>6333</v>
      </c>
      <c r="D787" s="2" t="s">
        <v>4248</v>
      </c>
    </row>
    <row r="788" spans="1:4" x14ac:dyDescent="0.3">
      <c r="A788" s="2" t="s">
        <v>6334</v>
      </c>
      <c r="B788" s="2" t="s">
        <v>6335</v>
      </c>
      <c r="C788" s="2" t="s">
        <v>6336</v>
      </c>
      <c r="D788" s="2" t="s">
        <v>4248</v>
      </c>
    </row>
    <row r="789" spans="1:4" x14ac:dyDescent="0.3">
      <c r="A789" s="2" t="s">
        <v>6337</v>
      </c>
      <c r="B789" s="2" t="s">
        <v>6338</v>
      </c>
      <c r="C789" s="2" t="s">
        <v>6339</v>
      </c>
      <c r="D789" s="2" t="s">
        <v>4248</v>
      </c>
    </row>
    <row r="790" spans="1:4" x14ac:dyDescent="0.3">
      <c r="A790" s="2" t="s">
        <v>6340</v>
      </c>
      <c r="B790" s="2" t="s">
        <v>6341</v>
      </c>
      <c r="C790" s="2" t="s">
        <v>6342</v>
      </c>
      <c r="D790" s="2" t="s">
        <v>4248</v>
      </c>
    </row>
    <row r="791" spans="1:4" x14ac:dyDescent="0.3">
      <c r="A791" s="2" t="s">
        <v>6343</v>
      </c>
      <c r="B791" s="2" t="s">
        <v>6344</v>
      </c>
      <c r="C791" s="2" t="s">
        <v>6345</v>
      </c>
      <c r="D791" s="2" t="s">
        <v>4248</v>
      </c>
    </row>
    <row r="792" spans="1:4" x14ac:dyDescent="0.3">
      <c r="A792" s="2" t="s">
        <v>6346</v>
      </c>
      <c r="B792" s="2" t="s">
        <v>6347</v>
      </c>
      <c r="C792" s="2" t="s">
        <v>6348</v>
      </c>
      <c r="D792" s="2" t="s">
        <v>4248</v>
      </c>
    </row>
    <row r="793" spans="1:4" x14ac:dyDescent="0.3">
      <c r="A793" s="2" t="s">
        <v>6349</v>
      </c>
      <c r="B793" s="2" t="s">
        <v>6350</v>
      </c>
      <c r="C793" s="2" t="s">
        <v>6351</v>
      </c>
      <c r="D793" s="2" t="s">
        <v>4248</v>
      </c>
    </row>
    <row r="794" spans="1:4" x14ac:dyDescent="0.3">
      <c r="A794" s="2" t="s">
        <v>6352</v>
      </c>
      <c r="B794" s="2" t="s">
        <v>6353</v>
      </c>
      <c r="C794" s="2" t="s">
        <v>6354</v>
      </c>
      <c r="D794" s="2" t="s">
        <v>4248</v>
      </c>
    </row>
    <row r="795" spans="1:4" x14ac:dyDescent="0.3">
      <c r="A795" s="2" t="s">
        <v>6355</v>
      </c>
      <c r="B795" s="2" t="s">
        <v>6356</v>
      </c>
      <c r="C795" s="2" t="s">
        <v>6357</v>
      </c>
      <c r="D795" s="2" t="s">
        <v>4248</v>
      </c>
    </row>
    <row r="796" spans="1:4" x14ac:dyDescent="0.3">
      <c r="A796" s="2" t="s">
        <v>6358</v>
      </c>
      <c r="B796" s="2" t="s">
        <v>6359</v>
      </c>
      <c r="C796" s="2" t="s">
        <v>6360</v>
      </c>
      <c r="D796" s="2" t="s">
        <v>4248</v>
      </c>
    </row>
    <row r="797" spans="1:4" x14ac:dyDescent="0.3">
      <c r="A797" s="2" t="s">
        <v>6361</v>
      </c>
      <c r="B797" s="2" t="s">
        <v>6362</v>
      </c>
      <c r="C797" s="2" t="s">
        <v>6363</v>
      </c>
      <c r="D797" s="2" t="s">
        <v>4248</v>
      </c>
    </row>
    <row r="798" spans="1:4" x14ac:dyDescent="0.3">
      <c r="A798" s="2" t="s">
        <v>6364</v>
      </c>
      <c r="B798" s="2" t="s">
        <v>6293</v>
      </c>
      <c r="C798" s="2" t="s">
        <v>6365</v>
      </c>
      <c r="D798" s="2" t="s">
        <v>4248</v>
      </c>
    </row>
    <row r="799" spans="1:4" x14ac:dyDescent="0.3">
      <c r="A799" s="2" t="s">
        <v>6366</v>
      </c>
      <c r="B799" s="2" t="s">
        <v>6367</v>
      </c>
      <c r="C799" s="2" t="s">
        <v>6368</v>
      </c>
      <c r="D799" s="2" t="s">
        <v>4248</v>
      </c>
    </row>
    <row r="800" spans="1:4" x14ac:dyDescent="0.3">
      <c r="A800" s="2" t="s">
        <v>6369</v>
      </c>
      <c r="B800" s="2" t="s">
        <v>6290</v>
      </c>
      <c r="C800" s="2" t="s">
        <v>6370</v>
      </c>
      <c r="D800" s="2" t="s">
        <v>4248</v>
      </c>
    </row>
    <row r="801" spans="1:4" x14ac:dyDescent="0.3">
      <c r="A801" s="2" t="s">
        <v>6371</v>
      </c>
      <c r="B801" s="2" t="s">
        <v>6372</v>
      </c>
      <c r="C801" s="2" t="s">
        <v>6373</v>
      </c>
      <c r="D801" s="2" t="s">
        <v>4248</v>
      </c>
    </row>
    <row r="802" spans="1:4" x14ac:dyDescent="0.3">
      <c r="A802" s="2" t="s">
        <v>6374</v>
      </c>
      <c r="B802" s="2" t="s">
        <v>6375</v>
      </c>
      <c r="C802" s="2" t="s">
        <v>6376</v>
      </c>
      <c r="D802" s="2" t="s">
        <v>4248</v>
      </c>
    </row>
    <row r="803" spans="1:4" x14ac:dyDescent="0.3">
      <c r="A803" s="2" t="s">
        <v>5146</v>
      </c>
      <c r="B803" s="2" t="s">
        <v>5147</v>
      </c>
      <c r="C803" s="2" t="s">
        <v>5148</v>
      </c>
      <c r="D803" s="2" t="s">
        <v>4248</v>
      </c>
    </row>
    <row r="804" spans="1:4" x14ac:dyDescent="0.3">
      <c r="A804" s="2" t="s">
        <v>6377</v>
      </c>
      <c r="B804" s="2" t="s">
        <v>6378</v>
      </c>
      <c r="C804" s="2" t="s">
        <v>6379</v>
      </c>
      <c r="D804" s="2" t="s">
        <v>4248</v>
      </c>
    </row>
    <row r="805" spans="1:4" x14ac:dyDescent="0.3">
      <c r="A805" s="2" t="s">
        <v>6380</v>
      </c>
      <c r="B805" s="2" t="s">
        <v>6381</v>
      </c>
      <c r="C805" s="2" t="s">
        <v>6382</v>
      </c>
      <c r="D805" s="2" t="s">
        <v>4248</v>
      </c>
    </row>
    <row r="806" spans="1:4" x14ac:dyDescent="0.3">
      <c r="A806" s="2" t="s">
        <v>6277</v>
      </c>
      <c r="B806" s="2" t="s">
        <v>6278</v>
      </c>
      <c r="C806" s="2" t="s">
        <v>6279</v>
      </c>
      <c r="D806" s="2" t="s">
        <v>4248</v>
      </c>
    </row>
    <row r="807" spans="1:4" x14ac:dyDescent="0.3">
      <c r="A807" s="2" t="s">
        <v>6280</v>
      </c>
      <c r="B807" s="2" t="s">
        <v>6281</v>
      </c>
      <c r="C807" s="2" t="s">
        <v>6282</v>
      </c>
      <c r="D807" s="2" t="s">
        <v>4248</v>
      </c>
    </row>
    <row r="808" spans="1:4" x14ac:dyDescent="0.3">
      <c r="A808" s="2" t="s">
        <v>6283</v>
      </c>
      <c r="B808" s="2" t="s">
        <v>5177</v>
      </c>
      <c r="C808" s="2" t="s">
        <v>6284</v>
      </c>
      <c r="D808" s="2" t="s">
        <v>4248</v>
      </c>
    </row>
    <row r="809" spans="1:4" x14ac:dyDescent="0.3">
      <c r="A809" s="2" t="s">
        <v>6285</v>
      </c>
      <c r="B809" s="2" t="s">
        <v>5171</v>
      </c>
      <c r="C809" s="2" t="s">
        <v>6286</v>
      </c>
      <c r="D809" s="2" t="s">
        <v>4248</v>
      </c>
    </row>
    <row r="810" spans="1:4" x14ac:dyDescent="0.3">
      <c r="A810" s="2" t="s">
        <v>6287</v>
      </c>
      <c r="B810" s="2" t="s">
        <v>5174</v>
      </c>
      <c r="C810" s="2" t="s">
        <v>6288</v>
      </c>
      <c r="D810" s="2" t="s">
        <v>4248</v>
      </c>
    </row>
    <row r="811" spans="1:4" x14ac:dyDescent="0.3">
      <c r="A811" s="2" t="s">
        <v>6289</v>
      </c>
      <c r="B811" s="2" t="s">
        <v>6290</v>
      </c>
      <c r="C811" s="2" t="s">
        <v>6291</v>
      </c>
      <c r="D811" s="2" t="s">
        <v>4248</v>
      </c>
    </row>
    <row r="812" spans="1:4" x14ac:dyDescent="0.3">
      <c r="A812" s="2" t="s">
        <v>6292</v>
      </c>
      <c r="B812" s="2" t="s">
        <v>6293</v>
      </c>
      <c r="C812" s="2" t="s">
        <v>6294</v>
      </c>
      <c r="D812" s="2" t="s">
        <v>4248</v>
      </c>
    </row>
    <row r="813" spans="1:4" x14ac:dyDescent="0.3">
      <c r="A813" s="2" t="s">
        <v>9265</v>
      </c>
      <c r="B813" s="2" t="s">
        <v>6367</v>
      </c>
      <c r="C813" s="2" t="s">
        <v>9266</v>
      </c>
      <c r="D813" s="2" t="s">
        <v>4248</v>
      </c>
    </row>
    <row r="814" spans="1:4" x14ac:dyDescent="0.3">
      <c r="A814" s="2" t="s">
        <v>9267</v>
      </c>
      <c r="B814" s="2" t="s">
        <v>6290</v>
      </c>
      <c r="C814" s="2" t="s">
        <v>9268</v>
      </c>
      <c r="D814" s="2" t="s">
        <v>4248</v>
      </c>
    </row>
    <row r="815" spans="1:4" x14ac:dyDescent="0.3">
      <c r="A815" s="2" t="s">
        <v>9269</v>
      </c>
      <c r="B815" s="2" t="s">
        <v>6293</v>
      </c>
      <c r="C815" s="2" t="s">
        <v>9270</v>
      </c>
      <c r="D815" s="2" t="s">
        <v>4248</v>
      </c>
    </row>
    <row r="816" spans="1:4" x14ac:dyDescent="0.3">
      <c r="A816" s="2" t="s">
        <v>6295</v>
      </c>
      <c r="B816" s="2" t="s">
        <v>6296</v>
      </c>
      <c r="C816" s="2" t="s">
        <v>6297</v>
      </c>
      <c r="D816" s="2" t="s">
        <v>4248</v>
      </c>
    </row>
    <row r="817" spans="1:4" x14ac:dyDescent="0.3">
      <c r="A817" s="2" t="s">
        <v>6298</v>
      </c>
      <c r="B817" s="2" t="s">
        <v>6299</v>
      </c>
      <c r="C817" s="2" t="s">
        <v>6300</v>
      </c>
      <c r="D817" s="2" t="s">
        <v>4248</v>
      </c>
    </row>
    <row r="818" spans="1:4" x14ac:dyDescent="0.3">
      <c r="A818" s="2" t="s">
        <v>6301</v>
      </c>
      <c r="B818" s="2" t="s">
        <v>6302</v>
      </c>
      <c r="C818" s="2" t="s">
        <v>6303</v>
      </c>
      <c r="D818" s="2" t="s">
        <v>4248</v>
      </c>
    </row>
    <row r="819" spans="1:4" x14ac:dyDescent="0.3">
      <c r="A819" s="2" t="s">
        <v>6304</v>
      </c>
      <c r="B819" s="2" t="s">
        <v>6305</v>
      </c>
      <c r="C819" s="2" t="s">
        <v>6306</v>
      </c>
      <c r="D819" s="2" t="s">
        <v>4248</v>
      </c>
    </row>
    <row r="820" spans="1:4" x14ac:dyDescent="0.3">
      <c r="A820" s="2" t="s">
        <v>6307</v>
      </c>
      <c r="B820" s="2" t="s">
        <v>6308</v>
      </c>
      <c r="C820" s="2" t="s">
        <v>6309</v>
      </c>
      <c r="D820" s="2" t="s">
        <v>4248</v>
      </c>
    </row>
    <row r="821" spans="1:4" x14ac:dyDescent="0.3">
      <c r="A821" s="2" t="s">
        <v>6310</v>
      </c>
      <c r="B821" s="2" t="s">
        <v>6311</v>
      </c>
      <c r="C821" s="2" t="s">
        <v>6312</v>
      </c>
      <c r="D821" s="2" t="s">
        <v>4248</v>
      </c>
    </row>
    <row r="822" spans="1:4" x14ac:dyDescent="0.3">
      <c r="A822" s="2" t="s">
        <v>6313</v>
      </c>
      <c r="B822" s="2" t="s">
        <v>6314</v>
      </c>
      <c r="C822" s="2" t="s">
        <v>6315</v>
      </c>
      <c r="D822" s="2" t="s">
        <v>4248</v>
      </c>
    </row>
    <row r="823" spans="1:4" x14ac:dyDescent="0.3">
      <c r="A823" s="2" t="s">
        <v>6316</v>
      </c>
      <c r="B823" s="2" t="s">
        <v>6317</v>
      </c>
      <c r="C823" s="2" t="s">
        <v>6318</v>
      </c>
      <c r="D823" s="2" t="s">
        <v>4248</v>
      </c>
    </row>
    <row r="824" spans="1:4" x14ac:dyDescent="0.3">
      <c r="A824" s="2" t="s">
        <v>6319</v>
      </c>
      <c r="B824" s="2" t="s">
        <v>6320</v>
      </c>
      <c r="C824" s="2" t="s">
        <v>6321</v>
      </c>
      <c r="D824" s="2" t="s">
        <v>4248</v>
      </c>
    </row>
    <row r="825" spans="1:4" x14ac:dyDescent="0.3">
      <c r="A825" s="2" t="s">
        <v>6322</v>
      </c>
      <c r="B825" s="2" t="s">
        <v>6323</v>
      </c>
      <c r="C825" s="2" t="s">
        <v>6324</v>
      </c>
      <c r="D825" s="2" t="s">
        <v>4248</v>
      </c>
    </row>
    <row r="826" spans="1:4" x14ac:dyDescent="0.3">
      <c r="A826" s="2" t="s">
        <v>9271</v>
      </c>
      <c r="B826" s="2" t="s">
        <v>9272</v>
      </c>
      <c r="C826" s="2" t="s">
        <v>9273</v>
      </c>
      <c r="D826" s="2" t="s">
        <v>4248</v>
      </c>
    </row>
    <row r="827" spans="1:4" x14ac:dyDescent="0.3">
      <c r="A827" s="2" t="s">
        <v>9274</v>
      </c>
      <c r="B827" s="2" t="s">
        <v>9275</v>
      </c>
      <c r="C827" s="2" t="s">
        <v>9276</v>
      </c>
      <c r="D827" s="2" t="s">
        <v>4248</v>
      </c>
    </row>
    <row r="828" spans="1:4" x14ac:dyDescent="0.3">
      <c r="A828" s="2" t="s">
        <v>9277</v>
      </c>
      <c r="B828" s="2" t="s">
        <v>9278</v>
      </c>
      <c r="C828" s="2" t="s">
        <v>9279</v>
      </c>
      <c r="D828" s="2" t="s">
        <v>4248</v>
      </c>
    </row>
    <row r="829" spans="1:4" x14ac:dyDescent="0.3">
      <c r="A829" s="2" t="s">
        <v>9280</v>
      </c>
      <c r="B829" s="2" t="s">
        <v>9281</v>
      </c>
      <c r="C829" s="2" t="s">
        <v>9282</v>
      </c>
      <c r="D829" s="2" t="s">
        <v>4248</v>
      </c>
    </row>
    <row r="830" spans="1:4" x14ac:dyDescent="0.3">
      <c r="A830" s="2" t="s">
        <v>9283</v>
      </c>
      <c r="B830" s="2" t="s">
        <v>9284</v>
      </c>
      <c r="C830" s="2" t="s">
        <v>9285</v>
      </c>
      <c r="D830" s="2" t="s">
        <v>4248</v>
      </c>
    </row>
    <row r="831" spans="1:4" x14ac:dyDescent="0.3">
      <c r="A831" s="2" t="s">
        <v>9286</v>
      </c>
      <c r="B831" s="2" t="s">
        <v>9287</v>
      </c>
      <c r="C831" s="2" t="s">
        <v>9288</v>
      </c>
      <c r="D831" s="2" t="s">
        <v>4248</v>
      </c>
    </row>
    <row r="832" spans="1:4" x14ac:dyDescent="0.3">
      <c r="A832" s="2" t="s">
        <v>9289</v>
      </c>
      <c r="B832" s="2" t="s">
        <v>9290</v>
      </c>
      <c r="C832" s="2" t="s">
        <v>9291</v>
      </c>
      <c r="D832" s="2" t="s">
        <v>4248</v>
      </c>
    </row>
    <row r="833" spans="1:4" x14ac:dyDescent="0.3">
      <c r="A833" s="2" t="s">
        <v>9292</v>
      </c>
      <c r="B833" s="2" t="s">
        <v>9293</v>
      </c>
      <c r="C833" s="2" t="s">
        <v>9294</v>
      </c>
      <c r="D833" s="2" t="s">
        <v>4248</v>
      </c>
    </row>
    <row r="834" spans="1:4" x14ac:dyDescent="0.3">
      <c r="A834" s="2" t="s">
        <v>9295</v>
      </c>
      <c r="B834" s="2" t="s">
        <v>9296</v>
      </c>
      <c r="C834" s="2" t="s">
        <v>9297</v>
      </c>
      <c r="D834" s="2" t="s">
        <v>4248</v>
      </c>
    </row>
    <row r="835" spans="1:4" x14ac:dyDescent="0.3">
      <c r="A835" s="2" t="s">
        <v>9298</v>
      </c>
      <c r="B835" s="2" t="s">
        <v>9299</v>
      </c>
      <c r="C835" s="2" t="s">
        <v>9300</v>
      </c>
      <c r="D835" s="2" t="s">
        <v>4248</v>
      </c>
    </row>
    <row r="836" spans="1:4" x14ac:dyDescent="0.3">
      <c r="A836" s="2" t="s">
        <v>9301</v>
      </c>
      <c r="B836" s="2" t="s">
        <v>9302</v>
      </c>
      <c r="C836" s="2" t="s">
        <v>9303</v>
      </c>
      <c r="D836" s="2" t="s">
        <v>4248</v>
      </c>
    </row>
    <row r="837" spans="1:4" x14ac:dyDescent="0.3">
      <c r="A837" s="2" t="s">
        <v>8228</v>
      </c>
      <c r="B837" s="2" t="s">
        <v>8229</v>
      </c>
      <c r="C837" s="2" t="s">
        <v>8230</v>
      </c>
      <c r="D837" s="2" t="s">
        <v>4248</v>
      </c>
    </row>
    <row r="838" spans="1:4" x14ac:dyDescent="0.3">
      <c r="A838" s="2" t="s">
        <v>8231</v>
      </c>
      <c r="B838" s="2" t="s">
        <v>8232</v>
      </c>
      <c r="C838" s="2" t="s">
        <v>8233</v>
      </c>
      <c r="D838" s="2" t="s">
        <v>4248</v>
      </c>
    </row>
    <row r="839" spans="1:4" x14ac:dyDescent="0.3">
      <c r="A839" s="2" t="s">
        <v>8234</v>
      </c>
      <c r="B839" s="2" t="s">
        <v>8235</v>
      </c>
      <c r="C839" s="2" t="s">
        <v>8236</v>
      </c>
      <c r="D839" s="2" t="s">
        <v>4248</v>
      </c>
    </row>
    <row r="840" spans="1:4" x14ac:dyDescent="0.3">
      <c r="A840" s="2" t="s">
        <v>8237</v>
      </c>
      <c r="B840" s="2" t="s">
        <v>8238</v>
      </c>
      <c r="C840" s="2" t="s">
        <v>8239</v>
      </c>
      <c r="D840" s="2" t="s">
        <v>4248</v>
      </c>
    </row>
    <row r="841" spans="1:4" x14ac:dyDescent="0.3">
      <c r="A841" s="2" t="s">
        <v>8240</v>
      </c>
      <c r="B841" s="2" t="s">
        <v>8241</v>
      </c>
      <c r="C841" s="2" t="s">
        <v>8242</v>
      </c>
      <c r="D841" s="2" t="s">
        <v>4248</v>
      </c>
    </row>
    <row r="842" spans="1:4" x14ac:dyDescent="0.3">
      <c r="A842" s="2" t="s">
        <v>8243</v>
      </c>
      <c r="B842" s="2" t="s">
        <v>8244</v>
      </c>
      <c r="C842" s="2" t="s">
        <v>8245</v>
      </c>
      <c r="D842" s="2" t="s">
        <v>4248</v>
      </c>
    </row>
    <row r="843" spans="1:4" x14ac:dyDescent="0.3">
      <c r="A843" s="2" t="s">
        <v>8246</v>
      </c>
      <c r="B843" s="2" t="s">
        <v>8247</v>
      </c>
      <c r="C843" s="2" t="s">
        <v>8248</v>
      </c>
      <c r="D843" s="2" t="s">
        <v>4248</v>
      </c>
    </row>
    <row r="844" spans="1:4" x14ac:dyDescent="0.3">
      <c r="A844" s="2" t="s">
        <v>8249</v>
      </c>
      <c r="B844" s="2" t="s">
        <v>8250</v>
      </c>
      <c r="C844" s="2" t="s">
        <v>8251</v>
      </c>
      <c r="D844" s="2" t="s">
        <v>4248</v>
      </c>
    </row>
    <row r="845" spans="1:4" x14ac:dyDescent="0.3">
      <c r="A845" s="2" t="s">
        <v>8252</v>
      </c>
      <c r="B845" s="2" t="s">
        <v>8253</v>
      </c>
      <c r="C845" s="2" t="s">
        <v>8254</v>
      </c>
      <c r="D845" s="2" t="s">
        <v>4248</v>
      </c>
    </row>
    <row r="846" spans="1:4" x14ac:dyDescent="0.3">
      <c r="A846" s="2" t="s">
        <v>8255</v>
      </c>
      <c r="B846" s="2" t="s">
        <v>8256</v>
      </c>
      <c r="C846" s="2" t="s">
        <v>8257</v>
      </c>
      <c r="D846" s="2" t="s">
        <v>4248</v>
      </c>
    </row>
    <row r="847" spans="1:4" x14ac:dyDescent="0.3">
      <c r="A847" s="2" t="s">
        <v>8258</v>
      </c>
      <c r="B847" s="2" t="s">
        <v>8259</v>
      </c>
      <c r="C847" s="2" t="s">
        <v>8260</v>
      </c>
      <c r="D847" s="2" t="s">
        <v>4248</v>
      </c>
    </row>
    <row r="848" spans="1:4" x14ac:dyDescent="0.3">
      <c r="A848" s="2" t="s">
        <v>8261</v>
      </c>
      <c r="B848" s="2" t="s">
        <v>8262</v>
      </c>
      <c r="C848" s="2" t="s">
        <v>8263</v>
      </c>
      <c r="D848" s="2" t="s">
        <v>4248</v>
      </c>
    </row>
    <row r="849" spans="1:4" x14ac:dyDescent="0.3">
      <c r="A849" s="2" t="s">
        <v>8264</v>
      </c>
      <c r="B849" s="2" t="s">
        <v>8265</v>
      </c>
      <c r="C849" s="2" t="s">
        <v>8266</v>
      </c>
      <c r="D849" s="2" t="s">
        <v>4248</v>
      </c>
    </row>
    <row r="850" spans="1:4" x14ac:dyDescent="0.3">
      <c r="A850" s="2" t="s">
        <v>8267</v>
      </c>
      <c r="B850" s="2" t="s">
        <v>8268</v>
      </c>
      <c r="C850" s="2" t="s">
        <v>8269</v>
      </c>
      <c r="D850" s="2" t="s">
        <v>4248</v>
      </c>
    </row>
    <row r="851" spans="1:4" x14ac:dyDescent="0.3">
      <c r="A851" s="2" t="s">
        <v>8270</v>
      </c>
      <c r="B851" s="2" t="s">
        <v>8271</v>
      </c>
      <c r="C851" s="2" t="s">
        <v>8272</v>
      </c>
      <c r="D851" s="2" t="s">
        <v>4248</v>
      </c>
    </row>
    <row r="852" spans="1:4" x14ac:dyDescent="0.3">
      <c r="A852" s="2" t="s">
        <v>8273</v>
      </c>
      <c r="B852" s="2" t="s">
        <v>8274</v>
      </c>
      <c r="C852" s="2" t="s">
        <v>8275</v>
      </c>
      <c r="D852" s="2" t="s">
        <v>4248</v>
      </c>
    </row>
    <row r="853" spans="1:4" x14ac:dyDescent="0.3">
      <c r="A853" s="2" t="s">
        <v>8276</v>
      </c>
      <c r="B853" s="2" t="s">
        <v>8277</v>
      </c>
      <c r="C853" s="2" t="s">
        <v>8278</v>
      </c>
      <c r="D853" s="2" t="s">
        <v>4248</v>
      </c>
    </row>
    <row r="854" spans="1:4" x14ac:dyDescent="0.3">
      <c r="A854" s="2" t="s">
        <v>8279</v>
      </c>
      <c r="B854" s="2" t="s">
        <v>8280</v>
      </c>
      <c r="C854" s="2" t="s">
        <v>8281</v>
      </c>
      <c r="D854" s="2" t="s">
        <v>4248</v>
      </c>
    </row>
    <row r="855" spans="1:4" x14ac:dyDescent="0.3">
      <c r="A855" s="2" t="s">
        <v>8282</v>
      </c>
      <c r="B855" s="2" t="s">
        <v>8283</v>
      </c>
      <c r="C855" s="2" t="s">
        <v>8284</v>
      </c>
      <c r="D855" s="2" t="s">
        <v>4248</v>
      </c>
    </row>
    <row r="856" spans="1:4" x14ac:dyDescent="0.3">
      <c r="A856" s="2" t="s">
        <v>8285</v>
      </c>
      <c r="B856" s="2" t="s">
        <v>8286</v>
      </c>
      <c r="C856" s="2" t="s">
        <v>8287</v>
      </c>
      <c r="D856" s="2" t="s">
        <v>4248</v>
      </c>
    </row>
    <row r="857" spans="1:4" x14ac:dyDescent="0.3">
      <c r="A857" s="2" t="s">
        <v>8288</v>
      </c>
      <c r="B857" s="2" t="s">
        <v>8289</v>
      </c>
      <c r="C857" s="2" t="s">
        <v>8290</v>
      </c>
      <c r="D857" s="2" t="s">
        <v>4248</v>
      </c>
    </row>
    <row r="858" spans="1:4" x14ac:dyDescent="0.3">
      <c r="A858" s="2" t="s">
        <v>8291</v>
      </c>
      <c r="B858" s="2" t="s">
        <v>8292</v>
      </c>
      <c r="C858" s="2" t="s">
        <v>8293</v>
      </c>
      <c r="D858" s="2" t="s">
        <v>4248</v>
      </c>
    </row>
    <row r="859" spans="1:4" x14ac:dyDescent="0.3">
      <c r="A859" s="2" t="s">
        <v>8294</v>
      </c>
      <c r="B859" s="2" t="s">
        <v>8295</v>
      </c>
      <c r="C859" s="2" t="s">
        <v>8296</v>
      </c>
      <c r="D859" s="2" t="s">
        <v>4248</v>
      </c>
    </row>
    <row r="860" spans="1:4" x14ac:dyDescent="0.3">
      <c r="A860" s="2" t="s">
        <v>8297</v>
      </c>
      <c r="B860" s="2" t="s">
        <v>8298</v>
      </c>
      <c r="C860" s="2" t="s">
        <v>8299</v>
      </c>
      <c r="D860" s="2" t="s">
        <v>4248</v>
      </c>
    </row>
    <row r="861" spans="1:4" x14ac:dyDescent="0.3">
      <c r="A861" s="2" t="s">
        <v>8300</v>
      </c>
      <c r="B861" s="2" t="s">
        <v>8301</v>
      </c>
      <c r="C861" s="2" t="s">
        <v>8302</v>
      </c>
      <c r="D861" s="2" t="s">
        <v>4248</v>
      </c>
    </row>
    <row r="862" spans="1:4" x14ac:dyDescent="0.3">
      <c r="A862" s="2" t="s">
        <v>8303</v>
      </c>
      <c r="B862" s="2" t="s">
        <v>8304</v>
      </c>
      <c r="C862" s="2" t="s">
        <v>8305</v>
      </c>
      <c r="D862" s="2" t="s">
        <v>4248</v>
      </c>
    </row>
    <row r="863" spans="1:4" x14ac:dyDescent="0.3">
      <c r="A863" s="2" t="s">
        <v>8306</v>
      </c>
      <c r="B863" s="2" t="s">
        <v>8307</v>
      </c>
      <c r="C863" s="2" t="s">
        <v>8308</v>
      </c>
      <c r="D863" s="2" t="s">
        <v>4248</v>
      </c>
    </row>
    <row r="864" spans="1:4" x14ac:dyDescent="0.3">
      <c r="A864" s="2" t="s">
        <v>8309</v>
      </c>
      <c r="B864" s="2" t="s">
        <v>8310</v>
      </c>
      <c r="C864" s="2" t="s">
        <v>8311</v>
      </c>
      <c r="D864" s="2" t="s">
        <v>4248</v>
      </c>
    </row>
    <row r="865" spans="1:4" x14ac:dyDescent="0.3">
      <c r="A865" s="2" t="s">
        <v>8312</v>
      </c>
      <c r="B865" s="2" t="s">
        <v>8313</v>
      </c>
      <c r="C865" s="2" t="s">
        <v>8314</v>
      </c>
      <c r="D865" s="2" t="s">
        <v>4248</v>
      </c>
    </row>
    <row r="866" spans="1:4" x14ac:dyDescent="0.3">
      <c r="A866" s="2" t="s">
        <v>8315</v>
      </c>
      <c r="B866" s="2" t="s">
        <v>8316</v>
      </c>
      <c r="C866" s="2" t="s">
        <v>8317</v>
      </c>
      <c r="D866" s="2" t="s">
        <v>4248</v>
      </c>
    </row>
    <row r="867" spans="1:4" x14ac:dyDescent="0.3">
      <c r="A867" s="2" t="s">
        <v>8318</v>
      </c>
      <c r="B867" s="2" t="s">
        <v>8319</v>
      </c>
      <c r="C867" s="2" t="s">
        <v>8320</v>
      </c>
      <c r="D867" s="2" t="s">
        <v>4248</v>
      </c>
    </row>
    <row r="868" spans="1:4" x14ac:dyDescent="0.3">
      <c r="A868" s="2" t="s">
        <v>8321</v>
      </c>
      <c r="B868" s="2" t="s">
        <v>8286</v>
      </c>
      <c r="C868" s="2" t="s">
        <v>8322</v>
      </c>
      <c r="D868" s="2" t="s">
        <v>4248</v>
      </c>
    </row>
    <row r="869" spans="1:4" x14ac:dyDescent="0.3">
      <c r="A869" s="2" t="s">
        <v>9328</v>
      </c>
      <c r="B869" s="2" t="s">
        <v>8289</v>
      </c>
      <c r="C869" s="2" t="s">
        <v>9329</v>
      </c>
      <c r="D869" s="2" t="s">
        <v>4248</v>
      </c>
    </row>
    <row r="870" spans="1:4" x14ac:dyDescent="0.3">
      <c r="A870" s="2" t="s">
        <v>9330</v>
      </c>
      <c r="B870" s="2" t="s">
        <v>8292</v>
      </c>
      <c r="C870" s="2" t="s">
        <v>9331</v>
      </c>
      <c r="D870" s="2" t="s">
        <v>4248</v>
      </c>
    </row>
    <row r="871" spans="1:4" x14ac:dyDescent="0.3">
      <c r="A871" s="2" t="s">
        <v>9332</v>
      </c>
      <c r="B871" s="2" t="s">
        <v>9333</v>
      </c>
      <c r="C871" s="2" t="s">
        <v>9334</v>
      </c>
      <c r="D871" s="2" t="s">
        <v>4248</v>
      </c>
    </row>
    <row r="872" spans="1:4" x14ac:dyDescent="0.3">
      <c r="A872" s="2" t="s">
        <v>9335</v>
      </c>
      <c r="B872" s="2" t="s">
        <v>9336</v>
      </c>
      <c r="C872" s="2" t="s">
        <v>9337</v>
      </c>
      <c r="D872" s="2" t="s">
        <v>4248</v>
      </c>
    </row>
    <row r="873" spans="1:4" x14ac:dyDescent="0.3">
      <c r="A873" s="2" t="s">
        <v>8198</v>
      </c>
      <c r="B873" s="2" t="s">
        <v>8199</v>
      </c>
      <c r="C873" s="2" t="s">
        <v>8200</v>
      </c>
      <c r="D873" s="2" t="s">
        <v>4248</v>
      </c>
    </row>
    <row r="874" spans="1:4" x14ac:dyDescent="0.3">
      <c r="A874" s="2" t="s">
        <v>8201</v>
      </c>
      <c r="B874" s="2" t="s">
        <v>8202</v>
      </c>
      <c r="C874" s="2" t="s">
        <v>8203</v>
      </c>
      <c r="D874" s="2" t="s">
        <v>4248</v>
      </c>
    </row>
    <row r="875" spans="1:4" x14ac:dyDescent="0.3">
      <c r="A875" s="2" t="s">
        <v>8204</v>
      </c>
      <c r="B875" s="2" t="s">
        <v>8205</v>
      </c>
      <c r="C875" s="2" t="s">
        <v>8206</v>
      </c>
      <c r="D875" s="2" t="s">
        <v>4248</v>
      </c>
    </row>
    <row r="876" spans="1:4" x14ac:dyDescent="0.3">
      <c r="A876" s="2" t="s">
        <v>8207</v>
      </c>
      <c r="B876" s="2" t="s">
        <v>8208</v>
      </c>
      <c r="C876" s="2" t="s">
        <v>8209</v>
      </c>
      <c r="D876" s="2" t="s">
        <v>4248</v>
      </c>
    </row>
    <row r="877" spans="1:4" x14ac:dyDescent="0.3">
      <c r="A877" s="2" t="s">
        <v>8210</v>
      </c>
      <c r="B877" s="2" t="s">
        <v>8211</v>
      </c>
      <c r="C877" s="2" t="s">
        <v>8212</v>
      </c>
      <c r="D877" s="2" t="s">
        <v>4248</v>
      </c>
    </row>
    <row r="878" spans="1:4" x14ac:dyDescent="0.3">
      <c r="A878" s="2" t="s">
        <v>8213</v>
      </c>
      <c r="B878" s="2" t="s">
        <v>8214</v>
      </c>
      <c r="C878" s="2" t="s">
        <v>8215</v>
      </c>
      <c r="D878" s="2" t="s">
        <v>4248</v>
      </c>
    </row>
    <row r="879" spans="1:4" x14ac:dyDescent="0.3">
      <c r="A879" s="2" t="s">
        <v>8216</v>
      </c>
      <c r="B879" s="2" t="s">
        <v>8217</v>
      </c>
      <c r="C879" s="2" t="s">
        <v>8218</v>
      </c>
      <c r="D879" s="2" t="s">
        <v>4248</v>
      </c>
    </row>
    <row r="880" spans="1:4" x14ac:dyDescent="0.3">
      <c r="A880" s="2" t="s">
        <v>8219</v>
      </c>
      <c r="B880" s="2" t="s">
        <v>8220</v>
      </c>
      <c r="C880" s="2" t="s">
        <v>8221</v>
      </c>
      <c r="D880" s="2" t="s">
        <v>3713</v>
      </c>
    </row>
    <row r="881" spans="1:4" x14ac:dyDescent="0.3">
      <c r="A881" s="2" t="s">
        <v>8222</v>
      </c>
      <c r="B881" s="2" t="s">
        <v>8223</v>
      </c>
      <c r="C881" s="2" t="s">
        <v>8224</v>
      </c>
      <c r="D881" s="2" t="s">
        <v>3713</v>
      </c>
    </row>
    <row r="882" spans="1:4" x14ac:dyDescent="0.3">
      <c r="A882" s="2" t="s">
        <v>8225</v>
      </c>
      <c r="B882" s="2" t="s">
        <v>8226</v>
      </c>
      <c r="C882" s="2" t="s">
        <v>8227</v>
      </c>
      <c r="D882" s="2" t="s">
        <v>3713</v>
      </c>
    </row>
    <row r="883" spans="1:4" x14ac:dyDescent="0.3">
      <c r="A883" s="2" t="s">
        <v>7355</v>
      </c>
      <c r="B883" s="2" t="s">
        <v>7356</v>
      </c>
      <c r="C883" s="2" t="s">
        <v>7357</v>
      </c>
      <c r="D883" s="2" t="s">
        <v>3713</v>
      </c>
    </row>
    <row r="884" spans="1:4" x14ac:dyDescent="0.3">
      <c r="A884" s="2" t="s">
        <v>7358</v>
      </c>
      <c r="B884" s="2" t="s">
        <v>7359</v>
      </c>
      <c r="C884" s="2" t="s">
        <v>7360</v>
      </c>
      <c r="D884" s="2" t="s">
        <v>3713</v>
      </c>
    </row>
    <row r="885" spans="1:4" x14ac:dyDescent="0.3">
      <c r="A885" s="2" t="s">
        <v>7361</v>
      </c>
      <c r="B885" s="2" t="s">
        <v>7362</v>
      </c>
      <c r="C885" s="2" t="s">
        <v>7363</v>
      </c>
      <c r="D885" s="2" t="s">
        <v>3713</v>
      </c>
    </row>
    <row r="886" spans="1:4" x14ac:dyDescent="0.3">
      <c r="A886" s="2" t="s">
        <v>7364</v>
      </c>
      <c r="B886" s="2" t="s">
        <v>7365</v>
      </c>
      <c r="C886" s="2" t="s">
        <v>7366</v>
      </c>
      <c r="D886" s="2" t="s">
        <v>3713</v>
      </c>
    </row>
    <row r="887" spans="1:4" x14ac:dyDescent="0.3">
      <c r="A887" s="2" t="s">
        <v>7367</v>
      </c>
      <c r="B887" s="2" t="s">
        <v>7368</v>
      </c>
      <c r="C887" s="2" t="s">
        <v>7369</v>
      </c>
      <c r="D887" s="2" t="s">
        <v>3713</v>
      </c>
    </row>
    <row r="888" spans="1:4" x14ac:dyDescent="0.3">
      <c r="A888" s="2" t="s">
        <v>6467</v>
      </c>
      <c r="B888" s="2" t="s">
        <v>6468</v>
      </c>
      <c r="C888" s="2" t="s">
        <v>6469</v>
      </c>
      <c r="D888" s="2" t="s">
        <v>3713</v>
      </c>
    </row>
    <row r="889" spans="1:4" x14ac:dyDescent="0.3">
      <c r="A889" s="2" t="s">
        <v>7370</v>
      </c>
      <c r="B889" s="2" t="s">
        <v>3851</v>
      </c>
      <c r="C889" s="2" t="s">
        <v>7371</v>
      </c>
      <c r="D889" s="2" t="s">
        <v>3713</v>
      </c>
    </row>
    <row r="890" spans="1:4" x14ac:dyDescent="0.3">
      <c r="A890" s="2" t="s">
        <v>6383</v>
      </c>
      <c r="B890" s="2" t="s">
        <v>6384</v>
      </c>
      <c r="C890" s="2" t="s">
        <v>6385</v>
      </c>
      <c r="D890" s="2" t="s">
        <v>3713</v>
      </c>
    </row>
    <row r="891" spans="1:4" x14ac:dyDescent="0.3">
      <c r="A891" s="2" t="s">
        <v>7372</v>
      </c>
      <c r="B891" s="2" t="s">
        <v>3854</v>
      </c>
      <c r="C891" s="2" t="s">
        <v>7373</v>
      </c>
      <c r="D891" s="2" t="s">
        <v>3713</v>
      </c>
    </row>
    <row r="892" spans="1:4" x14ac:dyDescent="0.3">
      <c r="A892" s="2" t="s">
        <v>7374</v>
      </c>
      <c r="B892" s="2" t="s">
        <v>7375</v>
      </c>
      <c r="C892" s="2" t="s">
        <v>7376</v>
      </c>
      <c r="D892" s="2" t="s">
        <v>3713</v>
      </c>
    </row>
    <row r="893" spans="1:4" x14ac:dyDescent="0.3">
      <c r="A893" s="2" t="s">
        <v>7377</v>
      </c>
      <c r="B893" s="2" t="s">
        <v>7378</v>
      </c>
      <c r="C893" s="2" t="s">
        <v>7379</v>
      </c>
      <c r="D893" s="2" t="s">
        <v>3713</v>
      </c>
    </row>
    <row r="894" spans="1:4" x14ac:dyDescent="0.3">
      <c r="A894" s="2" t="s">
        <v>7380</v>
      </c>
      <c r="B894" s="2" t="s">
        <v>7381</v>
      </c>
      <c r="C894" s="2" t="s">
        <v>7382</v>
      </c>
      <c r="D894" s="2" t="s">
        <v>3713</v>
      </c>
    </row>
    <row r="895" spans="1:4" x14ac:dyDescent="0.3">
      <c r="A895" s="2" t="s">
        <v>7383</v>
      </c>
      <c r="B895" s="2" t="s">
        <v>7384</v>
      </c>
      <c r="C895" s="2" t="s">
        <v>7385</v>
      </c>
      <c r="D895" s="2" t="s">
        <v>3713</v>
      </c>
    </row>
    <row r="896" spans="1:4" x14ac:dyDescent="0.3">
      <c r="A896" s="18" t="s">
        <v>3561</v>
      </c>
      <c r="B896" s="2" t="s">
        <v>3562</v>
      </c>
      <c r="C896" s="2" t="s">
        <v>3563</v>
      </c>
      <c r="D896" s="2" t="s">
        <v>3713</v>
      </c>
    </row>
    <row r="897" spans="1:4" x14ac:dyDescent="0.3">
      <c r="A897" s="2" t="s">
        <v>3838</v>
      </c>
      <c r="B897" s="2" t="s">
        <v>3839</v>
      </c>
      <c r="C897" s="2" t="s">
        <v>3840</v>
      </c>
      <c r="D897" s="2" t="s">
        <v>3713</v>
      </c>
    </row>
    <row r="898" spans="1:4" x14ac:dyDescent="0.3">
      <c r="A898" s="2" t="s">
        <v>3841</v>
      </c>
      <c r="B898" s="2" t="s">
        <v>3842</v>
      </c>
      <c r="C898" s="2" t="s">
        <v>3843</v>
      </c>
      <c r="D898" s="2" t="s">
        <v>3713</v>
      </c>
    </row>
    <row r="899" spans="1:4" x14ac:dyDescent="0.3">
      <c r="A899" s="2" t="s">
        <v>3844</v>
      </c>
      <c r="B899" s="2" t="s">
        <v>3845</v>
      </c>
      <c r="C899" s="2" t="s">
        <v>3846</v>
      </c>
      <c r="D899" s="2" t="s">
        <v>3713</v>
      </c>
    </row>
    <row r="900" spans="1:4" x14ac:dyDescent="0.3">
      <c r="A900" s="2" t="s">
        <v>3847</v>
      </c>
      <c r="B900" s="2" t="s">
        <v>3848</v>
      </c>
      <c r="C900" s="2" t="s">
        <v>3849</v>
      </c>
      <c r="D900" s="2" t="s">
        <v>3713</v>
      </c>
    </row>
    <row r="901" spans="1:4" x14ac:dyDescent="0.3">
      <c r="A901" s="2" t="s">
        <v>3850</v>
      </c>
      <c r="B901" s="2" t="s">
        <v>3851</v>
      </c>
      <c r="C901" s="2" t="s">
        <v>3852</v>
      </c>
      <c r="D901" s="2" t="s">
        <v>3713</v>
      </c>
    </row>
    <row r="902" spans="1:4" x14ac:dyDescent="0.3">
      <c r="A902" s="2" t="s">
        <v>3853</v>
      </c>
      <c r="B902" s="2" t="s">
        <v>3854</v>
      </c>
      <c r="C902" s="2" t="s">
        <v>3855</v>
      </c>
      <c r="D902" s="2" t="s">
        <v>3713</v>
      </c>
    </row>
    <row r="903" spans="1:4" x14ac:dyDescent="0.3">
      <c r="A903" s="2" t="s">
        <v>3856</v>
      </c>
      <c r="B903" s="2" t="s">
        <v>3857</v>
      </c>
      <c r="C903" s="2" t="s">
        <v>3858</v>
      </c>
      <c r="D903" s="2" t="s">
        <v>3713</v>
      </c>
    </row>
    <row r="904" spans="1:4" x14ac:dyDescent="0.3">
      <c r="A904" s="2" t="s">
        <v>3859</v>
      </c>
      <c r="B904" s="2" t="s">
        <v>3860</v>
      </c>
      <c r="C904" s="2" t="s">
        <v>3861</v>
      </c>
      <c r="D904" s="2" t="s">
        <v>3713</v>
      </c>
    </row>
    <row r="905" spans="1:4" x14ac:dyDescent="0.3">
      <c r="A905" s="2" t="s">
        <v>3862</v>
      </c>
      <c r="B905" s="2" t="s">
        <v>3863</v>
      </c>
      <c r="C905" s="2" t="s">
        <v>3864</v>
      </c>
      <c r="D905" s="2" t="s">
        <v>3713</v>
      </c>
    </row>
    <row r="906" spans="1:4" x14ac:dyDescent="0.3">
      <c r="A906" s="2" t="s">
        <v>3865</v>
      </c>
      <c r="B906" s="2" t="s">
        <v>3866</v>
      </c>
      <c r="C906" s="2" t="s">
        <v>3867</v>
      </c>
      <c r="D906" s="2" t="s">
        <v>3713</v>
      </c>
    </row>
    <row r="907" spans="1:4" x14ac:dyDescent="0.3">
      <c r="A907" s="2" t="s">
        <v>3868</v>
      </c>
      <c r="B907" s="2" t="s">
        <v>3869</v>
      </c>
      <c r="C907" s="2" t="s">
        <v>3870</v>
      </c>
      <c r="D907" s="2" t="s">
        <v>3713</v>
      </c>
    </row>
    <row r="908" spans="1:4" x14ac:dyDescent="0.3">
      <c r="A908" s="2" t="s">
        <v>3871</v>
      </c>
      <c r="B908" s="2" t="s">
        <v>3872</v>
      </c>
      <c r="C908" s="2" t="s">
        <v>3873</v>
      </c>
      <c r="D908" s="2" t="s">
        <v>3713</v>
      </c>
    </row>
    <row r="909" spans="1:4" x14ac:dyDescent="0.3">
      <c r="A909" s="2" t="s">
        <v>3874</v>
      </c>
      <c r="B909" s="2" t="s">
        <v>3875</v>
      </c>
      <c r="C909" s="2" t="s">
        <v>3876</v>
      </c>
      <c r="D909" s="2" t="s">
        <v>4248</v>
      </c>
    </row>
    <row r="910" spans="1:4" x14ac:dyDescent="0.3">
      <c r="A910" s="2" t="s">
        <v>3877</v>
      </c>
      <c r="B910" s="2" t="s">
        <v>3878</v>
      </c>
      <c r="C910" s="2" t="s">
        <v>3879</v>
      </c>
      <c r="D910" s="2" t="s">
        <v>4248</v>
      </c>
    </row>
    <row r="911" spans="1:4" x14ac:dyDescent="0.3">
      <c r="A911" s="2" t="s">
        <v>3880</v>
      </c>
      <c r="B911" s="2" t="s">
        <v>3881</v>
      </c>
      <c r="C911" s="2" t="s">
        <v>3882</v>
      </c>
      <c r="D911" s="2" t="s">
        <v>4248</v>
      </c>
    </row>
    <row r="912" spans="1:4" x14ac:dyDescent="0.3">
      <c r="A912" s="2" t="s">
        <v>3883</v>
      </c>
      <c r="B912" s="2" t="s">
        <v>3884</v>
      </c>
      <c r="C912" s="2" t="s">
        <v>3885</v>
      </c>
      <c r="D912" s="2" t="s">
        <v>4248</v>
      </c>
    </row>
    <row r="913" spans="1:4" x14ac:dyDescent="0.3">
      <c r="A913" s="2" t="s">
        <v>3886</v>
      </c>
      <c r="B913" s="2" t="s">
        <v>3887</v>
      </c>
      <c r="C913" s="2" t="s">
        <v>3888</v>
      </c>
      <c r="D913" s="2" t="s">
        <v>4248</v>
      </c>
    </row>
    <row r="914" spans="1:4" x14ac:dyDescent="0.3">
      <c r="A914" s="2" t="s">
        <v>3889</v>
      </c>
      <c r="B914" s="2" t="s">
        <v>3890</v>
      </c>
      <c r="C914" s="2" t="s">
        <v>3891</v>
      </c>
      <c r="D914" s="2" t="s">
        <v>4248</v>
      </c>
    </row>
    <row r="915" spans="1:4" x14ac:dyDescent="0.3">
      <c r="A915" s="2" t="s">
        <v>3892</v>
      </c>
      <c r="B915" s="2" t="s">
        <v>3893</v>
      </c>
      <c r="C915" s="2" t="s">
        <v>3894</v>
      </c>
      <c r="D915" s="2" t="s">
        <v>4248</v>
      </c>
    </row>
    <row r="916" spans="1:4" x14ac:dyDescent="0.3">
      <c r="A916" s="2" t="s">
        <v>3895</v>
      </c>
      <c r="B916" s="2" t="s">
        <v>3896</v>
      </c>
      <c r="C916" s="2" t="s">
        <v>3897</v>
      </c>
      <c r="D916" s="2" t="s">
        <v>4248</v>
      </c>
    </row>
    <row r="917" spans="1:4" x14ac:dyDescent="0.3">
      <c r="A917" s="2" t="s">
        <v>3898</v>
      </c>
      <c r="B917" s="2" t="s">
        <v>3899</v>
      </c>
      <c r="C917" s="2" t="s">
        <v>3900</v>
      </c>
      <c r="D917" s="2" t="s">
        <v>4248</v>
      </c>
    </row>
    <row r="918" spans="1:4" x14ac:dyDescent="0.3">
      <c r="A918" s="2" t="s">
        <v>3901</v>
      </c>
      <c r="B918" s="2" t="s">
        <v>3902</v>
      </c>
      <c r="C918" s="2" t="s">
        <v>3903</v>
      </c>
      <c r="D918" s="2" t="s">
        <v>4248</v>
      </c>
    </row>
    <row r="919" spans="1:4" x14ac:dyDescent="0.3">
      <c r="A919" s="2" t="s">
        <v>3904</v>
      </c>
      <c r="B919" s="2" t="s">
        <v>3905</v>
      </c>
      <c r="C919" s="2" t="s">
        <v>3906</v>
      </c>
      <c r="D919" s="2" t="s">
        <v>4248</v>
      </c>
    </row>
    <row r="920" spans="1:4" x14ac:dyDescent="0.3">
      <c r="A920" s="2" t="s">
        <v>3907</v>
      </c>
      <c r="B920" s="2" t="s">
        <v>3908</v>
      </c>
      <c r="C920" s="2" t="s">
        <v>3909</v>
      </c>
      <c r="D920" s="2" t="s">
        <v>4248</v>
      </c>
    </row>
    <row r="921" spans="1:4" x14ac:dyDescent="0.3">
      <c r="A921" s="2" t="s">
        <v>3910</v>
      </c>
      <c r="B921" s="2" t="s">
        <v>3911</v>
      </c>
      <c r="C921" s="2" t="s">
        <v>3912</v>
      </c>
      <c r="D921" s="2" t="s">
        <v>4248</v>
      </c>
    </row>
    <row r="922" spans="1:4" x14ac:dyDescent="0.3">
      <c r="A922" s="2" t="s">
        <v>3913</v>
      </c>
      <c r="B922" s="2" t="s">
        <v>3914</v>
      </c>
      <c r="C922" s="2" t="s">
        <v>3915</v>
      </c>
      <c r="D922" s="2" t="s">
        <v>4248</v>
      </c>
    </row>
    <row r="923" spans="1:4" x14ac:dyDescent="0.3">
      <c r="A923" s="2" t="s">
        <v>3916</v>
      </c>
      <c r="B923" s="2" t="s">
        <v>3917</v>
      </c>
      <c r="C923" s="2" t="s">
        <v>3918</v>
      </c>
      <c r="D923" s="2" t="s">
        <v>4248</v>
      </c>
    </row>
    <row r="924" spans="1:4" x14ac:dyDescent="0.3">
      <c r="A924" s="2" t="s">
        <v>3919</v>
      </c>
      <c r="B924" s="2" t="s">
        <v>3920</v>
      </c>
      <c r="C924" s="2" t="s">
        <v>3921</v>
      </c>
      <c r="D924" s="2" t="s">
        <v>4248</v>
      </c>
    </row>
    <row r="925" spans="1:4" x14ac:dyDescent="0.3">
      <c r="A925" s="2" t="s">
        <v>3922</v>
      </c>
      <c r="B925" s="2" t="s">
        <v>3923</v>
      </c>
      <c r="C925" s="2" t="s">
        <v>3924</v>
      </c>
      <c r="D925" s="2" t="s">
        <v>4248</v>
      </c>
    </row>
    <row r="926" spans="1:4" x14ac:dyDescent="0.3">
      <c r="A926" s="2" t="s">
        <v>3925</v>
      </c>
      <c r="B926" s="2" t="s">
        <v>3926</v>
      </c>
      <c r="C926" s="2" t="s">
        <v>3927</v>
      </c>
      <c r="D926" s="2" t="s">
        <v>4248</v>
      </c>
    </row>
    <row r="927" spans="1:4" x14ac:dyDescent="0.3">
      <c r="A927" s="2" t="s">
        <v>3928</v>
      </c>
      <c r="B927" s="2" t="s">
        <v>3929</v>
      </c>
      <c r="C927" s="2" t="s">
        <v>3930</v>
      </c>
      <c r="D927" s="2" t="s">
        <v>4248</v>
      </c>
    </row>
    <row r="928" spans="1:4" x14ac:dyDescent="0.3">
      <c r="A928" s="2" t="s">
        <v>3931</v>
      </c>
      <c r="B928" s="2" t="s">
        <v>3932</v>
      </c>
      <c r="C928" s="2" t="s">
        <v>3933</v>
      </c>
      <c r="D928" s="2" t="s">
        <v>4248</v>
      </c>
    </row>
    <row r="929" spans="1:4" x14ac:dyDescent="0.3">
      <c r="A929" s="2" t="s">
        <v>3934</v>
      </c>
      <c r="B929" s="2" t="s">
        <v>3935</v>
      </c>
      <c r="C929" s="2" t="s">
        <v>3936</v>
      </c>
      <c r="D929" s="2" t="s">
        <v>4248</v>
      </c>
    </row>
    <row r="930" spans="1:4" x14ac:dyDescent="0.3">
      <c r="A930" s="2" t="s">
        <v>3937</v>
      </c>
      <c r="B930" s="2" t="s">
        <v>3938</v>
      </c>
      <c r="C930" s="2" t="s">
        <v>3939</v>
      </c>
      <c r="D930" s="2" t="s">
        <v>4248</v>
      </c>
    </row>
    <row r="931" spans="1:4" x14ac:dyDescent="0.3">
      <c r="A931" s="2" t="s">
        <v>3940</v>
      </c>
      <c r="B931" s="2" t="s">
        <v>3941</v>
      </c>
      <c r="C931" s="2" t="s">
        <v>3942</v>
      </c>
      <c r="D931" s="2" t="s">
        <v>4248</v>
      </c>
    </row>
    <row r="932" spans="1:4" x14ac:dyDescent="0.3">
      <c r="A932" s="2" t="s">
        <v>3943</v>
      </c>
      <c r="B932" s="2" t="s">
        <v>3944</v>
      </c>
      <c r="C932" s="2" t="s">
        <v>3945</v>
      </c>
      <c r="D932" s="2" t="s">
        <v>4248</v>
      </c>
    </row>
    <row r="933" spans="1:4" x14ac:dyDescent="0.3">
      <c r="A933" s="2" t="s">
        <v>3946</v>
      </c>
      <c r="B933" s="2" t="s">
        <v>3902</v>
      </c>
      <c r="C933" s="2" t="s">
        <v>3947</v>
      </c>
      <c r="D933" s="2" t="s">
        <v>4248</v>
      </c>
    </row>
    <row r="934" spans="1:4" x14ac:dyDescent="0.3">
      <c r="A934" s="2" t="s">
        <v>3948</v>
      </c>
      <c r="B934" s="2" t="s">
        <v>3905</v>
      </c>
      <c r="C934" s="2" t="s">
        <v>3949</v>
      </c>
      <c r="D934" s="2" t="s">
        <v>4248</v>
      </c>
    </row>
    <row r="935" spans="1:4" x14ac:dyDescent="0.3">
      <c r="A935" s="2" t="s">
        <v>3950</v>
      </c>
      <c r="B935" s="2" t="s">
        <v>3908</v>
      </c>
      <c r="C935" s="2" t="s">
        <v>3951</v>
      </c>
      <c r="D935" s="2" t="s">
        <v>4248</v>
      </c>
    </row>
    <row r="936" spans="1:4" x14ac:dyDescent="0.3">
      <c r="A936" s="2" t="s">
        <v>3952</v>
      </c>
      <c r="B936" s="2" t="s">
        <v>3920</v>
      </c>
      <c r="C936" s="2" t="s">
        <v>3953</v>
      </c>
      <c r="D936" s="2" t="s">
        <v>4248</v>
      </c>
    </row>
    <row r="937" spans="1:4" x14ac:dyDescent="0.3">
      <c r="A937" s="2" t="s">
        <v>3954</v>
      </c>
      <c r="B937" s="2" t="s">
        <v>3923</v>
      </c>
      <c r="C937" s="2" t="s">
        <v>3955</v>
      </c>
      <c r="D937" s="2" t="s">
        <v>4248</v>
      </c>
    </row>
    <row r="938" spans="1:4" x14ac:dyDescent="0.3">
      <c r="A938" s="2" t="s">
        <v>3956</v>
      </c>
      <c r="B938" s="2" t="s">
        <v>3926</v>
      </c>
      <c r="C938" s="2" t="s">
        <v>3957</v>
      </c>
      <c r="D938" s="2" t="s">
        <v>4248</v>
      </c>
    </row>
    <row r="939" spans="1:4" x14ac:dyDescent="0.3">
      <c r="A939" s="2" t="s">
        <v>3958</v>
      </c>
      <c r="B939" s="2" t="s">
        <v>3959</v>
      </c>
      <c r="C939" s="2" t="s">
        <v>3960</v>
      </c>
      <c r="D939" s="2" t="s">
        <v>4248</v>
      </c>
    </row>
    <row r="940" spans="1:4" x14ac:dyDescent="0.3">
      <c r="A940" s="2" t="s">
        <v>3961</v>
      </c>
      <c r="B940" s="2" t="s">
        <v>3962</v>
      </c>
      <c r="C940" s="2" t="s">
        <v>3963</v>
      </c>
      <c r="D940" s="2" t="s">
        <v>4248</v>
      </c>
    </row>
    <row r="941" spans="1:4" x14ac:dyDescent="0.3">
      <c r="A941" s="2" t="s">
        <v>3964</v>
      </c>
      <c r="B941" s="2" t="s">
        <v>3965</v>
      </c>
      <c r="C941" s="2" t="s">
        <v>3966</v>
      </c>
      <c r="D941" s="2" t="s">
        <v>4248</v>
      </c>
    </row>
    <row r="942" spans="1:4" x14ac:dyDescent="0.3">
      <c r="A942" s="2" t="s">
        <v>3967</v>
      </c>
      <c r="B942" s="2" t="s">
        <v>3968</v>
      </c>
      <c r="C942" s="2" t="s">
        <v>3969</v>
      </c>
      <c r="D942" s="2" t="s">
        <v>4248</v>
      </c>
    </row>
    <row r="943" spans="1:4" x14ac:dyDescent="0.3">
      <c r="A943" s="2" t="s">
        <v>3970</v>
      </c>
      <c r="B943" s="2" t="s">
        <v>3971</v>
      </c>
      <c r="C943" s="2" t="s">
        <v>3972</v>
      </c>
      <c r="D943" s="2" t="s">
        <v>4248</v>
      </c>
    </row>
    <row r="944" spans="1:4" x14ac:dyDescent="0.3">
      <c r="A944" s="2" t="s">
        <v>3973</v>
      </c>
      <c r="B944" s="2" t="s">
        <v>3974</v>
      </c>
      <c r="C944" s="2" t="s">
        <v>3975</v>
      </c>
      <c r="D944" s="2" t="s">
        <v>4248</v>
      </c>
    </row>
    <row r="945" spans="1:4" x14ac:dyDescent="0.3">
      <c r="A945" s="2" t="s">
        <v>3976</v>
      </c>
      <c r="B945" s="2" t="s">
        <v>3977</v>
      </c>
      <c r="C945" s="2" t="s">
        <v>3978</v>
      </c>
      <c r="D945" s="2" t="s">
        <v>4248</v>
      </c>
    </row>
    <row r="946" spans="1:4" x14ac:dyDescent="0.3">
      <c r="A946" s="2" t="s">
        <v>3979</v>
      </c>
      <c r="B946" s="2" t="s">
        <v>3980</v>
      </c>
      <c r="C946" s="2" t="s">
        <v>3981</v>
      </c>
      <c r="D946" s="2" t="s">
        <v>4248</v>
      </c>
    </row>
    <row r="947" spans="1:4" x14ac:dyDescent="0.3">
      <c r="A947" s="2" t="s">
        <v>3982</v>
      </c>
      <c r="B947" s="2" t="s">
        <v>3983</v>
      </c>
      <c r="C947" s="2" t="s">
        <v>3984</v>
      </c>
      <c r="D947" s="2" t="s">
        <v>4248</v>
      </c>
    </row>
    <row r="948" spans="1:4" x14ac:dyDescent="0.3">
      <c r="A948" s="2" t="s">
        <v>3985</v>
      </c>
      <c r="B948" s="2" t="s">
        <v>3986</v>
      </c>
      <c r="C948" s="2" t="s">
        <v>3987</v>
      </c>
      <c r="D948" s="2" t="s">
        <v>4248</v>
      </c>
    </row>
    <row r="949" spans="1:4" x14ac:dyDescent="0.3">
      <c r="A949" s="2" t="s">
        <v>3988</v>
      </c>
      <c r="B949" s="2" t="s">
        <v>3989</v>
      </c>
      <c r="C949" s="2" t="s">
        <v>3990</v>
      </c>
      <c r="D949" s="2" t="s">
        <v>4248</v>
      </c>
    </row>
    <row r="950" spans="1:4" x14ac:dyDescent="0.3">
      <c r="A950" s="2" t="s">
        <v>3991</v>
      </c>
      <c r="B950" s="2" t="s">
        <v>3992</v>
      </c>
      <c r="C950" s="2" t="s">
        <v>3993</v>
      </c>
      <c r="D950" s="2" t="s">
        <v>4248</v>
      </c>
    </row>
    <row r="951" spans="1:4" x14ac:dyDescent="0.3">
      <c r="A951" s="2" t="s">
        <v>3994</v>
      </c>
      <c r="B951" s="2" t="s">
        <v>3995</v>
      </c>
      <c r="C951" s="2" t="s">
        <v>3996</v>
      </c>
      <c r="D951" s="2" t="s">
        <v>4248</v>
      </c>
    </row>
    <row r="952" spans="1:4" x14ac:dyDescent="0.3">
      <c r="A952" s="2" t="s">
        <v>3997</v>
      </c>
      <c r="B952" s="2" t="s">
        <v>3998</v>
      </c>
      <c r="C952" s="2" t="s">
        <v>3999</v>
      </c>
      <c r="D952" s="2" t="s">
        <v>4248</v>
      </c>
    </row>
    <row r="953" spans="1:4" x14ac:dyDescent="0.3">
      <c r="A953" s="2" t="s">
        <v>4000</v>
      </c>
      <c r="B953" s="2" t="s">
        <v>4001</v>
      </c>
      <c r="C953" s="2" t="s">
        <v>4002</v>
      </c>
      <c r="D953" s="2" t="s">
        <v>4248</v>
      </c>
    </row>
    <row r="954" spans="1:4" x14ac:dyDescent="0.3">
      <c r="A954" s="2" t="s">
        <v>4003</v>
      </c>
      <c r="B954" s="2" t="s">
        <v>4004</v>
      </c>
      <c r="C954" s="2" t="s">
        <v>4005</v>
      </c>
      <c r="D954" s="2" t="s">
        <v>4248</v>
      </c>
    </row>
    <row r="955" spans="1:4" x14ac:dyDescent="0.3">
      <c r="A955" s="2" t="s">
        <v>4006</v>
      </c>
      <c r="B955" s="2" t="s">
        <v>4007</v>
      </c>
      <c r="C955" s="2" t="s">
        <v>4008</v>
      </c>
      <c r="D955" s="2" t="s">
        <v>4248</v>
      </c>
    </row>
    <row r="956" spans="1:4" x14ac:dyDescent="0.3">
      <c r="A956" s="2" t="s">
        <v>4009</v>
      </c>
      <c r="B956" s="2" t="s">
        <v>4010</v>
      </c>
      <c r="C956" s="2" t="s">
        <v>4011</v>
      </c>
      <c r="D956" s="2" t="s">
        <v>4248</v>
      </c>
    </row>
    <row r="957" spans="1:4" x14ac:dyDescent="0.3">
      <c r="A957" s="2" t="s">
        <v>4012</v>
      </c>
      <c r="B957" s="2" t="s">
        <v>4013</v>
      </c>
      <c r="C957" s="2" t="s">
        <v>4014</v>
      </c>
      <c r="D957" s="2" t="s">
        <v>4248</v>
      </c>
    </row>
    <row r="958" spans="1:4" x14ac:dyDescent="0.3">
      <c r="A958" s="2" t="s">
        <v>4015</v>
      </c>
      <c r="B958" s="2" t="s">
        <v>4016</v>
      </c>
      <c r="C958" s="2" t="s">
        <v>4017</v>
      </c>
      <c r="D958" s="2" t="s">
        <v>4248</v>
      </c>
    </row>
    <row r="959" spans="1:4" x14ac:dyDescent="0.3">
      <c r="A959" s="2" t="s">
        <v>4018</v>
      </c>
      <c r="B959" s="2" t="s">
        <v>4019</v>
      </c>
      <c r="C959" s="2" t="s">
        <v>4020</v>
      </c>
      <c r="D959" s="2" t="s">
        <v>4248</v>
      </c>
    </row>
    <row r="960" spans="1:4" x14ac:dyDescent="0.3">
      <c r="A960" s="2" t="s">
        <v>4021</v>
      </c>
      <c r="B960" s="2" t="s">
        <v>4013</v>
      </c>
      <c r="C960" s="2" t="s">
        <v>4022</v>
      </c>
      <c r="D960" s="2" t="s">
        <v>4248</v>
      </c>
    </row>
    <row r="961" spans="1:4" x14ac:dyDescent="0.3">
      <c r="A961" s="2" t="s">
        <v>4023</v>
      </c>
      <c r="B961" s="2" t="s">
        <v>4016</v>
      </c>
      <c r="C961" s="2" t="s">
        <v>4024</v>
      </c>
      <c r="D961" s="2" t="s">
        <v>4248</v>
      </c>
    </row>
    <row r="962" spans="1:4" x14ac:dyDescent="0.3">
      <c r="A962" s="2" t="s">
        <v>4025</v>
      </c>
      <c r="B962" s="2" t="s">
        <v>4019</v>
      </c>
      <c r="C962" s="2" t="s">
        <v>4026</v>
      </c>
      <c r="D962" s="2" t="s">
        <v>4248</v>
      </c>
    </row>
    <row r="963" spans="1:4" x14ac:dyDescent="0.3">
      <c r="A963" s="2" t="s">
        <v>4027</v>
      </c>
      <c r="B963" s="2" t="s">
        <v>4028</v>
      </c>
      <c r="C963" s="2" t="s">
        <v>4029</v>
      </c>
      <c r="D963" s="2" t="s">
        <v>4248</v>
      </c>
    </row>
    <row r="964" spans="1:4" x14ac:dyDescent="0.3">
      <c r="A964" s="2" t="s">
        <v>4030</v>
      </c>
      <c r="B964" s="2" t="s">
        <v>4031</v>
      </c>
      <c r="C964" s="2" t="s">
        <v>4032</v>
      </c>
      <c r="D964" s="2" t="s">
        <v>4248</v>
      </c>
    </row>
    <row r="965" spans="1:4" x14ac:dyDescent="0.3">
      <c r="A965" s="2" t="s">
        <v>4033</v>
      </c>
      <c r="B965" s="2" t="s">
        <v>4034</v>
      </c>
      <c r="C965" s="2" t="s">
        <v>4035</v>
      </c>
      <c r="D965" s="2" t="s">
        <v>4248</v>
      </c>
    </row>
    <row r="966" spans="1:4" x14ac:dyDescent="0.3">
      <c r="A966" s="2" t="s">
        <v>4036</v>
      </c>
      <c r="B966" s="2" t="s">
        <v>4037</v>
      </c>
      <c r="C966" s="2" t="s">
        <v>4038</v>
      </c>
      <c r="D966" s="2" t="s">
        <v>4248</v>
      </c>
    </row>
    <row r="967" spans="1:4" x14ac:dyDescent="0.3">
      <c r="A967" s="2" t="s">
        <v>4039</v>
      </c>
      <c r="B967" s="2" t="s">
        <v>4040</v>
      </c>
      <c r="C967" s="2" t="s">
        <v>4041</v>
      </c>
      <c r="D967" s="2" t="s">
        <v>4248</v>
      </c>
    </row>
    <row r="968" spans="1:4" x14ac:dyDescent="0.3">
      <c r="A968" s="2" t="s">
        <v>4042</v>
      </c>
      <c r="B968" s="2" t="s">
        <v>4043</v>
      </c>
      <c r="C968" s="2" t="s">
        <v>4044</v>
      </c>
      <c r="D968" s="2" t="s">
        <v>4248</v>
      </c>
    </row>
    <row r="969" spans="1:4" x14ac:dyDescent="0.3">
      <c r="A969" s="2" t="s">
        <v>4045</v>
      </c>
      <c r="B969" s="2" t="s">
        <v>4046</v>
      </c>
      <c r="C969" s="2" t="s">
        <v>4047</v>
      </c>
      <c r="D969" s="2" t="s">
        <v>4248</v>
      </c>
    </row>
    <row r="970" spans="1:4" x14ac:dyDescent="0.3">
      <c r="A970" s="2" t="s">
        <v>4048</v>
      </c>
      <c r="B970" s="2" t="s">
        <v>4049</v>
      </c>
      <c r="C970" s="2" t="s">
        <v>4050</v>
      </c>
      <c r="D970" s="2" t="s">
        <v>4248</v>
      </c>
    </row>
    <row r="971" spans="1:4" x14ac:dyDescent="0.3">
      <c r="A971" s="2" t="s">
        <v>4051</v>
      </c>
      <c r="B971" s="2" t="s">
        <v>4052</v>
      </c>
      <c r="C971" s="2" t="s">
        <v>4053</v>
      </c>
      <c r="D971" s="2" t="s">
        <v>4248</v>
      </c>
    </row>
    <row r="972" spans="1:4" x14ac:dyDescent="0.3">
      <c r="A972" s="2" t="s">
        <v>4054</v>
      </c>
      <c r="B972" s="2" t="s">
        <v>4055</v>
      </c>
      <c r="C972" s="2" t="s">
        <v>4056</v>
      </c>
      <c r="D972" s="2" t="s">
        <v>4248</v>
      </c>
    </row>
    <row r="973" spans="1:4" x14ac:dyDescent="0.3">
      <c r="A973" s="2" t="s">
        <v>4057</v>
      </c>
      <c r="B973" s="2" t="s">
        <v>4058</v>
      </c>
      <c r="C973" s="2" t="s">
        <v>4059</v>
      </c>
      <c r="D973" s="2" t="s">
        <v>4248</v>
      </c>
    </row>
    <row r="974" spans="1:4" x14ac:dyDescent="0.3">
      <c r="A974" s="2" t="s">
        <v>4060</v>
      </c>
      <c r="B974" s="2" t="s">
        <v>4061</v>
      </c>
      <c r="C974" s="2" t="s">
        <v>4062</v>
      </c>
      <c r="D974" s="2" t="s">
        <v>4248</v>
      </c>
    </row>
    <row r="975" spans="1:4" x14ac:dyDescent="0.3">
      <c r="A975" s="2" t="s">
        <v>4063</v>
      </c>
      <c r="B975" s="2" t="s">
        <v>4064</v>
      </c>
      <c r="C975" s="2" t="s">
        <v>4065</v>
      </c>
      <c r="D975" s="2" t="s">
        <v>4248</v>
      </c>
    </row>
    <row r="976" spans="1:4" x14ac:dyDescent="0.3">
      <c r="A976" s="2" t="s">
        <v>4066</v>
      </c>
      <c r="B976" s="2" t="s">
        <v>4067</v>
      </c>
      <c r="C976" s="2" t="s">
        <v>4068</v>
      </c>
      <c r="D976" s="2" t="s">
        <v>4248</v>
      </c>
    </row>
    <row r="977" spans="1:4" x14ac:dyDescent="0.3">
      <c r="A977" s="2" t="s">
        <v>4069</v>
      </c>
      <c r="B977" s="2" t="s">
        <v>4070</v>
      </c>
      <c r="C977" s="2" t="s">
        <v>4071</v>
      </c>
      <c r="D977" s="2" t="s">
        <v>4248</v>
      </c>
    </row>
    <row r="978" spans="1:4" x14ac:dyDescent="0.3">
      <c r="A978" s="2" t="s">
        <v>4072</v>
      </c>
      <c r="B978" s="2" t="s">
        <v>4073</v>
      </c>
      <c r="C978" s="2" t="s">
        <v>4074</v>
      </c>
      <c r="D978" s="2" t="s">
        <v>4248</v>
      </c>
    </row>
    <row r="979" spans="1:4" x14ac:dyDescent="0.3">
      <c r="A979" s="2" t="s">
        <v>4075</v>
      </c>
      <c r="B979" s="2" t="s">
        <v>4076</v>
      </c>
      <c r="C979" s="2" t="s">
        <v>4077</v>
      </c>
      <c r="D979" s="2" t="s">
        <v>4248</v>
      </c>
    </row>
    <row r="980" spans="1:4" x14ac:dyDescent="0.3">
      <c r="A980" s="2" t="s">
        <v>4078</v>
      </c>
      <c r="B980" s="2" t="s">
        <v>4079</v>
      </c>
      <c r="C980" s="2" t="s">
        <v>4080</v>
      </c>
      <c r="D980" s="2" t="s">
        <v>4248</v>
      </c>
    </row>
    <row r="981" spans="1:4" x14ac:dyDescent="0.3">
      <c r="A981" s="2" t="s">
        <v>4081</v>
      </c>
      <c r="B981" s="2" t="s">
        <v>4082</v>
      </c>
      <c r="C981" s="2" t="s">
        <v>4083</v>
      </c>
      <c r="D981" s="2" t="s">
        <v>4248</v>
      </c>
    </row>
    <row r="982" spans="1:4" x14ac:dyDescent="0.3">
      <c r="A982" s="2" t="s">
        <v>4084</v>
      </c>
      <c r="B982" s="2" t="s">
        <v>4085</v>
      </c>
      <c r="C982" s="2" t="s">
        <v>4086</v>
      </c>
      <c r="D982" s="2" t="s">
        <v>4248</v>
      </c>
    </row>
    <row r="983" spans="1:4" x14ac:dyDescent="0.3">
      <c r="A983" s="2" t="s">
        <v>4087</v>
      </c>
      <c r="B983" s="2" t="s">
        <v>4088</v>
      </c>
      <c r="C983" s="2" t="s">
        <v>4089</v>
      </c>
      <c r="D983" s="2" t="s">
        <v>4248</v>
      </c>
    </row>
    <row r="984" spans="1:4" x14ac:dyDescent="0.3">
      <c r="A984" s="2" t="s">
        <v>4090</v>
      </c>
      <c r="B984" s="2" t="s">
        <v>4091</v>
      </c>
      <c r="C984" s="2" t="s">
        <v>4092</v>
      </c>
      <c r="D984" s="2" t="s">
        <v>4248</v>
      </c>
    </row>
    <row r="985" spans="1:4" x14ac:dyDescent="0.3">
      <c r="A985" s="2" t="s">
        <v>4093</v>
      </c>
      <c r="B985" s="2" t="s">
        <v>4094</v>
      </c>
      <c r="C985" s="2" t="s">
        <v>4095</v>
      </c>
      <c r="D985" s="2" t="s">
        <v>4248</v>
      </c>
    </row>
    <row r="986" spans="1:4" x14ac:dyDescent="0.3">
      <c r="A986" s="2" t="s">
        <v>4096</v>
      </c>
      <c r="B986" s="2" t="s">
        <v>4097</v>
      </c>
      <c r="C986" s="2" t="s">
        <v>4098</v>
      </c>
      <c r="D986" s="2" t="s">
        <v>4248</v>
      </c>
    </row>
    <row r="987" spans="1:4" x14ac:dyDescent="0.3">
      <c r="A987" s="2" t="s">
        <v>4099</v>
      </c>
      <c r="B987" s="2" t="s">
        <v>4100</v>
      </c>
      <c r="C987" s="2" t="s">
        <v>4101</v>
      </c>
      <c r="D987" s="2" t="s">
        <v>4248</v>
      </c>
    </row>
    <row r="988" spans="1:4" x14ac:dyDescent="0.3">
      <c r="A988" s="2" t="s">
        <v>4102</v>
      </c>
      <c r="B988" s="2" t="s">
        <v>4103</v>
      </c>
      <c r="C988" s="2" t="s">
        <v>4104</v>
      </c>
      <c r="D988" s="2" t="s">
        <v>4248</v>
      </c>
    </row>
    <row r="989" spans="1:4" x14ac:dyDescent="0.3">
      <c r="A989" s="2" t="s">
        <v>4105</v>
      </c>
      <c r="B989" s="2" t="s">
        <v>4106</v>
      </c>
      <c r="C989" s="2" t="s">
        <v>4107</v>
      </c>
      <c r="D989" s="2" t="s">
        <v>4248</v>
      </c>
    </row>
    <row r="990" spans="1:4" x14ac:dyDescent="0.3">
      <c r="A990" s="2" t="s">
        <v>4108</v>
      </c>
      <c r="B990" s="2" t="s">
        <v>4109</v>
      </c>
      <c r="C990" s="2" t="s">
        <v>4110</v>
      </c>
      <c r="D990" s="2" t="s">
        <v>4248</v>
      </c>
    </row>
    <row r="991" spans="1:4" x14ac:dyDescent="0.3">
      <c r="A991" s="2" t="s">
        <v>4111</v>
      </c>
      <c r="B991" s="2" t="s">
        <v>4112</v>
      </c>
      <c r="C991" s="2" t="s">
        <v>4113</v>
      </c>
      <c r="D991" s="2" t="s">
        <v>4248</v>
      </c>
    </row>
    <row r="992" spans="1:4" x14ac:dyDescent="0.3">
      <c r="A992" s="2" t="s">
        <v>4114</v>
      </c>
      <c r="B992" s="2" t="s">
        <v>4115</v>
      </c>
      <c r="C992" s="2" t="s">
        <v>4116</v>
      </c>
      <c r="D992" s="2" t="s">
        <v>4248</v>
      </c>
    </row>
    <row r="993" spans="1:4" x14ac:dyDescent="0.3">
      <c r="A993" s="2" t="s">
        <v>4117</v>
      </c>
      <c r="B993" s="2" t="s">
        <v>4118</v>
      </c>
      <c r="C993" s="2" t="s">
        <v>4119</v>
      </c>
      <c r="D993" s="2" t="s">
        <v>4248</v>
      </c>
    </row>
    <row r="994" spans="1:4" x14ac:dyDescent="0.3">
      <c r="A994" s="2" t="s">
        <v>4120</v>
      </c>
      <c r="B994" s="2" t="s">
        <v>4121</v>
      </c>
      <c r="C994" s="2" t="s">
        <v>4122</v>
      </c>
      <c r="D994" s="2" t="s">
        <v>4248</v>
      </c>
    </row>
    <row r="995" spans="1:4" x14ac:dyDescent="0.3">
      <c r="A995" s="2" t="s">
        <v>4123</v>
      </c>
      <c r="B995" s="2" t="s">
        <v>4124</v>
      </c>
      <c r="C995" s="2" t="s">
        <v>4125</v>
      </c>
      <c r="D995" s="2" t="s">
        <v>4248</v>
      </c>
    </row>
    <row r="996" spans="1:4" x14ac:dyDescent="0.3">
      <c r="A996" s="2" t="s">
        <v>4126</v>
      </c>
      <c r="B996" s="2" t="s">
        <v>4127</v>
      </c>
      <c r="C996" s="2" t="s">
        <v>4128</v>
      </c>
      <c r="D996" s="2" t="s">
        <v>4248</v>
      </c>
    </row>
    <row r="997" spans="1:4" x14ac:dyDescent="0.3">
      <c r="A997" s="2" t="s">
        <v>4129</v>
      </c>
      <c r="B997" s="2" t="s">
        <v>4130</v>
      </c>
      <c r="C997" s="2" t="s">
        <v>4131</v>
      </c>
      <c r="D997" s="2" t="s">
        <v>4248</v>
      </c>
    </row>
    <row r="998" spans="1:4" x14ac:dyDescent="0.3">
      <c r="A998" s="2" t="s">
        <v>4132</v>
      </c>
      <c r="B998" s="2" t="s">
        <v>4133</v>
      </c>
      <c r="C998" s="2" t="s">
        <v>4134</v>
      </c>
      <c r="D998" s="2" t="s">
        <v>4248</v>
      </c>
    </row>
    <row r="999" spans="1:4" x14ac:dyDescent="0.3">
      <c r="A999" s="2" t="s">
        <v>4135</v>
      </c>
      <c r="B999" s="2" t="s">
        <v>4100</v>
      </c>
      <c r="C999" s="2" t="s">
        <v>4136</v>
      </c>
      <c r="D999" s="2" t="s">
        <v>4248</v>
      </c>
    </row>
    <row r="1000" spans="1:4" x14ac:dyDescent="0.3">
      <c r="A1000" s="2" t="s">
        <v>4137</v>
      </c>
      <c r="B1000" s="2" t="s">
        <v>4103</v>
      </c>
      <c r="C1000" s="2" t="s">
        <v>4138</v>
      </c>
      <c r="D1000" s="2" t="s">
        <v>4248</v>
      </c>
    </row>
    <row r="1001" spans="1:4" x14ac:dyDescent="0.3">
      <c r="A1001" s="2" t="s">
        <v>4139</v>
      </c>
      <c r="B1001" s="2" t="s">
        <v>4106</v>
      </c>
      <c r="C1001" s="2" t="s">
        <v>4140</v>
      </c>
      <c r="D1001" s="2" t="s">
        <v>4248</v>
      </c>
    </row>
    <row r="1002" spans="1:4" x14ac:dyDescent="0.3">
      <c r="A1002" s="2" t="s">
        <v>4141</v>
      </c>
      <c r="B1002" s="2" t="s">
        <v>4142</v>
      </c>
      <c r="C1002" s="2" t="s">
        <v>4143</v>
      </c>
      <c r="D1002" s="2" t="s">
        <v>4248</v>
      </c>
    </row>
    <row r="1003" spans="1:4" x14ac:dyDescent="0.3">
      <c r="A1003" s="2" t="s">
        <v>4144</v>
      </c>
      <c r="B1003" s="2" t="s">
        <v>4145</v>
      </c>
      <c r="C1003" s="2" t="s">
        <v>4146</v>
      </c>
      <c r="D1003" s="2" t="s">
        <v>4248</v>
      </c>
    </row>
    <row r="1004" spans="1:4" x14ac:dyDescent="0.3">
      <c r="A1004" s="2" t="s">
        <v>4147</v>
      </c>
      <c r="B1004" s="2" t="s">
        <v>4148</v>
      </c>
      <c r="C1004" s="2" t="s">
        <v>4149</v>
      </c>
      <c r="D1004" s="2" t="s">
        <v>4248</v>
      </c>
    </row>
    <row r="1005" spans="1:4" x14ac:dyDescent="0.3">
      <c r="A1005" s="2" t="s">
        <v>4150</v>
      </c>
      <c r="B1005" s="2" t="s">
        <v>4151</v>
      </c>
      <c r="C1005" s="2" t="s">
        <v>4152</v>
      </c>
      <c r="D1005" s="2" t="s">
        <v>4248</v>
      </c>
    </row>
    <row r="1006" spans="1:4" x14ac:dyDescent="0.3">
      <c r="A1006" s="2" t="s">
        <v>4153</v>
      </c>
      <c r="B1006" s="2" t="s">
        <v>4154</v>
      </c>
      <c r="C1006" s="2" t="s">
        <v>4155</v>
      </c>
      <c r="D1006" s="2" t="s">
        <v>4248</v>
      </c>
    </row>
    <row r="1007" spans="1:4" x14ac:dyDescent="0.3">
      <c r="A1007" s="2" t="s">
        <v>4156</v>
      </c>
      <c r="B1007" s="2" t="s">
        <v>4157</v>
      </c>
      <c r="C1007" s="2" t="s">
        <v>4158</v>
      </c>
      <c r="D1007" s="2" t="s">
        <v>4248</v>
      </c>
    </row>
    <row r="1008" spans="1:4" x14ac:dyDescent="0.3">
      <c r="A1008" s="2" t="s">
        <v>4159</v>
      </c>
      <c r="B1008" s="2" t="s">
        <v>4160</v>
      </c>
      <c r="C1008" s="2" t="s">
        <v>4161</v>
      </c>
      <c r="D1008" s="2" t="s">
        <v>4248</v>
      </c>
    </row>
    <row r="1009" spans="1:4" x14ac:dyDescent="0.3">
      <c r="A1009" s="2" t="s">
        <v>4162</v>
      </c>
      <c r="B1009" s="2" t="s">
        <v>4163</v>
      </c>
      <c r="C1009" s="2" t="s">
        <v>4164</v>
      </c>
      <c r="D1009" s="2" t="s">
        <v>4248</v>
      </c>
    </row>
    <row r="1010" spans="1:4" x14ac:dyDescent="0.3">
      <c r="A1010" s="2" t="s">
        <v>4165</v>
      </c>
      <c r="B1010" s="2" t="s">
        <v>4166</v>
      </c>
      <c r="C1010" s="2" t="s">
        <v>4167</v>
      </c>
      <c r="D1010" s="2" t="s">
        <v>4248</v>
      </c>
    </row>
    <row r="1011" spans="1:4" x14ac:dyDescent="0.3">
      <c r="A1011" s="2" t="s">
        <v>4168</v>
      </c>
      <c r="B1011" s="2" t="s">
        <v>4169</v>
      </c>
      <c r="C1011" s="2" t="s">
        <v>4170</v>
      </c>
      <c r="D1011" s="2" t="s">
        <v>4248</v>
      </c>
    </row>
    <row r="1012" spans="1:4" x14ac:dyDescent="0.3">
      <c r="A1012" s="2" t="s">
        <v>4171</v>
      </c>
      <c r="B1012" s="2" t="s">
        <v>4172</v>
      </c>
      <c r="C1012" s="2" t="s">
        <v>4173</v>
      </c>
      <c r="D1012" s="2" t="s">
        <v>4248</v>
      </c>
    </row>
    <row r="1013" spans="1:4" x14ac:dyDescent="0.3">
      <c r="A1013" s="2" t="s">
        <v>4174</v>
      </c>
      <c r="B1013" s="2" t="s">
        <v>4175</v>
      </c>
      <c r="C1013" s="2" t="s">
        <v>4176</v>
      </c>
      <c r="D1013" s="2" t="s">
        <v>4248</v>
      </c>
    </row>
    <row r="1014" spans="1:4" x14ac:dyDescent="0.3">
      <c r="A1014" s="2" t="s">
        <v>4177</v>
      </c>
      <c r="B1014" s="2" t="s">
        <v>4178</v>
      </c>
      <c r="C1014" s="2" t="s">
        <v>4179</v>
      </c>
      <c r="D1014" s="2" t="s">
        <v>4248</v>
      </c>
    </row>
    <row r="1015" spans="1:4" x14ac:dyDescent="0.3">
      <c r="A1015" s="2" t="s">
        <v>4180</v>
      </c>
      <c r="B1015" s="2" t="s">
        <v>4181</v>
      </c>
      <c r="C1015" s="2" t="s">
        <v>4182</v>
      </c>
      <c r="D1015" s="2" t="s">
        <v>4248</v>
      </c>
    </row>
    <row r="1016" spans="1:4" x14ac:dyDescent="0.3">
      <c r="A1016" s="2" t="s">
        <v>4183</v>
      </c>
      <c r="B1016" s="2" t="s">
        <v>4184</v>
      </c>
      <c r="C1016" s="2" t="s">
        <v>4185</v>
      </c>
      <c r="D1016" s="2" t="s">
        <v>4248</v>
      </c>
    </row>
    <row r="1017" spans="1:4" x14ac:dyDescent="0.3">
      <c r="A1017" s="2" t="s">
        <v>4186</v>
      </c>
      <c r="B1017" s="2" t="s">
        <v>4187</v>
      </c>
      <c r="C1017" s="2" t="s">
        <v>4188</v>
      </c>
      <c r="D1017" s="2" t="s">
        <v>4248</v>
      </c>
    </row>
    <row r="1018" spans="1:4" x14ac:dyDescent="0.3">
      <c r="A1018" s="2" t="s">
        <v>4189</v>
      </c>
      <c r="B1018" s="2" t="s">
        <v>4190</v>
      </c>
      <c r="C1018" s="2" t="s">
        <v>4191</v>
      </c>
      <c r="D1018" s="2" t="s">
        <v>4248</v>
      </c>
    </row>
    <row r="1019" spans="1:4" x14ac:dyDescent="0.3">
      <c r="A1019" s="2" t="s">
        <v>4192</v>
      </c>
      <c r="B1019" s="2" t="s">
        <v>4193</v>
      </c>
      <c r="C1019" s="2" t="s">
        <v>4194</v>
      </c>
      <c r="D1019" s="2" t="s">
        <v>4248</v>
      </c>
    </row>
    <row r="1020" spans="1:4" x14ac:dyDescent="0.3">
      <c r="A1020" s="2" t="s">
        <v>4195</v>
      </c>
      <c r="B1020" s="2" t="s">
        <v>4196</v>
      </c>
      <c r="C1020" s="2" t="s">
        <v>4197</v>
      </c>
      <c r="D1020" s="2" t="s">
        <v>4248</v>
      </c>
    </row>
    <row r="1021" spans="1:4" x14ac:dyDescent="0.3">
      <c r="A1021" s="2" t="s">
        <v>4198</v>
      </c>
      <c r="B1021" s="2" t="s">
        <v>4199</v>
      </c>
      <c r="C1021" s="2" t="s">
        <v>4200</v>
      </c>
      <c r="D1021" s="2" t="s">
        <v>4248</v>
      </c>
    </row>
    <row r="1022" spans="1:4" x14ac:dyDescent="0.3">
      <c r="A1022" s="18" t="s">
        <v>3586</v>
      </c>
      <c r="B1022" s="2" t="s">
        <v>3587</v>
      </c>
      <c r="C1022" s="2" t="s">
        <v>3588</v>
      </c>
      <c r="D1022" s="2" t="s">
        <v>4248</v>
      </c>
    </row>
    <row r="1023" spans="1:4" x14ac:dyDescent="0.3">
      <c r="A1023" s="2" t="s">
        <v>8323</v>
      </c>
      <c r="B1023" s="2" t="s">
        <v>8324</v>
      </c>
      <c r="C1023" s="2" t="s">
        <v>8325</v>
      </c>
      <c r="D1023" s="2" t="s">
        <v>4248</v>
      </c>
    </row>
    <row r="1024" spans="1:4" x14ac:dyDescent="0.3">
      <c r="A1024" s="2" t="s">
        <v>8326</v>
      </c>
      <c r="B1024" s="2" t="s">
        <v>8327</v>
      </c>
      <c r="C1024" s="2" t="s">
        <v>8328</v>
      </c>
      <c r="D1024" s="2" t="s">
        <v>4248</v>
      </c>
    </row>
    <row r="1025" spans="1:4" x14ac:dyDescent="0.3">
      <c r="A1025" s="2" t="s">
        <v>8396</v>
      </c>
      <c r="B1025" s="2" t="s">
        <v>8397</v>
      </c>
      <c r="C1025" s="2" t="s">
        <v>8398</v>
      </c>
      <c r="D1025" s="2" t="s">
        <v>4248</v>
      </c>
    </row>
    <row r="1026" spans="1:4" x14ac:dyDescent="0.3">
      <c r="A1026" s="2" t="s">
        <v>8399</v>
      </c>
      <c r="B1026" s="2" t="s">
        <v>8400</v>
      </c>
      <c r="C1026" s="2" t="s">
        <v>8401</v>
      </c>
      <c r="D1026" s="2" t="s">
        <v>4248</v>
      </c>
    </row>
    <row r="1027" spans="1:4" x14ac:dyDescent="0.3">
      <c r="A1027" s="2" t="s">
        <v>8402</v>
      </c>
      <c r="B1027" s="2" t="s">
        <v>8403</v>
      </c>
      <c r="C1027" s="2" t="s">
        <v>8404</v>
      </c>
      <c r="D1027" s="2" t="s">
        <v>4248</v>
      </c>
    </row>
    <row r="1028" spans="1:4" x14ac:dyDescent="0.3">
      <c r="A1028" s="2" t="s">
        <v>8405</v>
      </c>
      <c r="B1028" s="2" t="s">
        <v>8406</v>
      </c>
      <c r="C1028" s="2" t="s">
        <v>8407</v>
      </c>
      <c r="D1028" s="2" t="s">
        <v>4248</v>
      </c>
    </row>
    <row r="1029" spans="1:4" x14ac:dyDescent="0.3">
      <c r="A1029" s="2" t="s">
        <v>8408</v>
      </c>
      <c r="B1029" s="2" t="s">
        <v>8409</v>
      </c>
      <c r="C1029" s="2" t="s">
        <v>8410</v>
      </c>
      <c r="D1029" s="2" t="s">
        <v>4248</v>
      </c>
    </row>
    <row r="1030" spans="1:4" x14ac:dyDescent="0.3">
      <c r="A1030" s="2" t="s">
        <v>8411</v>
      </c>
      <c r="B1030" s="2" t="s">
        <v>8412</v>
      </c>
      <c r="C1030" s="2" t="s">
        <v>8413</v>
      </c>
      <c r="D1030" s="2" t="s">
        <v>4248</v>
      </c>
    </row>
    <row r="1031" spans="1:4" x14ac:dyDescent="0.3">
      <c r="A1031" s="2" t="s">
        <v>8414</v>
      </c>
      <c r="B1031" s="2" t="s">
        <v>8415</v>
      </c>
      <c r="C1031" s="2" t="s">
        <v>8416</v>
      </c>
      <c r="D1031" s="2" t="s">
        <v>4248</v>
      </c>
    </row>
    <row r="1032" spans="1:4" x14ac:dyDescent="0.3">
      <c r="A1032" s="2" t="s">
        <v>8417</v>
      </c>
      <c r="B1032" s="2" t="s">
        <v>8418</v>
      </c>
      <c r="C1032" s="2" t="s">
        <v>8419</v>
      </c>
      <c r="D1032" s="2" t="s">
        <v>4248</v>
      </c>
    </row>
    <row r="1033" spans="1:4" x14ac:dyDescent="0.3">
      <c r="A1033" s="2" t="s">
        <v>8420</v>
      </c>
      <c r="B1033" s="2" t="s">
        <v>8421</v>
      </c>
      <c r="C1033" s="2" t="s">
        <v>8422</v>
      </c>
      <c r="D1033" s="2" t="s">
        <v>4248</v>
      </c>
    </row>
    <row r="1034" spans="1:4" x14ac:dyDescent="0.3">
      <c r="A1034" s="2" t="s">
        <v>8423</v>
      </c>
      <c r="B1034" s="2" t="s">
        <v>8424</v>
      </c>
      <c r="C1034" s="2" t="s">
        <v>8425</v>
      </c>
      <c r="D1034" s="2" t="s">
        <v>4248</v>
      </c>
    </row>
    <row r="1035" spans="1:4" x14ac:dyDescent="0.3">
      <c r="A1035" s="2" t="s">
        <v>8426</v>
      </c>
      <c r="B1035" s="2" t="s">
        <v>8427</v>
      </c>
      <c r="C1035" s="2" t="s">
        <v>8428</v>
      </c>
      <c r="D1035" s="2" t="s">
        <v>4248</v>
      </c>
    </row>
    <row r="1036" spans="1:4" x14ac:dyDescent="0.3">
      <c r="A1036" s="2" t="s">
        <v>8429</v>
      </c>
      <c r="B1036" s="2" t="s">
        <v>8430</v>
      </c>
      <c r="C1036" s="2" t="s">
        <v>8431</v>
      </c>
      <c r="D1036" s="2" t="s">
        <v>4248</v>
      </c>
    </row>
    <row r="1037" spans="1:4" x14ac:dyDescent="0.3">
      <c r="A1037" s="2" t="s">
        <v>8432</v>
      </c>
      <c r="B1037" s="2" t="s">
        <v>8433</v>
      </c>
      <c r="C1037" s="2" t="s">
        <v>8434</v>
      </c>
      <c r="D1037" s="2" t="s">
        <v>4248</v>
      </c>
    </row>
    <row r="1038" spans="1:4" x14ac:dyDescent="0.3">
      <c r="A1038" s="2" t="s">
        <v>8435</v>
      </c>
      <c r="B1038" s="2" t="s">
        <v>8436</v>
      </c>
      <c r="C1038" s="2" t="s">
        <v>8437</v>
      </c>
      <c r="D1038" s="2" t="s">
        <v>4248</v>
      </c>
    </row>
    <row r="1039" spans="1:4" x14ac:dyDescent="0.3">
      <c r="A1039" s="2" t="s">
        <v>8438</v>
      </c>
      <c r="B1039" s="2" t="s">
        <v>8439</v>
      </c>
      <c r="C1039" s="2" t="s">
        <v>8440</v>
      </c>
      <c r="D1039" s="2" t="s">
        <v>4248</v>
      </c>
    </row>
    <row r="1040" spans="1:4" x14ac:dyDescent="0.3">
      <c r="A1040" s="2" t="s">
        <v>8441</v>
      </c>
      <c r="B1040" s="2" t="s">
        <v>8442</v>
      </c>
      <c r="C1040" s="2" t="s">
        <v>8443</v>
      </c>
      <c r="D1040" s="2" t="s">
        <v>4248</v>
      </c>
    </row>
    <row r="1041" spans="1:4" x14ac:dyDescent="0.3">
      <c r="A1041" s="2" t="s">
        <v>8444</v>
      </c>
      <c r="B1041" s="2" t="s">
        <v>8445</v>
      </c>
      <c r="C1041" s="2" t="s">
        <v>8446</v>
      </c>
      <c r="D1041" s="2" t="s">
        <v>4248</v>
      </c>
    </row>
    <row r="1042" spans="1:4" x14ac:dyDescent="0.3">
      <c r="A1042" s="2" t="s">
        <v>8447</v>
      </c>
      <c r="B1042" s="2" t="s">
        <v>8448</v>
      </c>
      <c r="C1042" s="2" t="s">
        <v>8449</v>
      </c>
      <c r="D1042" s="2" t="s">
        <v>4248</v>
      </c>
    </row>
    <row r="1043" spans="1:4" x14ac:dyDescent="0.3">
      <c r="A1043" s="2" t="s">
        <v>8450</v>
      </c>
      <c r="B1043" s="2" t="s">
        <v>8451</v>
      </c>
      <c r="C1043" s="2" t="s">
        <v>8452</v>
      </c>
      <c r="D1043" s="2" t="s">
        <v>4248</v>
      </c>
    </row>
    <row r="1044" spans="1:4" x14ac:dyDescent="0.3">
      <c r="A1044" s="2" t="s">
        <v>8453</v>
      </c>
      <c r="B1044" s="2" t="s">
        <v>8454</v>
      </c>
      <c r="C1044" s="2" t="s">
        <v>8455</v>
      </c>
      <c r="D1044" s="2" t="s">
        <v>4248</v>
      </c>
    </row>
    <row r="1045" spans="1:4" x14ac:dyDescent="0.3">
      <c r="A1045" s="2" t="s">
        <v>8456</v>
      </c>
      <c r="B1045" s="2" t="s">
        <v>8457</v>
      </c>
      <c r="C1045" s="2" t="s">
        <v>8458</v>
      </c>
      <c r="D1045" s="2" t="s">
        <v>4248</v>
      </c>
    </row>
    <row r="1046" spans="1:4" x14ac:dyDescent="0.3">
      <c r="A1046" s="2" t="s">
        <v>8459</v>
      </c>
      <c r="B1046" s="2" t="s">
        <v>8460</v>
      </c>
      <c r="C1046" s="2" t="s">
        <v>8461</v>
      </c>
      <c r="D1046" s="2" t="s">
        <v>4248</v>
      </c>
    </row>
    <row r="1047" spans="1:4" x14ac:dyDescent="0.3">
      <c r="A1047" s="2" t="s">
        <v>8462</v>
      </c>
      <c r="B1047" s="2" t="s">
        <v>8463</v>
      </c>
      <c r="C1047" s="2" t="s">
        <v>8464</v>
      </c>
      <c r="D1047" s="2" t="s">
        <v>4248</v>
      </c>
    </row>
    <row r="1048" spans="1:4" x14ac:dyDescent="0.3">
      <c r="A1048" s="2" t="s">
        <v>8465</v>
      </c>
      <c r="B1048" s="2" t="s">
        <v>8466</v>
      </c>
      <c r="C1048" s="2" t="s">
        <v>8467</v>
      </c>
      <c r="D1048" s="2" t="s">
        <v>4248</v>
      </c>
    </row>
    <row r="1049" spans="1:4" x14ac:dyDescent="0.3">
      <c r="A1049" s="2" t="s">
        <v>8468</v>
      </c>
      <c r="B1049" s="2" t="s">
        <v>8469</v>
      </c>
      <c r="C1049" s="2" t="s">
        <v>8470</v>
      </c>
      <c r="D1049" s="2" t="s">
        <v>4248</v>
      </c>
    </row>
    <row r="1050" spans="1:4" x14ac:dyDescent="0.3">
      <c r="A1050" s="2" t="s">
        <v>8471</v>
      </c>
      <c r="B1050" s="2" t="s">
        <v>8354</v>
      </c>
      <c r="C1050" s="2" t="s">
        <v>8472</v>
      </c>
      <c r="D1050" s="2" t="s">
        <v>4248</v>
      </c>
    </row>
    <row r="1051" spans="1:4" x14ac:dyDescent="0.3">
      <c r="A1051" s="2" t="s">
        <v>8473</v>
      </c>
      <c r="B1051" s="2" t="s">
        <v>8474</v>
      </c>
      <c r="C1051" s="2" t="s">
        <v>8475</v>
      </c>
      <c r="D1051" s="2" t="s">
        <v>4248</v>
      </c>
    </row>
    <row r="1052" spans="1:4" x14ac:dyDescent="0.3">
      <c r="A1052" s="2" t="s">
        <v>8476</v>
      </c>
      <c r="B1052" s="2" t="s">
        <v>8360</v>
      </c>
      <c r="C1052" s="2" t="s">
        <v>8477</v>
      </c>
      <c r="D1052" s="2" t="s">
        <v>4248</v>
      </c>
    </row>
    <row r="1053" spans="1:4" x14ac:dyDescent="0.3">
      <c r="A1053" s="2" t="s">
        <v>8478</v>
      </c>
      <c r="B1053" s="2" t="s">
        <v>8479</v>
      </c>
      <c r="C1053" s="2" t="s">
        <v>8480</v>
      </c>
      <c r="D1053" s="2" t="s">
        <v>4248</v>
      </c>
    </row>
    <row r="1054" spans="1:4" x14ac:dyDescent="0.3">
      <c r="A1054" s="2" t="s">
        <v>8481</v>
      </c>
      <c r="B1054" s="2" t="s">
        <v>8482</v>
      </c>
      <c r="C1054" s="2" t="s">
        <v>8483</v>
      </c>
      <c r="D1054" s="2" t="s">
        <v>4248</v>
      </c>
    </row>
    <row r="1055" spans="1:4" x14ac:dyDescent="0.3">
      <c r="A1055" s="2" t="s">
        <v>8484</v>
      </c>
      <c r="B1055" s="2" t="s">
        <v>8485</v>
      </c>
      <c r="C1055" s="2" t="s">
        <v>8486</v>
      </c>
      <c r="D1055" s="2" t="s">
        <v>4248</v>
      </c>
    </row>
    <row r="1056" spans="1:4" x14ac:dyDescent="0.3">
      <c r="A1056" s="2" t="s">
        <v>8487</v>
      </c>
      <c r="B1056" s="2" t="s">
        <v>8488</v>
      </c>
      <c r="C1056" s="2" t="s">
        <v>8489</v>
      </c>
      <c r="D1056" s="2" t="s">
        <v>4248</v>
      </c>
    </row>
    <row r="1057" spans="1:4" x14ac:dyDescent="0.3">
      <c r="A1057" s="2" t="s">
        <v>8329</v>
      </c>
      <c r="B1057" s="2" t="s">
        <v>8330</v>
      </c>
      <c r="C1057" s="2" t="s">
        <v>8331</v>
      </c>
      <c r="D1057" s="2" t="s">
        <v>4248</v>
      </c>
    </row>
    <row r="1058" spans="1:4" x14ac:dyDescent="0.3">
      <c r="A1058" s="2" t="s">
        <v>8332</v>
      </c>
      <c r="B1058" s="2" t="s">
        <v>8333</v>
      </c>
      <c r="C1058" s="2" t="s">
        <v>8334</v>
      </c>
      <c r="D1058" s="2" t="s">
        <v>4248</v>
      </c>
    </row>
    <row r="1059" spans="1:4" x14ac:dyDescent="0.3">
      <c r="A1059" s="2" t="s">
        <v>8335</v>
      </c>
      <c r="B1059" s="2" t="s">
        <v>8336</v>
      </c>
      <c r="C1059" s="2" t="s">
        <v>8337</v>
      </c>
      <c r="D1059" s="2" t="s">
        <v>4248</v>
      </c>
    </row>
    <row r="1060" spans="1:4" x14ac:dyDescent="0.3">
      <c r="A1060" s="2" t="s">
        <v>8338</v>
      </c>
      <c r="B1060" s="2" t="s">
        <v>8339</v>
      </c>
      <c r="C1060" s="2" t="s">
        <v>8340</v>
      </c>
      <c r="D1060" s="2" t="s">
        <v>4248</v>
      </c>
    </row>
    <row r="1061" spans="1:4" x14ac:dyDescent="0.3">
      <c r="A1061" s="2" t="s">
        <v>8341</v>
      </c>
      <c r="B1061" s="2" t="s">
        <v>8342</v>
      </c>
      <c r="C1061" s="2" t="s">
        <v>8343</v>
      </c>
      <c r="D1061" s="2" t="s">
        <v>4248</v>
      </c>
    </row>
    <row r="1062" spans="1:4" x14ac:dyDescent="0.3">
      <c r="A1062" s="2" t="s">
        <v>8344</v>
      </c>
      <c r="B1062" s="2" t="s">
        <v>8345</v>
      </c>
      <c r="C1062" s="2" t="s">
        <v>8346</v>
      </c>
      <c r="D1062" s="2" t="s">
        <v>4248</v>
      </c>
    </row>
    <row r="1063" spans="1:4" x14ac:dyDescent="0.3">
      <c r="A1063" s="2" t="s">
        <v>8347</v>
      </c>
      <c r="B1063" s="2" t="s">
        <v>8348</v>
      </c>
      <c r="C1063" s="2" t="s">
        <v>8349</v>
      </c>
      <c r="D1063" s="2" t="s">
        <v>4248</v>
      </c>
    </row>
    <row r="1064" spans="1:4" x14ac:dyDescent="0.3">
      <c r="A1064" s="2" t="s">
        <v>8350</v>
      </c>
      <c r="B1064" s="2" t="s">
        <v>8351</v>
      </c>
      <c r="C1064" s="2" t="s">
        <v>8352</v>
      </c>
      <c r="D1064" s="2" t="s">
        <v>4248</v>
      </c>
    </row>
    <row r="1065" spans="1:4" x14ac:dyDescent="0.3">
      <c r="A1065" s="2" t="s">
        <v>8353</v>
      </c>
      <c r="B1065" s="2" t="s">
        <v>8354</v>
      </c>
      <c r="C1065" s="2" t="s">
        <v>8355</v>
      </c>
      <c r="D1065" s="2" t="s">
        <v>4248</v>
      </c>
    </row>
    <row r="1066" spans="1:4" x14ac:dyDescent="0.3">
      <c r="A1066" s="2" t="s">
        <v>8356</v>
      </c>
      <c r="B1066" s="2" t="s">
        <v>8357</v>
      </c>
      <c r="C1066" s="2" t="s">
        <v>8358</v>
      </c>
      <c r="D1066" s="2" t="s">
        <v>4248</v>
      </c>
    </row>
    <row r="1067" spans="1:4" x14ac:dyDescent="0.3">
      <c r="A1067" s="2" t="s">
        <v>8359</v>
      </c>
      <c r="B1067" s="2" t="s">
        <v>8360</v>
      </c>
      <c r="C1067" s="2" t="s">
        <v>8361</v>
      </c>
      <c r="D1067" s="2" t="s">
        <v>4248</v>
      </c>
    </row>
    <row r="1068" spans="1:4" x14ac:dyDescent="0.3">
      <c r="A1068" s="2" t="s">
        <v>8362</v>
      </c>
      <c r="B1068" s="2" t="s">
        <v>8336</v>
      </c>
      <c r="C1068" s="2" t="s">
        <v>8363</v>
      </c>
      <c r="D1068" s="2" t="s">
        <v>4248</v>
      </c>
    </row>
    <row r="1069" spans="1:4" x14ac:dyDescent="0.3">
      <c r="A1069" s="2" t="s">
        <v>8364</v>
      </c>
      <c r="B1069" s="2" t="s">
        <v>8365</v>
      </c>
      <c r="C1069" s="2" t="s">
        <v>8366</v>
      </c>
      <c r="D1069" s="2" t="s">
        <v>4248</v>
      </c>
    </row>
    <row r="1070" spans="1:4" x14ac:dyDescent="0.3">
      <c r="A1070" s="2" t="s">
        <v>8367</v>
      </c>
      <c r="B1070" s="2" t="s">
        <v>8342</v>
      </c>
      <c r="C1070" s="2" t="s">
        <v>8368</v>
      </c>
      <c r="D1070" s="2" t="s">
        <v>4248</v>
      </c>
    </row>
    <row r="1071" spans="1:4" x14ac:dyDescent="0.3">
      <c r="A1071" s="2" t="s">
        <v>8369</v>
      </c>
      <c r="B1071" s="2" t="s">
        <v>8370</v>
      </c>
      <c r="C1071" s="2" t="s">
        <v>8371</v>
      </c>
      <c r="D1071" s="2" t="s">
        <v>4248</v>
      </c>
    </row>
    <row r="1072" spans="1:4" x14ac:dyDescent="0.3">
      <c r="A1072" s="2" t="s">
        <v>8372</v>
      </c>
      <c r="B1072" s="2" t="s">
        <v>8373</v>
      </c>
      <c r="C1072" s="2" t="s">
        <v>8374</v>
      </c>
      <c r="D1072" s="2" t="s">
        <v>4248</v>
      </c>
    </row>
    <row r="1073" spans="1:4" x14ac:dyDescent="0.3">
      <c r="A1073" s="2" t="s">
        <v>8375</v>
      </c>
      <c r="B1073" s="2" t="s">
        <v>8376</v>
      </c>
      <c r="C1073" s="2" t="s">
        <v>8377</v>
      </c>
      <c r="D1073" s="2" t="s">
        <v>4248</v>
      </c>
    </row>
    <row r="1074" spans="1:4" x14ac:dyDescent="0.3">
      <c r="A1074" s="2" t="s">
        <v>8378</v>
      </c>
      <c r="B1074" s="2" t="s">
        <v>8379</v>
      </c>
      <c r="C1074" s="2" t="s">
        <v>8380</v>
      </c>
      <c r="D1074" s="2" t="s">
        <v>4248</v>
      </c>
    </row>
    <row r="1075" spans="1:4" x14ac:dyDescent="0.3">
      <c r="A1075" s="2" t="s">
        <v>8381</v>
      </c>
      <c r="B1075" s="2" t="s">
        <v>8382</v>
      </c>
      <c r="C1075" s="2" t="s">
        <v>8383</v>
      </c>
      <c r="D1075" s="2" t="s">
        <v>4248</v>
      </c>
    </row>
    <row r="1076" spans="1:4" x14ac:dyDescent="0.3">
      <c r="A1076" s="2" t="s">
        <v>8384</v>
      </c>
      <c r="B1076" s="2" t="s">
        <v>8385</v>
      </c>
      <c r="C1076" s="2" t="s">
        <v>8386</v>
      </c>
      <c r="D1076" s="2" t="s">
        <v>4248</v>
      </c>
    </row>
    <row r="1077" spans="1:4" x14ac:dyDescent="0.3">
      <c r="A1077" s="2" t="s">
        <v>6698</v>
      </c>
      <c r="B1077" s="2" t="s">
        <v>6699</v>
      </c>
      <c r="C1077" s="2" t="s">
        <v>6700</v>
      </c>
      <c r="D1077" s="2" t="s">
        <v>4248</v>
      </c>
    </row>
    <row r="1078" spans="1:4" x14ac:dyDescent="0.3">
      <c r="A1078" s="2" t="s">
        <v>6701</v>
      </c>
      <c r="B1078" s="2" t="s">
        <v>6702</v>
      </c>
      <c r="C1078" s="2" t="s">
        <v>6703</v>
      </c>
      <c r="D1078" s="2" t="s">
        <v>4248</v>
      </c>
    </row>
    <row r="1079" spans="1:4" x14ac:dyDescent="0.3">
      <c r="A1079" s="2" t="s">
        <v>6704</v>
      </c>
      <c r="B1079" s="2" t="s">
        <v>6705</v>
      </c>
      <c r="C1079" s="2" t="s">
        <v>6706</v>
      </c>
      <c r="D1079" s="2" t="s">
        <v>4248</v>
      </c>
    </row>
    <row r="1080" spans="1:4" x14ac:dyDescent="0.3">
      <c r="A1080" s="2" t="s">
        <v>8387</v>
      </c>
      <c r="B1080" s="2" t="s">
        <v>8388</v>
      </c>
      <c r="C1080" s="2" t="s">
        <v>8389</v>
      </c>
      <c r="D1080" s="2" t="s">
        <v>4248</v>
      </c>
    </row>
    <row r="1081" spans="1:4" x14ac:dyDescent="0.3">
      <c r="A1081" s="2" t="s">
        <v>8390</v>
      </c>
      <c r="B1081" s="2" t="s">
        <v>8391</v>
      </c>
      <c r="C1081" s="2" t="s">
        <v>8392</v>
      </c>
      <c r="D1081" s="2" t="s">
        <v>4248</v>
      </c>
    </row>
    <row r="1082" spans="1:4" x14ac:dyDescent="0.3">
      <c r="A1082" s="2" t="s">
        <v>8393</v>
      </c>
      <c r="B1082" s="2" t="s">
        <v>8394</v>
      </c>
      <c r="C1082" s="2" t="s">
        <v>8395</v>
      </c>
      <c r="D1082" s="2" t="s">
        <v>4248</v>
      </c>
    </row>
    <row r="1083" spans="1:4" x14ac:dyDescent="0.3">
      <c r="A1083" s="2" t="s">
        <v>6707</v>
      </c>
      <c r="B1083" s="2" t="s">
        <v>6708</v>
      </c>
      <c r="C1083" s="2" t="s">
        <v>6709</v>
      </c>
      <c r="D1083" s="2" t="s">
        <v>4248</v>
      </c>
    </row>
    <row r="1084" spans="1:4" x14ac:dyDescent="0.3">
      <c r="A1084" s="2" t="s">
        <v>6710</v>
      </c>
      <c r="B1084" s="2" t="s">
        <v>6711</v>
      </c>
      <c r="C1084" s="2" t="s">
        <v>6712</v>
      </c>
      <c r="D1084" s="2" t="s">
        <v>4248</v>
      </c>
    </row>
    <row r="1085" spans="1:4" x14ac:dyDescent="0.3">
      <c r="A1085" s="2" t="s">
        <v>6713</v>
      </c>
      <c r="B1085" s="2" t="s">
        <v>6714</v>
      </c>
      <c r="C1085" s="2" t="s">
        <v>6715</v>
      </c>
      <c r="D1085" s="2" t="s">
        <v>4248</v>
      </c>
    </row>
    <row r="1086" spans="1:4" x14ac:dyDescent="0.3">
      <c r="A1086" s="2" t="s">
        <v>6716</v>
      </c>
      <c r="B1086" s="2" t="s">
        <v>6717</v>
      </c>
      <c r="C1086" s="2" t="s">
        <v>6718</v>
      </c>
      <c r="D1086" s="2" t="s">
        <v>4248</v>
      </c>
    </row>
    <row r="1087" spans="1:4" x14ac:dyDescent="0.3">
      <c r="A1087" s="2" t="s">
        <v>6719</v>
      </c>
      <c r="B1087" s="2" t="s">
        <v>6720</v>
      </c>
      <c r="C1087" s="2" t="s">
        <v>6721</v>
      </c>
      <c r="D1087" s="2" t="s">
        <v>4248</v>
      </c>
    </row>
    <row r="1088" spans="1:4" x14ac:dyDescent="0.3">
      <c r="A1088" s="2" t="s">
        <v>6722</v>
      </c>
      <c r="B1088" s="2" t="s">
        <v>6723</v>
      </c>
      <c r="C1088" s="2" t="s">
        <v>6724</v>
      </c>
      <c r="D1088" s="2" t="s">
        <v>4248</v>
      </c>
    </row>
    <row r="1089" spans="1:4" x14ac:dyDescent="0.3">
      <c r="A1089" s="2" t="s">
        <v>6386</v>
      </c>
      <c r="B1089" s="2" t="s">
        <v>6387</v>
      </c>
      <c r="C1089" s="2" t="s">
        <v>6388</v>
      </c>
      <c r="D1089" s="2" t="s">
        <v>4248</v>
      </c>
    </row>
    <row r="1090" spans="1:4" x14ac:dyDescent="0.3">
      <c r="A1090" s="2" t="s">
        <v>6389</v>
      </c>
      <c r="B1090" s="2" t="s">
        <v>6390</v>
      </c>
      <c r="C1090" s="2" t="s">
        <v>6391</v>
      </c>
      <c r="D1090" s="2" t="s">
        <v>4248</v>
      </c>
    </row>
    <row r="1091" spans="1:4" x14ac:dyDescent="0.3">
      <c r="A1091" s="2" t="s">
        <v>6392</v>
      </c>
      <c r="B1091" s="2" t="s">
        <v>6393</v>
      </c>
      <c r="C1091" s="2" t="s">
        <v>6394</v>
      </c>
      <c r="D1091" s="2" t="s">
        <v>4248</v>
      </c>
    </row>
    <row r="1092" spans="1:4" x14ac:dyDescent="0.3">
      <c r="A1092" s="2" t="s">
        <v>6395</v>
      </c>
      <c r="B1092" s="2" t="s">
        <v>6396</v>
      </c>
      <c r="C1092" s="2" t="s">
        <v>6397</v>
      </c>
      <c r="D1092" s="2" t="s">
        <v>4248</v>
      </c>
    </row>
    <row r="1093" spans="1:4" x14ac:dyDescent="0.3">
      <c r="A1093" s="2" t="s">
        <v>6398</v>
      </c>
      <c r="B1093" s="2" t="s">
        <v>6399</v>
      </c>
      <c r="C1093" s="2" t="s">
        <v>6400</v>
      </c>
      <c r="D1093" s="2" t="s">
        <v>4248</v>
      </c>
    </row>
    <row r="1094" spans="1:4" x14ac:dyDescent="0.3">
      <c r="A1094" s="2" t="s">
        <v>6401</v>
      </c>
      <c r="B1094" s="2" t="s">
        <v>6402</v>
      </c>
      <c r="C1094" s="2" t="s">
        <v>6403</v>
      </c>
      <c r="D1094" s="2" t="s">
        <v>4248</v>
      </c>
    </row>
    <row r="1095" spans="1:4" x14ac:dyDescent="0.3">
      <c r="A1095" s="2" t="s">
        <v>6404</v>
      </c>
      <c r="B1095" s="2" t="s">
        <v>6405</v>
      </c>
      <c r="C1095" s="2" t="s">
        <v>6406</v>
      </c>
      <c r="D1095" s="2" t="s">
        <v>4248</v>
      </c>
    </row>
    <row r="1096" spans="1:4" x14ac:dyDescent="0.3">
      <c r="A1096" s="2" t="s">
        <v>6407</v>
      </c>
      <c r="B1096" s="2" t="s">
        <v>6408</v>
      </c>
      <c r="C1096" s="2" t="s">
        <v>6409</v>
      </c>
      <c r="D1096" s="2" t="s">
        <v>4248</v>
      </c>
    </row>
    <row r="1097" spans="1:4" x14ac:dyDescent="0.3">
      <c r="A1097" s="2" t="s">
        <v>6410</v>
      </c>
      <c r="B1097" s="2" t="s">
        <v>6411</v>
      </c>
      <c r="C1097" s="2" t="s">
        <v>6412</v>
      </c>
      <c r="D1097" s="2" t="s">
        <v>4248</v>
      </c>
    </row>
    <row r="1098" spans="1:4" x14ac:dyDescent="0.3">
      <c r="A1098" s="2" t="s">
        <v>6725</v>
      </c>
      <c r="B1098" s="2" t="s">
        <v>6726</v>
      </c>
      <c r="C1098" s="2" t="s">
        <v>6727</v>
      </c>
      <c r="D1098" s="2" t="s">
        <v>4248</v>
      </c>
    </row>
    <row r="1099" spans="1:4" x14ac:dyDescent="0.3">
      <c r="A1099" s="18" t="s">
        <v>3589</v>
      </c>
      <c r="B1099" s="2" t="s">
        <v>3590</v>
      </c>
      <c r="C1099" s="2" t="s">
        <v>3591</v>
      </c>
      <c r="D1099" s="2" t="s">
        <v>4248</v>
      </c>
    </row>
    <row r="1100" spans="1:4" x14ac:dyDescent="0.3">
      <c r="A1100" s="2" t="s">
        <v>6728</v>
      </c>
      <c r="B1100" s="2" t="s">
        <v>6729</v>
      </c>
      <c r="C1100" s="2" t="s">
        <v>6730</v>
      </c>
      <c r="D1100" s="2" t="s">
        <v>4248</v>
      </c>
    </row>
    <row r="1101" spans="1:4" x14ac:dyDescent="0.3">
      <c r="A1101" s="2" t="s">
        <v>6731</v>
      </c>
      <c r="B1101" s="2" t="s">
        <v>6732</v>
      </c>
      <c r="C1101" s="2" t="s">
        <v>6733</v>
      </c>
      <c r="D1101" s="2" t="s">
        <v>4248</v>
      </c>
    </row>
    <row r="1102" spans="1:4" x14ac:dyDescent="0.3">
      <c r="A1102" s="2" t="s">
        <v>6734</v>
      </c>
      <c r="B1102" s="2" t="s">
        <v>6735</v>
      </c>
      <c r="C1102" s="2" t="s">
        <v>6736</v>
      </c>
      <c r="D1102" s="2" t="s">
        <v>4248</v>
      </c>
    </row>
    <row r="1103" spans="1:4" x14ac:dyDescent="0.3">
      <c r="A1103" s="2" t="s">
        <v>6737</v>
      </c>
      <c r="B1103" s="2" t="s">
        <v>6738</v>
      </c>
      <c r="C1103" s="2" t="s">
        <v>6739</v>
      </c>
      <c r="D1103" s="2" t="s">
        <v>4248</v>
      </c>
    </row>
    <row r="1104" spans="1:4" x14ac:dyDescent="0.3">
      <c r="A1104" s="2" t="s">
        <v>6413</v>
      </c>
      <c r="B1104" s="2" t="s">
        <v>6414</v>
      </c>
      <c r="C1104" s="2" t="s">
        <v>6415</v>
      </c>
      <c r="D1104" s="2" t="s">
        <v>4248</v>
      </c>
    </row>
    <row r="1105" spans="1:4" x14ac:dyDescent="0.3">
      <c r="A1105" s="2" t="s">
        <v>6740</v>
      </c>
      <c r="B1105" s="2" t="s">
        <v>6741</v>
      </c>
      <c r="C1105" s="2" t="s">
        <v>6742</v>
      </c>
      <c r="D1105" s="2" t="s">
        <v>4248</v>
      </c>
    </row>
    <row r="1106" spans="1:4" x14ac:dyDescent="0.3">
      <c r="A1106" s="2" t="s">
        <v>6743</v>
      </c>
      <c r="B1106" s="2" t="s">
        <v>6744</v>
      </c>
      <c r="C1106" s="2" t="s">
        <v>6745</v>
      </c>
      <c r="D1106" s="2" t="s">
        <v>4248</v>
      </c>
    </row>
    <row r="1107" spans="1:4" x14ac:dyDescent="0.3">
      <c r="A1107" s="2" t="s">
        <v>8583</v>
      </c>
      <c r="B1107" s="2" t="s">
        <v>8584</v>
      </c>
      <c r="C1107" s="2" t="s">
        <v>8585</v>
      </c>
      <c r="D1107" s="2" t="s">
        <v>4248</v>
      </c>
    </row>
    <row r="1108" spans="1:4" x14ac:dyDescent="0.3">
      <c r="A1108" s="2" t="s">
        <v>8586</v>
      </c>
      <c r="B1108" s="2" t="s">
        <v>8587</v>
      </c>
      <c r="C1108" s="2" t="s">
        <v>8588</v>
      </c>
      <c r="D1108" s="2" t="s">
        <v>4248</v>
      </c>
    </row>
    <row r="1109" spans="1:4" x14ac:dyDescent="0.3">
      <c r="A1109" s="2" t="s">
        <v>8589</v>
      </c>
      <c r="B1109" s="2" t="s">
        <v>8590</v>
      </c>
      <c r="C1109" s="2" t="s">
        <v>8591</v>
      </c>
      <c r="D1109" s="2" t="s">
        <v>4248</v>
      </c>
    </row>
    <row r="1110" spans="1:4" x14ac:dyDescent="0.3">
      <c r="A1110" s="2" t="s">
        <v>8592</v>
      </c>
      <c r="B1110" s="2" t="s">
        <v>8593</v>
      </c>
      <c r="C1110" s="2" t="s">
        <v>8594</v>
      </c>
      <c r="D1110" s="2" t="s">
        <v>4248</v>
      </c>
    </row>
    <row r="1111" spans="1:4" x14ac:dyDescent="0.3">
      <c r="A1111" s="2" t="s">
        <v>8595</v>
      </c>
      <c r="B1111" s="2" t="s">
        <v>8596</v>
      </c>
      <c r="C1111" s="2" t="s">
        <v>8597</v>
      </c>
      <c r="D1111" s="2" t="s">
        <v>4248</v>
      </c>
    </row>
    <row r="1112" spans="1:4" x14ac:dyDescent="0.3">
      <c r="A1112" s="2" t="s">
        <v>8598</v>
      </c>
      <c r="B1112" s="2" t="s">
        <v>8599</v>
      </c>
      <c r="C1112" s="2" t="s">
        <v>8600</v>
      </c>
      <c r="D1112" s="2" t="s">
        <v>4248</v>
      </c>
    </row>
    <row r="1113" spans="1:4" x14ac:dyDescent="0.3">
      <c r="A1113" s="2" t="s">
        <v>8601</v>
      </c>
      <c r="B1113" s="2" t="s">
        <v>8602</v>
      </c>
      <c r="C1113" s="2" t="s">
        <v>8603</v>
      </c>
      <c r="D1113" s="2" t="s">
        <v>4248</v>
      </c>
    </row>
    <row r="1114" spans="1:4" x14ac:dyDescent="0.3">
      <c r="A1114" s="2" t="s">
        <v>8604</v>
      </c>
      <c r="B1114" s="2" t="s">
        <v>8605</v>
      </c>
      <c r="C1114" s="2" t="s">
        <v>8606</v>
      </c>
      <c r="D1114" s="2" t="s">
        <v>4248</v>
      </c>
    </row>
    <row r="1115" spans="1:4" x14ac:dyDescent="0.3">
      <c r="A1115" s="2" t="s">
        <v>8490</v>
      </c>
      <c r="B1115" s="2" t="s">
        <v>8491</v>
      </c>
      <c r="C1115" s="2" t="s">
        <v>8492</v>
      </c>
      <c r="D1115" s="2" t="s">
        <v>4248</v>
      </c>
    </row>
    <row r="1116" spans="1:4" x14ac:dyDescent="0.3">
      <c r="A1116" s="2" t="s">
        <v>8493</v>
      </c>
      <c r="B1116" s="2" t="s">
        <v>8494</v>
      </c>
      <c r="C1116" s="2" t="s">
        <v>8495</v>
      </c>
      <c r="D1116" s="2" t="s">
        <v>4248</v>
      </c>
    </row>
    <row r="1117" spans="1:4" x14ac:dyDescent="0.3">
      <c r="A1117" s="2" t="s">
        <v>8496</v>
      </c>
      <c r="B1117" s="2" t="s">
        <v>8497</v>
      </c>
      <c r="C1117" s="2" t="s">
        <v>8498</v>
      </c>
      <c r="D1117" s="2" t="s">
        <v>4248</v>
      </c>
    </row>
    <row r="1118" spans="1:4" x14ac:dyDescent="0.3">
      <c r="A1118" s="2" t="s">
        <v>8499</v>
      </c>
      <c r="B1118" s="2" t="s">
        <v>8500</v>
      </c>
      <c r="C1118" s="2" t="s">
        <v>8501</v>
      </c>
      <c r="D1118" s="2" t="s">
        <v>4248</v>
      </c>
    </row>
    <row r="1119" spans="1:4" x14ac:dyDescent="0.3">
      <c r="A1119" s="2" t="s">
        <v>8502</v>
      </c>
      <c r="B1119" s="2" t="s">
        <v>8503</v>
      </c>
      <c r="C1119" s="2" t="s">
        <v>8504</v>
      </c>
      <c r="D1119" s="2" t="s">
        <v>4248</v>
      </c>
    </row>
    <row r="1120" spans="1:4" x14ac:dyDescent="0.3">
      <c r="A1120" s="2" t="s">
        <v>8505</v>
      </c>
      <c r="B1120" s="2" t="s">
        <v>8506</v>
      </c>
      <c r="C1120" s="2" t="s">
        <v>8507</v>
      </c>
      <c r="D1120" s="2" t="s">
        <v>4248</v>
      </c>
    </row>
    <row r="1121" spans="1:4" x14ac:dyDescent="0.3">
      <c r="A1121" s="2" t="s">
        <v>8508</v>
      </c>
      <c r="B1121" s="2" t="s">
        <v>8509</v>
      </c>
      <c r="C1121" s="2" t="s">
        <v>8510</v>
      </c>
      <c r="D1121" s="2" t="s">
        <v>4248</v>
      </c>
    </row>
    <row r="1122" spans="1:4" x14ac:dyDescent="0.3">
      <c r="A1122" s="2" t="s">
        <v>8511</v>
      </c>
      <c r="B1122" s="2" t="s">
        <v>8512</v>
      </c>
      <c r="C1122" s="2" t="s">
        <v>8513</v>
      </c>
      <c r="D1122" s="2" t="s">
        <v>4248</v>
      </c>
    </row>
    <row r="1123" spans="1:4" x14ac:dyDescent="0.3">
      <c r="A1123" s="2" t="s">
        <v>8514</v>
      </c>
      <c r="B1123" s="2" t="s">
        <v>8515</v>
      </c>
      <c r="C1123" s="2" t="s">
        <v>8516</v>
      </c>
      <c r="D1123" s="2" t="s">
        <v>4248</v>
      </c>
    </row>
    <row r="1124" spans="1:4" x14ac:dyDescent="0.3">
      <c r="A1124" s="2" t="s">
        <v>8517</v>
      </c>
      <c r="B1124" s="2" t="s">
        <v>8518</v>
      </c>
      <c r="C1124" s="2" t="s">
        <v>8519</v>
      </c>
      <c r="D1124" s="2" t="s">
        <v>4248</v>
      </c>
    </row>
    <row r="1125" spans="1:4" x14ac:dyDescent="0.3">
      <c r="A1125" s="2" t="s">
        <v>8520</v>
      </c>
      <c r="B1125" s="2" t="s">
        <v>8521</v>
      </c>
      <c r="C1125" s="2" t="s">
        <v>8522</v>
      </c>
      <c r="D1125" s="2" t="s">
        <v>4248</v>
      </c>
    </row>
    <row r="1126" spans="1:4" x14ac:dyDescent="0.3">
      <c r="A1126" s="2" t="s">
        <v>8523</v>
      </c>
      <c r="B1126" s="2" t="s">
        <v>8524</v>
      </c>
      <c r="C1126" s="2" t="s">
        <v>8525</v>
      </c>
      <c r="D1126" s="2" t="s">
        <v>4248</v>
      </c>
    </row>
    <row r="1127" spans="1:4" x14ac:dyDescent="0.3">
      <c r="A1127" s="2" t="s">
        <v>8526</v>
      </c>
      <c r="B1127" s="2" t="s">
        <v>8527</v>
      </c>
      <c r="C1127" s="2" t="s">
        <v>8528</v>
      </c>
      <c r="D1127" s="2" t="s">
        <v>4248</v>
      </c>
    </row>
    <row r="1128" spans="1:4" x14ac:dyDescent="0.3">
      <c r="A1128" s="2" t="s">
        <v>8529</v>
      </c>
      <c r="B1128" s="2" t="s">
        <v>8530</v>
      </c>
      <c r="C1128" s="2" t="s">
        <v>8531</v>
      </c>
      <c r="D1128" s="2" t="s">
        <v>4248</v>
      </c>
    </row>
    <row r="1129" spans="1:4" x14ac:dyDescent="0.3">
      <c r="A1129" s="2" t="s">
        <v>8532</v>
      </c>
      <c r="B1129" s="2" t="s">
        <v>8533</v>
      </c>
      <c r="C1129" s="2" t="s">
        <v>8534</v>
      </c>
      <c r="D1129" s="2" t="s">
        <v>4248</v>
      </c>
    </row>
    <row r="1130" spans="1:4" x14ac:dyDescent="0.3">
      <c r="A1130" s="2" t="s">
        <v>8535</v>
      </c>
      <c r="B1130" s="2" t="s">
        <v>8536</v>
      </c>
      <c r="C1130" s="2" t="s">
        <v>8537</v>
      </c>
      <c r="D1130" s="2" t="s">
        <v>4248</v>
      </c>
    </row>
    <row r="1131" spans="1:4" x14ac:dyDescent="0.3">
      <c r="A1131" s="2" t="s">
        <v>8538</v>
      </c>
      <c r="B1131" s="2" t="s">
        <v>8539</v>
      </c>
      <c r="C1131" s="2" t="s">
        <v>8540</v>
      </c>
      <c r="D1131" s="2" t="s">
        <v>4248</v>
      </c>
    </row>
    <row r="1132" spans="1:4" x14ac:dyDescent="0.3">
      <c r="A1132" s="2" t="s">
        <v>8541</v>
      </c>
      <c r="B1132" s="2" t="s">
        <v>8542</v>
      </c>
      <c r="C1132" s="2" t="s">
        <v>8543</v>
      </c>
      <c r="D1132" s="2" t="s">
        <v>4248</v>
      </c>
    </row>
    <row r="1133" spans="1:4" x14ac:dyDescent="0.3">
      <c r="A1133" s="2" t="s">
        <v>8544</v>
      </c>
      <c r="B1133" s="2" t="s">
        <v>8545</v>
      </c>
      <c r="C1133" s="2" t="s">
        <v>8546</v>
      </c>
      <c r="D1133" s="2" t="s">
        <v>4248</v>
      </c>
    </row>
    <row r="1134" spans="1:4" x14ac:dyDescent="0.3">
      <c r="A1134" s="2" t="s">
        <v>8547</v>
      </c>
      <c r="B1134" s="2" t="s">
        <v>8548</v>
      </c>
      <c r="C1134" s="2" t="s">
        <v>8549</v>
      </c>
      <c r="D1134" s="2" t="s">
        <v>4248</v>
      </c>
    </row>
    <row r="1135" spans="1:4" x14ac:dyDescent="0.3">
      <c r="A1135" s="2" t="s">
        <v>8550</v>
      </c>
      <c r="B1135" s="2" t="s">
        <v>8551</v>
      </c>
      <c r="C1135" s="2" t="s">
        <v>8552</v>
      </c>
      <c r="D1135" s="2" t="s">
        <v>4248</v>
      </c>
    </row>
    <row r="1136" spans="1:4" x14ac:dyDescent="0.3">
      <c r="A1136" s="2" t="s">
        <v>8553</v>
      </c>
      <c r="B1136" s="2" t="s">
        <v>8554</v>
      </c>
      <c r="C1136" s="2" t="s">
        <v>8555</v>
      </c>
      <c r="D1136" s="2" t="s">
        <v>4248</v>
      </c>
    </row>
    <row r="1137" spans="1:4" x14ac:dyDescent="0.3">
      <c r="A1137" s="2" t="s">
        <v>8556</v>
      </c>
      <c r="B1137" s="2" t="s">
        <v>8557</v>
      </c>
      <c r="C1137" s="2" t="s">
        <v>8558</v>
      </c>
      <c r="D1137" s="2" t="s">
        <v>4248</v>
      </c>
    </row>
    <row r="1138" spans="1:4" x14ac:dyDescent="0.3">
      <c r="A1138" s="2" t="s">
        <v>8559</v>
      </c>
      <c r="B1138" s="2" t="s">
        <v>8560</v>
      </c>
      <c r="C1138" s="2" t="s">
        <v>8561</v>
      </c>
      <c r="D1138" s="2" t="s">
        <v>4248</v>
      </c>
    </row>
    <row r="1139" spans="1:4" x14ac:dyDescent="0.3">
      <c r="A1139" s="2" t="s">
        <v>8562</v>
      </c>
      <c r="B1139" s="2" t="s">
        <v>8563</v>
      </c>
      <c r="C1139" s="2" t="s">
        <v>8564</v>
      </c>
      <c r="D1139" s="2" t="s">
        <v>4248</v>
      </c>
    </row>
    <row r="1140" spans="1:4" x14ac:dyDescent="0.3">
      <c r="A1140" s="2" t="s">
        <v>8565</v>
      </c>
      <c r="B1140" s="2" t="s">
        <v>8566</v>
      </c>
      <c r="C1140" s="2" t="s">
        <v>8567</v>
      </c>
      <c r="D1140" s="2" t="s">
        <v>4248</v>
      </c>
    </row>
    <row r="1141" spans="1:4" x14ac:dyDescent="0.3">
      <c r="A1141" s="2" t="s">
        <v>8568</v>
      </c>
      <c r="B1141" s="2" t="s">
        <v>8569</v>
      </c>
      <c r="C1141" s="2" t="s">
        <v>8570</v>
      </c>
      <c r="D1141" s="2" t="s">
        <v>4248</v>
      </c>
    </row>
    <row r="1142" spans="1:4" x14ac:dyDescent="0.3">
      <c r="A1142" s="2" t="s">
        <v>8571</v>
      </c>
      <c r="B1142" s="2" t="s">
        <v>8572</v>
      </c>
      <c r="C1142" s="2" t="s">
        <v>8573</v>
      </c>
      <c r="D1142" s="2" t="s">
        <v>4248</v>
      </c>
    </row>
    <row r="1143" spans="1:4" x14ac:dyDescent="0.3">
      <c r="A1143" s="2" t="s">
        <v>8574</v>
      </c>
      <c r="B1143" s="2" t="s">
        <v>8539</v>
      </c>
      <c r="C1143" s="2" t="s">
        <v>8575</v>
      </c>
      <c r="D1143" s="2" t="s">
        <v>4248</v>
      </c>
    </row>
    <row r="1144" spans="1:4" x14ac:dyDescent="0.3">
      <c r="A1144" s="2" t="s">
        <v>8576</v>
      </c>
      <c r="B1144" s="2" t="s">
        <v>8542</v>
      </c>
      <c r="C1144" s="2" t="s">
        <v>8577</v>
      </c>
      <c r="D1144" s="2" t="s">
        <v>4248</v>
      </c>
    </row>
    <row r="1145" spans="1:4" x14ac:dyDescent="0.3">
      <c r="A1145" s="2" t="s">
        <v>8578</v>
      </c>
      <c r="B1145" s="2" t="s">
        <v>8545</v>
      </c>
      <c r="C1145" s="2" t="s">
        <v>8579</v>
      </c>
      <c r="D1145" s="2" t="s">
        <v>4248</v>
      </c>
    </row>
    <row r="1146" spans="1:4" x14ac:dyDescent="0.3">
      <c r="A1146" s="2" t="s">
        <v>8580</v>
      </c>
      <c r="B1146" s="2" t="s">
        <v>8581</v>
      </c>
      <c r="C1146" s="2" t="s">
        <v>8582</v>
      </c>
      <c r="D1146" s="2" t="s">
        <v>4248</v>
      </c>
    </row>
    <row r="1147" spans="1:4" x14ac:dyDescent="0.3">
      <c r="A1147" s="2" t="s">
        <v>8682</v>
      </c>
      <c r="B1147" s="2" t="s">
        <v>8683</v>
      </c>
      <c r="C1147" s="2" t="s">
        <v>8684</v>
      </c>
      <c r="D1147" s="2" t="s">
        <v>4248</v>
      </c>
    </row>
    <row r="1148" spans="1:4" x14ac:dyDescent="0.3">
      <c r="A1148" s="2" t="s">
        <v>8685</v>
      </c>
      <c r="B1148" s="2" t="s">
        <v>8686</v>
      </c>
      <c r="C1148" s="2" t="s">
        <v>8687</v>
      </c>
      <c r="D1148" s="2" t="s">
        <v>4248</v>
      </c>
    </row>
    <row r="1149" spans="1:4" x14ac:dyDescent="0.3">
      <c r="A1149" s="2" t="s">
        <v>8688</v>
      </c>
      <c r="B1149" s="2" t="s">
        <v>8689</v>
      </c>
      <c r="C1149" s="2" t="s">
        <v>8690</v>
      </c>
      <c r="D1149" s="2" t="s">
        <v>4248</v>
      </c>
    </row>
    <row r="1150" spans="1:4" x14ac:dyDescent="0.3">
      <c r="A1150" s="2" t="s">
        <v>8691</v>
      </c>
      <c r="B1150" s="2" t="s">
        <v>8692</v>
      </c>
      <c r="C1150" s="2" t="s">
        <v>8693</v>
      </c>
      <c r="D1150" s="2" t="s">
        <v>4248</v>
      </c>
    </row>
    <row r="1151" spans="1:4" x14ac:dyDescent="0.3">
      <c r="A1151" s="2" t="s">
        <v>8694</v>
      </c>
      <c r="B1151" s="2" t="s">
        <v>8695</v>
      </c>
      <c r="C1151" s="2" t="s">
        <v>8696</v>
      </c>
      <c r="D1151" s="2" t="s">
        <v>4248</v>
      </c>
    </row>
    <row r="1152" spans="1:4" x14ac:dyDescent="0.3">
      <c r="A1152" s="2" t="s">
        <v>8697</v>
      </c>
      <c r="B1152" s="2" t="s">
        <v>8698</v>
      </c>
      <c r="C1152" s="2" t="s">
        <v>8699</v>
      </c>
      <c r="D1152" s="2" t="s">
        <v>4248</v>
      </c>
    </row>
    <row r="1153" spans="1:4" x14ac:dyDescent="0.3">
      <c r="A1153" s="2" t="s">
        <v>8700</v>
      </c>
      <c r="B1153" s="2" t="s">
        <v>8701</v>
      </c>
      <c r="C1153" s="2" t="s">
        <v>8702</v>
      </c>
      <c r="D1153" s="2" t="s">
        <v>4248</v>
      </c>
    </row>
    <row r="1154" spans="1:4" x14ac:dyDescent="0.3">
      <c r="A1154" s="2" t="s">
        <v>8703</v>
      </c>
      <c r="B1154" s="2" t="s">
        <v>8704</v>
      </c>
      <c r="C1154" s="2" t="s">
        <v>8705</v>
      </c>
      <c r="D1154" s="2" t="s">
        <v>4248</v>
      </c>
    </row>
    <row r="1155" spans="1:4" x14ac:dyDescent="0.3">
      <c r="A1155" s="2" t="s">
        <v>8706</v>
      </c>
      <c r="B1155" s="2" t="s">
        <v>8707</v>
      </c>
      <c r="C1155" s="2" t="s">
        <v>8708</v>
      </c>
      <c r="D1155" s="2" t="s">
        <v>4248</v>
      </c>
    </row>
    <row r="1156" spans="1:4" x14ac:dyDescent="0.3">
      <c r="A1156" s="2" t="s">
        <v>8709</v>
      </c>
      <c r="B1156" s="2" t="s">
        <v>8710</v>
      </c>
      <c r="C1156" s="2" t="s">
        <v>8711</v>
      </c>
      <c r="D1156" s="2" t="s">
        <v>4248</v>
      </c>
    </row>
    <row r="1157" spans="1:4" x14ac:dyDescent="0.3">
      <c r="A1157" s="2" t="s">
        <v>8712</v>
      </c>
      <c r="B1157" s="2" t="s">
        <v>8713</v>
      </c>
      <c r="C1157" s="2" t="s">
        <v>8714</v>
      </c>
      <c r="D1157" s="2" t="s">
        <v>4248</v>
      </c>
    </row>
    <row r="1158" spans="1:4" x14ac:dyDescent="0.3">
      <c r="A1158" s="2" t="s">
        <v>8715</v>
      </c>
      <c r="B1158" s="2" t="s">
        <v>8716</v>
      </c>
      <c r="C1158" s="2" t="s">
        <v>8717</v>
      </c>
      <c r="D1158" s="2" t="s">
        <v>4248</v>
      </c>
    </row>
    <row r="1159" spans="1:4" x14ac:dyDescent="0.3">
      <c r="A1159" s="2" t="s">
        <v>8718</v>
      </c>
      <c r="B1159" s="2" t="s">
        <v>8719</v>
      </c>
      <c r="C1159" s="2" t="s">
        <v>8720</v>
      </c>
      <c r="D1159" s="2" t="s">
        <v>4248</v>
      </c>
    </row>
    <row r="1160" spans="1:4" x14ac:dyDescent="0.3">
      <c r="A1160" s="2" t="s">
        <v>8721</v>
      </c>
      <c r="B1160" s="2" t="s">
        <v>8722</v>
      </c>
      <c r="C1160" s="2" t="s">
        <v>8723</v>
      </c>
      <c r="D1160" s="2" t="s">
        <v>4248</v>
      </c>
    </row>
    <row r="1161" spans="1:4" x14ac:dyDescent="0.3">
      <c r="A1161" s="2" t="s">
        <v>8724</v>
      </c>
      <c r="B1161" s="2" t="s">
        <v>6217</v>
      </c>
      <c r="C1161" s="2" t="s">
        <v>8725</v>
      </c>
      <c r="D1161" s="2" t="s">
        <v>3713</v>
      </c>
    </row>
    <row r="1162" spans="1:4" x14ac:dyDescent="0.3">
      <c r="A1162" s="2" t="s">
        <v>8726</v>
      </c>
      <c r="B1162" s="2" t="s">
        <v>8727</v>
      </c>
      <c r="C1162" s="2" t="s">
        <v>8728</v>
      </c>
      <c r="D1162" s="2" t="s">
        <v>3713</v>
      </c>
    </row>
    <row r="1163" spans="1:4" x14ac:dyDescent="0.3">
      <c r="A1163" s="2" t="s">
        <v>8729</v>
      </c>
      <c r="B1163" s="2" t="s">
        <v>8730</v>
      </c>
      <c r="C1163" s="2" t="s">
        <v>8731</v>
      </c>
      <c r="D1163" s="2" t="s">
        <v>3713</v>
      </c>
    </row>
    <row r="1164" spans="1:4" x14ac:dyDescent="0.3">
      <c r="A1164" s="2" t="s">
        <v>8732</v>
      </c>
      <c r="B1164" s="2" t="s">
        <v>8733</v>
      </c>
      <c r="C1164" s="2" t="s">
        <v>8734</v>
      </c>
      <c r="D1164" s="2" t="s">
        <v>3713</v>
      </c>
    </row>
    <row r="1165" spans="1:4" x14ac:dyDescent="0.3">
      <c r="A1165" s="2" t="s">
        <v>8735</v>
      </c>
      <c r="B1165" s="2" t="s">
        <v>8736</v>
      </c>
      <c r="C1165" s="2" t="s">
        <v>8737</v>
      </c>
      <c r="D1165" s="2" t="s">
        <v>3713</v>
      </c>
    </row>
    <row r="1166" spans="1:4" x14ac:dyDescent="0.3">
      <c r="A1166" s="2" t="s">
        <v>8738</v>
      </c>
      <c r="B1166" s="2" t="s">
        <v>8739</v>
      </c>
      <c r="C1166" s="2" t="s">
        <v>8740</v>
      </c>
      <c r="D1166" s="2" t="s">
        <v>3713</v>
      </c>
    </row>
    <row r="1167" spans="1:4" x14ac:dyDescent="0.3">
      <c r="A1167" s="2" t="s">
        <v>8741</v>
      </c>
      <c r="B1167" s="2" t="s">
        <v>8742</v>
      </c>
      <c r="C1167" s="2" t="s">
        <v>8743</v>
      </c>
      <c r="D1167" s="2" t="s">
        <v>3713</v>
      </c>
    </row>
    <row r="1168" spans="1:4" x14ac:dyDescent="0.3">
      <c r="A1168" s="2" t="s">
        <v>8744</v>
      </c>
      <c r="B1168" s="2" t="s">
        <v>8745</v>
      </c>
      <c r="C1168" s="2" t="s">
        <v>8746</v>
      </c>
      <c r="D1168" s="2" t="s">
        <v>3713</v>
      </c>
    </row>
    <row r="1169" spans="1:4" x14ac:dyDescent="0.3">
      <c r="A1169" s="2" t="s">
        <v>8747</v>
      </c>
      <c r="B1169" s="2" t="s">
        <v>8748</v>
      </c>
      <c r="C1169" s="2" t="s">
        <v>8749</v>
      </c>
      <c r="D1169" s="2" t="s">
        <v>3713</v>
      </c>
    </row>
    <row r="1170" spans="1:4" x14ac:dyDescent="0.3">
      <c r="A1170" s="2" t="s">
        <v>8750</v>
      </c>
      <c r="B1170" s="2" t="s">
        <v>8751</v>
      </c>
      <c r="C1170" s="2" t="s">
        <v>8752</v>
      </c>
      <c r="D1170" s="2" t="s">
        <v>3713</v>
      </c>
    </row>
    <row r="1171" spans="1:4" x14ac:dyDescent="0.3">
      <c r="A1171" s="2" t="s">
        <v>8753</v>
      </c>
      <c r="B1171" s="2" t="s">
        <v>8754</v>
      </c>
      <c r="C1171" s="2" t="s">
        <v>8755</v>
      </c>
      <c r="D1171" s="2" t="s">
        <v>3713</v>
      </c>
    </row>
    <row r="1172" spans="1:4" x14ac:dyDescent="0.3">
      <c r="A1172" s="2" t="s">
        <v>8756</v>
      </c>
      <c r="B1172" s="2" t="s">
        <v>8757</v>
      </c>
      <c r="C1172" s="2" t="s">
        <v>8758</v>
      </c>
      <c r="D1172" s="2" t="s">
        <v>3713</v>
      </c>
    </row>
    <row r="1173" spans="1:4" x14ac:dyDescent="0.3">
      <c r="A1173" s="2" t="s">
        <v>8759</v>
      </c>
      <c r="B1173" s="2" t="s">
        <v>8760</v>
      </c>
      <c r="C1173" s="2" t="s">
        <v>8761</v>
      </c>
      <c r="D1173" s="2" t="s">
        <v>3713</v>
      </c>
    </row>
    <row r="1174" spans="1:4" x14ac:dyDescent="0.3">
      <c r="A1174" s="2" t="s">
        <v>8762</v>
      </c>
      <c r="B1174" s="2" t="s">
        <v>8763</v>
      </c>
      <c r="C1174" s="2" t="s">
        <v>8764</v>
      </c>
      <c r="D1174" s="2" t="s">
        <v>3713</v>
      </c>
    </row>
    <row r="1175" spans="1:4" x14ac:dyDescent="0.3">
      <c r="A1175" s="2" t="s">
        <v>8765</v>
      </c>
      <c r="B1175" s="2" t="s">
        <v>8766</v>
      </c>
      <c r="C1175" s="2" t="s">
        <v>8767</v>
      </c>
      <c r="D1175" s="2" t="s">
        <v>3713</v>
      </c>
    </row>
    <row r="1176" spans="1:4" x14ac:dyDescent="0.3">
      <c r="A1176" s="2" t="s">
        <v>8768</v>
      </c>
      <c r="B1176" s="2" t="s">
        <v>8769</v>
      </c>
      <c r="C1176" s="2" t="s">
        <v>8770</v>
      </c>
      <c r="D1176" s="2" t="s">
        <v>3713</v>
      </c>
    </row>
    <row r="1177" spans="1:4" x14ac:dyDescent="0.3">
      <c r="A1177" s="2" t="s">
        <v>8771</v>
      </c>
      <c r="B1177" s="2" t="s">
        <v>8772</v>
      </c>
      <c r="C1177" s="2" t="s">
        <v>8773</v>
      </c>
      <c r="D1177" s="2" t="s">
        <v>4248</v>
      </c>
    </row>
    <row r="1178" spans="1:4" x14ac:dyDescent="0.3">
      <c r="A1178" s="2" t="s">
        <v>8774</v>
      </c>
      <c r="B1178" s="2" t="s">
        <v>8775</v>
      </c>
      <c r="C1178" s="2" t="s">
        <v>8776</v>
      </c>
      <c r="D1178" s="2" t="s">
        <v>4248</v>
      </c>
    </row>
    <row r="1179" spans="1:4" x14ac:dyDescent="0.3">
      <c r="A1179" s="2" t="s">
        <v>8607</v>
      </c>
      <c r="B1179" s="2" t="s">
        <v>8608</v>
      </c>
      <c r="C1179" s="2" t="s">
        <v>8609</v>
      </c>
      <c r="D1179" s="2" t="s">
        <v>4248</v>
      </c>
    </row>
    <row r="1180" spans="1:4" x14ac:dyDescent="0.3">
      <c r="A1180" s="2" t="s">
        <v>8610</v>
      </c>
      <c r="B1180" s="2" t="s">
        <v>8611</v>
      </c>
      <c r="C1180" s="2" t="s">
        <v>8612</v>
      </c>
      <c r="D1180" s="2" t="s">
        <v>4248</v>
      </c>
    </row>
    <row r="1181" spans="1:4" x14ac:dyDescent="0.3">
      <c r="A1181" s="2" t="s">
        <v>8613</v>
      </c>
      <c r="B1181" s="2" t="s">
        <v>8614</v>
      </c>
      <c r="C1181" s="2" t="s">
        <v>8615</v>
      </c>
      <c r="D1181" s="2" t="s">
        <v>4248</v>
      </c>
    </row>
    <row r="1182" spans="1:4" x14ac:dyDescent="0.3">
      <c r="A1182" s="2" t="s">
        <v>8616</v>
      </c>
      <c r="B1182" s="2" t="s">
        <v>8617</v>
      </c>
      <c r="C1182" s="2" t="s">
        <v>8618</v>
      </c>
      <c r="D1182" s="2" t="s">
        <v>4248</v>
      </c>
    </row>
    <row r="1183" spans="1:4" x14ac:dyDescent="0.3">
      <c r="A1183" s="2" t="s">
        <v>8619</v>
      </c>
      <c r="B1183" s="2" t="s">
        <v>8620</v>
      </c>
      <c r="C1183" s="2" t="s">
        <v>8621</v>
      </c>
      <c r="D1183" s="2" t="s">
        <v>4248</v>
      </c>
    </row>
    <row r="1184" spans="1:4" x14ac:dyDescent="0.3">
      <c r="A1184" s="2" t="s">
        <v>8622</v>
      </c>
      <c r="B1184" s="2" t="s">
        <v>8623</v>
      </c>
      <c r="C1184" s="2" t="s">
        <v>8624</v>
      </c>
      <c r="D1184" s="2" t="s">
        <v>4248</v>
      </c>
    </row>
    <row r="1185" spans="1:4" x14ac:dyDescent="0.3">
      <c r="A1185" s="2" t="s">
        <v>8625</v>
      </c>
      <c r="B1185" s="2" t="s">
        <v>8626</v>
      </c>
      <c r="C1185" s="2" t="s">
        <v>8627</v>
      </c>
      <c r="D1185" s="2" t="s">
        <v>4248</v>
      </c>
    </row>
    <row r="1186" spans="1:4" x14ac:dyDescent="0.3">
      <c r="A1186" s="2" t="s">
        <v>8628</v>
      </c>
      <c r="B1186" s="2" t="s">
        <v>8629</v>
      </c>
      <c r="C1186" s="2" t="s">
        <v>8630</v>
      </c>
      <c r="D1186" s="2" t="s">
        <v>4248</v>
      </c>
    </row>
    <row r="1187" spans="1:4" x14ac:dyDescent="0.3">
      <c r="A1187" s="2" t="s">
        <v>8631</v>
      </c>
      <c r="B1187" s="2" t="s">
        <v>8632</v>
      </c>
      <c r="C1187" s="2" t="s">
        <v>8633</v>
      </c>
      <c r="D1187" s="2" t="s">
        <v>4248</v>
      </c>
    </row>
    <row r="1188" spans="1:4" x14ac:dyDescent="0.3">
      <c r="A1188" s="2" t="s">
        <v>8634</v>
      </c>
      <c r="B1188" s="2" t="s">
        <v>8635</v>
      </c>
      <c r="C1188" s="2" t="s">
        <v>8636</v>
      </c>
      <c r="D1188" s="2" t="s">
        <v>4248</v>
      </c>
    </row>
    <row r="1189" spans="1:4" x14ac:dyDescent="0.3">
      <c r="A1189" s="2" t="s">
        <v>8637</v>
      </c>
      <c r="B1189" s="2" t="s">
        <v>8638</v>
      </c>
      <c r="C1189" s="2" t="s">
        <v>8639</v>
      </c>
      <c r="D1189" s="2" t="s">
        <v>4248</v>
      </c>
    </row>
    <row r="1190" spans="1:4" x14ac:dyDescent="0.3">
      <c r="A1190" s="2" t="s">
        <v>8640</v>
      </c>
      <c r="B1190" s="2" t="s">
        <v>8641</v>
      </c>
      <c r="C1190" s="2" t="s">
        <v>8642</v>
      </c>
      <c r="D1190" s="2" t="s">
        <v>4248</v>
      </c>
    </row>
    <row r="1191" spans="1:4" x14ac:dyDescent="0.3">
      <c r="A1191" s="2" t="s">
        <v>8643</v>
      </c>
      <c r="B1191" s="2" t="s">
        <v>8644</v>
      </c>
      <c r="C1191" s="2" t="s">
        <v>8645</v>
      </c>
      <c r="D1191" s="2" t="s">
        <v>4248</v>
      </c>
    </row>
    <row r="1192" spans="1:4" x14ac:dyDescent="0.3">
      <c r="A1192" s="2" t="s">
        <v>8646</v>
      </c>
      <c r="B1192" s="2" t="s">
        <v>8647</v>
      </c>
      <c r="C1192" s="2" t="s">
        <v>8648</v>
      </c>
      <c r="D1192" s="2" t="s">
        <v>4248</v>
      </c>
    </row>
    <row r="1193" spans="1:4" x14ac:dyDescent="0.3">
      <c r="A1193" s="2" t="s">
        <v>8649</v>
      </c>
      <c r="B1193" s="2" t="s">
        <v>8650</v>
      </c>
      <c r="C1193" s="2" t="s">
        <v>8651</v>
      </c>
      <c r="D1193" s="2" t="s">
        <v>4248</v>
      </c>
    </row>
    <row r="1194" spans="1:4" x14ac:dyDescent="0.3">
      <c r="A1194" s="2" t="s">
        <v>8652</v>
      </c>
      <c r="B1194" s="2" t="s">
        <v>8653</v>
      </c>
      <c r="C1194" s="2" t="s">
        <v>8654</v>
      </c>
      <c r="D1194" s="2" t="s">
        <v>4248</v>
      </c>
    </row>
    <row r="1195" spans="1:4" x14ac:dyDescent="0.3">
      <c r="A1195" s="2" t="s">
        <v>8655</v>
      </c>
      <c r="B1195" s="2" t="s">
        <v>8656</v>
      </c>
      <c r="C1195" s="2" t="s">
        <v>8657</v>
      </c>
      <c r="D1195" s="2" t="s">
        <v>4248</v>
      </c>
    </row>
    <row r="1196" spans="1:4" x14ac:dyDescent="0.3">
      <c r="A1196" s="2" t="s">
        <v>8658</v>
      </c>
      <c r="B1196" s="2" t="s">
        <v>8659</v>
      </c>
      <c r="C1196" s="2" t="s">
        <v>8660</v>
      </c>
      <c r="D1196" s="2" t="s">
        <v>4248</v>
      </c>
    </row>
    <row r="1197" spans="1:4" x14ac:dyDescent="0.3">
      <c r="A1197" s="2" t="s">
        <v>8661</v>
      </c>
      <c r="B1197" s="2" t="s">
        <v>8662</v>
      </c>
      <c r="C1197" s="2" t="s">
        <v>8663</v>
      </c>
      <c r="D1197" s="2" t="s">
        <v>4248</v>
      </c>
    </row>
    <row r="1198" spans="1:4" x14ac:dyDescent="0.3">
      <c r="A1198" s="2" t="s">
        <v>8664</v>
      </c>
      <c r="B1198" s="2" t="s">
        <v>8665</v>
      </c>
      <c r="C1198" s="2" t="s">
        <v>8666</v>
      </c>
      <c r="D1198" s="2" t="s">
        <v>4248</v>
      </c>
    </row>
    <row r="1199" spans="1:4" x14ac:dyDescent="0.3">
      <c r="A1199" s="2" t="s">
        <v>8667</v>
      </c>
      <c r="B1199" s="2" t="s">
        <v>8668</v>
      </c>
      <c r="C1199" s="2" t="s">
        <v>8669</v>
      </c>
      <c r="D1199" s="2" t="s">
        <v>4248</v>
      </c>
    </row>
    <row r="1200" spans="1:4" x14ac:dyDescent="0.3">
      <c r="A1200" s="2" t="s">
        <v>8670</v>
      </c>
      <c r="B1200" s="2" t="s">
        <v>8671</v>
      </c>
      <c r="C1200" s="2" t="s">
        <v>8672</v>
      </c>
      <c r="D1200" s="2" t="s">
        <v>4248</v>
      </c>
    </row>
    <row r="1201" spans="1:4" x14ac:dyDescent="0.3">
      <c r="A1201" s="2" t="s">
        <v>8673</v>
      </c>
      <c r="B1201" s="2" t="s">
        <v>8674</v>
      </c>
      <c r="C1201" s="2" t="s">
        <v>8675</v>
      </c>
      <c r="D1201" s="2" t="s">
        <v>4248</v>
      </c>
    </row>
    <row r="1202" spans="1:4" x14ac:dyDescent="0.3">
      <c r="A1202" s="2" t="s">
        <v>8676</v>
      </c>
      <c r="B1202" s="2" t="s">
        <v>8677</v>
      </c>
      <c r="C1202" s="2" t="s">
        <v>8678</v>
      </c>
      <c r="D1202" s="2" t="s">
        <v>4248</v>
      </c>
    </row>
    <row r="1203" spans="1:4" x14ac:dyDescent="0.3">
      <c r="A1203" s="2" t="s">
        <v>8679</v>
      </c>
      <c r="B1203" s="2" t="s">
        <v>8680</v>
      </c>
      <c r="C1203" s="2" t="s">
        <v>8681</v>
      </c>
      <c r="D1203" s="2" t="s">
        <v>4248</v>
      </c>
    </row>
    <row r="1204" spans="1:4" x14ac:dyDescent="0.3">
      <c r="A1204" s="2" t="s">
        <v>6746</v>
      </c>
      <c r="B1204" s="2" t="s">
        <v>6747</v>
      </c>
      <c r="C1204" s="2" t="s">
        <v>6748</v>
      </c>
      <c r="D1204" s="2" t="s">
        <v>4248</v>
      </c>
    </row>
    <row r="1205" spans="1:4" x14ac:dyDescent="0.3">
      <c r="A1205" s="2" t="s">
        <v>6416</v>
      </c>
      <c r="B1205" s="2" t="s">
        <v>6417</v>
      </c>
      <c r="C1205" s="2" t="s">
        <v>6418</v>
      </c>
      <c r="D1205" s="2" t="s">
        <v>4248</v>
      </c>
    </row>
    <row r="1206" spans="1:4" x14ac:dyDescent="0.3">
      <c r="A1206" s="2" t="s">
        <v>6419</v>
      </c>
      <c r="B1206" s="2" t="s">
        <v>6420</v>
      </c>
      <c r="C1206" s="2" t="s">
        <v>6421</v>
      </c>
      <c r="D1206" s="2" t="s">
        <v>4248</v>
      </c>
    </row>
    <row r="1207" spans="1:4" x14ac:dyDescent="0.3">
      <c r="A1207" s="2" t="s">
        <v>6422</v>
      </c>
      <c r="B1207" s="2" t="s">
        <v>6423</v>
      </c>
      <c r="C1207" s="2" t="s">
        <v>6424</v>
      </c>
      <c r="D1207" s="2" t="s">
        <v>4248</v>
      </c>
    </row>
    <row r="1208" spans="1:4" x14ac:dyDescent="0.3">
      <c r="A1208" s="2" t="s">
        <v>6425</v>
      </c>
      <c r="B1208" s="2" t="s">
        <v>6426</v>
      </c>
      <c r="C1208" s="2" t="s">
        <v>6427</v>
      </c>
      <c r="D1208" s="2" t="s">
        <v>4248</v>
      </c>
    </row>
    <row r="1209" spans="1:4" x14ac:dyDescent="0.3">
      <c r="A1209" s="2" t="s">
        <v>6428</v>
      </c>
      <c r="B1209" s="2" t="s">
        <v>6429</v>
      </c>
      <c r="C1209" s="2" t="s">
        <v>6430</v>
      </c>
      <c r="D1209" s="2" t="s">
        <v>4248</v>
      </c>
    </row>
    <row r="1210" spans="1:4" x14ac:dyDescent="0.3">
      <c r="A1210" s="2" t="s">
        <v>6431</v>
      </c>
      <c r="B1210" s="2" t="s">
        <v>6432</v>
      </c>
      <c r="C1210" s="2" t="s">
        <v>6433</v>
      </c>
      <c r="D1210" s="2" t="s">
        <v>4248</v>
      </c>
    </row>
    <row r="1211" spans="1:4" x14ac:dyDescent="0.3">
      <c r="A1211" s="2" t="s">
        <v>6446</v>
      </c>
      <c r="B1211" s="2" t="s">
        <v>6447</v>
      </c>
      <c r="C1211" s="2" t="s">
        <v>6448</v>
      </c>
      <c r="D1211" s="2" t="s">
        <v>4248</v>
      </c>
    </row>
    <row r="1212" spans="1:4" x14ac:dyDescent="0.3">
      <c r="A1212" s="2" t="s">
        <v>6449</v>
      </c>
      <c r="B1212" s="2" t="s">
        <v>6450</v>
      </c>
      <c r="C1212" s="2" t="s">
        <v>6451</v>
      </c>
      <c r="D1212" s="2" t="s">
        <v>4248</v>
      </c>
    </row>
    <row r="1213" spans="1:4" x14ac:dyDescent="0.3">
      <c r="A1213" s="2" t="s">
        <v>6749</v>
      </c>
      <c r="B1213" s="2" t="s">
        <v>6747</v>
      </c>
      <c r="C1213" s="2" t="s">
        <v>6750</v>
      </c>
      <c r="D1213" s="2" t="s">
        <v>4248</v>
      </c>
    </row>
    <row r="1214" spans="1:4" x14ac:dyDescent="0.3">
      <c r="A1214" s="2" t="s">
        <v>6452</v>
      </c>
      <c r="B1214" s="2" t="s">
        <v>6417</v>
      </c>
      <c r="C1214" s="2" t="s">
        <v>6453</v>
      </c>
      <c r="D1214" s="2" t="s">
        <v>4248</v>
      </c>
    </row>
    <row r="1215" spans="1:4" x14ac:dyDescent="0.3">
      <c r="A1215" s="2" t="s">
        <v>6454</v>
      </c>
      <c r="B1215" s="2" t="s">
        <v>6420</v>
      </c>
      <c r="C1215" s="2" t="s">
        <v>6455</v>
      </c>
      <c r="D1215" s="2" t="s">
        <v>4248</v>
      </c>
    </row>
    <row r="1216" spans="1:4" x14ac:dyDescent="0.3">
      <c r="A1216" s="2" t="s">
        <v>6456</v>
      </c>
      <c r="B1216" s="2" t="s">
        <v>6432</v>
      </c>
      <c r="C1216" s="2" t="s">
        <v>6457</v>
      </c>
      <c r="D1216" s="2" t="s">
        <v>4248</v>
      </c>
    </row>
    <row r="1217" spans="1:4" x14ac:dyDescent="0.3">
      <c r="A1217" s="2" t="s">
        <v>6458</v>
      </c>
      <c r="B1217" s="2" t="s">
        <v>6447</v>
      </c>
      <c r="C1217" s="2" t="s">
        <v>6459</v>
      </c>
      <c r="D1217" s="2" t="s">
        <v>4248</v>
      </c>
    </row>
    <row r="1218" spans="1:4" x14ac:dyDescent="0.3">
      <c r="A1218" s="2" t="s">
        <v>6460</v>
      </c>
      <c r="B1218" s="2" t="s">
        <v>6450</v>
      </c>
      <c r="C1218" s="2" t="s">
        <v>6461</v>
      </c>
      <c r="D1218" s="2" t="s">
        <v>4248</v>
      </c>
    </row>
    <row r="1219" spans="1:4" x14ac:dyDescent="0.3">
      <c r="A1219" s="2" t="s">
        <v>4922</v>
      </c>
      <c r="B1219" s="3" t="s">
        <v>4923</v>
      </c>
      <c r="C1219" s="3" t="s">
        <v>4924</v>
      </c>
      <c r="D1219" s="2" t="s">
        <v>4248</v>
      </c>
    </row>
    <row r="1220" spans="1:4" x14ac:dyDescent="0.3">
      <c r="A1220" s="2" t="s">
        <v>4925</v>
      </c>
      <c r="B1220" s="2" t="s">
        <v>4926</v>
      </c>
      <c r="C1220" s="2" t="s">
        <v>4927</v>
      </c>
      <c r="D1220" s="2" t="s">
        <v>4248</v>
      </c>
    </row>
    <row r="1221" spans="1:4" x14ac:dyDescent="0.3">
      <c r="A1221" s="2" t="s">
        <v>4311</v>
      </c>
      <c r="B1221" s="2" t="s">
        <v>4312</v>
      </c>
      <c r="C1221" s="2" t="s">
        <v>4313</v>
      </c>
      <c r="D1221" s="2" t="s">
        <v>4248</v>
      </c>
    </row>
    <row r="1222" spans="1:4" x14ac:dyDescent="0.3">
      <c r="A1222" s="2" t="s">
        <v>8846</v>
      </c>
      <c r="B1222" s="2" t="s">
        <v>8847</v>
      </c>
      <c r="C1222" s="2" t="s">
        <v>8848</v>
      </c>
      <c r="D1222" s="2" t="s">
        <v>4248</v>
      </c>
    </row>
    <row r="1223" spans="1:4" x14ac:dyDescent="0.3">
      <c r="A1223" s="2" t="s">
        <v>8849</v>
      </c>
      <c r="B1223" s="2" t="s">
        <v>8850</v>
      </c>
      <c r="C1223" s="2" t="s">
        <v>8851</v>
      </c>
      <c r="D1223" s="2" t="s">
        <v>4248</v>
      </c>
    </row>
    <row r="1224" spans="1:4" x14ac:dyDescent="0.3">
      <c r="A1224" s="2" t="s">
        <v>8852</v>
      </c>
      <c r="B1224" s="2" t="s">
        <v>8853</v>
      </c>
      <c r="C1224" s="2" t="s">
        <v>8854</v>
      </c>
      <c r="D1224" s="2" t="s">
        <v>4248</v>
      </c>
    </row>
    <row r="1225" spans="1:4" x14ac:dyDescent="0.3">
      <c r="A1225" s="2" t="s">
        <v>8855</v>
      </c>
      <c r="B1225" s="2" t="s">
        <v>8856</v>
      </c>
      <c r="C1225" s="2" t="s">
        <v>8857</v>
      </c>
      <c r="D1225" s="2" t="s">
        <v>4248</v>
      </c>
    </row>
    <row r="1226" spans="1:4" x14ac:dyDescent="0.3">
      <c r="A1226" s="2" t="s">
        <v>8858</v>
      </c>
      <c r="B1226" s="2" t="s">
        <v>8859</v>
      </c>
      <c r="C1226" s="2" t="s">
        <v>8860</v>
      </c>
      <c r="D1226" s="2" t="s">
        <v>4248</v>
      </c>
    </row>
    <row r="1227" spans="1:4" x14ac:dyDescent="0.3">
      <c r="A1227" s="2" t="s">
        <v>8861</v>
      </c>
      <c r="B1227" s="2" t="s">
        <v>8862</v>
      </c>
      <c r="C1227" s="2" t="s">
        <v>8863</v>
      </c>
      <c r="D1227" s="2" t="s">
        <v>4248</v>
      </c>
    </row>
    <row r="1228" spans="1:4" x14ac:dyDescent="0.3">
      <c r="A1228" s="2" t="s">
        <v>8864</v>
      </c>
      <c r="B1228" s="2" t="s">
        <v>8865</v>
      </c>
      <c r="C1228" s="2" t="s">
        <v>8866</v>
      </c>
      <c r="D1228" s="2" t="s">
        <v>4248</v>
      </c>
    </row>
    <row r="1229" spans="1:4" x14ac:dyDescent="0.3">
      <c r="A1229" s="2" t="s">
        <v>8867</v>
      </c>
      <c r="B1229" s="2" t="s">
        <v>8868</v>
      </c>
      <c r="C1229" s="2" t="s">
        <v>8869</v>
      </c>
      <c r="D1229" s="2" t="s">
        <v>4248</v>
      </c>
    </row>
    <row r="1230" spans="1:4" x14ac:dyDescent="0.3">
      <c r="A1230" s="2" t="s">
        <v>8870</v>
      </c>
      <c r="B1230" s="2" t="s">
        <v>8871</v>
      </c>
      <c r="C1230" s="2" t="s">
        <v>8872</v>
      </c>
      <c r="D1230" s="2" t="s">
        <v>4248</v>
      </c>
    </row>
    <row r="1231" spans="1:4" x14ac:dyDescent="0.3">
      <c r="A1231" s="2" t="s">
        <v>8873</v>
      </c>
      <c r="B1231" s="2" t="s">
        <v>8796</v>
      </c>
      <c r="C1231" s="2" t="s">
        <v>8874</v>
      </c>
      <c r="D1231" s="2" t="s">
        <v>4248</v>
      </c>
    </row>
    <row r="1232" spans="1:4" x14ac:dyDescent="0.3">
      <c r="A1232" s="2" t="s">
        <v>8875</v>
      </c>
      <c r="B1232" s="2" t="s">
        <v>8799</v>
      </c>
      <c r="C1232" s="2" t="s">
        <v>8876</v>
      </c>
      <c r="D1232" s="2" t="s">
        <v>4248</v>
      </c>
    </row>
    <row r="1233" spans="1:4" x14ac:dyDescent="0.3">
      <c r="A1233" s="2" t="s">
        <v>8877</v>
      </c>
      <c r="B1233" s="2" t="s">
        <v>8802</v>
      </c>
      <c r="C1233" s="2" t="s">
        <v>8878</v>
      </c>
      <c r="D1233" s="2" t="s">
        <v>4248</v>
      </c>
    </row>
    <row r="1234" spans="1:4" x14ac:dyDescent="0.3">
      <c r="A1234" s="2" t="s">
        <v>8879</v>
      </c>
      <c r="B1234" s="2" t="s">
        <v>8880</v>
      </c>
      <c r="C1234" s="2" t="s">
        <v>8881</v>
      </c>
      <c r="D1234" s="2" t="s">
        <v>4248</v>
      </c>
    </row>
    <row r="1235" spans="1:4" x14ac:dyDescent="0.3">
      <c r="A1235" s="2" t="s">
        <v>8882</v>
      </c>
      <c r="B1235" s="2" t="s">
        <v>8883</v>
      </c>
      <c r="C1235" s="2" t="s">
        <v>8884</v>
      </c>
      <c r="D1235" s="2" t="s">
        <v>4248</v>
      </c>
    </row>
    <row r="1236" spans="1:4" x14ac:dyDescent="0.3">
      <c r="A1236" s="2" t="s">
        <v>8885</v>
      </c>
      <c r="B1236" s="2" t="s">
        <v>8886</v>
      </c>
      <c r="C1236" s="2" t="s">
        <v>8887</v>
      </c>
      <c r="D1236" s="2" t="s">
        <v>4248</v>
      </c>
    </row>
    <row r="1237" spans="1:4" x14ac:dyDescent="0.3">
      <c r="A1237" s="2" t="s">
        <v>8888</v>
      </c>
      <c r="B1237" s="2" t="s">
        <v>3523</v>
      </c>
      <c r="C1237" s="2" t="s">
        <v>8889</v>
      </c>
      <c r="D1237" s="2" t="s">
        <v>4248</v>
      </c>
    </row>
    <row r="1238" spans="1:4" x14ac:dyDescent="0.3">
      <c r="A1238" s="2" t="s">
        <v>8890</v>
      </c>
      <c r="B1238" s="2" t="s">
        <v>8891</v>
      </c>
      <c r="C1238" s="2" t="s">
        <v>8892</v>
      </c>
      <c r="D1238" s="2" t="s">
        <v>4248</v>
      </c>
    </row>
    <row r="1239" spans="1:4" x14ac:dyDescent="0.3">
      <c r="A1239" s="2" t="s">
        <v>8893</v>
      </c>
      <c r="B1239" s="2" t="s">
        <v>8894</v>
      </c>
      <c r="C1239" s="2" t="s">
        <v>8895</v>
      </c>
      <c r="D1239" s="2" t="s">
        <v>4248</v>
      </c>
    </row>
    <row r="1240" spans="1:4" x14ac:dyDescent="0.3">
      <c r="A1240" s="2" t="s">
        <v>8896</v>
      </c>
      <c r="B1240" s="2" t="s">
        <v>8805</v>
      </c>
      <c r="C1240" s="2" t="s">
        <v>8897</v>
      </c>
      <c r="D1240" s="2" t="s">
        <v>4248</v>
      </c>
    </row>
    <row r="1241" spans="1:4" x14ac:dyDescent="0.3">
      <c r="A1241" s="2" t="s">
        <v>8898</v>
      </c>
      <c r="B1241" s="2" t="s">
        <v>8808</v>
      </c>
      <c r="C1241" s="2" t="s">
        <v>8899</v>
      </c>
      <c r="D1241" s="2" t="s">
        <v>4248</v>
      </c>
    </row>
    <row r="1242" spans="1:4" x14ac:dyDescent="0.3">
      <c r="A1242" s="2" t="s">
        <v>8900</v>
      </c>
      <c r="B1242" s="2" t="s">
        <v>8811</v>
      </c>
      <c r="C1242" s="2" t="s">
        <v>8901</v>
      </c>
      <c r="D1242" s="2" t="s">
        <v>4248</v>
      </c>
    </row>
    <row r="1243" spans="1:4" x14ac:dyDescent="0.3">
      <c r="A1243" s="2" t="s">
        <v>8777</v>
      </c>
      <c r="B1243" s="2" t="s">
        <v>8778</v>
      </c>
      <c r="C1243" s="2" t="s">
        <v>8779</v>
      </c>
      <c r="D1243" s="2" t="s">
        <v>4248</v>
      </c>
    </row>
    <row r="1244" spans="1:4" x14ac:dyDescent="0.3">
      <c r="A1244" s="2" t="s">
        <v>8780</v>
      </c>
      <c r="B1244" s="2" t="s">
        <v>8781</v>
      </c>
      <c r="C1244" s="2" t="s">
        <v>8782</v>
      </c>
      <c r="D1244" s="2" t="s">
        <v>4248</v>
      </c>
    </row>
    <row r="1245" spans="1:4" x14ac:dyDescent="0.3">
      <c r="A1245" s="2" t="s">
        <v>8783</v>
      </c>
      <c r="B1245" s="2" t="s">
        <v>8784</v>
      </c>
      <c r="C1245" s="2" t="s">
        <v>8785</v>
      </c>
      <c r="D1245" s="2" t="s">
        <v>4248</v>
      </c>
    </row>
    <row r="1246" spans="1:4" x14ac:dyDescent="0.3">
      <c r="A1246" s="2" t="s">
        <v>8786</v>
      </c>
      <c r="B1246" s="2" t="s">
        <v>8787</v>
      </c>
      <c r="C1246" s="2" t="s">
        <v>8788</v>
      </c>
      <c r="D1246" s="2" t="s">
        <v>4248</v>
      </c>
    </row>
    <row r="1247" spans="1:4" x14ac:dyDescent="0.3">
      <c r="A1247" s="2" t="s">
        <v>8789</v>
      </c>
      <c r="B1247" s="2" t="s">
        <v>8790</v>
      </c>
      <c r="C1247" s="2" t="s">
        <v>8791</v>
      </c>
      <c r="D1247" s="2" t="s">
        <v>4248</v>
      </c>
    </row>
    <row r="1248" spans="1:4" x14ac:dyDescent="0.3">
      <c r="A1248" s="2" t="s">
        <v>8792</v>
      </c>
      <c r="B1248" s="2" t="s">
        <v>8793</v>
      </c>
      <c r="C1248" s="2" t="s">
        <v>8794</v>
      </c>
      <c r="D1248" s="2" t="s">
        <v>4248</v>
      </c>
    </row>
    <row r="1249" spans="1:4" x14ac:dyDescent="0.3">
      <c r="A1249" s="2" t="s">
        <v>8795</v>
      </c>
      <c r="B1249" s="2" t="s">
        <v>8796</v>
      </c>
      <c r="C1249" s="2" t="s">
        <v>8797</v>
      </c>
      <c r="D1249" s="2" t="s">
        <v>4248</v>
      </c>
    </row>
    <row r="1250" spans="1:4" x14ac:dyDescent="0.3">
      <c r="A1250" s="2" t="s">
        <v>8798</v>
      </c>
      <c r="B1250" s="2" t="s">
        <v>8799</v>
      </c>
      <c r="C1250" s="2" t="s">
        <v>8800</v>
      </c>
      <c r="D1250" s="2" t="s">
        <v>4248</v>
      </c>
    </row>
    <row r="1251" spans="1:4" x14ac:dyDescent="0.3">
      <c r="A1251" s="2" t="s">
        <v>8801</v>
      </c>
      <c r="B1251" s="2" t="s">
        <v>8802</v>
      </c>
      <c r="C1251" s="2" t="s">
        <v>8803</v>
      </c>
      <c r="D1251" s="2" t="s">
        <v>4248</v>
      </c>
    </row>
    <row r="1252" spans="1:4" x14ac:dyDescent="0.3">
      <c r="A1252" s="2" t="s">
        <v>8804</v>
      </c>
      <c r="B1252" s="2" t="s">
        <v>8805</v>
      </c>
      <c r="C1252" s="2" t="s">
        <v>8806</v>
      </c>
      <c r="D1252" s="2" t="s">
        <v>4248</v>
      </c>
    </row>
    <row r="1253" spans="1:4" x14ac:dyDescent="0.3">
      <c r="A1253" s="2" t="s">
        <v>8807</v>
      </c>
      <c r="B1253" s="2" t="s">
        <v>8808</v>
      </c>
      <c r="C1253" s="2" t="s">
        <v>8809</v>
      </c>
      <c r="D1253" s="2" t="s">
        <v>4248</v>
      </c>
    </row>
    <row r="1254" spans="1:4" x14ac:dyDescent="0.3">
      <c r="A1254" s="2" t="s">
        <v>8810</v>
      </c>
      <c r="B1254" s="2" t="s">
        <v>8811</v>
      </c>
      <c r="C1254" s="2" t="s">
        <v>8812</v>
      </c>
      <c r="D1254" s="2" t="s">
        <v>4248</v>
      </c>
    </row>
    <row r="1255" spans="1:4" x14ac:dyDescent="0.3">
      <c r="A1255" s="2" t="s">
        <v>8813</v>
      </c>
      <c r="B1255" s="2" t="s">
        <v>8814</v>
      </c>
      <c r="C1255" s="2" t="s">
        <v>8815</v>
      </c>
      <c r="D1255" s="2" t="s">
        <v>4248</v>
      </c>
    </row>
    <row r="1256" spans="1:4" x14ac:dyDescent="0.3">
      <c r="A1256" s="2" t="s">
        <v>8816</v>
      </c>
      <c r="B1256" s="2" t="s">
        <v>8817</v>
      </c>
      <c r="C1256" s="2" t="s">
        <v>8818</v>
      </c>
      <c r="D1256" s="2" t="s">
        <v>4248</v>
      </c>
    </row>
    <row r="1257" spans="1:4" x14ac:dyDescent="0.3">
      <c r="A1257" s="2" t="s">
        <v>8819</v>
      </c>
      <c r="B1257" s="2" t="s">
        <v>8820</v>
      </c>
      <c r="C1257" s="2" t="s">
        <v>8821</v>
      </c>
      <c r="D1257" s="2" t="s">
        <v>4248</v>
      </c>
    </row>
    <row r="1258" spans="1:4" x14ac:dyDescent="0.3">
      <c r="A1258" s="2" t="s">
        <v>8822</v>
      </c>
      <c r="B1258" s="2" t="s">
        <v>8823</v>
      </c>
      <c r="C1258" s="2" t="s">
        <v>8824</v>
      </c>
      <c r="D1258" s="2" t="s">
        <v>4248</v>
      </c>
    </row>
    <row r="1259" spans="1:4" x14ac:dyDescent="0.3">
      <c r="A1259" s="2" t="s">
        <v>8825</v>
      </c>
      <c r="B1259" s="2" t="s">
        <v>8826</v>
      </c>
      <c r="C1259" s="2" t="s">
        <v>8827</v>
      </c>
      <c r="D1259" s="2" t="s">
        <v>4248</v>
      </c>
    </row>
    <row r="1260" spans="1:4" x14ac:dyDescent="0.3">
      <c r="A1260" s="2" t="s">
        <v>8828</v>
      </c>
      <c r="B1260" s="2" t="s">
        <v>8829</v>
      </c>
      <c r="C1260" s="2" t="s">
        <v>8830</v>
      </c>
      <c r="D1260" s="2" t="s">
        <v>4248</v>
      </c>
    </row>
    <row r="1261" spans="1:4" x14ac:dyDescent="0.3">
      <c r="A1261" s="2" t="s">
        <v>8831</v>
      </c>
      <c r="B1261" s="2" t="s">
        <v>8832</v>
      </c>
      <c r="C1261" s="2" t="s">
        <v>8833</v>
      </c>
      <c r="D1261" s="2" t="s">
        <v>4248</v>
      </c>
    </row>
    <row r="1262" spans="1:4" x14ac:dyDescent="0.3">
      <c r="A1262" s="2" t="s">
        <v>8834</v>
      </c>
      <c r="B1262" s="2" t="s">
        <v>8835</v>
      </c>
      <c r="C1262" s="2" t="s">
        <v>8836</v>
      </c>
      <c r="D1262" s="2" t="s">
        <v>4248</v>
      </c>
    </row>
    <row r="1263" spans="1:4" x14ac:dyDescent="0.3">
      <c r="A1263" s="2" t="s">
        <v>8837</v>
      </c>
      <c r="B1263" s="2" t="s">
        <v>8838</v>
      </c>
      <c r="C1263" s="2" t="s">
        <v>8839</v>
      </c>
      <c r="D1263" s="2" t="s">
        <v>4248</v>
      </c>
    </row>
    <row r="1264" spans="1:4" x14ac:dyDescent="0.3">
      <c r="A1264" s="2" t="s">
        <v>8840</v>
      </c>
      <c r="B1264" s="2" t="s">
        <v>8841</v>
      </c>
      <c r="C1264" s="2" t="s">
        <v>8842</v>
      </c>
      <c r="D1264" s="2" t="s">
        <v>4248</v>
      </c>
    </row>
    <row r="1265" spans="1:4" x14ac:dyDescent="0.3">
      <c r="A1265" s="2" t="s">
        <v>8843</v>
      </c>
      <c r="B1265" s="2" t="s">
        <v>8844</v>
      </c>
      <c r="C1265" s="2" t="s">
        <v>8845</v>
      </c>
      <c r="D1265" s="2" t="s">
        <v>4248</v>
      </c>
    </row>
    <row r="1266" spans="1:4" x14ac:dyDescent="0.3">
      <c r="A1266" s="2" t="s">
        <v>4608</v>
      </c>
      <c r="B1266" s="2" t="s">
        <v>4609</v>
      </c>
      <c r="C1266" s="2" t="s">
        <v>4610</v>
      </c>
      <c r="D1266" s="2" t="s">
        <v>3713</v>
      </c>
    </row>
    <row r="1267" spans="1:4" x14ac:dyDescent="0.3">
      <c r="A1267" s="2" t="s">
        <v>4317</v>
      </c>
      <c r="B1267" s="2" t="s">
        <v>4318</v>
      </c>
      <c r="C1267" s="2" t="s">
        <v>4319</v>
      </c>
      <c r="D1267" s="2" t="s">
        <v>3713</v>
      </c>
    </row>
    <row r="1268" spans="1:4" x14ac:dyDescent="0.3">
      <c r="A1268" s="2" t="s">
        <v>6434</v>
      </c>
      <c r="B1268" s="2" t="s">
        <v>6435</v>
      </c>
      <c r="C1268" s="2" t="s">
        <v>6436</v>
      </c>
      <c r="D1268" s="2" t="s">
        <v>4248</v>
      </c>
    </row>
    <row r="1269" spans="1:4" x14ac:dyDescent="0.3">
      <c r="A1269" s="2" t="s">
        <v>6437</v>
      </c>
      <c r="B1269" s="2" t="s">
        <v>6438</v>
      </c>
      <c r="C1269" s="2" t="s">
        <v>6439</v>
      </c>
      <c r="D1269" s="2" t="s">
        <v>4248</v>
      </c>
    </row>
    <row r="1270" spans="1:4" x14ac:dyDescent="0.3">
      <c r="A1270" s="2" t="s">
        <v>6440</v>
      </c>
      <c r="B1270" s="2" t="s">
        <v>6441</v>
      </c>
      <c r="C1270" s="2" t="s">
        <v>6442</v>
      </c>
      <c r="D1270" s="2" t="s">
        <v>4248</v>
      </c>
    </row>
    <row r="1271" spans="1:4" x14ac:dyDescent="0.3">
      <c r="A1271" s="2" t="s">
        <v>6443</v>
      </c>
      <c r="B1271" s="2" t="s">
        <v>6444</v>
      </c>
      <c r="C1271" s="2" t="s">
        <v>6445</v>
      </c>
      <c r="D1271" s="2" t="s">
        <v>4248</v>
      </c>
    </row>
    <row r="1272" spans="1:4" x14ac:dyDescent="0.3">
      <c r="A1272" s="2" t="s">
        <v>7413</v>
      </c>
      <c r="B1272" s="2" t="s">
        <v>7414</v>
      </c>
      <c r="C1272" s="2" t="s">
        <v>7415</v>
      </c>
      <c r="D1272" s="2" t="s">
        <v>4248</v>
      </c>
    </row>
    <row r="1273" spans="1:4" x14ac:dyDescent="0.3">
      <c r="A1273" s="2" t="s">
        <v>4931</v>
      </c>
      <c r="B1273" s="2" t="s">
        <v>4932</v>
      </c>
      <c r="C1273" s="2" t="s">
        <v>4933</v>
      </c>
      <c r="D1273" s="2" t="s">
        <v>4248</v>
      </c>
    </row>
    <row r="1274" spans="1:4" x14ac:dyDescent="0.3">
      <c r="A1274" s="2" t="s">
        <v>4928</v>
      </c>
      <c r="B1274" s="2" t="s">
        <v>4929</v>
      </c>
      <c r="C1274" s="2" t="s">
        <v>4930</v>
      </c>
      <c r="D1274" s="2" t="s">
        <v>4248</v>
      </c>
    </row>
    <row r="1275" spans="1:4" x14ac:dyDescent="0.3">
      <c r="A1275" s="2" t="s">
        <v>1905</v>
      </c>
      <c r="B1275" s="2" t="s">
        <v>1906</v>
      </c>
      <c r="C1275" s="2" t="s">
        <v>1907</v>
      </c>
      <c r="D1275" s="2" t="s">
        <v>4248</v>
      </c>
    </row>
    <row r="1276" spans="1:4" x14ac:dyDescent="0.3">
      <c r="A1276" s="2" t="s">
        <v>1896</v>
      </c>
      <c r="B1276" s="2" t="s">
        <v>1897</v>
      </c>
      <c r="C1276" s="2" t="s">
        <v>1898</v>
      </c>
      <c r="D1276" s="2" t="s">
        <v>4248</v>
      </c>
    </row>
    <row r="1277" spans="1:4" x14ac:dyDescent="0.3">
      <c r="A1277" s="2" t="s">
        <v>1887</v>
      </c>
      <c r="B1277" s="2" t="s">
        <v>1888</v>
      </c>
      <c r="C1277" s="2" t="s">
        <v>1889</v>
      </c>
      <c r="D1277" s="2" t="s">
        <v>4248</v>
      </c>
    </row>
    <row r="1278" spans="1:4" x14ac:dyDescent="0.3">
      <c r="A1278" s="2" t="s">
        <v>897</v>
      </c>
      <c r="B1278" s="2" t="s">
        <v>898</v>
      </c>
      <c r="C1278" s="2" t="s">
        <v>899</v>
      </c>
      <c r="D1278" s="2" t="s">
        <v>4248</v>
      </c>
    </row>
    <row r="1279" spans="1:4" x14ac:dyDescent="0.3">
      <c r="A1279" s="2" t="s">
        <v>885</v>
      </c>
      <c r="B1279" s="2" t="s">
        <v>886</v>
      </c>
      <c r="C1279" s="2" t="s">
        <v>887</v>
      </c>
      <c r="D1279" s="2" t="s">
        <v>4248</v>
      </c>
    </row>
    <row r="1280" spans="1:4" x14ac:dyDescent="0.3">
      <c r="A1280" s="2" t="s">
        <v>873</v>
      </c>
      <c r="B1280" s="2" t="s">
        <v>874</v>
      </c>
      <c r="C1280" s="2" t="s">
        <v>875</v>
      </c>
      <c r="D1280" s="2" t="s">
        <v>4248</v>
      </c>
    </row>
    <row r="1281" spans="1:4" x14ac:dyDescent="0.3">
      <c r="A1281" s="2" t="s">
        <v>2700</v>
      </c>
      <c r="B1281" s="2" t="s">
        <v>2701</v>
      </c>
      <c r="C1281" s="2" t="s">
        <v>2702</v>
      </c>
      <c r="D1281" s="2" t="s">
        <v>4248</v>
      </c>
    </row>
    <row r="1282" spans="1:4" x14ac:dyDescent="0.3">
      <c r="A1282" s="2" t="s">
        <v>2694</v>
      </c>
      <c r="B1282" s="2" t="s">
        <v>2695</v>
      </c>
      <c r="C1282" s="2" t="s">
        <v>2696</v>
      </c>
      <c r="D1282" s="2" t="s">
        <v>4248</v>
      </c>
    </row>
    <row r="1283" spans="1:4" x14ac:dyDescent="0.3">
      <c r="A1283" s="2" t="s">
        <v>2691</v>
      </c>
      <c r="B1283" s="2" t="s">
        <v>2692</v>
      </c>
      <c r="C1283" s="2" t="s">
        <v>2693</v>
      </c>
      <c r="D1283" s="2" t="s">
        <v>4248</v>
      </c>
    </row>
    <row r="1284" spans="1:4" x14ac:dyDescent="0.3">
      <c r="A1284" s="2" t="s">
        <v>741</v>
      </c>
      <c r="B1284" s="2" t="s">
        <v>742</v>
      </c>
      <c r="C1284" s="2" t="s">
        <v>743</v>
      </c>
      <c r="D1284" s="2" t="s">
        <v>4248</v>
      </c>
    </row>
    <row r="1285" spans="1:4" x14ac:dyDescent="0.3">
      <c r="A1285" s="2" t="s">
        <v>723</v>
      </c>
      <c r="B1285" s="2" t="s">
        <v>724</v>
      </c>
      <c r="C1285" s="2" t="s">
        <v>725</v>
      </c>
      <c r="D1285" s="2" t="s">
        <v>4248</v>
      </c>
    </row>
    <row r="1286" spans="1:4" x14ac:dyDescent="0.3">
      <c r="A1286" s="2" t="s">
        <v>705</v>
      </c>
      <c r="B1286" s="2" t="s">
        <v>706</v>
      </c>
      <c r="C1286" s="2" t="s">
        <v>707</v>
      </c>
      <c r="D1286" s="2" t="s">
        <v>4248</v>
      </c>
    </row>
    <row r="1287" spans="1:4" x14ac:dyDescent="0.3">
      <c r="A1287" s="2" t="s">
        <v>673</v>
      </c>
      <c r="B1287" s="2" t="s">
        <v>674</v>
      </c>
      <c r="C1287" s="2" t="s">
        <v>675</v>
      </c>
      <c r="D1287" s="2" t="s">
        <v>4248</v>
      </c>
    </row>
    <row r="1288" spans="1:4" x14ac:dyDescent="0.3">
      <c r="A1288" s="2" t="s">
        <v>1902</v>
      </c>
      <c r="B1288" s="2" t="s">
        <v>1903</v>
      </c>
      <c r="C1288" s="2" t="s">
        <v>1904</v>
      </c>
      <c r="D1288" s="2" t="s">
        <v>4248</v>
      </c>
    </row>
    <row r="1289" spans="1:4" x14ac:dyDescent="0.3">
      <c r="A1289" s="2" t="s">
        <v>1908</v>
      </c>
      <c r="B1289" s="2" t="s">
        <v>1909</v>
      </c>
      <c r="C1289" s="2" t="s">
        <v>1910</v>
      </c>
      <c r="D1289" s="2" t="s">
        <v>4248</v>
      </c>
    </row>
    <row r="1290" spans="1:4" x14ac:dyDescent="0.3">
      <c r="A1290" s="2" t="s">
        <v>1893</v>
      </c>
      <c r="B1290" s="2" t="s">
        <v>1894</v>
      </c>
      <c r="C1290" s="2" t="s">
        <v>1895</v>
      </c>
      <c r="D1290" s="2" t="s">
        <v>4248</v>
      </c>
    </row>
    <row r="1291" spans="1:4" x14ac:dyDescent="0.3">
      <c r="A1291" s="2" t="s">
        <v>1899</v>
      </c>
      <c r="B1291" s="2" t="s">
        <v>1900</v>
      </c>
      <c r="C1291" s="2" t="s">
        <v>1901</v>
      </c>
      <c r="D1291" s="2" t="s">
        <v>4248</v>
      </c>
    </row>
    <row r="1292" spans="1:4" x14ac:dyDescent="0.3">
      <c r="A1292" s="2" t="s">
        <v>1884</v>
      </c>
      <c r="B1292" s="2" t="s">
        <v>1885</v>
      </c>
      <c r="C1292" s="2" t="s">
        <v>1886</v>
      </c>
      <c r="D1292" s="2" t="s">
        <v>4248</v>
      </c>
    </row>
    <row r="1293" spans="1:4" x14ac:dyDescent="0.3">
      <c r="A1293" s="2" t="s">
        <v>1890</v>
      </c>
      <c r="B1293" s="2" t="s">
        <v>1891</v>
      </c>
      <c r="C1293" s="2" t="s">
        <v>1892</v>
      </c>
      <c r="D1293" s="2" t="s">
        <v>4248</v>
      </c>
    </row>
    <row r="1294" spans="1:4" x14ac:dyDescent="0.3">
      <c r="A1294" s="2" t="s">
        <v>530</v>
      </c>
      <c r="B1294" s="2" t="s">
        <v>531</v>
      </c>
      <c r="C1294" s="2" t="s">
        <v>532</v>
      </c>
      <c r="D1294" s="2" t="s">
        <v>4248</v>
      </c>
    </row>
    <row r="1295" spans="1:4" x14ac:dyDescent="0.3">
      <c r="A1295" s="2" t="s">
        <v>527</v>
      </c>
      <c r="B1295" s="2" t="s">
        <v>528</v>
      </c>
      <c r="C1295" s="2" t="s">
        <v>529</v>
      </c>
      <c r="D1295" s="2" t="s">
        <v>4248</v>
      </c>
    </row>
    <row r="1296" spans="1:4" x14ac:dyDescent="0.3">
      <c r="A1296" s="2" t="s">
        <v>524</v>
      </c>
      <c r="B1296" s="2" t="s">
        <v>525</v>
      </c>
      <c r="C1296" s="2" t="s">
        <v>526</v>
      </c>
      <c r="D1296" s="2" t="s">
        <v>4248</v>
      </c>
    </row>
    <row r="1297" spans="1:4" x14ac:dyDescent="0.3">
      <c r="A1297" s="2" t="s">
        <v>2018</v>
      </c>
      <c r="B1297" s="2" t="s">
        <v>2019</v>
      </c>
      <c r="C1297" s="2" t="s">
        <v>2020</v>
      </c>
      <c r="D1297" s="2" t="s">
        <v>4248</v>
      </c>
    </row>
    <row r="1298" spans="1:4" x14ac:dyDescent="0.3">
      <c r="A1298" s="2" t="s">
        <v>758</v>
      </c>
      <c r="B1298" s="2" t="s">
        <v>759</v>
      </c>
      <c r="C1298" s="2" t="s">
        <v>760</v>
      </c>
      <c r="D1298" s="2" t="s">
        <v>4248</v>
      </c>
    </row>
    <row r="1299" spans="1:4" x14ac:dyDescent="0.3">
      <c r="A1299" s="2" t="s">
        <v>754</v>
      </c>
      <c r="B1299" s="2" t="s">
        <v>755</v>
      </c>
      <c r="C1299" s="2" t="s">
        <v>756</v>
      </c>
      <c r="D1299" s="2" t="s">
        <v>4248</v>
      </c>
    </row>
    <row r="1300" spans="1:4" x14ac:dyDescent="0.3">
      <c r="A1300" s="2" t="s">
        <v>139</v>
      </c>
      <c r="B1300" s="2" t="s">
        <v>140</v>
      </c>
      <c r="C1300" s="3" t="s">
        <v>141</v>
      </c>
      <c r="D1300" s="2" t="s">
        <v>4248</v>
      </c>
    </row>
    <row r="1301" spans="1:4" x14ac:dyDescent="0.3">
      <c r="A1301" s="2" t="s">
        <v>585</v>
      </c>
      <c r="B1301" s="2" t="s">
        <v>586</v>
      </c>
      <c r="C1301" s="2" t="s">
        <v>587</v>
      </c>
      <c r="D1301" s="2" t="s">
        <v>4248</v>
      </c>
    </row>
    <row r="1302" spans="1:4" x14ac:dyDescent="0.3">
      <c r="A1302" s="2" t="s">
        <v>594</v>
      </c>
      <c r="B1302" s="2" t="s">
        <v>595</v>
      </c>
      <c r="C1302" s="2" t="s">
        <v>596</v>
      </c>
      <c r="D1302" s="2" t="s">
        <v>4248</v>
      </c>
    </row>
    <row r="1303" spans="1:4" x14ac:dyDescent="0.3">
      <c r="A1303" s="2" t="s">
        <v>600</v>
      </c>
      <c r="B1303" s="2" t="s">
        <v>601</v>
      </c>
      <c r="C1303" s="2" t="s">
        <v>602</v>
      </c>
      <c r="D1303" s="2" t="s">
        <v>4248</v>
      </c>
    </row>
    <row r="1304" spans="1:4" x14ac:dyDescent="0.3">
      <c r="A1304" s="2" t="s">
        <v>232</v>
      </c>
      <c r="B1304" s="2" t="s">
        <v>233</v>
      </c>
      <c r="C1304" s="2" t="s">
        <v>234</v>
      </c>
      <c r="D1304" s="2" t="s">
        <v>4248</v>
      </c>
    </row>
    <row r="1305" spans="1:4" x14ac:dyDescent="0.3">
      <c r="A1305" s="2" t="s">
        <v>236</v>
      </c>
      <c r="B1305" s="2" t="s">
        <v>237</v>
      </c>
      <c r="C1305" s="2" t="s">
        <v>238</v>
      </c>
      <c r="D1305" s="2" t="s">
        <v>4248</v>
      </c>
    </row>
    <row r="1306" spans="1:4" x14ac:dyDescent="0.3">
      <c r="A1306" s="2" t="s">
        <v>967</v>
      </c>
      <c r="B1306" s="2" t="s">
        <v>968</v>
      </c>
      <c r="C1306" s="2" t="s">
        <v>969</v>
      </c>
      <c r="D1306" s="2" t="s">
        <v>4248</v>
      </c>
    </row>
    <row r="1307" spans="1:4" x14ac:dyDescent="0.3">
      <c r="A1307" s="2" t="s">
        <v>579</v>
      </c>
      <c r="B1307" s="2" t="s">
        <v>580</v>
      </c>
      <c r="C1307" s="2" t="s">
        <v>581</v>
      </c>
      <c r="D1307" s="2" t="s">
        <v>4248</v>
      </c>
    </row>
    <row r="1308" spans="1:4" x14ac:dyDescent="0.3">
      <c r="A1308" s="2" t="s">
        <v>588</v>
      </c>
      <c r="B1308" s="2" t="s">
        <v>589</v>
      </c>
      <c r="C1308" s="2" t="s">
        <v>590</v>
      </c>
      <c r="D1308" s="2" t="s">
        <v>4248</v>
      </c>
    </row>
    <row r="1309" spans="1:4" x14ac:dyDescent="0.3">
      <c r="A1309" s="2" t="s">
        <v>597</v>
      </c>
      <c r="B1309" s="2" t="s">
        <v>598</v>
      </c>
      <c r="C1309" s="2" t="s">
        <v>599</v>
      </c>
      <c r="D1309" s="2" t="s">
        <v>4248</v>
      </c>
    </row>
    <row r="1310" spans="1:4" x14ac:dyDescent="0.3">
      <c r="A1310" s="2" t="s">
        <v>144</v>
      </c>
      <c r="B1310" s="2" t="s">
        <v>145</v>
      </c>
      <c r="C1310" s="3" t="s">
        <v>146</v>
      </c>
      <c r="D1310" s="2" t="s">
        <v>4248</v>
      </c>
    </row>
    <row r="1311" spans="1:4" x14ac:dyDescent="0.3">
      <c r="A1311" s="2" t="s">
        <v>618</v>
      </c>
      <c r="B1311" s="2" t="s">
        <v>619</v>
      </c>
      <c r="C1311" s="2" t="s">
        <v>620</v>
      </c>
      <c r="D1311" s="2" t="s">
        <v>4248</v>
      </c>
    </row>
    <row r="1312" spans="1:4" x14ac:dyDescent="0.3">
      <c r="A1312" s="2" t="s">
        <v>615</v>
      </c>
      <c r="B1312" s="2" t="s">
        <v>616</v>
      </c>
      <c r="C1312" s="2" t="s">
        <v>617</v>
      </c>
      <c r="D1312" s="2" t="s">
        <v>4248</v>
      </c>
    </row>
    <row r="1313" spans="1:4" x14ac:dyDescent="0.3">
      <c r="A1313" s="2" t="s">
        <v>612</v>
      </c>
      <c r="B1313" s="2" t="s">
        <v>613</v>
      </c>
      <c r="C1313" s="2" t="s">
        <v>614</v>
      </c>
      <c r="D1313" s="2" t="s">
        <v>4248</v>
      </c>
    </row>
    <row r="1314" spans="1:4" x14ac:dyDescent="0.3">
      <c r="A1314" s="2" t="s">
        <v>1464</v>
      </c>
      <c r="B1314" s="2" t="s">
        <v>1465</v>
      </c>
      <c r="C1314" s="2" t="s">
        <v>1466</v>
      </c>
      <c r="D1314" s="2" t="s">
        <v>4248</v>
      </c>
    </row>
    <row r="1315" spans="1:4" x14ac:dyDescent="0.3">
      <c r="A1315" s="2" t="s">
        <v>1467</v>
      </c>
      <c r="B1315" s="2" t="s">
        <v>1468</v>
      </c>
      <c r="C1315" s="2" t="s">
        <v>1469</v>
      </c>
      <c r="D1315" s="2" t="s">
        <v>4248</v>
      </c>
    </row>
    <row r="1316" spans="1:4" x14ac:dyDescent="0.3">
      <c r="A1316" s="2" t="s">
        <v>2291</v>
      </c>
      <c r="B1316" s="2" t="s">
        <v>2292</v>
      </c>
      <c r="C1316" s="2" t="s">
        <v>2293</v>
      </c>
      <c r="D1316" s="2" t="s">
        <v>4248</v>
      </c>
    </row>
    <row r="1317" spans="1:4" x14ac:dyDescent="0.3">
      <c r="A1317" s="2" t="s">
        <v>2324</v>
      </c>
      <c r="B1317" s="2" t="s">
        <v>2325</v>
      </c>
      <c r="C1317" s="2" t="s">
        <v>2326</v>
      </c>
      <c r="D1317" s="2" t="s">
        <v>4248</v>
      </c>
    </row>
    <row r="1318" spans="1:4" x14ac:dyDescent="0.3">
      <c r="A1318" s="2" t="s">
        <v>2353</v>
      </c>
      <c r="B1318" s="2" t="s">
        <v>2354</v>
      </c>
      <c r="C1318" s="2" t="s">
        <v>2355</v>
      </c>
      <c r="D1318" s="2" t="s">
        <v>4248</v>
      </c>
    </row>
    <row r="1319" spans="1:4" x14ac:dyDescent="0.3">
      <c r="A1319" s="2" t="s">
        <v>2315</v>
      </c>
      <c r="B1319" s="2" t="s">
        <v>2316</v>
      </c>
      <c r="C1319" s="2" t="s">
        <v>2317</v>
      </c>
      <c r="D1319" s="2" t="s">
        <v>4248</v>
      </c>
    </row>
    <row r="1320" spans="1:4" x14ac:dyDescent="0.3">
      <c r="A1320" s="2" t="s">
        <v>2345</v>
      </c>
      <c r="B1320" s="2" t="s">
        <v>2346</v>
      </c>
      <c r="C1320" s="2" t="s">
        <v>2347</v>
      </c>
      <c r="D1320" s="2" t="s">
        <v>4248</v>
      </c>
    </row>
    <row r="1321" spans="1:4" x14ac:dyDescent="0.3">
      <c r="A1321" s="2" t="s">
        <v>2374</v>
      </c>
      <c r="B1321" s="2" t="s">
        <v>2375</v>
      </c>
      <c r="C1321" s="2" t="s">
        <v>2376</v>
      </c>
      <c r="D1321" s="2" t="s">
        <v>4248</v>
      </c>
    </row>
    <row r="1322" spans="1:4" x14ac:dyDescent="0.3">
      <c r="A1322" s="2" t="s">
        <v>2309</v>
      </c>
      <c r="B1322" s="2" t="s">
        <v>2310</v>
      </c>
      <c r="C1322" s="2" t="s">
        <v>2311</v>
      </c>
      <c r="D1322" s="2" t="s">
        <v>4248</v>
      </c>
    </row>
    <row r="1323" spans="1:4" x14ac:dyDescent="0.3">
      <c r="A1323" s="2" t="s">
        <v>2339</v>
      </c>
      <c r="B1323" s="2" t="s">
        <v>2340</v>
      </c>
      <c r="C1323" s="2" t="s">
        <v>2341</v>
      </c>
      <c r="D1323" s="2" t="s">
        <v>4248</v>
      </c>
    </row>
    <row r="1324" spans="1:4" x14ac:dyDescent="0.3">
      <c r="A1324" s="2" t="s">
        <v>2368</v>
      </c>
      <c r="B1324" s="2" t="s">
        <v>2369</v>
      </c>
      <c r="C1324" s="2" t="s">
        <v>2370</v>
      </c>
      <c r="D1324" s="2" t="s">
        <v>4248</v>
      </c>
    </row>
    <row r="1325" spans="1:4" x14ac:dyDescent="0.3">
      <c r="A1325" s="2" t="s">
        <v>2299</v>
      </c>
      <c r="B1325" s="2" t="s">
        <v>2300</v>
      </c>
      <c r="C1325" s="2" t="s">
        <v>2301</v>
      </c>
      <c r="D1325" s="2" t="s">
        <v>4248</v>
      </c>
    </row>
    <row r="1326" spans="1:4" x14ac:dyDescent="0.3">
      <c r="A1326" s="2" t="s">
        <v>2330</v>
      </c>
      <c r="B1326" s="2" t="s">
        <v>2331</v>
      </c>
      <c r="C1326" s="2" t="s">
        <v>2332</v>
      </c>
      <c r="D1326" s="2" t="s">
        <v>4248</v>
      </c>
    </row>
    <row r="1327" spans="1:4" x14ac:dyDescent="0.3">
      <c r="A1327" s="2" t="s">
        <v>2359</v>
      </c>
      <c r="B1327" s="2" t="s">
        <v>2360</v>
      </c>
      <c r="C1327" s="2" t="s">
        <v>2361</v>
      </c>
      <c r="D1327" s="2" t="s">
        <v>4248</v>
      </c>
    </row>
    <row r="1328" spans="1:4" x14ac:dyDescent="0.3">
      <c r="A1328" s="2" t="s">
        <v>340</v>
      </c>
      <c r="B1328" s="2" t="s">
        <v>341</v>
      </c>
      <c r="C1328" s="2" t="s">
        <v>342</v>
      </c>
      <c r="D1328" s="2" t="s">
        <v>4248</v>
      </c>
    </row>
    <row r="1329" spans="1:4" x14ac:dyDescent="0.3">
      <c r="A1329" s="2" t="s">
        <v>1324</v>
      </c>
      <c r="B1329" s="2" t="s">
        <v>1325</v>
      </c>
      <c r="C1329" s="2" t="s">
        <v>1326</v>
      </c>
      <c r="D1329" s="2" t="s">
        <v>4248</v>
      </c>
    </row>
    <row r="1330" spans="1:4" x14ac:dyDescent="0.3">
      <c r="A1330" s="2" t="s">
        <v>379</v>
      </c>
      <c r="B1330" s="2" t="s">
        <v>380</v>
      </c>
      <c r="C1330" s="2" t="s">
        <v>381</v>
      </c>
      <c r="D1330" s="2" t="s">
        <v>4248</v>
      </c>
    </row>
    <row r="1331" spans="1:4" x14ac:dyDescent="0.3">
      <c r="A1331" s="2" t="s">
        <v>370</v>
      </c>
      <c r="B1331" s="2" t="s">
        <v>371</v>
      </c>
      <c r="C1331" s="2" t="s">
        <v>372</v>
      </c>
      <c r="D1331" s="2" t="s">
        <v>4248</v>
      </c>
    </row>
    <row r="1332" spans="1:4" x14ac:dyDescent="0.3">
      <c r="A1332" s="2" t="s">
        <v>735</v>
      </c>
      <c r="B1332" s="2" t="s">
        <v>736</v>
      </c>
      <c r="C1332" s="2" t="s">
        <v>737</v>
      </c>
      <c r="D1332" s="2" t="s">
        <v>4248</v>
      </c>
    </row>
    <row r="1333" spans="1:4" x14ac:dyDescent="0.3">
      <c r="A1333" s="2" t="s">
        <v>717</v>
      </c>
      <c r="B1333" s="2" t="s">
        <v>718</v>
      </c>
      <c r="C1333" s="2" t="s">
        <v>719</v>
      </c>
      <c r="D1333" s="2" t="s">
        <v>4248</v>
      </c>
    </row>
    <row r="1334" spans="1:4" x14ac:dyDescent="0.3">
      <c r="A1334" s="2" t="s">
        <v>698</v>
      </c>
      <c r="B1334" s="2" t="s">
        <v>699</v>
      </c>
      <c r="C1334" s="2" t="s">
        <v>700</v>
      </c>
      <c r="D1334" s="2" t="s">
        <v>4248</v>
      </c>
    </row>
    <row r="1335" spans="1:4" x14ac:dyDescent="0.3">
      <c r="A1335" s="2" t="s">
        <v>738</v>
      </c>
      <c r="B1335" s="2" t="s">
        <v>739</v>
      </c>
      <c r="C1335" s="2" t="s">
        <v>740</v>
      </c>
      <c r="D1335" s="2" t="s">
        <v>4248</v>
      </c>
    </row>
    <row r="1336" spans="1:4" x14ac:dyDescent="0.3">
      <c r="A1336" s="2" t="s">
        <v>720</v>
      </c>
      <c r="B1336" s="2" t="s">
        <v>721</v>
      </c>
      <c r="C1336" s="2" t="s">
        <v>722</v>
      </c>
      <c r="D1336" s="2" t="s">
        <v>4248</v>
      </c>
    </row>
    <row r="1337" spans="1:4" x14ac:dyDescent="0.3">
      <c r="A1337" s="2" t="s">
        <v>701</v>
      </c>
      <c r="B1337" s="2" t="s">
        <v>702</v>
      </c>
      <c r="C1337" s="2" t="s">
        <v>703</v>
      </c>
      <c r="D1337" s="2" t="s">
        <v>4248</v>
      </c>
    </row>
    <row r="1338" spans="1:4" x14ac:dyDescent="0.3">
      <c r="A1338" s="2" t="s">
        <v>1039</v>
      </c>
      <c r="B1338" s="2" t="s">
        <v>1040</v>
      </c>
      <c r="C1338" s="2" t="s">
        <v>1041</v>
      </c>
      <c r="D1338" s="2" t="s">
        <v>4248</v>
      </c>
    </row>
    <row r="1339" spans="1:4" x14ac:dyDescent="0.3">
      <c r="A1339" s="2" t="s">
        <v>1066</v>
      </c>
      <c r="B1339" s="2" t="s">
        <v>1067</v>
      </c>
      <c r="C1339" s="2" t="s">
        <v>1068</v>
      </c>
      <c r="D1339" s="2" t="s">
        <v>4248</v>
      </c>
    </row>
    <row r="1340" spans="1:4" x14ac:dyDescent="0.3">
      <c r="A1340" s="2" t="s">
        <v>2262</v>
      </c>
      <c r="B1340" s="2" t="s">
        <v>2263</v>
      </c>
      <c r="C1340" s="3" t="s">
        <v>12</v>
      </c>
      <c r="D1340" s="2" t="s">
        <v>4248</v>
      </c>
    </row>
    <row r="1341" spans="1:4" x14ac:dyDescent="0.3">
      <c r="A1341" s="2" t="s">
        <v>2260</v>
      </c>
      <c r="B1341" s="2" t="s">
        <v>2261</v>
      </c>
      <c r="C1341" s="3" t="s">
        <v>13</v>
      </c>
      <c r="D1341" s="2" t="s">
        <v>4248</v>
      </c>
    </row>
    <row r="1342" spans="1:4" x14ac:dyDescent="0.3">
      <c r="A1342" s="2" t="s">
        <v>168</v>
      </c>
      <c r="B1342" s="2" t="s">
        <v>169</v>
      </c>
      <c r="C1342" s="2" t="s">
        <v>170</v>
      </c>
      <c r="D1342" s="2" t="s">
        <v>4248</v>
      </c>
    </row>
    <row r="1343" spans="1:4" x14ac:dyDescent="0.3">
      <c r="A1343" s="2" t="s">
        <v>158</v>
      </c>
      <c r="B1343" s="2" t="s">
        <v>159</v>
      </c>
      <c r="C1343" s="2" t="s">
        <v>160</v>
      </c>
      <c r="D1343" s="2" t="s">
        <v>4248</v>
      </c>
    </row>
    <row r="1344" spans="1:4" x14ac:dyDescent="0.3">
      <c r="A1344" s="2" t="s">
        <v>1351</v>
      </c>
      <c r="B1344" s="2" t="s">
        <v>1352</v>
      </c>
      <c r="C1344" s="3" t="s">
        <v>1355</v>
      </c>
      <c r="D1344" s="2" t="s">
        <v>4248</v>
      </c>
    </row>
    <row r="1345" spans="1:4" x14ac:dyDescent="0.3">
      <c r="A1345" s="2" t="s">
        <v>977</v>
      </c>
      <c r="B1345" s="2" t="s">
        <v>978</v>
      </c>
      <c r="C1345" s="2" t="s">
        <v>979</v>
      </c>
      <c r="D1345" s="2" t="s">
        <v>4248</v>
      </c>
    </row>
    <row r="1346" spans="1:4" x14ac:dyDescent="0.3">
      <c r="A1346" s="2" t="s">
        <v>1541</v>
      </c>
      <c r="B1346" s="2" t="s">
        <v>1542</v>
      </c>
      <c r="C1346" s="2" t="s">
        <v>1543</v>
      </c>
      <c r="D1346" s="2" t="s">
        <v>4248</v>
      </c>
    </row>
    <row r="1347" spans="1:4" x14ac:dyDescent="0.3">
      <c r="A1347" s="2" t="s">
        <v>1550</v>
      </c>
      <c r="B1347" s="2" t="s">
        <v>1551</v>
      </c>
      <c r="C1347" s="2" t="s">
        <v>4</v>
      </c>
      <c r="D1347" s="2" t="s">
        <v>4248</v>
      </c>
    </row>
    <row r="1348" spans="1:4" x14ac:dyDescent="0.3">
      <c r="A1348" s="2" t="s">
        <v>1530</v>
      </c>
      <c r="B1348" s="2" t="s">
        <v>1531</v>
      </c>
      <c r="C1348" s="2" t="s">
        <v>1532</v>
      </c>
      <c r="D1348" s="2" t="s">
        <v>4248</v>
      </c>
    </row>
    <row r="1349" spans="1:4" x14ac:dyDescent="0.3">
      <c r="A1349" s="2" t="s">
        <v>391</v>
      </c>
      <c r="B1349" s="2" t="s">
        <v>392</v>
      </c>
      <c r="C1349" s="3" t="s">
        <v>393</v>
      </c>
      <c r="D1349" s="2" t="s">
        <v>4248</v>
      </c>
    </row>
    <row r="1350" spans="1:4" x14ac:dyDescent="0.3">
      <c r="A1350" s="2" t="s">
        <v>1063</v>
      </c>
      <c r="B1350" s="2" t="s">
        <v>1064</v>
      </c>
      <c r="C1350" s="2" t="s">
        <v>1065</v>
      </c>
      <c r="D1350" s="2" t="s">
        <v>4248</v>
      </c>
    </row>
    <row r="1351" spans="1:4" x14ac:dyDescent="0.3">
      <c r="A1351" s="2" t="s">
        <v>1042</v>
      </c>
      <c r="B1351" s="2" t="s">
        <v>1043</v>
      </c>
      <c r="C1351" s="2" t="s">
        <v>1044</v>
      </c>
      <c r="D1351" s="2" t="s">
        <v>4248</v>
      </c>
    </row>
    <row r="1352" spans="1:4" x14ac:dyDescent="0.3">
      <c r="A1352" s="2" t="s">
        <v>1342</v>
      </c>
      <c r="B1352" s="2" t="s">
        <v>1343</v>
      </c>
      <c r="C1352" s="3" t="s">
        <v>1344</v>
      </c>
      <c r="D1352" s="2" t="s">
        <v>4248</v>
      </c>
    </row>
    <row r="1353" spans="1:4" x14ac:dyDescent="0.3">
      <c r="A1353" s="2" t="s">
        <v>1345</v>
      </c>
      <c r="B1353" s="2" t="s">
        <v>1346</v>
      </c>
      <c r="C1353" s="3" t="s">
        <v>1347</v>
      </c>
      <c r="D1353" s="2" t="s">
        <v>4248</v>
      </c>
    </row>
    <row r="1354" spans="1:4" x14ac:dyDescent="0.3">
      <c r="A1354" s="2" t="s">
        <v>1353</v>
      </c>
      <c r="B1354" s="2" t="s">
        <v>1354</v>
      </c>
      <c r="C1354" s="25" t="s">
        <v>3424</v>
      </c>
      <c r="D1354" s="2" t="s">
        <v>4248</v>
      </c>
    </row>
    <row r="1355" spans="1:4" x14ac:dyDescent="0.3">
      <c r="A1355" s="2" t="s">
        <v>162</v>
      </c>
      <c r="B1355" s="2" t="s">
        <v>163</v>
      </c>
      <c r="C1355" s="2" t="s">
        <v>164</v>
      </c>
      <c r="D1355" s="2" t="s">
        <v>4248</v>
      </c>
    </row>
    <row r="1356" spans="1:4" x14ac:dyDescent="0.3">
      <c r="A1356" s="2" t="s">
        <v>395</v>
      </c>
      <c r="B1356" s="2" t="s">
        <v>396</v>
      </c>
      <c r="C1356" s="3" t="s">
        <v>397</v>
      </c>
      <c r="D1356" s="2" t="s">
        <v>4248</v>
      </c>
    </row>
    <row r="1357" spans="1:4" x14ac:dyDescent="0.3">
      <c r="A1357" s="18" t="s">
        <v>3676</v>
      </c>
      <c r="B1357" s="2" t="s">
        <v>3677</v>
      </c>
      <c r="C1357" s="2" t="s">
        <v>3679</v>
      </c>
      <c r="D1357" s="2" t="s">
        <v>3713</v>
      </c>
    </row>
    <row r="1358" spans="1:4" x14ac:dyDescent="0.3">
      <c r="A1358" s="18" t="s">
        <v>2878</v>
      </c>
      <c r="B1358" s="2" t="s">
        <v>3304</v>
      </c>
      <c r="C1358" s="2" t="s">
        <v>3431</v>
      </c>
      <c r="D1358" s="2" t="s">
        <v>3713</v>
      </c>
    </row>
    <row r="1359" spans="1:4" x14ac:dyDescent="0.3">
      <c r="A1359" s="18" t="s">
        <v>2885</v>
      </c>
      <c r="B1359" s="2" t="s">
        <v>3311</v>
      </c>
      <c r="C1359" s="2" t="s">
        <v>3431</v>
      </c>
      <c r="D1359" s="2" t="s">
        <v>3713</v>
      </c>
    </row>
    <row r="1360" spans="1:4" x14ac:dyDescent="0.3">
      <c r="A1360" s="18" t="s">
        <v>2863</v>
      </c>
      <c r="B1360" s="2" t="s">
        <v>3289</v>
      </c>
      <c r="C1360" s="2" t="s">
        <v>3431</v>
      </c>
      <c r="D1360" s="2" t="s">
        <v>3713</v>
      </c>
    </row>
    <row r="1361" spans="1:4" x14ac:dyDescent="0.3">
      <c r="A1361" s="2" t="s">
        <v>2680</v>
      </c>
      <c r="B1361" s="2" t="s">
        <v>2681</v>
      </c>
      <c r="C1361" s="3" t="s">
        <v>2682</v>
      </c>
      <c r="D1361" s="2" t="s">
        <v>4248</v>
      </c>
    </row>
    <row r="1362" spans="1:4" x14ac:dyDescent="0.3">
      <c r="A1362" s="2" t="s">
        <v>548</v>
      </c>
      <c r="B1362" s="2" t="s">
        <v>549</v>
      </c>
      <c r="C1362" s="2" t="s">
        <v>550</v>
      </c>
      <c r="D1362" s="2" t="s">
        <v>4248</v>
      </c>
    </row>
    <row r="1363" spans="1:4" x14ac:dyDescent="0.3">
      <c r="A1363" s="2" t="s">
        <v>1735</v>
      </c>
      <c r="B1363" s="2" t="s">
        <v>1736</v>
      </c>
      <c r="C1363" s="2" t="s">
        <v>1737</v>
      </c>
      <c r="D1363" s="2" t="s">
        <v>3713</v>
      </c>
    </row>
    <row r="1364" spans="1:4" x14ac:dyDescent="0.3">
      <c r="A1364" s="2" t="s">
        <v>1869</v>
      </c>
      <c r="B1364" s="2" t="s">
        <v>1870</v>
      </c>
      <c r="C1364" s="2" t="s">
        <v>1871</v>
      </c>
      <c r="D1364" s="2" t="s">
        <v>4248</v>
      </c>
    </row>
    <row r="1365" spans="1:4" x14ac:dyDescent="0.3">
      <c r="A1365" s="2" t="s">
        <v>545</v>
      </c>
      <c r="B1365" s="2" t="s">
        <v>546</v>
      </c>
      <c r="C1365" s="2" t="s">
        <v>547</v>
      </c>
      <c r="D1365" s="2" t="s">
        <v>4248</v>
      </c>
    </row>
    <row r="1366" spans="1:4" x14ac:dyDescent="0.3">
      <c r="A1366" s="2" t="s">
        <v>2172</v>
      </c>
      <c r="B1366" s="2" t="s">
        <v>2173</v>
      </c>
      <c r="C1366" s="2" t="s">
        <v>2174</v>
      </c>
      <c r="D1366" s="2" t="s">
        <v>4248</v>
      </c>
    </row>
    <row r="1367" spans="1:4" x14ac:dyDescent="0.3">
      <c r="A1367" s="2" t="s">
        <v>458</v>
      </c>
      <c r="B1367" s="2" t="s">
        <v>459</v>
      </c>
      <c r="C1367" s="2" t="s">
        <v>460</v>
      </c>
      <c r="D1367" s="2" t="s">
        <v>4248</v>
      </c>
    </row>
    <row r="1368" spans="1:4" x14ac:dyDescent="0.3">
      <c r="A1368" s="2" t="s">
        <v>462</v>
      </c>
      <c r="B1368" s="2" t="s">
        <v>459</v>
      </c>
      <c r="C1368" s="2" t="s">
        <v>463</v>
      </c>
      <c r="D1368" s="2" t="s">
        <v>4248</v>
      </c>
    </row>
    <row r="1369" spans="1:4" x14ac:dyDescent="0.3">
      <c r="A1369" s="2" t="s">
        <v>1294</v>
      </c>
      <c r="B1369" s="2" t="s">
        <v>1295</v>
      </c>
      <c r="C1369" s="2" t="s">
        <v>1296</v>
      </c>
      <c r="D1369" s="2" t="s">
        <v>4248</v>
      </c>
    </row>
    <row r="1370" spans="1:4" x14ac:dyDescent="0.3">
      <c r="A1370" s="2" t="s">
        <v>1102</v>
      </c>
      <c r="B1370" s="2" t="s">
        <v>1103</v>
      </c>
      <c r="C1370" s="2" t="s">
        <v>1104</v>
      </c>
      <c r="D1370" s="2" t="s">
        <v>4248</v>
      </c>
    </row>
    <row r="1371" spans="1:4" x14ac:dyDescent="0.3">
      <c r="A1371" s="2" t="s">
        <v>2697</v>
      </c>
      <c r="B1371" s="2" t="s">
        <v>2698</v>
      </c>
      <c r="C1371" s="2" t="s">
        <v>2699</v>
      </c>
      <c r="D1371" s="2" t="s">
        <v>4248</v>
      </c>
    </row>
    <row r="1372" spans="1:4" x14ac:dyDescent="0.3">
      <c r="A1372" s="2" t="s">
        <v>1348</v>
      </c>
      <c r="B1372" s="2" t="s">
        <v>1349</v>
      </c>
      <c r="C1372" s="3" t="s">
        <v>1350</v>
      </c>
      <c r="D1372" s="2" t="s">
        <v>4248</v>
      </c>
    </row>
    <row r="1373" spans="1:4" x14ac:dyDescent="0.3">
      <c r="A1373" s="2" t="s">
        <v>980</v>
      </c>
      <c r="B1373" s="2" t="s">
        <v>981</v>
      </c>
      <c r="C1373" s="2" t="s">
        <v>982</v>
      </c>
      <c r="D1373" s="2" t="s">
        <v>4248</v>
      </c>
    </row>
    <row r="1374" spans="1:4" x14ac:dyDescent="0.3">
      <c r="A1374" s="2" t="s">
        <v>983</v>
      </c>
      <c r="B1374" s="2" t="s">
        <v>984</v>
      </c>
      <c r="C1374" s="2" t="s">
        <v>985</v>
      </c>
      <c r="D1374" s="2" t="s">
        <v>4248</v>
      </c>
    </row>
    <row r="1375" spans="1:4" x14ac:dyDescent="0.3">
      <c r="A1375" s="2" t="s">
        <v>363</v>
      </c>
      <c r="B1375" s="2" t="s">
        <v>364</v>
      </c>
      <c r="C1375" s="2" t="s">
        <v>365</v>
      </c>
      <c r="D1375" s="2" t="s">
        <v>4248</v>
      </c>
    </row>
    <row r="1376" spans="1:4" x14ac:dyDescent="0.3">
      <c r="A1376" s="2" t="s">
        <v>367</v>
      </c>
      <c r="B1376" s="2" t="s">
        <v>368</v>
      </c>
      <c r="C1376" s="2" t="s">
        <v>369</v>
      </c>
      <c r="D1376" s="2" t="s">
        <v>4248</v>
      </c>
    </row>
    <row r="1377" spans="1:4" x14ac:dyDescent="0.3">
      <c r="A1377" s="2" t="s">
        <v>373</v>
      </c>
      <c r="B1377" s="2" t="s">
        <v>374</v>
      </c>
      <c r="C1377" s="2" t="s">
        <v>375</v>
      </c>
      <c r="D1377" s="2" t="s">
        <v>4248</v>
      </c>
    </row>
    <row r="1378" spans="1:4" x14ac:dyDescent="0.3">
      <c r="A1378" s="2" t="s">
        <v>376</v>
      </c>
      <c r="B1378" s="2" t="s">
        <v>377</v>
      </c>
      <c r="C1378" s="2" t="s">
        <v>378</v>
      </c>
      <c r="D1378" s="2" t="s">
        <v>4248</v>
      </c>
    </row>
    <row r="1379" spans="1:4" x14ac:dyDescent="0.3">
      <c r="A1379" s="2" t="s">
        <v>603</v>
      </c>
      <c r="B1379" s="2" t="s">
        <v>604</v>
      </c>
      <c r="C1379" s="2" t="s">
        <v>605</v>
      </c>
      <c r="D1379" s="2" t="s">
        <v>4248</v>
      </c>
    </row>
    <row r="1380" spans="1:4" x14ac:dyDescent="0.3">
      <c r="A1380" s="2" t="s">
        <v>606</v>
      </c>
      <c r="B1380" s="2" t="s">
        <v>607</v>
      </c>
      <c r="C1380" s="2" t="s">
        <v>608</v>
      </c>
      <c r="D1380" s="2" t="s">
        <v>4248</v>
      </c>
    </row>
    <row r="1381" spans="1:4" x14ac:dyDescent="0.3">
      <c r="A1381" s="2" t="s">
        <v>609</v>
      </c>
      <c r="B1381" s="2" t="s">
        <v>610</v>
      </c>
      <c r="C1381" s="2" t="s">
        <v>611</v>
      </c>
      <c r="D1381" s="2" t="s">
        <v>4248</v>
      </c>
    </row>
    <row r="1382" spans="1:4" x14ac:dyDescent="0.3">
      <c r="A1382" s="2" t="s">
        <v>1538</v>
      </c>
      <c r="B1382" s="2" t="s">
        <v>1539</v>
      </c>
      <c r="C1382" s="2" t="s">
        <v>1540</v>
      </c>
      <c r="D1382" s="2" t="s">
        <v>4248</v>
      </c>
    </row>
    <row r="1383" spans="1:4" x14ac:dyDescent="0.3">
      <c r="A1383" s="2" t="s">
        <v>1547</v>
      </c>
      <c r="B1383" s="2" t="s">
        <v>1548</v>
      </c>
      <c r="C1383" s="2" t="s">
        <v>1549</v>
      </c>
      <c r="D1383" s="2" t="s">
        <v>4248</v>
      </c>
    </row>
    <row r="1384" spans="1:4" x14ac:dyDescent="0.3">
      <c r="A1384" s="2" t="s">
        <v>1291</v>
      </c>
      <c r="B1384" s="3" t="s">
        <v>1292</v>
      </c>
      <c r="C1384" s="2" t="s">
        <v>1293</v>
      </c>
      <c r="D1384" s="2" t="s">
        <v>4248</v>
      </c>
    </row>
    <row r="1385" spans="1:4" x14ac:dyDescent="0.3">
      <c r="A1385" s="2" t="s">
        <v>2677</v>
      </c>
      <c r="B1385" s="2" t="s">
        <v>2678</v>
      </c>
      <c r="C1385" s="2" t="s">
        <v>2679</v>
      </c>
      <c r="D1385" s="2" t="s">
        <v>4248</v>
      </c>
    </row>
    <row r="1386" spans="1:4" x14ac:dyDescent="0.3">
      <c r="A1386" s="2" t="s">
        <v>2674</v>
      </c>
      <c r="B1386" s="2" t="s">
        <v>2675</v>
      </c>
      <c r="C1386" s="2" t="s">
        <v>2676</v>
      </c>
      <c r="D1386" s="2" t="s">
        <v>4248</v>
      </c>
    </row>
    <row r="1387" spans="1:4" x14ac:dyDescent="0.3">
      <c r="A1387" s="2" t="s">
        <v>2683</v>
      </c>
      <c r="B1387" s="2" t="s">
        <v>2684</v>
      </c>
      <c r="C1387" s="2" t="s">
        <v>2685</v>
      </c>
      <c r="D1387" s="2" t="s">
        <v>4248</v>
      </c>
    </row>
    <row r="1388" spans="1:4" x14ac:dyDescent="0.3">
      <c r="A1388" s="2" t="s">
        <v>866</v>
      </c>
      <c r="B1388" s="2" t="s">
        <v>867</v>
      </c>
      <c r="C1388" s="2" t="s">
        <v>868</v>
      </c>
      <c r="D1388" s="2" t="s">
        <v>4248</v>
      </c>
    </row>
    <row r="1389" spans="1:4" x14ac:dyDescent="0.3">
      <c r="A1389" s="2" t="s">
        <v>876</v>
      </c>
      <c r="B1389" s="2" t="s">
        <v>877</v>
      </c>
      <c r="C1389" s="2" t="s">
        <v>878</v>
      </c>
      <c r="D1389" s="2" t="s">
        <v>4248</v>
      </c>
    </row>
    <row r="1390" spans="1:4" x14ac:dyDescent="0.3">
      <c r="A1390" s="2" t="s">
        <v>870</v>
      </c>
      <c r="B1390" s="2" t="s">
        <v>871</v>
      </c>
      <c r="C1390" s="2" t="s">
        <v>872</v>
      </c>
      <c r="D1390" s="2" t="s">
        <v>4248</v>
      </c>
    </row>
    <row r="1391" spans="1:4" x14ac:dyDescent="0.3">
      <c r="A1391" s="2" t="s">
        <v>879</v>
      </c>
      <c r="B1391" s="2" t="s">
        <v>880</v>
      </c>
      <c r="C1391" s="2" t="s">
        <v>881</v>
      </c>
      <c r="D1391" s="2" t="s">
        <v>4248</v>
      </c>
    </row>
    <row r="1392" spans="1:4" x14ac:dyDescent="0.3">
      <c r="A1392" s="2" t="s">
        <v>888</v>
      </c>
      <c r="B1392" s="2" t="s">
        <v>889</v>
      </c>
      <c r="C1392" s="2" t="s">
        <v>890</v>
      </c>
      <c r="D1392" s="2" t="s">
        <v>4248</v>
      </c>
    </row>
    <row r="1393" spans="1:4" x14ac:dyDescent="0.3">
      <c r="A1393" s="2" t="s">
        <v>882</v>
      </c>
      <c r="B1393" s="2" t="s">
        <v>883</v>
      </c>
      <c r="C1393" s="2" t="s">
        <v>884</v>
      </c>
      <c r="D1393" s="2" t="s">
        <v>4248</v>
      </c>
    </row>
    <row r="1394" spans="1:4" x14ac:dyDescent="0.3">
      <c r="A1394" s="2" t="s">
        <v>891</v>
      </c>
      <c r="B1394" s="2" t="s">
        <v>892</v>
      </c>
      <c r="C1394" s="2" t="s">
        <v>893</v>
      </c>
      <c r="D1394" s="2" t="s">
        <v>4248</v>
      </c>
    </row>
    <row r="1395" spans="1:4" x14ac:dyDescent="0.3">
      <c r="A1395" s="2" t="s">
        <v>900</v>
      </c>
      <c r="B1395" s="2" t="s">
        <v>901</v>
      </c>
      <c r="C1395" s="2" t="s">
        <v>902</v>
      </c>
      <c r="D1395" s="2" t="s">
        <v>4248</v>
      </c>
    </row>
    <row r="1396" spans="1:4" x14ac:dyDescent="0.3">
      <c r="A1396" s="2" t="s">
        <v>894</v>
      </c>
      <c r="B1396" s="2" t="s">
        <v>895</v>
      </c>
      <c r="C1396" s="2" t="s">
        <v>896</v>
      </c>
      <c r="D1396" s="2" t="s">
        <v>4248</v>
      </c>
    </row>
    <row r="1397" spans="1:4" x14ac:dyDescent="0.3">
      <c r="A1397" s="2" t="s">
        <v>2257</v>
      </c>
      <c r="B1397" s="2" t="s">
        <v>2258</v>
      </c>
      <c r="C1397" s="3" t="s">
        <v>2259</v>
      </c>
      <c r="D1397" s="2" t="s">
        <v>4248</v>
      </c>
    </row>
    <row r="1398" spans="1:4" x14ac:dyDescent="0.3">
      <c r="A1398" s="2" t="s">
        <v>694</v>
      </c>
      <c r="B1398" s="2" t="s">
        <v>695</v>
      </c>
      <c r="C1398" s="2" t="s">
        <v>696</v>
      </c>
      <c r="D1398" s="2" t="s">
        <v>4248</v>
      </c>
    </row>
    <row r="1399" spans="1:4" x14ac:dyDescent="0.3">
      <c r="A1399" s="2" t="s">
        <v>691</v>
      </c>
      <c r="B1399" s="2" t="s">
        <v>692</v>
      </c>
      <c r="C1399" s="2" t="s">
        <v>693</v>
      </c>
      <c r="D1399" s="2" t="s">
        <v>4248</v>
      </c>
    </row>
    <row r="1400" spans="1:4" x14ac:dyDescent="0.3">
      <c r="A1400" s="2" t="s">
        <v>686</v>
      </c>
      <c r="B1400" s="2" t="s">
        <v>687</v>
      </c>
      <c r="C1400" s="2" t="s">
        <v>688</v>
      </c>
      <c r="D1400" s="2" t="s">
        <v>4248</v>
      </c>
    </row>
    <row r="1401" spans="1:4" x14ac:dyDescent="0.3">
      <c r="A1401" s="2" t="s">
        <v>714</v>
      </c>
      <c r="B1401" s="2" t="s">
        <v>715</v>
      </c>
      <c r="C1401" s="2" t="s">
        <v>716</v>
      </c>
      <c r="D1401" s="2" t="s">
        <v>4248</v>
      </c>
    </row>
    <row r="1402" spans="1:4" x14ac:dyDescent="0.3">
      <c r="A1402" s="2" t="s">
        <v>711</v>
      </c>
      <c r="B1402" s="2" t="s">
        <v>712</v>
      </c>
      <c r="C1402" s="2" t="s">
        <v>713</v>
      </c>
      <c r="D1402" s="2" t="s">
        <v>4248</v>
      </c>
    </row>
    <row r="1403" spans="1:4" x14ac:dyDescent="0.3">
      <c r="A1403" s="2" t="s">
        <v>708</v>
      </c>
      <c r="B1403" s="2" t="s">
        <v>709</v>
      </c>
      <c r="C1403" s="2" t="s">
        <v>710</v>
      </c>
      <c r="D1403" s="2" t="s">
        <v>4248</v>
      </c>
    </row>
    <row r="1404" spans="1:4" x14ac:dyDescent="0.3">
      <c r="A1404" s="2" t="s">
        <v>732</v>
      </c>
      <c r="B1404" s="2" t="s">
        <v>733</v>
      </c>
      <c r="C1404" s="2" t="s">
        <v>734</v>
      </c>
      <c r="D1404" s="2" t="s">
        <v>4248</v>
      </c>
    </row>
    <row r="1405" spans="1:4" x14ac:dyDescent="0.3">
      <c r="A1405" s="2" t="s">
        <v>729</v>
      </c>
      <c r="B1405" s="2" t="s">
        <v>730</v>
      </c>
      <c r="C1405" s="2" t="s">
        <v>731</v>
      </c>
      <c r="D1405" s="2" t="s">
        <v>4248</v>
      </c>
    </row>
    <row r="1406" spans="1:4" x14ac:dyDescent="0.3">
      <c r="A1406" s="2" t="s">
        <v>726</v>
      </c>
      <c r="B1406" s="2" t="s">
        <v>727</v>
      </c>
      <c r="C1406" s="2" t="s">
        <v>728</v>
      </c>
      <c r="D1406" s="2" t="s">
        <v>4248</v>
      </c>
    </row>
    <row r="1407" spans="1:4" x14ac:dyDescent="0.3">
      <c r="A1407" s="2" t="s">
        <v>2021</v>
      </c>
      <c r="B1407" s="2" t="s">
        <v>2022</v>
      </c>
      <c r="C1407" s="2" t="s">
        <v>2023</v>
      </c>
      <c r="D1407" s="2" t="s">
        <v>4248</v>
      </c>
    </row>
    <row r="1408" spans="1:4" x14ac:dyDescent="0.3">
      <c r="A1408" s="2" t="s">
        <v>2012</v>
      </c>
      <c r="B1408" s="2" t="s">
        <v>2013</v>
      </c>
      <c r="C1408" s="2" t="s">
        <v>2014</v>
      </c>
      <c r="D1408" s="2" t="s">
        <v>4248</v>
      </c>
    </row>
    <row r="1409" spans="1:4" x14ac:dyDescent="0.3">
      <c r="A1409" s="2" t="s">
        <v>2015</v>
      </c>
      <c r="B1409" s="2" t="s">
        <v>2016</v>
      </c>
      <c r="C1409" s="2" t="s">
        <v>2017</v>
      </c>
      <c r="D1409" s="2" t="s">
        <v>4248</v>
      </c>
    </row>
    <row r="1410" spans="1:4" x14ac:dyDescent="0.3">
      <c r="A1410" s="2" t="s">
        <v>410</v>
      </c>
      <c r="B1410" s="2" t="s">
        <v>411</v>
      </c>
      <c r="C1410" s="2" t="s">
        <v>412</v>
      </c>
      <c r="D1410" s="2" t="s">
        <v>4248</v>
      </c>
    </row>
    <row r="1411" spans="1:4" x14ac:dyDescent="0.3">
      <c r="A1411" s="2" t="s">
        <v>1285</v>
      </c>
      <c r="B1411" s="2" t="s">
        <v>1286</v>
      </c>
      <c r="C1411" s="2" t="s">
        <v>1287</v>
      </c>
      <c r="D1411" s="2" t="s">
        <v>4248</v>
      </c>
    </row>
    <row r="1412" spans="1:4" x14ac:dyDescent="0.3">
      <c r="A1412" s="2" t="s">
        <v>1281</v>
      </c>
      <c r="B1412" s="2" t="s">
        <v>1282</v>
      </c>
      <c r="C1412" s="2" t="s">
        <v>1283</v>
      </c>
      <c r="D1412" s="2" t="s">
        <v>4248</v>
      </c>
    </row>
    <row r="1413" spans="1:4" x14ac:dyDescent="0.3">
      <c r="A1413" s="18" t="s">
        <v>3514</v>
      </c>
      <c r="B1413" s="2" t="s">
        <v>3515</v>
      </c>
      <c r="C1413" s="2" t="s">
        <v>3648</v>
      </c>
      <c r="D1413" s="2" t="s">
        <v>3713</v>
      </c>
    </row>
    <row r="1414" spans="1:4" x14ac:dyDescent="0.3">
      <c r="A1414" s="2" t="s">
        <v>401</v>
      </c>
      <c r="B1414" s="2" t="s">
        <v>402</v>
      </c>
      <c r="C1414" s="2" t="s">
        <v>403</v>
      </c>
      <c r="D1414" s="2" t="s">
        <v>4248</v>
      </c>
    </row>
    <row r="1415" spans="1:4" x14ac:dyDescent="0.3">
      <c r="A1415" s="2" t="s">
        <v>404</v>
      </c>
      <c r="B1415" s="2" t="s">
        <v>405</v>
      </c>
      <c r="C1415" s="2" t="s">
        <v>406</v>
      </c>
      <c r="D1415" s="2" t="s">
        <v>4248</v>
      </c>
    </row>
    <row r="1416" spans="1:4" x14ac:dyDescent="0.3">
      <c r="A1416" s="2" t="s">
        <v>658</v>
      </c>
      <c r="B1416" s="2" t="s">
        <v>659</v>
      </c>
      <c r="C1416" s="2" t="s">
        <v>660</v>
      </c>
      <c r="D1416" s="2" t="s">
        <v>4248</v>
      </c>
    </row>
    <row r="1417" spans="1:4" x14ac:dyDescent="0.3">
      <c r="A1417" s="2" t="s">
        <v>655</v>
      </c>
      <c r="B1417" s="2" t="s">
        <v>656</v>
      </c>
      <c r="C1417" s="2" t="s">
        <v>657</v>
      </c>
      <c r="D1417" s="2" t="s">
        <v>4248</v>
      </c>
    </row>
    <row r="1418" spans="1:4" x14ac:dyDescent="0.3">
      <c r="A1418" s="2" t="s">
        <v>650</v>
      </c>
      <c r="B1418" s="2" t="s">
        <v>651</v>
      </c>
      <c r="C1418" s="2" t="s">
        <v>652</v>
      </c>
      <c r="D1418" s="2" t="s">
        <v>4248</v>
      </c>
    </row>
    <row r="1419" spans="1:4" x14ac:dyDescent="0.3">
      <c r="A1419" s="2" t="s">
        <v>1473</v>
      </c>
      <c r="B1419" s="2" t="s">
        <v>1474</v>
      </c>
      <c r="C1419" s="2" t="s">
        <v>1475</v>
      </c>
      <c r="D1419" s="2" t="s">
        <v>4248</v>
      </c>
    </row>
    <row r="1420" spans="1:4" x14ac:dyDescent="0.3">
      <c r="A1420" s="2" t="s">
        <v>1470</v>
      </c>
      <c r="B1420" s="2" t="s">
        <v>1471</v>
      </c>
      <c r="C1420" s="2" t="s">
        <v>1472</v>
      </c>
      <c r="D1420" s="2" t="s">
        <v>4248</v>
      </c>
    </row>
    <row r="1421" spans="1:4" x14ac:dyDescent="0.3">
      <c r="A1421" s="2" t="s">
        <v>2503</v>
      </c>
      <c r="B1421" s="2" t="s">
        <v>2504</v>
      </c>
      <c r="C1421" s="2" t="s">
        <v>2505</v>
      </c>
      <c r="D1421" s="2" t="s">
        <v>3713</v>
      </c>
    </row>
    <row r="1422" spans="1:4" x14ac:dyDescent="0.3">
      <c r="A1422" s="2" t="s">
        <v>2495</v>
      </c>
      <c r="B1422" s="2" t="s">
        <v>2496</v>
      </c>
      <c r="C1422" s="2" t="s">
        <v>2497</v>
      </c>
      <c r="D1422" s="2" t="s">
        <v>3713</v>
      </c>
    </row>
    <row r="1423" spans="1:4" x14ac:dyDescent="0.3">
      <c r="A1423" s="2" t="s">
        <v>2492</v>
      </c>
      <c r="B1423" s="2" t="s">
        <v>2493</v>
      </c>
      <c r="C1423" s="2" t="s">
        <v>2494</v>
      </c>
      <c r="D1423" s="2" t="s">
        <v>3713</v>
      </c>
    </row>
    <row r="1424" spans="1:4" x14ac:dyDescent="0.3">
      <c r="A1424" s="2" t="s">
        <v>2498</v>
      </c>
      <c r="B1424" s="2" t="s">
        <v>2499</v>
      </c>
      <c r="C1424" s="2" t="s">
        <v>27</v>
      </c>
      <c r="D1424" s="2" t="s">
        <v>3713</v>
      </c>
    </row>
    <row r="1425" spans="1:4" x14ac:dyDescent="0.3">
      <c r="A1425" s="2" t="s">
        <v>2486</v>
      </c>
      <c r="B1425" s="2" t="s">
        <v>2487</v>
      </c>
      <c r="C1425" s="2" t="s">
        <v>28</v>
      </c>
      <c r="D1425" s="2" t="s">
        <v>3713</v>
      </c>
    </row>
    <row r="1426" spans="1:4" x14ac:dyDescent="0.3">
      <c r="A1426" s="2" t="s">
        <v>2482</v>
      </c>
      <c r="B1426" s="2" t="s">
        <v>2483</v>
      </c>
      <c r="C1426" s="2" t="s">
        <v>30</v>
      </c>
      <c r="D1426" s="2" t="s">
        <v>3713</v>
      </c>
    </row>
    <row r="1427" spans="1:4" x14ac:dyDescent="0.3">
      <c r="A1427" s="2" t="s">
        <v>2479</v>
      </c>
      <c r="B1427" s="2" t="s">
        <v>2480</v>
      </c>
      <c r="C1427" s="2" t="s">
        <v>2481</v>
      </c>
      <c r="D1427" s="2" t="s">
        <v>3713</v>
      </c>
    </row>
    <row r="1428" spans="1:4" x14ac:dyDescent="0.3">
      <c r="A1428" s="2" t="s">
        <v>2484</v>
      </c>
      <c r="B1428" s="2" t="s">
        <v>2485</v>
      </c>
      <c r="C1428" s="2" t="s">
        <v>29</v>
      </c>
      <c r="D1428" s="2" t="s">
        <v>3713</v>
      </c>
    </row>
    <row r="1429" spans="1:4" x14ac:dyDescent="0.3">
      <c r="A1429" s="2" t="s">
        <v>2474</v>
      </c>
      <c r="B1429" s="2" t="s">
        <v>2475</v>
      </c>
      <c r="C1429" s="2" t="s">
        <v>31</v>
      </c>
      <c r="D1429" s="2" t="s">
        <v>3713</v>
      </c>
    </row>
    <row r="1430" spans="1:4" x14ac:dyDescent="0.3">
      <c r="A1430" s="2" t="s">
        <v>2468</v>
      </c>
      <c r="B1430" s="2" t="s">
        <v>2469</v>
      </c>
      <c r="C1430" s="2" t="s">
        <v>33</v>
      </c>
      <c r="D1430" s="2" t="s">
        <v>3713</v>
      </c>
    </row>
    <row r="1431" spans="1:4" x14ac:dyDescent="0.3">
      <c r="A1431" s="2" t="s">
        <v>2465</v>
      </c>
      <c r="B1431" s="2" t="s">
        <v>2466</v>
      </c>
      <c r="C1431" s="2" t="s">
        <v>2467</v>
      </c>
      <c r="D1431" s="2" t="s">
        <v>3713</v>
      </c>
    </row>
    <row r="1432" spans="1:4" x14ac:dyDescent="0.3">
      <c r="A1432" s="2" t="s">
        <v>2470</v>
      </c>
      <c r="B1432" s="2" t="s">
        <v>2471</v>
      </c>
      <c r="C1432" s="2" t="s">
        <v>32</v>
      </c>
      <c r="D1432" s="2" t="s">
        <v>3713</v>
      </c>
    </row>
    <row r="1433" spans="1:4" x14ac:dyDescent="0.3">
      <c r="A1433" s="2" t="s">
        <v>4250</v>
      </c>
      <c r="B1433" s="2" t="s">
        <v>4251</v>
      </c>
      <c r="C1433" s="2" t="s">
        <v>4252</v>
      </c>
      <c r="D1433" s="2" t="s">
        <v>3713</v>
      </c>
    </row>
    <row r="1434" spans="1:4" x14ac:dyDescent="0.3">
      <c r="A1434" s="2" t="s">
        <v>4256</v>
      </c>
      <c r="B1434" s="2" t="s">
        <v>4257</v>
      </c>
      <c r="C1434" s="2" t="s">
        <v>4258</v>
      </c>
      <c r="D1434" s="2" t="s">
        <v>3713</v>
      </c>
    </row>
    <row r="1435" spans="1:4" x14ac:dyDescent="0.3">
      <c r="A1435" s="2" t="s">
        <v>4253</v>
      </c>
      <c r="B1435" s="2" t="s">
        <v>4254</v>
      </c>
      <c r="C1435" s="2" t="s">
        <v>4255</v>
      </c>
      <c r="D1435" s="2" t="s">
        <v>3713</v>
      </c>
    </row>
    <row r="1436" spans="1:4" x14ac:dyDescent="0.3">
      <c r="A1436" s="2" t="s">
        <v>4261</v>
      </c>
      <c r="B1436" s="2" t="s">
        <v>4262</v>
      </c>
      <c r="C1436" s="2" t="s">
        <v>4263</v>
      </c>
      <c r="D1436" s="2" t="s">
        <v>3713</v>
      </c>
    </row>
    <row r="1437" spans="1:4" x14ac:dyDescent="0.3">
      <c r="A1437" s="2" t="s">
        <v>4264</v>
      </c>
      <c r="B1437" s="2" t="s">
        <v>4265</v>
      </c>
      <c r="C1437" s="2" t="s">
        <v>4266</v>
      </c>
      <c r="D1437" s="2" t="s">
        <v>3713</v>
      </c>
    </row>
    <row r="1438" spans="1:4" x14ac:dyDescent="0.3">
      <c r="A1438" s="18" t="s">
        <v>3494</v>
      </c>
      <c r="B1438" s="2" t="s">
        <v>3506</v>
      </c>
      <c r="C1438" s="2" t="s">
        <v>3496</v>
      </c>
      <c r="D1438" s="2" t="s">
        <v>3713</v>
      </c>
    </row>
    <row r="1439" spans="1:4" x14ac:dyDescent="0.3">
      <c r="A1439" s="2" t="s">
        <v>4635</v>
      </c>
      <c r="B1439" s="2" t="s">
        <v>4636</v>
      </c>
      <c r="C1439" s="2" t="s">
        <v>4637</v>
      </c>
      <c r="D1439" s="2" t="s">
        <v>3713</v>
      </c>
    </row>
    <row r="1440" spans="1:4" x14ac:dyDescent="0.3">
      <c r="A1440" s="2" t="s">
        <v>5072</v>
      </c>
      <c r="B1440" s="2" t="s">
        <v>5073</v>
      </c>
      <c r="C1440" s="2" t="s">
        <v>5074</v>
      </c>
      <c r="D1440" s="2" t="s">
        <v>3713</v>
      </c>
    </row>
    <row r="1441" spans="1:4" x14ac:dyDescent="0.3">
      <c r="A1441" s="18" t="s">
        <v>3579</v>
      </c>
      <c r="B1441" s="2" t="s">
        <v>3581</v>
      </c>
      <c r="C1441" s="2" t="s">
        <v>3580</v>
      </c>
      <c r="D1441" s="2" t="s">
        <v>3713</v>
      </c>
    </row>
    <row r="1442" spans="1:4" x14ac:dyDescent="0.3">
      <c r="A1442" s="18" t="s">
        <v>2895</v>
      </c>
      <c r="B1442" s="2" t="s">
        <v>3321</v>
      </c>
      <c r="C1442" s="2" t="s">
        <v>3433</v>
      </c>
      <c r="D1442" s="2" t="s">
        <v>3713</v>
      </c>
    </row>
    <row r="1443" spans="1:4" x14ac:dyDescent="0.3">
      <c r="A1443" s="18" t="s">
        <v>2894</v>
      </c>
      <c r="B1443" s="2" t="s">
        <v>3320</v>
      </c>
      <c r="C1443" s="2" t="s">
        <v>3432</v>
      </c>
      <c r="D1443" s="2" t="s">
        <v>3713</v>
      </c>
    </row>
    <row r="1444" spans="1:4" x14ac:dyDescent="0.3">
      <c r="A1444" s="2" t="s">
        <v>844</v>
      </c>
      <c r="B1444" s="2" t="s">
        <v>845</v>
      </c>
      <c r="C1444" s="2" t="s">
        <v>846</v>
      </c>
      <c r="D1444" s="2" t="s">
        <v>4248</v>
      </c>
    </row>
    <row r="1445" spans="1:4" x14ac:dyDescent="0.3">
      <c r="A1445" s="2" t="s">
        <v>829</v>
      </c>
      <c r="B1445" s="2" t="s">
        <v>830</v>
      </c>
      <c r="C1445" s="2" t="s">
        <v>831</v>
      </c>
      <c r="D1445" s="2" t="s">
        <v>4248</v>
      </c>
    </row>
    <row r="1446" spans="1:4" x14ac:dyDescent="0.3">
      <c r="A1446" s="2" t="s">
        <v>814</v>
      </c>
      <c r="B1446" s="2" t="s">
        <v>815</v>
      </c>
      <c r="C1446" s="2" t="s">
        <v>816</v>
      </c>
      <c r="D1446" s="2" t="s">
        <v>4248</v>
      </c>
    </row>
    <row r="1447" spans="1:4" x14ac:dyDescent="0.3">
      <c r="A1447" s="2" t="s">
        <v>847</v>
      </c>
      <c r="B1447" s="2" t="s">
        <v>848</v>
      </c>
      <c r="C1447" s="2" t="s">
        <v>849</v>
      </c>
      <c r="D1447" s="2" t="s">
        <v>4248</v>
      </c>
    </row>
    <row r="1448" spans="1:4" x14ac:dyDescent="0.3">
      <c r="A1448" s="2" t="s">
        <v>835</v>
      </c>
      <c r="B1448" s="2" t="s">
        <v>836</v>
      </c>
      <c r="C1448" s="2" t="s">
        <v>837</v>
      </c>
      <c r="D1448" s="2" t="s">
        <v>4248</v>
      </c>
    </row>
    <row r="1449" spans="1:4" x14ac:dyDescent="0.3">
      <c r="A1449" s="2" t="s">
        <v>823</v>
      </c>
      <c r="B1449" s="2" t="s">
        <v>824</v>
      </c>
      <c r="C1449" s="2" t="s">
        <v>825</v>
      </c>
      <c r="D1449" s="2" t="s">
        <v>4248</v>
      </c>
    </row>
    <row r="1450" spans="1:4" x14ac:dyDescent="0.3">
      <c r="A1450" s="2" t="s">
        <v>850</v>
      </c>
      <c r="B1450" s="2" t="s">
        <v>851</v>
      </c>
      <c r="C1450" s="2" t="s">
        <v>852</v>
      </c>
      <c r="D1450" s="2" t="s">
        <v>4248</v>
      </c>
    </row>
    <row r="1451" spans="1:4" x14ac:dyDescent="0.3">
      <c r="A1451" s="2" t="s">
        <v>838</v>
      </c>
      <c r="B1451" s="2" t="s">
        <v>839</v>
      </c>
      <c r="C1451" s="2" t="s">
        <v>840</v>
      </c>
      <c r="D1451" s="2" t="s">
        <v>4248</v>
      </c>
    </row>
    <row r="1452" spans="1:4" x14ac:dyDescent="0.3">
      <c r="A1452" s="2" t="s">
        <v>826</v>
      </c>
      <c r="B1452" s="2" t="s">
        <v>827</v>
      </c>
      <c r="C1452" s="2" t="s">
        <v>828</v>
      </c>
      <c r="D1452" s="2" t="s">
        <v>4248</v>
      </c>
    </row>
    <row r="1453" spans="1:4" x14ac:dyDescent="0.3">
      <c r="A1453" s="2" t="s">
        <v>1069</v>
      </c>
      <c r="B1453" s="2" t="s">
        <v>1070</v>
      </c>
      <c r="C1453" s="2" t="s">
        <v>1071</v>
      </c>
      <c r="D1453" s="2" t="s">
        <v>4248</v>
      </c>
    </row>
    <row r="1454" spans="1:4" x14ac:dyDescent="0.3">
      <c r="A1454" s="2" t="s">
        <v>1072</v>
      </c>
      <c r="B1454" s="2" t="s">
        <v>1073</v>
      </c>
      <c r="C1454" s="2" t="s">
        <v>1074</v>
      </c>
      <c r="D1454" s="2" t="s">
        <v>4248</v>
      </c>
    </row>
    <row r="1455" spans="1:4" x14ac:dyDescent="0.3">
      <c r="A1455" s="2" t="s">
        <v>903</v>
      </c>
      <c r="B1455" s="2" t="s">
        <v>904</v>
      </c>
      <c r="C1455" s="2" t="s">
        <v>905</v>
      </c>
      <c r="D1455" s="2" t="s">
        <v>4248</v>
      </c>
    </row>
    <row r="1456" spans="1:4" x14ac:dyDescent="0.3">
      <c r="A1456" s="2" t="s">
        <v>986</v>
      </c>
      <c r="B1456" s="2" t="s">
        <v>987</v>
      </c>
      <c r="C1456" s="2" t="s">
        <v>988</v>
      </c>
      <c r="D1456" s="2" t="s">
        <v>4248</v>
      </c>
    </row>
    <row r="1457" spans="1:4" x14ac:dyDescent="0.3">
      <c r="A1457" s="2" t="s">
        <v>989</v>
      </c>
      <c r="B1457" s="2" t="s">
        <v>990</v>
      </c>
      <c r="C1457" s="2" t="s">
        <v>991</v>
      </c>
      <c r="D1457" s="2" t="s">
        <v>4248</v>
      </c>
    </row>
    <row r="1458" spans="1:4" x14ac:dyDescent="0.3">
      <c r="A1458" s="2" t="s">
        <v>148</v>
      </c>
      <c r="B1458" s="2" t="s">
        <v>149</v>
      </c>
      <c r="C1458" s="2" t="s">
        <v>150</v>
      </c>
      <c r="D1458" s="2" t="s">
        <v>4248</v>
      </c>
    </row>
    <row r="1459" spans="1:4" x14ac:dyDescent="0.3">
      <c r="A1459" s="2" t="s">
        <v>165</v>
      </c>
      <c r="B1459" s="2" t="s">
        <v>166</v>
      </c>
      <c r="C1459" s="2" t="s">
        <v>167</v>
      </c>
      <c r="D1459" s="2" t="s">
        <v>4248</v>
      </c>
    </row>
    <row r="1460" spans="1:4" x14ac:dyDescent="0.3">
      <c r="A1460" s="2" t="s">
        <v>1339</v>
      </c>
      <c r="B1460" s="2" t="s">
        <v>1340</v>
      </c>
      <c r="C1460" s="3" t="s">
        <v>1341</v>
      </c>
      <c r="D1460" s="2" t="s">
        <v>4248</v>
      </c>
    </row>
    <row r="1461" spans="1:4" x14ac:dyDescent="0.3">
      <c r="A1461" s="2" t="s">
        <v>1333</v>
      </c>
      <c r="B1461" s="2" t="s">
        <v>1334</v>
      </c>
      <c r="C1461" s="2" t="s">
        <v>1335</v>
      </c>
      <c r="D1461" s="2" t="s">
        <v>4248</v>
      </c>
    </row>
    <row r="1462" spans="1:4" x14ac:dyDescent="0.3">
      <c r="A1462" s="2" t="s">
        <v>1327</v>
      </c>
      <c r="B1462" s="2" t="s">
        <v>1328</v>
      </c>
      <c r="C1462" s="2" t="s">
        <v>1329</v>
      </c>
      <c r="D1462" s="2" t="s">
        <v>4248</v>
      </c>
    </row>
    <row r="1463" spans="1:4" x14ac:dyDescent="0.3">
      <c r="A1463" s="2" t="s">
        <v>1336</v>
      </c>
      <c r="B1463" s="2" t="s">
        <v>1337</v>
      </c>
      <c r="C1463" s="3" t="s">
        <v>1338</v>
      </c>
      <c r="D1463" s="2" t="s">
        <v>4248</v>
      </c>
    </row>
    <row r="1464" spans="1:4" x14ac:dyDescent="0.3">
      <c r="A1464" s="2" t="s">
        <v>1330</v>
      </c>
      <c r="B1464" s="2" t="s">
        <v>1331</v>
      </c>
      <c r="C1464" s="3" t="s">
        <v>1332</v>
      </c>
      <c r="D1464" s="2" t="s">
        <v>4248</v>
      </c>
    </row>
    <row r="1465" spans="1:4" x14ac:dyDescent="0.3">
      <c r="A1465" s="2" t="s">
        <v>1302</v>
      </c>
      <c r="B1465" s="3" t="s">
        <v>1303</v>
      </c>
      <c r="C1465" s="2" t="s">
        <v>16</v>
      </c>
      <c r="D1465" s="2" t="s">
        <v>4248</v>
      </c>
    </row>
    <row r="1466" spans="1:4" x14ac:dyDescent="0.3">
      <c r="A1466" s="2" t="s">
        <v>1304</v>
      </c>
      <c r="B1466" s="2" t="s">
        <v>1305</v>
      </c>
      <c r="C1466" s="2" t="s">
        <v>14</v>
      </c>
      <c r="D1466" s="2" t="s">
        <v>4248</v>
      </c>
    </row>
    <row r="1467" spans="1:4" x14ac:dyDescent="0.3">
      <c r="A1467" s="2" t="s">
        <v>1297</v>
      </c>
      <c r="B1467" s="2" t="s">
        <v>1298</v>
      </c>
      <c r="C1467" s="2" t="s">
        <v>1299</v>
      </c>
      <c r="D1467" s="2" t="s">
        <v>4248</v>
      </c>
    </row>
    <row r="1468" spans="1:4" x14ac:dyDescent="0.3">
      <c r="A1468" s="2" t="s">
        <v>1306</v>
      </c>
      <c r="B1468" s="2" t="s">
        <v>1307</v>
      </c>
      <c r="C1468" s="2" t="s">
        <v>1308</v>
      </c>
      <c r="D1468" s="2" t="s">
        <v>4248</v>
      </c>
    </row>
    <row r="1469" spans="1:4" x14ac:dyDescent="0.3">
      <c r="A1469" s="2" t="s">
        <v>1872</v>
      </c>
      <c r="B1469" s="2" t="s">
        <v>1873</v>
      </c>
      <c r="C1469" s="2" t="s">
        <v>1874</v>
      </c>
      <c r="D1469" s="2" t="s">
        <v>4248</v>
      </c>
    </row>
    <row r="1470" spans="1:4" x14ac:dyDescent="0.3">
      <c r="A1470" s="2" t="s">
        <v>2686</v>
      </c>
      <c r="B1470" s="2" t="s">
        <v>2687</v>
      </c>
      <c r="C1470" s="2" t="s">
        <v>24</v>
      </c>
      <c r="D1470" s="2" t="s">
        <v>4248</v>
      </c>
    </row>
    <row r="1471" spans="1:4" x14ac:dyDescent="0.3">
      <c r="A1471" s="2" t="s">
        <v>454</v>
      </c>
      <c r="B1471" s="2" t="s">
        <v>455</v>
      </c>
      <c r="C1471" s="2" t="s">
        <v>456</v>
      </c>
      <c r="D1471" s="2" t="s">
        <v>4248</v>
      </c>
    </row>
    <row r="1472" spans="1:4" x14ac:dyDescent="0.3">
      <c r="A1472" s="2" t="s">
        <v>4703</v>
      </c>
      <c r="B1472" s="2" t="s">
        <v>4704</v>
      </c>
      <c r="C1472" s="2" t="s">
        <v>4705</v>
      </c>
      <c r="D1472" s="2" t="s">
        <v>4248</v>
      </c>
    </row>
    <row r="1473" spans="1:4" x14ac:dyDescent="0.3">
      <c r="A1473" s="2" t="s">
        <v>4308</v>
      </c>
      <c r="B1473" s="2" t="s">
        <v>4309</v>
      </c>
      <c r="C1473" s="2" t="s">
        <v>4310</v>
      </c>
      <c r="D1473" s="2" t="s">
        <v>4248</v>
      </c>
    </row>
    <row r="1474" spans="1:4" x14ac:dyDescent="0.3">
      <c r="A1474" s="2" t="s">
        <v>4469</v>
      </c>
      <c r="B1474" s="2" t="s">
        <v>4470</v>
      </c>
      <c r="C1474" s="2" t="s">
        <v>4471</v>
      </c>
      <c r="D1474" s="2" t="s">
        <v>4248</v>
      </c>
    </row>
    <row r="1475" spans="1:4" x14ac:dyDescent="0.3">
      <c r="A1475" s="2" t="s">
        <v>7434</v>
      </c>
      <c r="B1475" s="2" t="s">
        <v>7435</v>
      </c>
      <c r="C1475" s="2" t="s">
        <v>7436</v>
      </c>
      <c r="D1475" s="2" t="s">
        <v>4248</v>
      </c>
    </row>
    <row r="1476" spans="1:4" x14ac:dyDescent="0.3">
      <c r="A1476" s="2" t="s">
        <v>5042</v>
      </c>
      <c r="B1476" s="2" t="s">
        <v>5043</v>
      </c>
      <c r="C1476" s="2" t="s">
        <v>5044</v>
      </c>
      <c r="D1476" s="2" t="s">
        <v>4248</v>
      </c>
    </row>
    <row r="1477" spans="1:4" x14ac:dyDescent="0.3">
      <c r="A1477" s="2" t="s">
        <v>4457</v>
      </c>
      <c r="B1477" s="2" t="s">
        <v>4458</v>
      </c>
      <c r="C1477" s="2" t="s">
        <v>4459</v>
      </c>
      <c r="D1477" s="2" t="s">
        <v>4248</v>
      </c>
    </row>
    <row r="1478" spans="1:4" x14ac:dyDescent="0.3">
      <c r="A1478" s="2" t="s">
        <v>4638</v>
      </c>
      <c r="B1478" s="2" t="s">
        <v>4639</v>
      </c>
      <c r="C1478" s="2" t="s">
        <v>4640</v>
      </c>
      <c r="D1478" s="2" t="s">
        <v>4248</v>
      </c>
    </row>
    <row r="1479" spans="1:4" x14ac:dyDescent="0.3">
      <c r="A1479" s="18" t="s">
        <v>3659</v>
      </c>
      <c r="B1479" s="2" t="s">
        <v>3660</v>
      </c>
      <c r="C1479" s="2" t="s">
        <v>3661</v>
      </c>
      <c r="D1479" s="2" t="s">
        <v>4248</v>
      </c>
    </row>
    <row r="1480" spans="1:4" x14ac:dyDescent="0.3">
      <c r="A1480" s="2" t="s">
        <v>1991</v>
      </c>
      <c r="B1480" s="2" t="s">
        <v>1992</v>
      </c>
      <c r="C1480" s="2" t="s">
        <v>1993</v>
      </c>
      <c r="D1480" s="2" t="s">
        <v>4248</v>
      </c>
    </row>
    <row r="1481" spans="1:4" x14ac:dyDescent="0.3">
      <c r="A1481" s="2" t="s">
        <v>2009</v>
      </c>
      <c r="B1481" s="2" t="s">
        <v>2010</v>
      </c>
      <c r="C1481" s="2" t="s">
        <v>2011</v>
      </c>
      <c r="D1481" s="2" t="s">
        <v>4248</v>
      </c>
    </row>
    <row r="1482" spans="1:4" x14ac:dyDescent="0.3">
      <c r="A1482" s="2" t="s">
        <v>1982</v>
      </c>
      <c r="B1482" s="2" t="s">
        <v>1983</v>
      </c>
      <c r="C1482" s="2" t="s">
        <v>1984</v>
      </c>
      <c r="D1482" s="2" t="s">
        <v>4248</v>
      </c>
    </row>
    <row r="1483" spans="1:4" x14ac:dyDescent="0.3">
      <c r="A1483" s="2" t="s">
        <v>2000</v>
      </c>
      <c r="B1483" s="2" t="s">
        <v>2001</v>
      </c>
      <c r="C1483" s="2" t="s">
        <v>2002</v>
      </c>
      <c r="D1483" s="2" t="s">
        <v>4248</v>
      </c>
    </row>
    <row r="1484" spans="1:4" x14ac:dyDescent="0.3">
      <c r="A1484" s="2" t="s">
        <v>1988</v>
      </c>
      <c r="B1484" s="2" t="s">
        <v>1989</v>
      </c>
      <c r="C1484" s="2" t="s">
        <v>1990</v>
      </c>
      <c r="D1484" s="2" t="s">
        <v>4248</v>
      </c>
    </row>
    <row r="1485" spans="1:4" x14ac:dyDescent="0.3">
      <c r="A1485" s="2" t="s">
        <v>2006</v>
      </c>
      <c r="B1485" s="2" t="s">
        <v>2007</v>
      </c>
      <c r="C1485" s="2" t="s">
        <v>2008</v>
      </c>
      <c r="D1485" s="2" t="s">
        <v>4248</v>
      </c>
    </row>
    <row r="1486" spans="1:4" x14ac:dyDescent="0.3">
      <c r="A1486" s="2" t="s">
        <v>1979</v>
      </c>
      <c r="B1486" s="2" t="s">
        <v>1980</v>
      </c>
      <c r="C1486" s="2" t="s">
        <v>1981</v>
      </c>
      <c r="D1486" s="2" t="s">
        <v>4248</v>
      </c>
    </row>
    <row r="1487" spans="1:4" x14ac:dyDescent="0.3">
      <c r="A1487" s="2" t="s">
        <v>1997</v>
      </c>
      <c r="B1487" s="2" t="s">
        <v>1998</v>
      </c>
      <c r="C1487" s="2" t="s">
        <v>1999</v>
      </c>
      <c r="D1487" s="2" t="s">
        <v>4248</v>
      </c>
    </row>
    <row r="1488" spans="1:4" x14ac:dyDescent="0.3">
      <c r="A1488" s="2" t="s">
        <v>1985</v>
      </c>
      <c r="B1488" s="2" t="s">
        <v>1986</v>
      </c>
      <c r="C1488" s="2" t="s">
        <v>1987</v>
      </c>
      <c r="D1488" s="2" t="s">
        <v>4248</v>
      </c>
    </row>
    <row r="1489" spans="1:4" x14ac:dyDescent="0.3">
      <c r="A1489" s="2" t="s">
        <v>2003</v>
      </c>
      <c r="B1489" s="2" t="s">
        <v>2004</v>
      </c>
      <c r="C1489" s="2" t="s">
        <v>2005</v>
      </c>
      <c r="D1489" s="2" t="s">
        <v>4248</v>
      </c>
    </row>
    <row r="1490" spans="1:4" x14ac:dyDescent="0.3">
      <c r="A1490" s="2" t="s">
        <v>1975</v>
      </c>
      <c r="B1490" s="2" t="s">
        <v>1976</v>
      </c>
      <c r="C1490" s="2" t="s">
        <v>1977</v>
      </c>
      <c r="D1490" s="2" t="s">
        <v>4248</v>
      </c>
    </row>
    <row r="1491" spans="1:4" x14ac:dyDescent="0.3">
      <c r="A1491" s="2" t="s">
        <v>1994</v>
      </c>
      <c r="B1491" s="2" t="s">
        <v>1995</v>
      </c>
      <c r="C1491" s="2" t="s">
        <v>1996</v>
      </c>
      <c r="D1491" s="2" t="s">
        <v>4248</v>
      </c>
    </row>
    <row r="1492" spans="1:4" x14ac:dyDescent="0.3">
      <c r="A1492" s="2" t="s">
        <v>554</v>
      </c>
      <c r="B1492" s="2" t="s">
        <v>555</v>
      </c>
      <c r="C1492" s="2" t="s">
        <v>5</v>
      </c>
      <c r="D1492" s="2" t="s">
        <v>4248</v>
      </c>
    </row>
    <row r="1493" spans="1:4" x14ac:dyDescent="0.3">
      <c r="A1493" s="2" t="s">
        <v>558</v>
      </c>
      <c r="B1493" s="2" t="s">
        <v>559</v>
      </c>
      <c r="C1493" s="2" t="s">
        <v>560</v>
      </c>
      <c r="D1493" s="2" t="s">
        <v>4248</v>
      </c>
    </row>
    <row r="1494" spans="1:4" x14ac:dyDescent="0.3">
      <c r="A1494" s="2" t="s">
        <v>567</v>
      </c>
      <c r="B1494" s="2" t="s">
        <v>568</v>
      </c>
      <c r="C1494" s="2" t="s">
        <v>569</v>
      </c>
      <c r="D1494" s="2" t="s">
        <v>4248</v>
      </c>
    </row>
    <row r="1495" spans="1:4" x14ac:dyDescent="0.3">
      <c r="A1495" s="2" t="s">
        <v>570</v>
      </c>
      <c r="B1495" s="2" t="s">
        <v>571</v>
      </c>
      <c r="C1495" s="2" t="s">
        <v>572</v>
      </c>
      <c r="D1495" s="2" t="s">
        <v>4248</v>
      </c>
    </row>
    <row r="1496" spans="1:4" x14ac:dyDescent="0.3">
      <c r="A1496" s="2" t="s">
        <v>561</v>
      </c>
      <c r="B1496" s="2" t="s">
        <v>562</v>
      </c>
      <c r="C1496" s="2" t="s">
        <v>563</v>
      </c>
      <c r="D1496" s="2" t="s">
        <v>4248</v>
      </c>
    </row>
    <row r="1497" spans="1:4" x14ac:dyDescent="0.3">
      <c r="A1497" s="2" t="s">
        <v>564</v>
      </c>
      <c r="B1497" s="2" t="s">
        <v>565</v>
      </c>
      <c r="C1497" s="2" t="s">
        <v>566</v>
      </c>
      <c r="D1497" s="2" t="s">
        <v>4248</v>
      </c>
    </row>
    <row r="1498" spans="1:4" x14ac:dyDescent="0.3">
      <c r="A1498" s="2" t="s">
        <v>573</v>
      </c>
      <c r="B1498" s="2" t="s">
        <v>574</v>
      </c>
      <c r="C1498" s="2" t="s">
        <v>575</v>
      </c>
      <c r="D1498" s="2" t="s">
        <v>4248</v>
      </c>
    </row>
    <row r="1499" spans="1:4" x14ac:dyDescent="0.3">
      <c r="A1499" s="2" t="s">
        <v>576</v>
      </c>
      <c r="B1499" s="2" t="s">
        <v>577</v>
      </c>
      <c r="C1499" s="2" t="s">
        <v>578</v>
      </c>
      <c r="D1499" s="2" t="s">
        <v>4248</v>
      </c>
    </row>
    <row r="1500" spans="1:4" x14ac:dyDescent="0.3">
      <c r="A1500" s="2" t="s">
        <v>242</v>
      </c>
      <c r="B1500" s="2" t="s">
        <v>243</v>
      </c>
      <c r="C1500" s="2" t="s">
        <v>244</v>
      </c>
      <c r="D1500" s="2" t="s">
        <v>4248</v>
      </c>
    </row>
    <row r="1501" spans="1:4" x14ac:dyDescent="0.3">
      <c r="A1501" s="2" t="s">
        <v>247</v>
      </c>
      <c r="B1501" s="2" t="s">
        <v>248</v>
      </c>
      <c r="C1501" s="2" t="s">
        <v>249</v>
      </c>
      <c r="D1501" s="2" t="s">
        <v>4248</v>
      </c>
    </row>
    <row r="1502" spans="1:4" x14ac:dyDescent="0.3">
      <c r="A1502" s="2" t="s">
        <v>2181</v>
      </c>
      <c r="B1502" s="2" t="s">
        <v>2182</v>
      </c>
      <c r="C1502" s="2" t="s">
        <v>2183</v>
      </c>
      <c r="D1502" s="2" t="s">
        <v>4248</v>
      </c>
    </row>
    <row r="1503" spans="1:4" x14ac:dyDescent="0.3">
      <c r="A1503" s="2" t="s">
        <v>2178</v>
      </c>
      <c r="B1503" s="2" t="s">
        <v>2179</v>
      </c>
      <c r="C1503" s="2" t="s">
        <v>2180</v>
      </c>
      <c r="D1503" s="2" t="s">
        <v>4248</v>
      </c>
    </row>
    <row r="1504" spans="1:4" x14ac:dyDescent="0.3">
      <c r="A1504" s="2" t="s">
        <v>1911</v>
      </c>
      <c r="B1504" s="2" t="s">
        <v>1912</v>
      </c>
      <c r="C1504" s="2" t="s">
        <v>36</v>
      </c>
      <c r="D1504" s="2" t="s">
        <v>4248</v>
      </c>
    </row>
    <row r="1505" spans="1:4" x14ac:dyDescent="0.3">
      <c r="A1505" s="2" t="s">
        <v>1914</v>
      </c>
      <c r="B1505" s="2" t="s">
        <v>1915</v>
      </c>
      <c r="C1505" s="2" t="s">
        <v>1916</v>
      </c>
      <c r="D1505" s="2" t="s">
        <v>4248</v>
      </c>
    </row>
    <row r="1506" spans="1:4" x14ac:dyDescent="0.3">
      <c r="A1506" s="2" t="s">
        <v>521</v>
      </c>
      <c r="B1506" s="2" t="s">
        <v>522</v>
      </c>
      <c r="C1506" s="2" t="s">
        <v>523</v>
      </c>
      <c r="D1506" s="2" t="s">
        <v>4248</v>
      </c>
    </row>
    <row r="1507" spans="1:4" x14ac:dyDescent="0.3">
      <c r="A1507" s="2" t="s">
        <v>1045</v>
      </c>
      <c r="B1507" s="2" t="s">
        <v>1046</v>
      </c>
      <c r="C1507" s="2" t="s">
        <v>1047</v>
      </c>
      <c r="D1507" s="2" t="s">
        <v>4248</v>
      </c>
    </row>
    <row r="1508" spans="1:4" x14ac:dyDescent="0.3">
      <c r="A1508" s="2" t="s">
        <v>1049</v>
      </c>
      <c r="B1508" s="2" t="s">
        <v>1050</v>
      </c>
      <c r="C1508" s="2" t="s">
        <v>1051</v>
      </c>
      <c r="D1508" s="2" t="s">
        <v>4248</v>
      </c>
    </row>
    <row r="1509" spans="1:4" x14ac:dyDescent="0.3">
      <c r="A1509" s="2" t="s">
        <v>1787</v>
      </c>
      <c r="B1509" s="2" t="s">
        <v>1788</v>
      </c>
      <c r="C1509" s="2" t="s">
        <v>1789</v>
      </c>
      <c r="D1509" s="2" t="s">
        <v>4248</v>
      </c>
    </row>
    <row r="1510" spans="1:4" x14ac:dyDescent="0.3">
      <c r="A1510" s="2" t="s">
        <v>464</v>
      </c>
      <c r="B1510" s="2" t="s">
        <v>465</v>
      </c>
      <c r="C1510" s="2" t="s">
        <v>466</v>
      </c>
      <c r="D1510" s="2" t="s">
        <v>4248</v>
      </c>
    </row>
    <row r="1511" spans="1:4" x14ac:dyDescent="0.3">
      <c r="A1511" s="2" t="s">
        <v>2424</v>
      </c>
      <c r="B1511" s="2" t="s">
        <v>2425</v>
      </c>
      <c r="C1511" s="2" t="s">
        <v>2426</v>
      </c>
      <c r="D1511" s="2" t="s">
        <v>4248</v>
      </c>
    </row>
    <row r="1512" spans="1:4" x14ac:dyDescent="0.3">
      <c r="A1512" s="2" t="s">
        <v>2415</v>
      </c>
      <c r="B1512" s="2" t="s">
        <v>2416</v>
      </c>
      <c r="C1512" s="2" t="s">
        <v>2417</v>
      </c>
      <c r="D1512" s="2" t="s">
        <v>4248</v>
      </c>
    </row>
    <row r="1513" spans="1:4" x14ac:dyDescent="0.3">
      <c r="A1513" s="2" t="s">
        <v>2427</v>
      </c>
      <c r="B1513" s="2" t="s">
        <v>2428</v>
      </c>
      <c r="C1513" s="2" t="s">
        <v>2429</v>
      </c>
      <c r="D1513" s="2" t="s">
        <v>4248</v>
      </c>
    </row>
    <row r="1514" spans="1:4" x14ac:dyDescent="0.3">
      <c r="A1514" s="2" t="s">
        <v>2418</v>
      </c>
      <c r="B1514" s="2" t="s">
        <v>2419</v>
      </c>
      <c r="C1514" s="2" t="s">
        <v>2420</v>
      </c>
      <c r="D1514" s="2" t="s">
        <v>4248</v>
      </c>
    </row>
    <row r="1515" spans="1:4" x14ac:dyDescent="0.3">
      <c r="A1515" s="2" t="s">
        <v>2412</v>
      </c>
      <c r="B1515" s="2" t="s">
        <v>2413</v>
      </c>
      <c r="C1515" s="2" t="s">
        <v>2414</v>
      </c>
      <c r="D1515" s="2" t="s">
        <v>4248</v>
      </c>
    </row>
    <row r="1516" spans="1:4" x14ac:dyDescent="0.3">
      <c r="A1516" s="2" t="s">
        <v>1650</v>
      </c>
      <c r="B1516" s="2" t="s">
        <v>1651</v>
      </c>
      <c r="C1516" s="2" t="s">
        <v>1652</v>
      </c>
      <c r="D1516" s="2" t="s">
        <v>4248</v>
      </c>
    </row>
    <row r="1517" spans="1:4" x14ac:dyDescent="0.3">
      <c r="A1517" s="2" t="s">
        <v>1007</v>
      </c>
      <c r="B1517" s="2" t="s">
        <v>1008</v>
      </c>
      <c r="C1517" s="2" t="s">
        <v>1009</v>
      </c>
      <c r="D1517" s="2" t="s">
        <v>4248</v>
      </c>
    </row>
    <row r="1518" spans="1:4" x14ac:dyDescent="0.3">
      <c r="A1518" s="2" t="s">
        <v>1863</v>
      </c>
      <c r="B1518" s="2" t="s">
        <v>1864</v>
      </c>
      <c r="C1518" s="2" t="s">
        <v>1865</v>
      </c>
      <c r="D1518" s="2" t="s">
        <v>4248</v>
      </c>
    </row>
    <row r="1519" spans="1:4" x14ac:dyDescent="0.3">
      <c r="A1519" s="2" t="s">
        <v>1854</v>
      </c>
      <c r="B1519" s="2" t="s">
        <v>1855</v>
      </c>
      <c r="C1519" s="2" t="s">
        <v>1856</v>
      </c>
      <c r="D1519" s="2" t="s">
        <v>4248</v>
      </c>
    </row>
    <row r="1520" spans="1:4" x14ac:dyDescent="0.3">
      <c r="A1520" s="2" t="s">
        <v>1860</v>
      </c>
      <c r="B1520" s="2" t="s">
        <v>1861</v>
      </c>
      <c r="C1520" s="2" t="s">
        <v>1862</v>
      </c>
      <c r="D1520" s="2" t="s">
        <v>4248</v>
      </c>
    </row>
    <row r="1521" spans="1:4" x14ac:dyDescent="0.3">
      <c r="A1521" s="2" t="s">
        <v>1851</v>
      </c>
      <c r="B1521" s="2" t="s">
        <v>1852</v>
      </c>
      <c r="C1521" s="2" t="s">
        <v>1853</v>
      </c>
      <c r="D1521" s="2" t="s">
        <v>4248</v>
      </c>
    </row>
    <row r="1522" spans="1:4" x14ac:dyDescent="0.3">
      <c r="A1522" s="2" t="s">
        <v>1583</v>
      </c>
      <c r="B1522" s="2" t="s">
        <v>1584</v>
      </c>
      <c r="C1522" s="2" t="s">
        <v>1585</v>
      </c>
      <c r="D1522" s="2" t="s">
        <v>4248</v>
      </c>
    </row>
    <row r="1523" spans="1:4" x14ac:dyDescent="0.3">
      <c r="A1523" s="2" t="s">
        <v>1592</v>
      </c>
      <c r="B1523" s="2" t="s">
        <v>1593</v>
      </c>
      <c r="C1523" s="2" t="s">
        <v>1594</v>
      </c>
      <c r="D1523" s="2" t="s">
        <v>4248</v>
      </c>
    </row>
    <row r="1524" spans="1:4" x14ac:dyDescent="0.3">
      <c r="A1524" s="2" t="s">
        <v>1577</v>
      </c>
      <c r="B1524" s="2" t="s">
        <v>1578</v>
      </c>
      <c r="C1524" s="2" t="s">
        <v>1579</v>
      </c>
      <c r="D1524" s="2" t="s">
        <v>4248</v>
      </c>
    </row>
    <row r="1525" spans="1:4" x14ac:dyDescent="0.3">
      <c r="A1525" s="2" t="s">
        <v>1586</v>
      </c>
      <c r="B1525" s="2" t="s">
        <v>1587</v>
      </c>
      <c r="C1525" s="2" t="s">
        <v>1588</v>
      </c>
      <c r="D1525" s="2" t="s">
        <v>4248</v>
      </c>
    </row>
    <row r="1526" spans="1:4" x14ac:dyDescent="0.3">
      <c r="A1526" s="2" t="s">
        <v>1030</v>
      </c>
      <c r="B1526" s="2" t="s">
        <v>1031</v>
      </c>
      <c r="C1526" s="2" t="s">
        <v>1032</v>
      </c>
      <c r="D1526" s="2" t="s">
        <v>4248</v>
      </c>
    </row>
    <row r="1527" spans="1:4" x14ac:dyDescent="0.3">
      <c r="A1527" s="2" t="s">
        <v>1023</v>
      </c>
      <c r="B1527" s="2" t="s">
        <v>1024</v>
      </c>
      <c r="C1527" s="2" t="s">
        <v>1025</v>
      </c>
      <c r="D1527" s="2" t="s">
        <v>4248</v>
      </c>
    </row>
    <row r="1528" spans="1:4" x14ac:dyDescent="0.3">
      <c r="A1528" s="2" t="s">
        <v>1033</v>
      </c>
      <c r="B1528" s="2" t="s">
        <v>1034</v>
      </c>
      <c r="C1528" s="2" t="s">
        <v>1035</v>
      </c>
      <c r="D1528" s="2" t="s">
        <v>4248</v>
      </c>
    </row>
    <row r="1529" spans="1:4" x14ac:dyDescent="0.3">
      <c r="A1529" s="2" t="s">
        <v>1027</v>
      </c>
      <c r="B1529" s="2" t="s">
        <v>1028</v>
      </c>
      <c r="C1529" s="2" t="s">
        <v>1029</v>
      </c>
      <c r="D1529" s="2" t="s">
        <v>4248</v>
      </c>
    </row>
    <row r="1530" spans="1:4" x14ac:dyDescent="0.3">
      <c r="A1530" s="2" t="s">
        <v>1265</v>
      </c>
      <c r="B1530" s="2" t="s">
        <v>1266</v>
      </c>
      <c r="C1530" s="2" t="s">
        <v>19</v>
      </c>
      <c r="D1530" s="2" t="s">
        <v>3713</v>
      </c>
    </row>
    <row r="1531" spans="1:4" x14ac:dyDescent="0.3">
      <c r="A1531" s="2" t="s">
        <v>1252</v>
      </c>
      <c r="B1531" s="2" t="s">
        <v>1253</v>
      </c>
      <c r="C1531" s="2" t="s">
        <v>1254</v>
      </c>
      <c r="D1531" s="2" t="s">
        <v>3713</v>
      </c>
    </row>
    <row r="1532" spans="1:4" x14ac:dyDescent="0.3">
      <c r="A1532" s="2" t="s">
        <v>1263</v>
      </c>
      <c r="B1532" s="3" t="s">
        <v>1264</v>
      </c>
      <c r="C1532" s="2" t="s">
        <v>20</v>
      </c>
      <c r="D1532" s="2" t="s">
        <v>3713</v>
      </c>
    </row>
    <row r="1533" spans="1:4" x14ac:dyDescent="0.3">
      <c r="A1533" s="2" t="s">
        <v>1249</v>
      </c>
      <c r="B1533" s="3" t="s">
        <v>1250</v>
      </c>
      <c r="C1533" s="2" t="s">
        <v>22</v>
      </c>
      <c r="D1533" s="2" t="s">
        <v>3713</v>
      </c>
    </row>
    <row r="1534" spans="1:4" x14ac:dyDescent="0.3">
      <c r="A1534" s="2" t="s">
        <v>1261</v>
      </c>
      <c r="B1534" s="2" t="s">
        <v>1262</v>
      </c>
      <c r="C1534" s="2" t="s">
        <v>18</v>
      </c>
      <c r="D1534" s="2" t="s">
        <v>3713</v>
      </c>
    </row>
    <row r="1535" spans="1:4" x14ac:dyDescent="0.3">
      <c r="A1535" s="2" t="s">
        <v>1247</v>
      </c>
      <c r="B1535" s="2" t="s">
        <v>1248</v>
      </c>
      <c r="C1535" s="2" t="s">
        <v>21</v>
      </c>
      <c r="D1535" s="2" t="s">
        <v>3713</v>
      </c>
    </row>
    <row r="1536" spans="1:4" x14ac:dyDescent="0.3">
      <c r="A1536" s="2" t="s">
        <v>2688</v>
      </c>
      <c r="B1536" s="2" t="s">
        <v>2689</v>
      </c>
      <c r="C1536" s="2" t="s">
        <v>2690</v>
      </c>
      <c r="D1536" s="2" t="s">
        <v>4248</v>
      </c>
    </row>
    <row r="1537" spans="1:4" x14ac:dyDescent="0.3">
      <c r="A1537" s="2" t="s">
        <v>924</v>
      </c>
      <c r="B1537" s="2" t="s">
        <v>925</v>
      </c>
      <c r="C1537" s="2" t="s">
        <v>926</v>
      </c>
      <c r="D1537" s="2" t="s">
        <v>4248</v>
      </c>
    </row>
    <row r="1538" spans="1:4" x14ac:dyDescent="0.3">
      <c r="A1538" s="2" t="s">
        <v>811</v>
      </c>
      <c r="B1538" s="2" t="s">
        <v>812</v>
      </c>
      <c r="C1538" s="2" t="s">
        <v>813</v>
      </c>
      <c r="D1538" s="2" t="s">
        <v>4248</v>
      </c>
    </row>
    <row r="1539" spans="1:4" x14ac:dyDescent="0.3">
      <c r="A1539" s="2" t="s">
        <v>1238</v>
      </c>
      <c r="B1539" s="3" t="s">
        <v>1239</v>
      </c>
      <c r="C1539" s="3" t="s">
        <v>1240</v>
      </c>
      <c r="D1539" s="2" t="s">
        <v>3713</v>
      </c>
    </row>
    <row r="1540" spans="1:4" x14ac:dyDescent="0.3">
      <c r="A1540" s="2" t="s">
        <v>1278</v>
      </c>
      <c r="B1540" s="2" t="s">
        <v>1279</v>
      </c>
      <c r="C1540" s="2" t="s">
        <v>1280</v>
      </c>
      <c r="D1540" s="2" t="s">
        <v>3713</v>
      </c>
    </row>
    <row r="1541" spans="1:4" x14ac:dyDescent="0.3">
      <c r="A1541" s="2" t="s">
        <v>1235</v>
      </c>
      <c r="B1541" s="2" t="s">
        <v>1236</v>
      </c>
      <c r="C1541" s="3" t="s">
        <v>1237</v>
      </c>
      <c r="D1541" s="2" t="s">
        <v>3713</v>
      </c>
    </row>
    <row r="1542" spans="1:4" x14ac:dyDescent="0.3">
      <c r="A1542" s="2" t="s">
        <v>1275</v>
      </c>
      <c r="B1542" s="2" t="s">
        <v>1276</v>
      </c>
      <c r="C1542" s="2" t="s">
        <v>1277</v>
      </c>
      <c r="D1542" s="2" t="s">
        <v>3713</v>
      </c>
    </row>
    <row r="1543" spans="1:4" x14ac:dyDescent="0.3">
      <c r="A1543" s="2" t="s">
        <v>918</v>
      </c>
      <c r="B1543" s="2" t="s">
        <v>919</v>
      </c>
      <c r="C1543" s="3" t="s">
        <v>920</v>
      </c>
      <c r="D1543" s="2" t="s">
        <v>4248</v>
      </c>
    </row>
    <row r="1544" spans="1:4" x14ac:dyDescent="0.3">
      <c r="A1544" s="2" t="s">
        <v>911</v>
      </c>
      <c r="B1544" s="2" t="s">
        <v>912</v>
      </c>
      <c r="C1544" s="3" t="s">
        <v>913</v>
      </c>
      <c r="D1544" s="2" t="s">
        <v>4248</v>
      </c>
    </row>
    <row r="1545" spans="1:4" x14ac:dyDescent="0.3">
      <c r="A1545" s="2" t="s">
        <v>1020</v>
      </c>
      <c r="B1545" s="2" t="s">
        <v>1021</v>
      </c>
      <c r="C1545" s="2" t="s">
        <v>1022</v>
      </c>
      <c r="D1545" s="2" t="s">
        <v>4248</v>
      </c>
    </row>
    <row r="1546" spans="1:4" x14ac:dyDescent="0.3">
      <c r="A1546" s="2" t="s">
        <v>382</v>
      </c>
      <c r="B1546" s="2" t="s">
        <v>383</v>
      </c>
      <c r="C1546" s="2" t="s">
        <v>384</v>
      </c>
      <c r="D1546" s="2" t="s">
        <v>4248</v>
      </c>
    </row>
    <row r="1547" spans="1:4" x14ac:dyDescent="0.3">
      <c r="A1547" s="2" t="s">
        <v>1309</v>
      </c>
      <c r="B1547" s="2" t="s">
        <v>1310</v>
      </c>
      <c r="C1547" s="2" t="s">
        <v>1311</v>
      </c>
      <c r="D1547" s="2" t="s">
        <v>4248</v>
      </c>
    </row>
    <row r="1548" spans="1:4" x14ac:dyDescent="0.3">
      <c r="A1548" s="2" t="s">
        <v>385</v>
      </c>
      <c r="B1548" s="2" t="s">
        <v>386</v>
      </c>
      <c r="C1548" s="2" t="s">
        <v>387</v>
      </c>
      <c r="D1548" s="2" t="s">
        <v>4248</v>
      </c>
    </row>
    <row r="1549" spans="1:4" x14ac:dyDescent="0.3">
      <c r="A1549" s="2" t="s">
        <v>1479</v>
      </c>
      <c r="B1549" s="2" t="s">
        <v>1480</v>
      </c>
      <c r="C1549" s="2" t="s">
        <v>1481</v>
      </c>
      <c r="D1549" s="2" t="s">
        <v>4248</v>
      </c>
    </row>
    <row r="1550" spans="1:4" x14ac:dyDescent="0.3">
      <c r="A1550" s="2" t="s">
        <v>301</v>
      </c>
      <c r="B1550" s="2" t="s">
        <v>302</v>
      </c>
      <c r="C1550" s="2" t="s">
        <v>303</v>
      </c>
      <c r="D1550" s="2" t="s">
        <v>4248</v>
      </c>
    </row>
    <row r="1551" spans="1:4" x14ac:dyDescent="0.3">
      <c r="A1551" s="2" t="s">
        <v>134</v>
      </c>
      <c r="B1551" s="2" t="s">
        <v>135</v>
      </c>
      <c r="C1551" s="2" t="s">
        <v>136</v>
      </c>
      <c r="D1551" s="2" t="s">
        <v>4248</v>
      </c>
    </row>
    <row r="1552" spans="1:4" x14ac:dyDescent="0.3">
      <c r="A1552" s="2" t="s">
        <v>628</v>
      </c>
      <c r="B1552" s="2" t="s">
        <v>629</v>
      </c>
      <c r="C1552" s="2" t="s">
        <v>630</v>
      </c>
      <c r="D1552" s="2" t="s">
        <v>4248</v>
      </c>
    </row>
    <row r="1553" spans="1:4" x14ac:dyDescent="0.3">
      <c r="A1553" s="2" t="s">
        <v>1940</v>
      </c>
      <c r="B1553" s="2" t="s">
        <v>1941</v>
      </c>
      <c r="C1553" s="3" t="s">
        <v>39</v>
      </c>
      <c r="D1553" s="2" t="s">
        <v>4248</v>
      </c>
    </row>
    <row r="1554" spans="1:4" x14ac:dyDescent="0.3">
      <c r="A1554" s="2" t="s">
        <v>1943</v>
      </c>
      <c r="B1554" s="2" t="s">
        <v>1944</v>
      </c>
      <c r="C1554" s="3" t="s">
        <v>1945</v>
      </c>
      <c r="D1554" s="2" t="s">
        <v>4248</v>
      </c>
    </row>
    <row r="1555" spans="1:4" x14ac:dyDescent="0.3">
      <c r="A1555" s="2" t="s">
        <v>998</v>
      </c>
      <c r="B1555" s="2" t="s">
        <v>999</v>
      </c>
      <c r="C1555" s="2" t="s">
        <v>1000</v>
      </c>
      <c r="D1555" s="2" t="s">
        <v>4248</v>
      </c>
    </row>
    <row r="1556" spans="1:4" x14ac:dyDescent="0.3">
      <c r="A1556" s="2" t="s">
        <v>1620</v>
      </c>
      <c r="B1556" s="2" t="s">
        <v>1621</v>
      </c>
      <c r="C1556" s="2" t="s">
        <v>1622</v>
      </c>
      <c r="D1556" s="2" t="s">
        <v>4248</v>
      </c>
    </row>
    <row r="1557" spans="1:4" x14ac:dyDescent="0.3">
      <c r="A1557" s="2" t="s">
        <v>551</v>
      </c>
      <c r="B1557" s="2" t="s">
        <v>552</v>
      </c>
      <c r="C1557" s="2" t="s">
        <v>553</v>
      </c>
      <c r="D1557" s="2" t="s">
        <v>4248</v>
      </c>
    </row>
    <row r="1558" spans="1:4" x14ac:dyDescent="0.3">
      <c r="A1558" s="2" t="s">
        <v>360</v>
      </c>
      <c r="B1558" s="2" t="s">
        <v>361</v>
      </c>
      <c r="C1558" s="2" t="s">
        <v>362</v>
      </c>
      <c r="D1558" s="2" t="s">
        <v>4248</v>
      </c>
    </row>
    <row r="1559" spans="1:4" x14ac:dyDescent="0.3">
      <c r="A1559" s="2" t="s">
        <v>1004</v>
      </c>
      <c r="B1559" s="2" t="s">
        <v>1005</v>
      </c>
      <c r="C1559" s="2" t="s">
        <v>1006</v>
      </c>
      <c r="D1559" s="2" t="s">
        <v>4248</v>
      </c>
    </row>
    <row r="1560" spans="1:4" x14ac:dyDescent="0.3">
      <c r="A1560" s="2" t="s">
        <v>582</v>
      </c>
      <c r="B1560" s="2" t="s">
        <v>583</v>
      </c>
      <c r="C1560" s="2" t="s">
        <v>584</v>
      </c>
      <c r="D1560" s="2" t="s">
        <v>4248</v>
      </c>
    </row>
    <row r="1561" spans="1:4" x14ac:dyDescent="0.3">
      <c r="A1561" s="2" t="s">
        <v>591</v>
      </c>
      <c r="B1561" s="2" t="s">
        <v>592</v>
      </c>
      <c r="C1561" s="2" t="s">
        <v>593</v>
      </c>
      <c r="D1561" s="2" t="s">
        <v>4248</v>
      </c>
    </row>
    <row r="1562" spans="1:4" x14ac:dyDescent="0.3">
      <c r="A1562" s="2" t="s">
        <v>445</v>
      </c>
      <c r="B1562" s="2" t="s">
        <v>446</v>
      </c>
      <c r="C1562" s="2" t="s">
        <v>447</v>
      </c>
      <c r="D1562" s="2" t="s">
        <v>4248</v>
      </c>
    </row>
    <row r="1563" spans="1:4" x14ac:dyDescent="0.3">
      <c r="A1563" s="2" t="s">
        <v>448</v>
      </c>
      <c r="B1563" s="2" t="s">
        <v>449</v>
      </c>
      <c r="C1563" s="2" t="s">
        <v>450</v>
      </c>
      <c r="D1563" s="2" t="s">
        <v>4248</v>
      </c>
    </row>
    <row r="1564" spans="1:4" x14ac:dyDescent="0.3">
      <c r="A1564" s="2" t="s">
        <v>451</v>
      </c>
      <c r="B1564" s="2" t="s">
        <v>452</v>
      </c>
      <c r="C1564" s="2" t="s">
        <v>453</v>
      </c>
      <c r="D1564" s="2" t="s">
        <v>4248</v>
      </c>
    </row>
    <row r="1565" spans="1:4" x14ac:dyDescent="0.3">
      <c r="A1565" s="2" t="s">
        <v>863</v>
      </c>
      <c r="B1565" s="2" t="s">
        <v>864</v>
      </c>
      <c r="C1565" s="2" t="s">
        <v>865</v>
      </c>
      <c r="D1565" s="2" t="s">
        <v>4248</v>
      </c>
    </row>
    <row r="1566" spans="1:4" x14ac:dyDescent="0.3">
      <c r="A1566" s="2" t="s">
        <v>859</v>
      </c>
      <c r="B1566" s="2" t="s">
        <v>860</v>
      </c>
      <c r="C1566" s="2" t="s">
        <v>861</v>
      </c>
      <c r="D1566" s="2" t="s">
        <v>4248</v>
      </c>
    </row>
    <row r="1567" spans="1:4" x14ac:dyDescent="0.3">
      <c r="A1567" s="2" t="s">
        <v>2409</v>
      </c>
      <c r="B1567" s="2" t="s">
        <v>2410</v>
      </c>
      <c r="C1567" s="2" t="s">
        <v>2411</v>
      </c>
      <c r="D1567" s="2" t="s">
        <v>4248</v>
      </c>
    </row>
    <row r="1568" spans="1:4" x14ac:dyDescent="0.3">
      <c r="A1568" s="2" t="s">
        <v>2404</v>
      </c>
      <c r="B1568" s="2" t="s">
        <v>2405</v>
      </c>
      <c r="C1568" s="2" t="s">
        <v>1</v>
      </c>
      <c r="D1568" s="2" t="s">
        <v>4248</v>
      </c>
    </row>
    <row r="1569" spans="1:4" x14ac:dyDescent="0.3">
      <c r="A1569" s="2" t="s">
        <v>2406</v>
      </c>
      <c r="B1569" s="2" t="s">
        <v>2407</v>
      </c>
      <c r="C1569" s="2" t="s">
        <v>2408</v>
      </c>
      <c r="D1569" s="2" t="s">
        <v>4248</v>
      </c>
    </row>
    <row r="1570" spans="1:4" x14ac:dyDescent="0.3">
      <c r="A1570" s="2" t="s">
        <v>2401</v>
      </c>
      <c r="B1570" s="2" t="s">
        <v>2402</v>
      </c>
      <c r="C1570" s="2" t="s">
        <v>2</v>
      </c>
      <c r="D1570" s="2" t="s">
        <v>4248</v>
      </c>
    </row>
    <row r="1571" spans="1:4" x14ac:dyDescent="0.3">
      <c r="A1571" s="2" t="s">
        <v>970</v>
      </c>
      <c r="B1571" s="2" t="s">
        <v>971</v>
      </c>
      <c r="C1571" s="2" t="s">
        <v>972</v>
      </c>
      <c r="D1571" s="2" t="s">
        <v>4248</v>
      </c>
    </row>
    <row r="1572" spans="1:4" x14ac:dyDescent="0.3">
      <c r="A1572" s="2" t="s">
        <v>973</v>
      </c>
      <c r="B1572" s="2" t="s">
        <v>974</v>
      </c>
      <c r="C1572" s="2" t="s">
        <v>975</v>
      </c>
      <c r="D1572" s="2" t="s">
        <v>4248</v>
      </c>
    </row>
    <row r="1573" spans="1:4" x14ac:dyDescent="0.3">
      <c r="A1573" s="2" t="s">
        <v>1500</v>
      </c>
      <c r="B1573" s="2" t="s">
        <v>1501</v>
      </c>
      <c r="C1573" s="2" t="s">
        <v>1502</v>
      </c>
      <c r="D1573" s="2" t="s">
        <v>4248</v>
      </c>
    </row>
    <row r="1574" spans="1:4" x14ac:dyDescent="0.3">
      <c r="A1574" s="2" t="s">
        <v>250</v>
      </c>
      <c r="B1574" s="2" t="s">
        <v>251</v>
      </c>
      <c r="C1574" s="2" t="s">
        <v>252</v>
      </c>
      <c r="D1574" s="2" t="s">
        <v>4248</v>
      </c>
    </row>
    <row r="1575" spans="1:4" x14ac:dyDescent="0.3">
      <c r="A1575" s="2" t="s">
        <v>992</v>
      </c>
      <c r="B1575" s="2" t="s">
        <v>993</v>
      </c>
      <c r="C1575" s="2" t="s">
        <v>994</v>
      </c>
      <c r="D1575" s="2" t="s">
        <v>4248</v>
      </c>
    </row>
    <row r="1576" spans="1:4" x14ac:dyDescent="0.3">
      <c r="A1576" s="2" t="s">
        <v>356</v>
      </c>
      <c r="B1576" s="2" t="s">
        <v>357</v>
      </c>
      <c r="C1576" s="2" t="s">
        <v>358</v>
      </c>
      <c r="D1576" s="2" t="s">
        <v>4248</v>
      </c>
    </row>
    <row r="1577" spans="1:4" x14ac:dyDescent="0.3">
      <c r="A1577" s="2" t="s">
        <v>304</v>
      </c>
      <c r="B1577" s="2" t="s">
        <v>305</v>
      </c>
      <c r="C1577" s="2" t="s">
        <v>306</v>
      </c>
      <c r="D1577" s="2" t="s">
        <v>4248</v>
      </c>
    </row>
    <row r="1578" spans="1:4" x14ac:dyDescent="0.3">
      <c r="A1578" s="2" t="s">
        <v>1598</v>
      </c>
      <c r="B1578" s="2" t="s">
        <v>1599</v>
      </c>
      <c r="C1578" s="2" t="s">
        <v>1600</v>
      </c>
      <c r="D1578" s="2" t="s">
        <v>4248</v>
      </c>
    </row>
    <row r="1579" spans="1:4" x14ac:dyDescent="0.3">
      <c r="A1579" s="2" t="s">
        <v>1058</v>
      </c>
      <c r="B1579" s="2" t="s">
        <v>1059</v>
      </c>
      <c r="C1579" s="3" t="s">
        <v>1060</v>
      </c>
      <c r="D1579" s="2" t="s">
        <v>4248</v>
      </c>
    </row>
    <row r="1580" spans="1:4" x14ac:dyDescent="0.3">
      <c r="A1580" s="2" t="s">
        <v>1061</v>
      </c>
      <c r="B1580" s="2" t="s">
        <v>1062</v>
      </c>
      <c r="C1580" s="3" t="s">
        <v>41</v>
      </c>
      <c r="D1580" s="2" t="s">
        <v>4248</v>
      </c>
    </row>
    <row r="1581" spans="1:4" x14ac:dyDescent="0.3">
      <c r="A1581" s="2" t="s">
        <v>1052</v>
      </c>
      <c r="B1581" s="2" t="s">
        <v>1053</v>
      </c>
      <c r="C1581" s="2" t="s">
        <v>1054</v>
      </c>
      <c r="D1581" s="2" t="s">
        <v>4248</v>
      </c>
    </row>
    <row r="1582" spans="1:4" x14ac:dyDescent="0.3">
      <c r="A1582" s="2" t="s">
        <v>1595</v>
      </c>
      <c r="B1582" s="2" t="s">
        <v>1596</v>
      </c>
      <c r="C1582" s="2" t="s">
        <v>1597</v>
      </c>
      <c r="D1582" s="2" t="s">
        <v>4248</v>
      </c>
    </row>
    <row r="1583" spans="1:4" x14ac:dyDescent="0.3">
      <c r="A1583" s="2" t="s">
        <v>1300</v>
      </c>
      <c r="B1583" s="2" t="s">
        <v>1301</v>
      </c>
      <c r="C1583" s="2" t="s">
        <v>15</v>
      </c>
      <c r="D1583" s="2" t="s">
        <v>4248</v>
      </c>
    </row>
    <row r="1584" spans="1:4" x14ac:dyDescent="0.3">
      <c r="A1584" s="2" t="s">
        <v>1288</v>
      </c>
      <c r="B1584" s="2" t="s">
        <v>1289</v>
      </c>
      <c r="C1584" s="2" t="s">
        <v>17</v>
      </c>
      <c r="D1584" s="2" t="s">
        <v>4248</v>
      </c>
    </row>
    <row r="1585" spans="1:4" x14ac:dyDescent="0.3">
      <c r="A1585" s="2" t="s">
        <v>1273</v>
      </c>
      <c r="B1585" s="3" t="s">
        <v>1274</v>
      </c>
      <c r="C1585" s="3" t="s">
        <v>23</v>
      </c>
      <c r="D1585" s="2" t="s">
        <v>3713</v>
      </c>
    </row>
    <row r="1586" spans="1:4" x14ac:dyDescent="0.3">
      <c r="A1586" s="2" t="s">
        <v>1270</v>
      </c>
      <c r="B1586" s="3" t="s">
        <v>1271</v>
      </c>
      <c r="C1586" s="3" t="s">
        <v>1272</v>
      </c>
      <c r="D1586" s="2" t="s">
        <v>3713</v>
      </c>
    </row>
    <row r="1587" spans="1:4" x14ac:dyDescent="0.3">
      <c r="A1587" s="2" t="s">
        <v>1580</v>
      </c>
      <c r="B1587" s="2" t="s">
        <v>1581</v>
      </c>
      <c r="C1587" s="2" t="s">
        <v>1582</v>
      </c>
      <c r="D1587" s="2" t="s">
        <v>4248</v>
      </c>
    </row>
    <row r="1588" spans="1:4" x14ac:dyDescent="0.3">
      <c r="A1588" s="2" t="s">
        <v>1589</v>
      </c>
      <c r="B1588" s="2" t="s">
        <v>1590</v>
      </c>
      <c r="C1588" s="2" t="s">
        <v>1591</v>
      </c>
      <c r="D1588" s="2" t="s">
        <v>4248</v>
      </c>
    </row>
    <row r="1589" spans="1:4" x14ac:dyDescent="0.3">
      <c r="A1589" s="2" t="s">
        <v>347</v>
      </c>
      <c r="B1589" s="3" t="s">
        <v>348</v>
      </c>
      <c r="C1589" s="3" t="s">
        <v>3671</v>
      </c>
      <c r="D1589" s="2" t="s">
        <v>4248</v>
      </c>
    </row>
    <row r="1590" spans="1:4" x14ac:dyDescent="0.3">
      <c r="A1590" s="2" t="s">
        <v>350</v>
      </c>
      <c r="B1590" s="3" t="s">
        <v>351</v>
      </c>
      <c r="C1590" s="3" t="s">
        <v>3665</v>
      </c>
      <c r="D1590" s="2" t="s">
        <v>4248</v>
      </c>
    </row>
    <row r="1591" spans="1:4" x14ac:dyDescent="0.3">
      <c r="A1591" s="2" t="s">
        <v>621</v>
      </c>
      <c r="B1591" s="2" t="s">
        <v>622</v>
      </c>
      <c r="C1591" s="2" t="s">
        <v>623</v>
      </c>
      <c r="D1591" s="2" t="s">
        <v>4248</v>
      </c>
    </row>
    <row r="1592" spans="1:4" x14ac:dyDescent="0.3">
      <c r="A1592" s="2" t="s">
        <v>2623</v>
      </c>
      <c r="B1592" s="2" t="s">
        <v>2624</v>
      </c>
      <c r="C1592" s="3" t="s">
        <v>2625</v>
      </c>
      <c r="D1592" s="2" t="s">
        <v>4248</v>
      </c>
    </row>
    <row r="1593" spans="1:4" x14ac:dyDescent="0.3">
      <c r="A1593" s="2" t="s">
        <v>2620</v>
      </c>
      <c r="B1593" s="2" t="s">
        <v>2621</v>
      </c>
      <c r="C1593" s="24" t="s">
        <v>3425</v>
      </c>
      <c r="D1593" s="2" t="s">
        <v>4248</v>
      </c>
    </row>
    <row r="1594" spans="1:4" x14ac:dyDescent="0.3">
      <c r="A1594" s="2" t="s">
        <v>1790</v>
      </c>
      <c r="B1594" s="2" t="s">
        <v>1791</v>
      </c>
      <c r="C1594" s="2" t="s">
        <v>1792</v>
      </c>
      <c r="D1594" s="2" t="s">
        <v>4248</v>
      </c>
    </row>
    <row r="1595" spans="1:4" x14ac:dyDescent="0.3">
      <c r="A1595" s="2" t="s">
        <v>1001</v>
      </c>
      <c r="B1595" s="2" t="s">
        <v>1002</v>
      </c>
      <c r="C1595" s="2" t="s">
        <v>1003</v>
      </c>
      <c r="D1595" s="2" t="s">
        <v>4248</v>
      </c>
    </row>
    <row r="1596" spans="1:4" x14ac:dyDescent="0.3">
      <c r="A1596" s="2" t="s">
        <v>1011</v>
      </c>
      <c r="B1596" s="2" t="s">
        <v>1012</v>
      </c>
      <c r="C1596" s="2" t="s">
        <v>1013</v>
      </c>
      <c r="D1596" s="2" t="s">
        <v>4248</v>
      </c>
    </row>
    <row r="1597" spans="1:4" x14ac:dyDescent="0.3">
      <c r="A1597" s="2" t="s">
        <v>808</v>
      </c>
      <c r="B1597" s="2" t="s">
        <v>809</v>
      </c>
      <c r="C1597" s="2" t="s">
        <v>810</v>
      </c>
      <c r="D1597" s="2" t="s">
        <v>3713</v>
      </c>
    </row>
    <row r="1598" spans="1:4" x14ac:dyDescent="0.3">
      <c r="A1598" s="2" t="s">
        <v>174</v>
      </c>
      <c r="B1598" s="2" t="s">
        <v>175</v>
      </c>
      <c r="C1598" s="2" t="s">
        <v>176</v>
      </c>
      <c r="D1598" s="2" t="s">
        <v>4248</v>
      </c>
    </row>
    <row r="1599" spans="1:4" x14ac:dyDescent="0.3">
      <c r="A1599" s="2" t="s">
        <v>624</v>
      </c>
      <c r="B1599" s="2" t="s">
        <v>625</v>
      </c>
      <c r="C1599" s="2" t="s">
        <v>626</v>
      </c>
      <c r="D1599" s="2" t="s">
        <v>4248</v>
      </c>
    </row>
    <row r="1600" spans="1:4" x14ac:dyDescent="0.3">
      <c r="A1600" s="2" t="s">
        <v>154</v>
      </c>
      <c r="B1600" s="2" t="s">
        <v>155</v>
      </c>
      <c r="C1600" s="2" t="s">
        <v>156</v>
      </c>
      <c r="D1600" s="2" t="s">
        <v>4248</v>
      </c>
    </row>
    <row r="1601" spans="1:4" x14ac:dyDescent="0.3">
      <c r="A1601" s="2" t="s">
        <v>171</v>
      </c>
      <c r="B1601" s="2" t="s">
        <v>172</v>
      </c>
      <c r="C1601" s="2" t="s">
        <v>173</v>
      </c>
      <c r="D1601" s="2" t="s">
        <v>4248</v>
      </c>
    </row>
    <row r="1602" spans="1:4" x14ac:dyDescent="0.3">
      <c r="A1602" s="2" t="s">
        <v>817</v>
      </c>
      <c r="B1602" s="2" t="s">
        <v>818</v>
      </c>
      <c r="C1602" s="2" t="s">
        <v>819</v>
      </c>
      <c r="D1602" s="2" t="s">
        <v>4248</v>
      </c>
    </row>
    <row r="1603" spans="1:4" x14ac:dyDescent="0.3">
      <c r="A1603" s="2" t="s">
        <v>1866</v>
      </c>
      <c r="B1603" s="2" t="s">
        <v>1867</v>
      </c>
      <c r="C1603" s="2" t="s">
        <v>1868</v>
      </c>
      <c r="D1603" s="2" t="s">
        <v>4248</v>
      </c>
    </row>
    <row r="1604" spans="1:4" x14ac:dyDescent="0.3">
      <c r="A1604" s="2" t="s">
        <v>1857</v>
      </c>
      <c r="B1604" s="2" t="s">
        <v>1858</v>
      </c>
      <c r="C1604" s="2" t="s">
        <v>1859</v>
      </c>
      <c r="D1604" s="2" t="s">
        <v>4248</v>
      </c>
    </row>
    <row r="1605" spans="1:4" x14ac:dyDescent="0.3">
      <c r="A1605" s="2" t="s">
        <v>915</v>
      </c>
      <c r="B1605" s="2" t="s">
        <v>916</v>
      </c>
      <c r="C1605" s="3" t="s">
        <v>917</v>
      </c>
      <c r="D1605" s="2" t="s">
        <v>4248</v>
      </c>
    </row>
    <row r="1606" spans="1:4" x14ac:dyDescent="0.3">
      <c r="A1606" s="2" t="s">
        <v>906</v>
      </c>
      <c r="B1606" s="2" t="s">
        <v>907</v>
      </c>
      <c r="C1606" s="3" t="s">
        <v>908</v>
      </c>
      <c r="D1606" s="2" t="s">
        <v>4248</v>
      </c>
    </row>
    <row r="1607" spans="1:4" x14ac:dyDescent="0.3">
      <c r="A1607" s="2" t="s">
        <v>2430</v>
      </c>
      <c r="B1607" s="2" t="s">
        <v>2431</v>
      </c>
      <c r="C1607" s="2" t="s">
        <v>26</v>
      </c>
      <c r="D1607" s="2" t="s">
        <v>4248</v>
      </c>
    </row>
    <row r="1608" spans="1:4" x14ac:dyDescent="0.3">
      <c r="A1608" s="2" t="s">
        <v>2421</v>
      </c>
      <c r="B1608" s="2" t="s">
        <v>2422</v>
      </c>
      <c r="C1608" s="2" t="s">
        <v>2423</v>
      </c>
      <c r="D1608" s="2" t="s">
        <v>4248</v>
      </c>
    </row>
    <row r="1609" spans="1:4" x14ac:dyDescent="0.3">
      <c r="A1609" s="2" t="s">
        <v>4299</v>
      </c>
      <c r="B1609" s="2" t="s">
        <v>4300</v>
      </c>
      <c r="C1609" s="2" t="s">
        <v>4301</v>
      </c>
      <c r="D1609" s="2" t="s">
        <v>3713</v>
      </c>
    </row>
    <row r="1610" spans="1:4" x14ac:dyDescent="0.3">
      <c r="A1610" s="2" t="s">
        <v>4296</v>
      </c>
      <c r="B1610" s="2" t="s">
        <v>4297</v>
      </c>
      <c r="C1610" s="2" t="s">
        <v>4298</v>
      </c>
      <c r="D1610" s="2" t="s">
        <v>3713</v>
      </c>
    </row>
    <row r="1611" spans="1:4" x14ac:dyDescent="0.3">
      <c r="A1611" s="2" t="s">
        <v>7392</v>
      </c>
      <c r="B1611" s="2" t="s">
        <v>7393</v>
      </c>
      <c r="C1611" s="2" t="s">
        <v>7394</v>
      </c>
      <c r="D1611" s="2" t="s">
        <v>3713</v>
      </c>
    </row>
    <row r="1612" spans="1:4" x14ac:dyDescent="0.3">
      <c r="A1612" s="2" t="s">
        <v>6539</v>
      </c>
      <c r="B1612" s="2" t="s">
        <v>6540</v>
      </c>
      <c r="C1612" s="2" t="s">
        <v>6541</v>
      </c>
      <c r="D1612" s="2" t="s">
        <v>3713</v>
      </c>
    </row>
    <row r="1613" spans="1:4" x14ac:dyDescent="0.3">
      <c r="A1613" s="2" t="s">
        <v>5158</v>
      </c>
      <c r="B1613" s="2" t="s">
        <v>5159</v>
      </c>
      <c r="C1613" s="2" t="s">
        <v>5160</v>
      </c>
      <c r="D1613" s="2" t="s">
        <v>3713</v>
      </c>
    </row>
    <row r="1614" spans="1:4" x14ac:dyDescent="0.3">
      <c r="A1614" s="2" t="s">
        <v>9627</v>
      </c>
      <c r="B1614" s="2" t="s">
        <v>9628</v>
      </c>
      <c r="C1614" s="2" t="s">
        <v>9629</v>
      </c>
      <c r="D1614" s="2" t="s">
        <v>3713</v>
      </c>
    </row>
    <row r="1615" spans="1:4" x14ac:dyDescent="0.3">
      <c r="A1615" s="2" t="s">
        <v>7440</v>
      </c>
      <c r="B1615" s="2" t="s">
        <v>7441</v>
      </c>
      <c r="C1615" s="2" t="s">
        <v>7442</v>
      </c>
      <c r="D1615" s="2" t="s">
        <v>4248</v>
      </c>
    </row>
    <row r="1616" spans="1:4" x14ac:dyDescent="0.3">
      <c r="A1616" s="2" t="s">
        <v>7437</v>
      </c>
      <c r="B1616" s="2" t="s">
        <v>7438</v>
      </c>
      <c r="C1616" s="2" t="s">
        <v>7439</v>
      </c>
      <c r="D1616" s="2" t="s">
        <v>4248</v>
      </c>
    </row>
    <row r="1617" spans="1:4" x14ac:dyDescent="0.3">
      <c r="A1617" s="18" t="s">
        <v>2875</v>
      </c>
      <c r="B1617" s="2" t="s">
        <v>3301</v>
      </c>
      <c r="C1617" s="2" t="s">
        <v>3436</v>
      </c>
      <c r="D1617" s="2" t="s">
        <v>4248</v>
      </c>
    </row>
    <row r="1618" spans="1:4" x14ac:dyDescent="0.3">
      <c r="A1618" s="18" t="s">
        <v>2881</v>
      </c>
      <c r="B1618" s="2" t="s">
        <v>3307</v>
      </c>
      <c r="C1618" s="2" t="s">
        <v>3435</v>
      </c>
      <c r="D1618" s="2" t="s">
        <v>4248</v>
      </c>
    </row>
    <row r="1619" spans="1:4" x14ac:dyDescent="0.3">
      <c r="A1619" s="18" t="s">
        <v>2880</v>
      </c>
      <c r="B1619" s="2" t="s">
        <v>3306</v>
      </c>
      <c r="C1619" s="2" t="s">
        <v>3434</v>
      </c>
      <c r="D1619" s="2" t="s">
        <v>4248</v>
      </c>
    </row>
    <row r="1620" spans="1:4" x14ac:dyDescent="0.3">
      <c r="A1620" s="2" t="s">
        <v>964</v>
      </c>
      <c r="B1620" s="2" t="s">
        <v>965</v>
      </c>
      <c r="C1620" s="2" t="s">
        <v>966</v>
      </c>
      <c r="D1620" s="2" t="s">
        <v>4248</v>
      </c>
    </row>
    <row r="1621" spans="1:4" x14ac:dyDescent="0.3">
      <c r="A1621" s="2" t="s">
        <v>958</v>
      </c>
      <c r="B1621" s="2" t="s">
        <v>959</v>
      </c>
      <c r="C1621" s="2" t="s">
        <v>960</v>
      </c>
      <c r="D1621" s="2" t="s">
        <v>4248</v>
      </c>
    </row>
    <row r="1622" spans="1:4" x14ac:dyDescent="0.3">
      <c r="A1622" s="2" t="s">
        <v>961</v>
      </c>
      <c r="B1622" s="2" t="s">
        <v>962</v>
      </c>
      <c r="C1622" s="2" t="s">
        <v>963</v>
      </c>
      <c r="D1622" s="2" t="s">
        <v>4248</v>
      </c>
    </row>
    <row r="1623" spans="1:4" x14ac:dyDescent="0.3">
      <c r="A1623" s="2" t="s">
        <v>955</v>
      </c>
      <c r="B1623" s="2" t="s">
        <v>956</v>
      </c>
      <c r="C1623" s="2" t="s">
        <v>957</v>
      </c>
      <c r="D1623" s="2" t="s">
        <v>4248</v>
      </c>
    </row>
    <row r="1624" spans="1:4" x14ac:dyDescent="0.3">
      <c r="A1624" s="2" t="s">
        <v>949</v>
      </c>
      <c r="B1624" s="2" t="s">
        <v>950</v>
      </c>
      <c r="C1624" s="2" t="s">
        <v>951</v>
      </c>
      <c r="D1624" s="2" t="s">
        <v>4248</v>
      </c>
    </row>
    <row r="1625" spans="1:4" x14ac:dyDescent="0.3">
      <c r="A1625" s="2" t="s">
        <v>952</v>
      </c>
      <c r="B1625" s="2" t="s">
        <v>953</v>
      </c>
      <c r="C1625" s="2" t="s">
        <v>954</v>
      </c>
      <c r="D1625" s="2" t="s">
        <v>4248</v>
      </c>
    </row>
    <row r="1626" spans="1:4" x14ac:dyDescent="0.3">
      <c r="A1626" s="2" t="s">
        <v>938</v>
      </c>
      <c r="B1626" s="2" t="s">
        <v>939</v>
      </c>
      <c r="C1626" s="2" t="s">
        <v>940</v>
      </c>
      <c r="D1626" s="2" t="s">
        <v>4248</v>
      </c>
    </row>
    <row r="1627" spans="1:4" x14ac:dyDescent="0.3">
      <c r="A1627" s="2" t="s">
        <v>945</v>
      </c>
      <c r="B1627" s="2" t="s">
        <v>946</v>
      </c>
      <c r="C1627" s="2" t="s">
        <v>947</v>
      </c>
      <c r="D1627" s="2" t="s">
        <v>4248</v>
      </c>
    </row>
    <row r="1628" spans="1:4" x14ac:dyDescent="0.3">
      <c r="A1628" s="2" t="s">
        <v>942</v>
      </c>
      <c r="B1628" s="2" t="s">
        <v>943</v>
      </c>
      <c r="C1628" s="2" t="s">
        <v>944</v>
      </c>
      <c r="D1628" s="2" t="s">
        <v>4248</v>
      </c>
    </row>
    <row r="1629" spans="1:4" x14ac:dyDescent="0.3">
      <c r="A1629" s="2" t="s">
        <v>805</v>
      </c>
      <c r="B1629" s="2" t="s">
        <v>806</v>
      </c>
      <c r="C1629" s="2" t="s">
        <v>807</v>
      </c>
      <c r="D1629" s="2" t="s">
        <v>4248</v>
      </c>
    </row>
    <row r="1630" spans="1:4" x14ac:dyDescent="0.3">
      <c r="A1630" s="2" t="s">
        <v>795</v>
      </c>
      <c r="B1630" s="2" t="s">
        <v>796</v>
      </c>
      <c r="C1630" s="2" t="s">
        <v>797</v>
      </c>
      <c r="D1630" s="2" t="s">
        <v>4248</v>
      </c>
    </row>
    <row r="1631" spans="1:4" x14ac:dyDescent="0.3">
      <c r="A1631" s="2" t="s">
        <v>803</v>
      </c>
      <c r="B1631" s="2" t="s">
        <v>799</v>
      </c>
      <c r="C1631" s="2" t="s">
        <v>804</v>
      </c>
      <c r="D1631" s="2" t="s">
        <v>4248</v>
      </c>
    </row>
    <row r="1632" spans="1:4" x14ac:dyDescent="0.3">
      <c r="A1632" s="2" t="s">
        <v>801</v>
      </c>
      <c r="B1632" s="2" t="s">
        <v>799</v>
      </c>
      <c r="C1632" s="2" t="s">
        <v>802</v>
      </c>
      <c r="D1632" s="2" t="s">
        <v>4248</v>
      </c>
    </row>
    <row r="1633" spans="1:4" x14ac:dyDescent="0.3">
      <c r="A1633" s="2" t="s">
        <v>798</v>
      </c>
      <c r="B1633" s="2" t="s">
        <v>799</v>
      </c>
      <c r="C1633" s="2" t="s">
        <v>800</v>
      </c>
      <c r="D1633" s="2" t="s">
        <v>4248</v>
      </c>
    </row>
    <row r="1634" spans="1:4" x14ac:dyDescent="0.3">
      <c r="A1634" s="2" t="s">
        <v>792</v>
      </c>
      <c r="B1634" s="2" t="s">
        <v>793</v>
      </c>
      <c r="C1634" s="2" t="s">
        <v>794</v>
      </c>
      <c r="D1634" s="2" t="s">
        <v>4248</v>
      </c>
    </row>
    <row r="1635" spans="1:4" x14ac:dyDescent="0.3">
      <c r="A1635" s="2" t="s">
        <v>782</v>
      </c>
      <c r="B1635" s="2" t="s">
        <v>783</v>
      </c>
      <c r="C1635" s="2" t="s">
        <v>784</v>
      </c>
      <c r="D1635" s="2" t="s">
        <v>4248</v>
      </c>
    </row>
    <row r="1636" spans="1:4" x14ac:dyDescent="0.3">
      <c r="A1636" s="2" t="s">
        <v>790</v>
      </c>
      <c r="B1636" s="2" t="s">
        <v>786</v>
      </c>
      <c r="C1636" s="2" t="s">
        <v>791</v>
      </c>
      <c r="D1636" s="2" t="s">
        <v>4248</v>
      </c>
    </row>
    <row r="1637" spans="1:4" x14ac:dyDescent="0.3">
      <c r="A1637" s="2" t="s">
        <v>788</v>
      </c>
      <c r="B1637" s="2" t="s">
        <v>786</v>
      </c>
      <c r="C1637" s="2" t="s">
        <v>789</v>
      </c>
      <c r="D1637" s="2" t="s">
        <v>4248</v>
      </c>
    </row>
    <row r="1638" spans="1:4" x14ac:dyDescent="0.3">
      <c r="A1638" s="2" t="s">
        <v>785</v>
      </c>
      <c r="B1638" s="2" t="s">
        <v>786</v>
      </c>
      <c r="C1638" s="2" t="s">
        <v>787</v>
      </c>
      <c r="D1638" s="2" t="s">
        <v>4248</v>
      </c>
    </row>
    <row r="1639" spans="1:4" x14ac:dyDescent="0.3">
      <c r="A1639" s="2" t="s">
        <v>779</v>
      </c>
      <c r="B1639" s="2" t="s">
        <v>780</v>
      </c>
      <c r="C1639" s="2" t="s">
        <v>781</v>
      </c>
      <c r="D1639" s="2" t="s">
        <v>4248</v>
      </c>
    </row>
    <row r="1640" spans="1:4" x14ac:dyDescent="0.3">
      <c r="A1640" s="2" t="s">
        <v>765</v>
      </c>
      <c r="B1640" s="2" t="s">
        <v>766</v>
      </c>
      <c r="C1640" s="2" t="s">
        <v>767</v>
      </c>
      <c r="D1640" s="2" t="s">
        <v>4248</v>
      </c>
    </row>
    <row r="1641" spans="1:4" x14ac:dyDescent="0.3">
      <c r="A1641" s="2" t="s">
        <v>776</v>
      </c>
      <c r="B1641" s="2" t="s">
        <v>770</v>
      </c>
      <c r="C1641" s="2" t="s">
        <v>777</v>
      </c>
      <c r="D1641" s="2" t="s">
        <v>4248</v>
      </c>
    </row>
    <row r="1642" spans="1:4" x14ac:dyDescent="0.3">
      <c r="A1642" s="2" t="s">
        <v>773</v>
      </c>
      <c r="B1642" s="2" t="s">
        <v>770</v>
      </c>
      <c r="C1642" s="2" t="s">
        <v>774</v>
      </c>
      <c r="D1642" s="2" t="s">
        <v>4248</v>
      </c>
    </row>
    <row r="1643" spans="1:4" x14ac:dyDescent="0.3">
      <c r="A1643" s="2" t="s">
        <v>769</v>
      </c>
      <c r="B1643" s="2" t="s">
        <v>770</v>
      </c>
      <c r="C1643" s="2" t="s">
        <v>45</v>
      </c>
      <c r="D1643" s="2" t="s">
        <v>4248</v>
      </c>
    </row>
    <row r="1644" spans="1:4" x14ac:dyDescent="0.3">
      <c r="A1644" s="2" t="s">
        <v>124</v>
      </c>
      <c r="B1644" s="2" t="s">
        <v>125</v>
      </c>
      <c r="C1644" s="2" t="s">
        <v>126</v>
      </c>
      <c r="D1644" s="2" t="s">
        <v>4248</v>
      </c>
    </row>
    <row r="1645" spans="1:4" x14ac:dyDescent="0.3">
      <c r="A1645" s="2" t="s">
        <v>121</v>
      </c>
      <c r="B1645" s="2" t="s">
        <v>122</v>
      </c>
      <c r="C1645" s="2" t="s">
        <v>42</v>
      </c>
      <c r="D1645" s="2" t="s">
        <v>4248</v>
      </c>
    </row>
    <row r="1646" spans="1:4" x14ac:dyDescent="0.3">
      <c r="A1646" s="2" t="s">
        <v>500</v>
      </c>
      <c r="B1646" s="2" t="s">
        <v>501</v>
      </c>
      <c r="C1646" s="2" t="s">
        <v>502</v>
      </c>
      <c r="D1646" s="2" t="s">
        <v>4248</v>
      </c>
    </row>
    <row r="1647" spans="1:4" x14ac:dyDescent="0.3">
      <c r="A1647" s="2" t="s">
        <v>506</v>
      </c>
      <c r="B1647" s="3" t="s">
        <v>507</v>
      </c>
      <c r="C1647" s="2" t="s">
        <v>508</v>
      </c>
      <c r="D1647" s="2" t="s">
        <v>4248</v>
      </c>
    </row>
    <row r="1648" spans="1:4" x14ac:dyDescent="0.3">
      <c r="A1648" s="2" t="s">
        <v>485</v>
      </c>
      <c r="B1648" s="2" t="s">
        <v>486</v>
      </c>
      <c r="C1648" s="2" t="s">
        <v>487</v>
      </c>
      <c r="D1648" s="2" t="s">
        <v>4248</v>
      </c>
    </row>
    <row r="1649" spans="1:4" x14ac:dyDescent="0.3">
      <c r="A1649" s="2" t="s">
        <v>488</v>
      </c>
      <c r="B1649" s="3" t="s">
        <v>489</v>
      </c>
      <c r="C1649" s="2" t="s">
        <v>490</v>
      </c>
      <c r="D1649" s="2" t="s">
        <v>4248</v>
      </c>
    </row>
    <row r="1650" spans="1:4" x14ac:dyDescent="0.3">
      <c r="A1650" s="2" t="s">
        <v>467</v>
      </c>
      <c r="B1650" s="2" t="s">
        <v>468</v>
      </c>
      <c r="C1650" s="2" t="s">
        <v>469</v>
      </c>
      <c r="D1650" s="2" t="s">
        <v>4248</v>
      </c>
    </row>
    <row r="1651" spans="1:4" x14ac:dyDescent="0.3">
      <c r="A1651" s="2" t="s">
        <v>471</v>
      </c>
      <c r="B1651" s="2" t="s">
        <v>472</v>
      </c>
      <c r="C1651" s="2" t="s">
        <v>473</v>
      </c>
      <c r="D1651" s="2" t="s">
        <v>4248</v>
      </c>
    </row>
    <row r="1652" spans="1:4" x14ac:dyDescent="0.3">
      <c r="A1652" s="2" t="s">
        <v>2533</v>
      </c>
      <c r="B1652" s="2" t="s">
        <v>2534</v>
      </c>
      <c r="C1652" s="2" t="s">
        <v>2535</v>
      </c>
      <c r="D1652" s="2" t="s">
        <v>4248</v>
      </c>
    </row>
    <row r="1653" spans="1:4" x14ac:dyDescent="0.3">
      <c r="A1653" s="2" t="s">
        <v>2530</v>
      </c>
      <c r="B1653" s="2" t="s">
        <v>2531</v>
      </c>
      <c r="C1653" s="2" t="s">
        <v>2532</v>
      </c>
      <c r="D1653" s="2" t="s">
        <v>4248</v>
      </c>
    </row>
    <row r="1654" spans="1:4" x14ac:dyDescent="0.3">
      <c r="A1654" s="2" t="s">
        <v>2527</v>
      </c>
      <c r="B1654" s="2" t="s">
        <v>2528</v>
      </c>
      <c r="C1654" s="2" t="s">
        <v>2529</v>
      </c>
      <c r="D1654" s="2" t="s">
        <v>4248</v>
      </c>
    </row>
    <row r="1655" spans="1:4" x14ac:dyDescent="0.3">
      <c r="A1655" s="2" t="s">
        <v>2524</v>
      </c>
      <c r="B1655" s="2" t="s">
        <v>2525</v>
      </c>
      <c r="C1655" s="2" t="s">
        <v>2526</v>
      </c>
      <c r="D1655" s="2" t="s">
        <v>4248</v>
      </c>
    </row>
    <row r="1656" spans="1:4" x14ac:dyDescent="0.3">
      <c r="A1656" s="2" t="s">
        <v>2521</v>
      </c>
      <c r="B1656" s="2" t="s">
        <v>2522</v>
      </c>
      <c r="C1656" s="2" t="s">
        <v>2523</v>
      </c>
      <c r="D1656" s="2" t="s">
        <v>4248</v>
      </c>
    </row>
    <row r="1657" spans="1:4" x14ac:dyDescent="0.3">
      <c r="A1657" s="2" t="s">
        <v>2518</v>
      </c>
      <c r="B1657" s="2" t="s">
        <v>2519</v>
      </c>
      <c r="C1657" s="2" t="s">
        <v>2520</v>
      </c>
      <c r="D1657" s="2" t="s">
        <v>4248</v>
      </c>
    </row>
    <row r="1658" spans="1:4" x14ac:dyDescent="0.3">
      <c r="A1658" s="2" t="s">
        <v>1497</v>
      </c>
      <c r="B1658" s="2" t="s">
        <v>1498</v>
      </c>
      <c r="C1658" s="2" t="s">
        <v>1499</v>
      </c>
      <c r="D1658" s="2" t="s">
        <v>4248</v>
      </c>
    </row>
    <row r="1659" spans="1:4" x14ac:dyDescent="0.3">
      <c r="A1659" s="2" t="s">
        <v>1494</v>
      </c>
      <c r="B1659" s="2" t="s">
        <v>1495</v>
      </c>
      <c r="C1659" s="2" t="s">
        <v>1496</v>
      </c>
      <c r="D1659" s="2" t="s">
        <v>4248</v>
      </c>
    </row>
    <row r="1660" spans="1:4" x14ac:dyDescent="0.3">
      <c r="A1660" s="2" t="s">
        <v>1491</v>
      </c>
      <c r="B1660" s="2" t="s">
        <v>1492</v>
      </c>
      <c r="C1660" s="2" t="s">
        <v>1493</v>
      </c>
      <c r="D1660" s="2" t="s">
        <v>4248</v>
      </c>
    </row>
    <row r="1661" spans="1:4" x14ac:dyDescent="0.3">
      <c r="A1661" s="2" t="s">
        <v>1488</v>
      </c>
      <c r="B1661" s="2" t="s">
        <v>1489</v>
      </c>
      <c r="C1661" s="2" t="s">
        <v>1490</v>
      </c>
      <c r="D1661" s="2" t="s">
        <v>4248</v>
      </c>
    </row>
    <row r="1662" spans="1:4" x14ac:dyDescent="0.3">
      <c r="A1662" s="2" t="s">
        <v>1485</v>
      </c>
      <c r="B1662" s="2" t="s">
        <v>1486</v>
      </c>
      <c r="C1662" s="2" t="s">
        <v>1487</v>
      </c>
      <c r="D1662" s="2" t="s">
        <v>4248</v>
      </c>
    </row>
    <row r="1663" spans="1:4" x14ac:dyDescent="0.3">
      <c r="A1663" s="2" t="s">
        <v>1482</v>
      </c>
      <c r="B1663" s="2" t="s">
        <v>1483</v>
      </c>
      <c r="C1663" s="2" t="s">
        <v>1484</v>
      </c>
      <c r="D1663" s="2" t="s">
        <v>4248</v>
      </c>
    </row>
    <row r="1664" spans="1:4" x14ac:dyDescent="0.3">
      <c r="A1664" s="2" t="s">
        <v>2671</v>
      </c>
      <c r="B1664" s="2" t="s">
        <v>2672</v>
      </c>
      <c r="C1664" s="2" t="s">
        <v>2673</v>
      </c>
      <c r="D1664" s="2" t="s">
        <v>4248</v>
      </c>
    </row>
    <row r="1665" spans="1:4" x14ac:dyDescent="0.3">
      <c r="A1665" s="2" t="s">
        <v>2668</v>
      </c>
      <c r="B1665" s="2" t="s">
        <v>2669</v>
      </c>
      <c r="C1665" s="2" t="s">
        <v>2670</v>
      </c>
      <c r="D1665" s="2" t="s">
        <v>4248</v>
      </c>
    </row>
    <row r="1666" spans="1:4" x14ac:dyDescent="0.3">
      <c r="A1666" s="2" t="s">
        <v>2665</v>
      </c>
      <c r="B1666" s="2" t="s">
        <v>2666</v>
      </c>
      <c r="C1666" s="2" t="s">
        <v>2667</v>
      </c>
      <c r="D1666" s="2" t="s">
        <v>4248</v>
      </c>
    </row>
    <row r="1667" spans="1:4" x14ac:dyDescent="0.3">
      <c r="A1667" s="2" t="s">
        <v>2662</v>
      </c>
      <c r="B1667" s="2" t="s">
        <v>2663</v>
      </c>
      <c r="C1667" s="2" t="s">
        <v>2664</v>
      </c>
      <c r="D1667" s="2" t="s">
        <v>4248</v>
      </c>
    </row>
    <row r="1668" spans="1:4" x14ac:dyDescent="0.3">
      <c r="A1668" s="2" t="s">
        <v>2658</v>
      </c>
      <c r="B1668" s="2" t="s">
        <v>2659</v>
      </c>
      <c r="C1668" s="2" t="s">
        <v>2660</v>
      </c>
      <c r="D1668" s="2" t="s">
        <v>4248</v>
      </c>
    </row>
    <row r="1669" spans="1:4" x14ac:dyDescent="0.3">
      <c r="A1669" s="2" t="s">
        <v>2654</v>
      </c>
      <c r="B1669" s="2" t="s">
        <v>2655</v>
      </c>
      <c r="C1669" s="2" t="s">
        <v>2656</v>
      </c>
      <c r="D1669" s="2" t="s">
        <v>4248</v>
      </c>
    </row>
    <row r="1670" spans="1:4" x14ac:dyDescent="0.3">
      <c r="A1670" s="2" t="s">
        <v>1099</v>
      </c>
      <c r="B1670" s="2" t="s">
        <v>1100</v>
      </c>
      <c r="C1670" s="2" t="s">
        <v>1101</v>
      </c>
      <c r="D1670" s="2" t="s">
        <v>4248</v>
      </c>
    </row>
    <row r="1671" spans="1:4" x14ac:dyDescent="0.3">
      <c r="A1671" s="2" t="s">
        <v>1096</v>
      </c>
      <c r="B1671" s="2" t="s">
        <v>1097</v>
      </c>
      <c r="C1671" s="2" t="s">
        <v>1098</v>
      </c>
      <c r="D1671" s="2" t="s">
        <v>4248</v>
      </c>
    </row>
    <row r="1672" spans="1:4" x14ac:dyDescent="0.3">
      <c r="A1672" s="2" t="s">
        <v>1090</v>
      </c>
      <c r="B1672" s="2" t="s">
        <v>1091</v>
      </c>
      <c r="C1672" s="2" t="s">
        <v>1092</v>
      </c>
      <c r="D1672" s="2" t="s">
        <v>4248</v>
      </c>
    </row>
    <row r="1673" spans="1:4" x14ac:dyDescent="0.3">
      <c r="A1673" s="2" t="s">
        <v>1087</v>
      </c>
      <c r="B1673" s="2" t="s">
        <v>1088</v>
      </c>
      <c r="C1673" s="2" t="s">
        <v>1089</v>
      </c>
      <c r="D1673" s="2" t="s">
        <v>4248</v>
      </c>
    </row>
    <row r="1674" spans="1:4" x14ac:dyDescent="0.3">
      <c r="A1674" s="2" t="s">
        <v>1081</v>
      </c>
      <c r="B1674" s="2" t="s">
        <v>1082</v>
      </c>
      <c r="C1674" s="2" t="s">
        <v>1083</v>
      </c>
      <c r="D1674" s="2" t="s">
        <v>4248</v>
      </c>
    </row>
    <row r="1675" spans="1:4" x14ac:dyDescent="0.3">
      <c r="A1675" s="2" t="s">
        <v>1078</v>
      </c>
      <c r="B1675" s="2" t="s">
        <v>1079</v>
      </c>
      <c r="C1675" s="2" t="s">
        <v>1080</v>
      </c>
      <c r="D1675" s="2" t="s">
        <v>4248</v>
      </c>
    </row>
    <row r="1676" spans="1:4" x14ac:dyDescent="0.3">
      <c r="A1676" s="2" t="s">
        <v>751</v>
      </c>
      <c r="B1676" s="2" t="s">
        <v>752</v>
      </c>
      <c r="C1676" s="2" t="s">
        <v>753</v>
      </c>
      <c r="D1676" s="2" t="s">
        <v>4248</v>
      </c>
    </row>
    <row r="1677" spans="1:4" x14ac:dyDescent="0.3">
      <c r="A1677" s="2" t="s">
        <v>509</v>
      </c>
      <c r="B1677" s="3" t="s">
        <v>510</v>
      </c>
      <c r="C1677" s="2" t="s">
        <v>46</v>
      </c>
      <c r="D1677" s="2" t="s">
        <v>4248</v>
      </c>
    </row>
    <row r="1678" spans="1:4" x14ac:dyDescent="0.3">
      <c r="A1678" s="2" t="s">
        <v>748</v>
      </c>
      <c r="B1678" s="2" t="s">
        <v>749</v>
      </c>
      <c r="C1678" s="2" t="s">
        <v>750</v>
      </c>
      <c r="D1678" s="2" t="s">
        <v>4248</v>
      </c>
    </row>
    <row r="1679" spans="1:4" x14ac:dyDescent="0.3">
      <c r="A1679" s="2" t="s">
        <v>478</v>
      </c>
      <c r="B1679" s="2" t="s">
        <v>479</v>
      </c>
      <c r="C1679" s="2" t="s">
        <v>480</v>
      </c>
      <c r="D1679" s="2" t="s">
        <v>4248</v>
      </c>
    </row>
    <row r="1680" spans="1:4" x14ac:dyDescent="0.3">
      <c r="A1680" s="2" t="s">
        <v>744</v>
      </c>
      <c r="B1680" s="2" t="s">
        <v>745</v>
      </c>
      <c r="C1680" s="2" t="s">
        <v>746</v>
      </c>
      <c r="D1680" s="2" t="s">
        <v>4248</v>
      </c>
    </row>
    <row r="1681" spans="1:4" x14ac:dyDescent="0.3">
      <c r="A1681" s="2" t="s">
        <v>494</v>
      </c>
      <c r="B1681" s="3" t="s">
        <v>495</v>
      </c>
      <c r="C1681" s="2" t="s">
        <v>496</v>
      </c>
      <c r="D1681" s="2" t="s">
        <v>4248</v>
      </c>
    </row>
    <row r="1682" spans="1:4" x14ac:dyDescent="0.3">
      <c r="A1682" s="2" t="s">
        <v>1163</v>
      </c>
      <c r="B1682" s="3" t="s">
        <v>1164</v>
      </c>
      <c r="C1682" s="2" t="s">
        <v>1152</v>
      </c>
      <c r="D1682" s="2" t="s">
        <v>4248</v>
      </c>
    </row>
    <row r="1683" spans="1:4" x14ac:dyDescent="0.3">
      <c r="A1683" s="2" t="s">
        <v>1161</v>
      </c>
      <c r="B1683" s="2" t="s">
        <v>1162</v>
      </c>
      <c r="C1683" s="2" t="s">
        <v>48</v>
      </c>
      <c r="D1683" s="2" t="s">
        <v>4248</v>
      </c>
    </row>
    <row r="1684" spans="1:4" x14ac:dyDescent="0.3">
      <c r="A1684" s="2" t="s">
        <v>1146</v>
      </c>
      <c r="B1684" s="3" t="s">
        <v>1147</v>
      </c>
      <c r="C1684" s="2" t="s">
        <v>50</v>
      </c>
      <c r="D1684" s="2" t="s">
        <v>4248</v>
      </c>
    </row>
    <row r="1685" spans="1:4" x14ac:dyDescent="0.3">
      <c r="A1685" s="2" t="s">
        <v>1148</v>
      </c>
      <c r="B1685" s="2" t="s">
        <v>1149</v>
      </c>
      <c r="C1685" s="2" t="s">
        <v>51</v>
      </c>
      <c r="D1685" s="2" t="s">
        <v>4248</v>
      </c>
    </row>
    <row r="1686" spans="1:4" x14ac:dyDescent="0.3">
      <c r="A1686" s="2" t="s">
        <v>1132</v>
      </c>
      <c r="B1686" s="3" t="s">
        <v>1133</v>
      </c>
      <c r="C1686" s="2" t="s">
        <v>53</v>
      </c>
      <c r="D1686" s="2" t="s">
        <v>4248</v>
      </c>
    </row>
    <row r="1687" spans="1:4" x14ac:dyDescent="0.3">
      <c r="A1687" s="2" t="s">
        <v>1130</v>
      </c>
      <c r="B1687" s="2" t="s">
        <v>1131</v>
      </c>
      <c r="C1687" s="2" t="s">
        <v>54</v>
      </c>
      <c r="D1687" s="2" t="s">
        <v>4248</v>
      </c>
    </row>
    <row r="1688" spans="1:4" x14ac:dyDescent="0.3">
      <c r="A1688" s="2" t="s">
        <v>853</v>
      </c>
      <c r="B1688" s="2" t="s">
        <v>854</v>
      </c>
      <c r="C1688" s="2" t="s">
        <v>855</v>
      </c>
      <c r="D1688" s="2" t="s">
        <v>4248</v>
      </c>
    </row>
    <row r="1689" spans="1:4" x14ac:dyDescent="0.3">
      <c r="A1689" s="2" t="s">
        <v>1036</v>
      </c>
      <c r="B1689" s="2" t="s">
        <v>1037</v>
      </c>
      <c r="C1689" s="2" t="s">
        <v>1038</v>
      </c>
      <c r="D1689" s="2" t="s">
        <v>4248</v>
      </c>
    </row>
    <row r="1690" spans="1:4" x14ac:dyDescent="0.3">
      <c r="A1690" s="2" t="s">
        <v>343</v>
      </c>
      <c r="B1690" s="2" t="s">
        <v>344</v>
      </c>
      <c r="C1690" s="2" t="s">
        <v>345</v>
      </c>
      <c r="D1690" s="2" t="s">
        <v>4248</v>
      </c>
    </row>
    <row r="1691" spans="1:4" x14ac:dyDescent="0.3">
      <c r="A1691" s="2" t="s">
        <v>2270</v>
      </c>
      <c r="B1691" s="2" t="s">
        <v>2271</v>
      </c>
      <c r="C1691" s="2" t="s">
        <v>2272</v>
      </c>
      <c r="D1691" s="2" t="s">
        <v>4248</v>
      </c>
    </row>
    <row r="1692" spans="1:4" x14ac:dyDescent="0.3">
      <c r="A1692" s="2" t="s">
        <v>1017</v>
      </c>
      <c r="B1692" s="2" t="s">
        <v>1018</v>
      </c>
      <c r="C1692" s="2" t="s">
        <v>1019</v>
      </c>
      <c r="D1692" s="2" t="s">
        <v>4248</v>
      </c>
    </row>
    <row r="1693" spans="1:4" x14ac:dyDescent="0.3">
      <c r="A1693" s="2" t="s">
        <v>1552</v>
      </c>
      <c r="B1693" s="2" t="s">
        <v>1553</v>
      </c>
      <c r="C1693" s="2" t="s">
        <v>1554</v>
      </c>
      <c r="D1693" s="2" t="s">
        <v>4248</v>
      </c>
    </row>
    <row r="1694" spans="1:4" x14ac:dyDescent="0.3">
      <c r="A1694" s="2" t="s">
        <v>1555</v>
      </c>
      <c r="B1694" s="2" t="s">
        <v>1556</v>
      </c>
      <c r="C1694" s="2" t="s">
        <v>1557</v>
      </c>
      <c r="D1694" s="2" t="s">
        <v>4248</v>
      </c>
    </row>
    <row r="1695" spans="1:4" x14ac:dyDescent="0.3">
      <c r="A1695" s="2" t="s">
        <v>1014</v>
      </c>
      <c r="B1695" s="2" t="s">
        <v>1015</v>
      </c>
      <c r="C1695" s="2" t="s">
        <v>1016</v>
      </c>
      <c r="D1695" s="2" t="s">
        <v>4248</v>
      </c>
    </row>
    <row r="1696" spans="1:4" x14ac:dyDescent="0.3">
      <c r="A1696" s="2" t="s">
        <v>921</v>
      </c>
      <c r="B1696" s="2" t="s">
        <v>922</v>
      </c>
      <c r="C1696" s="2" t="s">
        <v>923</v>
      </c>
      <c r="D1696" s="2" t="s">
        <v>4248</v>
      </c>
    </row>
    <row r="1697" spans="1:4" x14ac:dyDescent="0.3">
      <c r="A1697" s="2" t="s">
        <v>1881</v>
      </c>
      <c r="B1697" s="2" t="s">
        <v>1882</v>
      </c>
      <c r="C1697" s="2" t="s">
        <v>1883</v>
      </c>
      <c r="D1697" s="2" t="s">
        <v>4248</v>
      </c>
    </row>
    <row r="1698" spans="1:4" x14ac:dyDescent="0.3">
      <c r="A1698" s="2" t="s">
        <v>1193</v>
      </c>
      <c r="B1698" s="2" t="s">
        <v>1194</v>
      </c>
      <c r="C1698" s="2" t="s">
        <v>1195</v>
      </c>
      <c r="D1698" s="2" t="s">
        <v>4248</v>
      </c>
    </row>
    <row r="1699" spans="1:4" x14ac:dyDescent="0.3">
      <c r="A1699" s="18" t="s">
        <v>352</v>
      </c>
      <c r="B1699" s="2" t="s">
        <v>3687</v>
      </c>
      <c r="C1699" s="2" t="s">
        <v>3688</v>
      </c>
      <c r="D1699" s="2" t="s">
        <v>4248</v>
      </c>
    </row>
    <row r="1700" spans="1:4" x14ac:dyDescent="0.3">
      <c r="A1700" s="2" t="s">
        <v>7906</v>
      </c>
      <c r="B1700" s="2" t="s">
        <v>7907</v>
      </c>
      <c r="C1700" s="2" t="s">
        <v>7908</v>
      </c>
      <c r="D1700" s="2" t="s">
        <v>4248</v>
      </c>
    </row>
    <row r="1701" spans="1:4" x14ac:dyDescent="0.3">
      <c r="A1701" s="2" t="s">
        <v>7876</v>
      </c>
      <c r="B1701" s="2" t="s">
        <v>7877</v>
      </c>
      <c r="C1701" s="2" t="s">
        <v>7878</v>
      </c>
      <c r="D1701" s="2" t="s">
        <v>4248</v>
      </c>
    </row>
    <row r="1702" spans="1:4" x14ac:dyDescent="0.3">
      <c r="A1702" s="2" t="s">
        <v>7686</v>
      </c>
      <c r="B1702" s="2" t="s">
        <v>7687</v>
      </c>
      <c r="C1702" s="2" t="s">
        <v>7688</v>
      </c>
      <c r="D1702" s="2" t="s">
        <v>4248</v>
      </c>
    </row>
    <row r="1703" spans="1:4" x14ac:dyDescent="0.3">
      <c r="A1703" s="2" t="s">
        <v>7704</v>
      </c>
      <c r="B1703" s="2" t="s">
        <v>7690</v>
      </c>
      <c r="C1703" s="2" t="s">
        <v>7705</v>
      </c>
      <c r="D1703" s="2" t="s">
        <v>4248</v>
      </c>
    </row>
    <row r="1704" spans="1:4" x14ac:dyDescent="0.3">
      <c r="A1704" s="2" t="s">
        <v>7677</v>
      </c>
      <c r="B1704" s="2" t="s">
        <v>7678</v>
      </c>
      <c r="C1704" s="2" t="s">
        <v>7679</v>
      </c>
      <c r="D1704" s="2" t="s">
        <v>4248</v>
      </c>
    </row>
    <row r="1705" spans="1:4" x14ac:dyDescent="0.3">
      <c r="A1705" s="2" t="s">
        <v>7671</v>
      </c>
      <c r="B1705" s="2" t="s">
        <v>7672</v>
      </c>
      <c r="C1705" s="2" t="s">
        <v>7673</v>
      </c>
      <c r="D1705" s="2" t="s">
        <v>4248</v>
      </c>
    </row>
    <row r="1706" spans="1:4" x14ac:dyDescent="0.3">
      <c r="A1706" s="2" t="s">
        <v>7829</v>
      </c>
      <c r="B1706" s="2" t="s">
        <v>7830</v>
      </c>
      <c r="C1706" s="2" t="s">
        <v>7831</v>
      </c>
      <c r="D1706" s="2" t="s">
        <v>4248</v>
      </c>
    </row>
    <row r="1707" spans="1:4" x14ac:dyDescent="0.3">
      <c r="A1707" s="2" t="s">
        <v>7915</v>
      </c>
      <c r="B1707" s="2" t="s">
        <v>7916</v>
      </c>
      <c r="C1707" s="2" t="s">
        <v>7917</v>
      </c>
      <c r="D1707" s="2" t="s">
        <v>4248</v>
      </c>
    </row>
    <row r="1708" spans="1:4" x14ac:dyDescent="0.3">
      <c r="A1708" s="2" t="s">
        <v>7692</v>
      </c>
      <c r="B1708" s="2" t="s">
        <v>7693</v>
      </c>
      <c r="C1708" s="2" t="s">
        <v>7694</v>
      </c>
      <c r="D1708" s="2" t="s">
        <v>4248</v>
      </c>
    </row>
    <row r="1709" spans="1:4" x14ac:dyDescent="0.3">
      <c r="A1709" s="2" t="s">
        <v>7680</v>
      </c>
      <c r="B1709" s="2" t="s">
        <v>7681</v>
      </c>
      <c r="C1709" s="2" t="s">
        <v>7682</v>
      </c>
      <c r="D1709" s="2" t="s">
        <v>4248</v>
      </c>
    </row>
    <row r="1710" spans="1:4" x14ac:dyDescent="0.3">
      <c r="A1710" s="2" t="s">
        <v>7674</v>
      </c>
      <c r="B1710" s="2" t="s">
        <v>7675</v>
      </c>
      <c r="C1710" s="2" t="s">
        <v>7676</v>
      </c>
      <c r="D1710" s="2" t="s">
        <v>4248</v>
      </c>
    </row>
    <row r="1711" spans="1:4" x14ac:dyDescent="0.3">
      <c r="A1711" s="2" t="s">
        <v>7728</v>
      </c>
      <c r="B1711" s="2" t="s">
        <v>7666</v>
      </c>
      <c r="C1711" s="2" t="s">
        <v>7729</v>
      </c>
      <c r="D1711" s="2" t="s">
        <v>4248</v>
      </c>
    </row>
    <row r="1712" spans="1:4" x14ac:dyDescent="0.3">
      <c r="A1712" s="2" t="s">
        <v>7760</v>
      </c>
      <c r="B1712" s="2" t="s">
        <v>7761</v>
      </c>
      <c r="C1712" s="2" t="s">
        <v>7762</v>
      </c>
      <c r="D1712" s="2" t="s">
        <v>4248</v>
      </c>
    </row>
    <row r="1713" spans="1:4" x14ac:dyDescent="0.3">
      <c r="A1713" s="2" t="s">
        <v>7888</v>
      </c>
      <c r="B1713" s="2" t="s">
        <v>7889</v>
      </c>
      <c r="C1713" s="2" t="s">
        <v>7890</v>
      </c>
      <c r="D1713" s="2" t="s">
        <v>4248</v>
      </c>
    </row>
    <row r="1714" spans="1:4" x14ac:dyDescent="0.3">
      <c r="A1714" s="2" t="s">
        <v>7891</v>
      </c>
      <c r="B1714" s="2" t="s">
        <v>7892</v>
      </c>
      <c r="C1714" s="2" t="s">
        <v>7893</v>
      </c>
      <c r="D1714" s="2" t="s">
        <v>4248</v>
      </c>
    </row>
    <row r="1715" spans="1:4" x14ac:dyDescent="0.3">
      <c r="A1715" s="2" t="s">
        <v>7548</v>
      </c>
      <c r="B1715" s="2" t="s">
        <v>7549</v>
      </c>
      <c r="C1715" s="2" t="s">
        <v>7550</v>
      </c>
      <c r="D1715" s="2" t="s">
        <v>4248</v>
      </c>
    </row>
    <row r="1716" spans="1:4" x14ac:dyDescent="0.3">
      <c r="A1716" s="2" t="s">
        <v>7695</v>
      </c>
      <c r="B1716" s="2" t="s">
        <v>7696</v>
      </c>
      <c r="C1716" s="2" t="s">
        <v>7697</v>
      </c>
      <c r="D1716" s="2" t="s">
        <v>4248</v>
      </c>
    </row>
    <row r="1717" spans="1:4" x14ac:dyDescent="0.3">
      <c r="A1717" s="2" t="s">
        <v>7689</v>
      </c>
      <c r="B1717" s="2" t="s">
        <v>7690</v>
      </c>
      <c r="C1717" s="2" t="s">
        <v>7691</v>
      </c>
      <c r="D1717" s="2" t="s">
        <v>4248</v>
      </c>
    </row>
    <row r="1718" spans="1:4" x14ac:dyDescent="0.3">
      <c r="A1718" s="2" t="s">
        <v>7698</v>
      </c>
      <c r="B1718" s="2" t="s">
        <v>7699</v>
      </c>
      <c r="C1718" s="2" t="s">
        <v>7700</v>
      </c>
      <c r="D1718" s="2" t="s">
        <v>4248</v>
      </c>
    </row>
    <row r="1719" spans="1:4" x14ac:dyDescent="0.3">
      <c r="A1719" s="2" t="s">
        <v>7683</v>
      </c>
      <c r="B1719" s="2" t="s">
        <v>7684</v>
      </c>
      <c r="C1719" s="2" t="s">
        <v>7685</v>
      </c>
      <c r="D1719" s="2" t="s">
        <v>4248</v>
      </c>
    </row>
    <row r="1720" spans="1:4" x14ac:dyDescent="0.3">
      <c r="A1720" s="2" t="s">
        <v>7826</v>
      </c>
      <c r="B1720" s="2" t="s">
        <v>7827</v>
      </c>
      <c r="C1720" s="2" t="s">
        <v>7828</v>
      </c>
      <c r="D1720" s="2" t="s">
        <v>4248</v>
      </c>
    </row>
    <row r="1721" spans="1:4" x14ac:dyDescent="0.3">
      <c r="A1721" s="2" t="s">
        <v>7593</v>
      </c>
      <c r="B1721" s="2" t="s">
        <v>7594</v>
      </c>
      <c r="C1721" s="2" t="s">
        <v>7595</v>
      </c>
      <c r="D1721" s="2" t="s">
        <v>4248</v>
      </c>
    </row>
    <row r="1722" spans="1:4" x14ac:dyDescent="0.3">
      <c r="A1722" s="2" t="s">
        <v>7960</v>
      </c>
      <c r="B1722" s="2" t="s">
        <v>7841</v>
      </c>
      <c r="C1722" s="2" t="s">
        <v>7961</v>
      </c>
      <c r="D1722" s="2" t="s">
        <v>4248</v>
      </c>
    </row>
    <row r="1723" spans="1:4" x14ac:dyDescent="0.3">
      <c r="A1723" s="2" t="s">
        <v>7706</v>
      </c>
      <c r="B1723" s="2" t="s">
        <v>7707</v>
      </c>
      <c r="C1723" s="2" t="s">
        <v>7708</v>
      </c>
      <c r="D1723" s="2" t="s">
        <v>4248</v>
      </c>
    </row>
    <row r="1724" spans="1:4" x14ac:dyDescent="0.3">
      <c r="A1724" s="2" t="s">
        <v>7754</v>
      </c>
      <c r="B1724" s="2" t="s">
        <v>7755</v>
      </c>
      <c r="C1724" s="2" t="s">
        <v>7756</v>
      </c>
      <c r="D1724" s="2" t="s">
        <v>4248</v>
      </c>
    </row>
    <row r="1725" spans="1:4" x14ac:dyDescent="0.3">
      <c r="A1725" s="2" t="s">
        <v>7838</v>
      </c>
      <c r="B1725" s="2" t="s">
        <v>7743</v>
      </c>
      <c r="C1725" s="2" t="s">
        <v>7839</v>
      </c>
      <c r="D1725" s="2" t="s">
        <v>4248</v>
      </c>
    </row>
    <row r="1726" spans="1:4" x14ac:dyDescent="0.3">
      <c r="A1726" s="2" t="s">
        <v>7957</v>
      </c>
      <c r="B1726" s="2" t="s">
        <v>7958</v>
      </c>
      <c r="C1726" s="2" t="s">
        <v>7959</v>
      </c>
      <c r="D1726" s="2" t="s">
        <v>4248</v>
      </c>
    </row>
    <row r="1727" spans="1:4" x14ac:dyDescent="0.3">
      <c r="A1727" s="2" t="s">
        <v>7665</v>
      </c>
      <c r="B1727" s="2" t="s">
        <v>7666</v>
      </c>
      <c r="C1727" s="2" t="s">
        <v>7667</v>
      </c>
      <c r="D1727" s="2" t="s">
        <v>4248</v>
      </c>
    </row>
    <row r="1728" spans="1:4" x14ac:dyDescent="0.3">
      <c r="A1728" s="2" t="s">
        <v>7554</v>
      </c>
      <c r="B1728" s="2" t="s">
        <v>7555</v>
      </c>
      <c r="C1728" s="2" t="s">
        <v>7556</v>
      </c>
      <c r="D1728" s="2" t="s">
        <v>4248</v>
      </c>
    </row>
    <row r="1729" spans="1:4" x14ac:dyDescent="0.3">
      <c r="A1729" s="2" t="s">
        <v>7903</v>
      </c>
      <c r="B1729" s="2" t="s">
        <v>7904</v>
      </c>
      <c r="C1729" s="2" t="s">
        <v>7905</v>
      </c>
      <c r="D1729" s="2" t="s">
        <v>4248</v>
      </c>
    </row>
    <row r="1730" spans="1:4" x14ac:dyDescent="0.3">
      <c r="A1730" s="2" t="s">
        <v>7719</v>
      </c>
      <c r="B1730" s="2" t="s">
        <v>7720</v>
      </c>
      <c r="C1730" s="2" t="s">
        <v>7721</v>
      </c>
      <c r="D1730" s="2" t="s">
        <v>4248</v>
      </c>
    </row>
    <row r="1731" spans="1:4" x14ac:dyDescent="0.3">
      <c r="A1731" s="2" t="s">
        <v>7885</v>
      </c>
      <c r="B1731" s="2" t="s">
        <v>7886</v>
      </c>
      <c r="C1731" s="2" t="s">
        <v>7887</v>
      </c>
      <c r="D1731" s="2" t="s">
        <v>4248</v>
      </c>
    </row>
    <row r="1732" spans="1:4" x14ac:dyDescent="0.3">
      <c r="A1732" s="2" t="s">
        <v>7662</v>
      </c>
      <c r="B1732" s="2" t="s">
        <v>7663</v>
      </c>
      <c r="C1732" s="2" t="s">
        <v>7664</v>
      </c>
      <c r="D1732" s="2" t="s">
        <v>4248</v>
      </c>
    </row>
    <row r="1733" spans="1:4" x14ac:dyDescent="0.3">
      <c r="A1733" s="2" t="s">
        <v>7590</v>
      </c>
      <c r="B1733" s="2" t="s">
        <v>7591</v>
      </c>
      <c r="C1733" s="2" t="s">
        <v>7592</v>
      </c>
      <c r="D1733" s="2" t="s">
        <v>4248</v>
      </c>
    </row>
    <row r="1734" spans="1:4" x14ac:dyDescent="0.3">
      <c r="A1734" s="2" t="s">
        <v>7551</v>
      </c>
      <c r="B1734" s="2" t="s">
        <v>7552</v>
      </c>
      <c r="C1734" s="2" t="s">
        <v>7553</v>
      </c>
      <c r="D1734" s="2" t="s">
        <v>4248</v>
      </c>
    </row>
    <row r="1735" spans="1:4" x14ac:dyDescent="0.3">
      <c r="A1735" s="2" t="s">
        <v>7709</v>
      </c>
      <c r="B1735" s="2" t="s">
        <v>7707</v>
      </c>
      <c r="C1735" s="2" t="s">
        <v>7710</v>
      </c>
      <c r="D1735" s="2" t="s">
        <v>4248</v>
      </c>
    </row>
    <row r="1736" spans="1:4" x14ac:dyDescent="0.3">
      <c r="A1736" s="2" t="s">
        <v>7711</v>
      </c>
      <c r="B1736" s="2" t="s">
        <v>7712</v>
      </c>
      <c r="C1736" s="2" t="s">
        <v>7713</v>
      </c>
      <c r="D1736" s="2" t="s">
        <v>4248</v>
      </c>
    </row>
    <row r="1737" spans="1:4" x14ac:dyDescent="0.3">
      <c r="A1737" s="2" t="s">
        <v>7835</v>
      </c>
      <c r="B1737" s="2" t="s">
        <v>7836</v>
      </c>
      <c r="C1737" s="2" t="s">
        <v>7837</v>
      </c>
      <c r="D1737" s="2" t="s">
        <v>4248</v>
      </c>
    </row>
    <row r="1738" spans="1:4" x14ac:dyDescent="0.3">
      <c r="A1738" s="2" t="s">
        <v>7668</v>
      </c>
      <c r="B1738" s="2" t="s">
        <v>7669</v>
      </c>
      <c r="C1738" s="2" t="s">
        <v>7670</v>
      </c>
      <c r="D1738" s="2" t="s">
        <v>4248</v>
      </c>
    </row>
    <row r="1739" spans="1:4" x14ac:dyDescent="0.3">
      <c r="A1739" s="2" t="s">
        <v>7748</v>
      </c>
      <c r="B1739" s="2" t="s">
        <v>7749</v>
      </c>
      <c r="C1739" s="2" t="s">
        <v>7750</v>
      </c>
      <c r="D1739" s="2" t="s">
        <v>4248</v>
      </c>
    </row>
    <row r="1740" spans="1:4" x14ac:dyDescent="0.3">
      <c r="A1740" s="2" t="s">
        <v>7714</v>
      </c>
      <c r="B1740" s="2" t="s">
        <v>7715</v>
      </c>
      <c r="C1740" s="2" t="s">
        <v>7716</v>
      </c>
      <c r="D1740" s="2" t="s">
        <v>4248</v>
      </c>
    </row>
    <row r="1741" spans="1:4" x14ac:dyDescent="0.3">
      <c r="A1741" s="2" t="s">
        <v>7717</v>
      </c>
      <c r="B1741" s="2" t="s">
        <v>7699</v>
      </c>
      <c r="C1741" s="2" t="s">
        <v>7718</v>
      </c>
      <c r="D1741" s="2" t="s">
        <v>4248</v>
      </c>
    </row>
    <row r="1742" spans="1:4" x14ac:dyDescent="0.3">
      <c r="A1742" s="2" t="s">
        <v>7701</v>
      </c>
      <c r="B1742" s="2" t="s">
        <v>7702</v>
      </c>
      <c r="C1742" s="2" t="s">
        <v>7703</v>
      </c>
      <c r="D1742" s="2" t="s">
        <v>4248</v>
      </c>
    </row>
    <row r="1743" spans="1:4" x14ac:dyDescent="0.3">
      <c r="A1743" s="2" t="s">
        <v>7832</v>
      </c>
      <c r="B1743" s="2" t="s">
        <v>7833</v>
      </c>
      <c r="C1743" s="2" t="s">
        <v>7834</v>
      </c>
      <c r="D1743" s="2" t="s">
        <v>4248</v>
      </c>
    </row>
    <row r="1744" spans="1:4" x14ac:dyDescent="0.3">
      <c r="A1744" s="2" t="s">
        <v>7659</v>
      </c>
      <c r="B1744" s="2" t="s">
        <v>7660</v>
      </c>
      <c r="C1744" s="2" t="s">
        <v>7661</v>
      </c>
      <c r="D1744" s="2" t="s">
        <v>4248</v>
      </c>
    </row>
    <row r="1745" spans="1:4" x14ac:dyDescent="0.3">
      <c r="A1745" s="2" t="s">
        <v>7954</v>
      </c>
      <c r="B1745" s="2" t="s">
        <v>7955</v>
      </c>
      <c r="C1745" s="2" t="s">
        <v>7956</v>
      </c>
      <c r="D1745" s="2" t="s">
        <v>4248</v>
      </c>
    </row>
    <row r="1746" spans="1:4" x14ac:dyDescent="0.3">
      <c r="A1746" s="2" t="s">
        <v>7921</v>
      </c>
      <c r="B1746" s="2" t="s">
        <v>7922</v>
      </c>
      <c r="C1746" s="2" t="s">
        <v>7923</v>
      </c>
      <c r="D1746" s="2" t="s">
        <v>4248</v>
      </c>
    </row>
    <row r="1747" spans="1:4" x14ac:dyDescent="0.3">
      <c r="A1747" s="2" t="s">
        <v>7852</v>
      </c>
      <c r="B1747" s="2" t="s">
        <v>7853</v>
      </c>
      <c r="C1747" s="2" t="s">
        <v>7854</v>
      </c>
      <c r="D1747" s="2" t="s">
        <v>4248</v>
      </c>
    </row>
    <row r="1748" spans="1:4" x14ac:dyDescent="0.3">
      <c r="A1748" s="2" t="s">
        <v>9642</v>
      </c>
      <c r="B1748" s="2" t="s">
        <v>9643</v>
      </c>
      <c r="C1748" s="2" t="s">
        <v>9644</v>
      </c>
      <c r="D1748" s="2" t="s">
        <v>3713</v>
      </c>
    </row>
    <row r="1749" spans="1:4" x14ac:dyDescent="0.3">
      <c r="A1749" s="2" t="s">
        <v>4353</v>
      </c>
      <c r="B1749" s="2" t="s">
        <v>4354</v>
      </c>
      <c r="C1749" s="2" t="s">
        <v>4355</v>
      </c>
      <c r="D1749" s="2" t="s">
        <v>3713</v>
      </c>
    </row>
    <row r="1750" spans="1:4" x14ac:dyDescent="0.3">
      <c r="A1750" s="2" t="s">
        <v>2703</v>
      </c>
      <c r="B1750" s="2"/>
      <c r="C1750" s="2" t="s">
        <v>2704</v>
      </c>
      <c r="D1750" s="2" t="s">
        <v>3713</v>
      </c>
    </row>
    <row r="1751" spans="1:4" x14ac:dyDescent="0.3">
      <c r="A1751" s="2" t="s">
        <v>9616</v>
      </c>
      <c r="B1751" s="2" t="s">
        <v>9617</v>
      </c>
      <c r="C1751" s="2" t="s">
        <v>9618</v>
      </c>
      <c r="D1751" s="2" t="s">
        <v>3713</v>
      </c>
    </row>
    <row r="1752" spans="1:4" x14ac:dyDescent="0.3">
      <c r="A1752" s="2" t="s">
        <v>5045</v>
      </c>
      <c r="B1752" s="2" t="s">
        <v>5046</v>
      </c>
      <c r="C1752" s="2" t="s">
        <v>5047</v>
      </c>
      <c r="D1752" s="2" t="s">
        <v>3713</v>
      </c>
    </row>
    <row r="1753" spans="1:4" x14ac:dyDescent="0.3">
      <c r="A1753" s="2" t="s">
        <v>5066</v>
      </c>
      <c r="B1753" s="2" t="s">
        <v>5067</v>
      </c>
      <c r="C1753" s="2" t="s">
        <v>5068</v>
      </c>
      <c r="D1753" s="2" t="s">
        <v>3713</v>
      </c>
    </row>
    <row r="1754" spans="1:4" x14ac:dyDescent="0.3">
      <c r="A1754" s="2" t="s">
        <v>9613</v>
      </c>
      <c r="B1754" s="2" t="s">
        <v>9614</v>
      </c>
      <c r="C1754" s="2" t="s">
        <v>9615</v>
      </c>
      <c r="D1754" s="2" t="s">
        <v>3713</v>
      </c>
    </row>
    <row r="1755" spans="1:4" x14ac:dyDescent="0.3">
      <c r="A1755" s="2" t="s">
        <v>9619</v>
      </c>
      <c r="B1755" s="2" t="s">
        <v>9620</v>
      </c>
      <c r="C1755" s="2" t="s">
        <v>9621</v>
      </c>
      <c r="D1755" s="2" t="s">
        <v>3713</v>
      </c>
    </row>
    <row r="1756" spans="1:4" x14ac:dyDescent="0.3">
      <c r="A1756" s="2" t="s">
        <v>4512</v>
      </c>
      <c r="B1756" s="2" t="s">
        <v>4513</v>
      </c>
      <c r="C1756" s="2" t="s">
        <v>4514</v>
      </c>
      <c r="D1756" s="2" t="s">
        <v>3713</v>
      </c>
    </row>
    <row r="1757" spans="1:4" x14ac:dyDescent="0.3">
      <c r="A1757" s="18" t="s">
        <v>3440</v>
      </c>
      <c r="B1757" s="2" t="s">
        <v>3441</v>
      </c>
      <c r="C1757" s="2" t="s">
        <v>3442</v>
      </c>
      <c r="D1757" s="2" t="s">
        <v>3713</v>
      </c>
    </row>
    <row r="1758" spans="1:4" x14ac:dyDescent="0.3">
      <c r="A1758" s="2" t="s">
        <v>7395</v>
      </c>
      <c r="B1758" s="2" t="s">
        <v>7396</v>
      </c>
      <c r="C1758" s="2" t="s">
        <v>7397</v>
      </c>
      <c r="D1758" s="2" t="s">
        <v>3713</v>
      </c>
    </row>
    <row r="1759" spans="1:4" x14ac:dyDescent="0.3">
      <c r="A1759" s="2" t="s">
        <v>4282</v>
      </c>
      <c r="B1759" s="2" t="s">
        <v>4283</v>
      </c>
      <c r="C1759" s="2" t="s">
        <v>4284</v>
      </c>
      <c r="D1759" s="2" t="s">
        <v>3713</v>
      </c>
    </row>
    <row r="1760" spans="1:4" x14ac:dyDescent="0.3">
      <c r="A1760" s="2" t="s">
        <v>9610</v>
      </c>
      <c r="B1760" s="2" t="s">
        <v>9611</v>
      </c>
      <c r="C1760" s="2" t="s">
        <v>9612</v>
      </c>
      <c r="D1760" s="2" t="s">
        <v>3713</v>
      </c>
    </row>
    <row r="1761" spans="1:4" x14ac:dyDescent="0.3">
      <c r="A1761" s="2" t="s">
        <v>6530</v>
      </c>
      <c r="B1761" s="2" t="s">
        <v>6531</v>
      </c>
      <c r="C1761" s="2" t="s">
        <v>6532</v>
      </c>
      <c r="D1761" s="2" t="s">
        <v>3713</v>
      </c>
    </row>
    <row r="1762" spans="1:4" x14ac:dyDescent="0.3">
      <c r="A1762" s="2" t="s">
        <v>9465</v>
      </c>
      <c r="B1762" s="2" t="s">
        <v>9466</v>
      </c>
      <c r="C1762" s="2" t="s">
        <v>9467</v>
      </c>
      <c r="D1762" s="2" t="s">
        <v>3713</v>
      </c>
    </row>
    <row r="1763" spans="1:4" x14ac:dyDescent="0.3">
      <c r="A1763" s="2" t="s">
        <v>7873</v>
      </c>
      <c r="B1763" s="2" t="s">
        <v>7874</v>
      </c>
      <c r="C1763" s="2" t="s">
        <v>7875</v>
      </c>
      <c r="D1763" s="2" t="s">
        <v>4248</v>
      </c>
    </row>
    <row r="1764" spans="1:4" x14ac:dyDescent="0.3">
      <c r="A1764" s="2" t="s">
        <v>7557</v>
      </c>
      <c r="B1764" s="2" t="s">
        <v>7558</v>
      </c>
      <c r="C1764" s="2" t="s">
        <v>7559</v>
      </c>
      <c r="D1764" s="2" t="s">
        <v>4248</v>
      </c>
    </row>
    <row r="1765" spans="1:4" x14ac:dyDescent="0.3">
      <c r="A1765" s="2" t="s">
        <v>7656</v>
      </c>
      <c r="B1765" s="2" t="s">
        <v>7657</v>
      </c>
      <c r="C1765" s="2" t="s">
        <v>7658</v>
      </c>
      <c r="D1765" s="2" t="s">
        <v>4248</v>
      </c>
    </row>
    <row r="1766" spans="1:4" x14ac:dyDescent="0.3">
      <c r="A1766" s="2" t="s">
        <v>7894</v>
      </c>
      <c r="B1766" s="2" t="s">
        <v>7895</v>
      </c>
      <c r="C1766" s="2" t="s">
        <v>7896</v>
      </c>
      <c r="D1766" s="2" t="s">
        <v>4248</v>
      </c>
    </row>
    <row r="1767" spans="1:4" x14ac:dyDescent="0.3">
      <c r="A1767" s="2" t="s">
        <v>7924</v>
      </c>
      <c r="B1767" s="2" t="s">
        <v>7925</v>
      </c>
      <c r="C1767" s="2" t="s">
        <v>7926</v>
      </c>
      <c r="D1767" s="2" t="s">
        <v>4248</v>
      </c>
    </row>
    <row r="1768" spans="1:4" x14ac:dyDescent="0.3">
      <c r="A1768" s="2" t="s">
        <v>1055</v>
      </c>
      <c r="B1768" s="2" t="s">
        <v>1056</v>
      </c>
      <c r="C1768" s="2" t="s">
        <v>1057</v>
      </c>
      <c r="D1768" s="2" t="s">
        <v>4248</v>
      </c>
    </row>
    <row r="1769" spans="1:4" x14ac:dyDescent="0.3">
      <c r="A1769" s="2" t="s">
        <v>1231</v>
      </c>
      <c r="B1769" s="3" t="s">
        <v>1232</v>
      </c>
      <c r="C1769" s="2" t="s">
        <v>9</v>
      </c>
      <c r="D1769" s="2" t="s">
        <v>4248</v>
      </c>
    </row>
    <row r="1770" spans="1:4" x14ac:dyDescent="0.3">
      <c r="A1770" s="2" t="s">
        <v>1229</v>
      </c>
      <c r="B1770" s="3" t="s">
        <v>1230</v>
      </c>
      <c r="C1770" s="2" t="s">
        <v>10</v>
      </c>
      <c r="D1770" s="2" t="s">
        <v>4248</v>
      </c>
    </row>
    <row r="1771" spans="1:4" x14ac:dyDescent="0.3">
      <c r="A1771" s="2" t="s">
        <v>539</v>
      </c>
      <c r="B1771" s="58" t="s">
        <v>540</v>
      </c>
      <c r="C1771" s="2" t="s">
        <v>541</v>
      </c>
      <c r="D1771" s="2" t="s">
        <v>4248</v>
      </c>
    </row>
    <row r="1772" spans="1:4" x14ac:dyDescent="0.3">
      <c r="A1772" s="2" t="s">
        <v>533</v>
      </c>
      <c r="B1772" s="58" t="s">
        <v>534</v>
      </c>
      <c r="C1772" s="2" t="s">
        <v>535</v>
      </c>
      <c r="D1772" s="2" t="s">
        <v>4248</v>
      </c>
    </row>
    <row r="1773" spans="1:4" x14ac:dyDescent="0.3">
      <c r="A1773" s="2" t="s">
        <v>542</v>
      </c>
      <c r="B1773" s="58" t="s">
        <v>543</v>
      </c>
      <c r="C1773" s="2" t="s">
        <v>544</v>
      </c>
      <c r="D1773" s="2" t="s">
        <v>4248</v>
      </c>
    </row>
    <row r="1774" spans="1:4" x14ac:dyDescent="0.3">
      <c r="A1774" s="2" t="s">
        <v>536</v>
      </c>
      <c r="B1774" s="58" t="s">
        <v>537</v>
      </c>
      <c r="C1774" s="2" t="s">
        <v>538</v>
      </c>
      <c r="D1774" s="2" t="s">
        <v>4248</v>
      </c>
    </row>
    <row r="1775" spans="1:4" x14ac:dyDescent="0.3">
      <c r="A1775" s="2" t="s">
        <v>514</v>
      </c>
      <c r="B1775" s="2" t="s">
        <v>515</v>
      </c>
      <c r="C1775" s="2" t="s">
        <v>516</v>
      </c>
      <c r="D1775" s="2" t="s">
        <v>4248</v>
      </c>
    </row>
    <row r="1776" spans="1:4" x14ac:dyDescent="0.3">
      <c r="A1776" s="2" t="s">
        <v>518</v>
      </c>
      <c r="B1776" s="2" t="s">
        <v>519</v>
      </c>
      <c r="C1776" s="2" t="s">
        <v>520</v>
      </c>
      <c r="D1776" s="2" t="s">
        <v>4248</v>
      </c>
    </row>
    <row r="1777" spans="1:4" x14ac:dyDescent="0.3">
      <c r="A1777" s="2" t="s">
        <v>2459</v>
      </c>
      <c r="B1777" s="2" t="s">
        <v>2460</v>
      </c>
      <c r="C1777" s="2" t="s">
        <v>2461</v>
      </c>
      <c r="D1777" s="2" t="s">
        <v>3713</v>
      </c>
    </row>
    <row r="1778" spans="1:4" x14ac:dyDescent="0.3">
      <c r="A1778" s="2" t="s">
        <v>2438</v>
      </c>
      <c r="B1778" s="2" t="s">
        <v>2439</v>
      </c>
      <c r="C1778" s="2" t="s">
        <v>2440</v>
      </c>
      <c r="D1778" s="2" t="s">
        <v>3713</v>
      </c>
    </row>
    <row r="1779" spans="1:4" x14ac:dyDescent="0.3">
      <c r="A1779" s="2" t="s">
        <v>2450</v>
      </c>
      <c r="B1779" s="2" t="s">
        <v>2451</v>
      </c>
      <c r="C1779" s="2" t="s">
        <v>2452</v>
      </c>
      <c r="D1779" s="2" t="s">
        <v>3713</v>
      </c>
    </row>
    <row r="1780" spans="1:4" x14ac:dyDescent="0.3">
      <c r="A1780" s="2" t="s">
        <v>2441</v>
      </c>
      <c r="B1780" s="2" t="s">
        <v>2442</v>
      </c>
      <c r="C1780" s="2" t="s">
        <v>2443</v>
      </c>
      <c r="D1780" s="2" t="s">
        <v>3713</v>
      </c>
    </row>
    <row r="1781" spans="1:4" x14ac:dyDescent="0.3">
      <c r="A1781" s="2" t="s">
        <v>2453</v>
      </c>
      <c r="B1781" s="2" t="s">
        <v>2454</v>
      </c>
      <c r="C1781" s="2" t="s">
        <v>2455</v>
      </c>
      <c r="D1781" s="2" t="s">
        <v>3713</v>
      </c>
    </row>
    <row r="1782" spans="1:4" x14ac:dyDescent="0.3">
      <c r="A1782" s="2" t="s">
        <v>2435</v>
      </c>
      <c r="B1782" s="2" t="s">
        <v>2436</v>
      </c>
      <c r="C1782" s="2" t="s">
        <v>2437</v>
      </c>
      <c r="D1782" s="2" t="s">
        <v>3713</v>
      </c>
    </row>
    <row r="1783" spans="1:4" x14ac:dyDescent="0.3">
      <c r="A1783" s="2" t="s">
        <v>2456</v>
      </c>
      <c r="B1783" s="2" t="s">
        <v>2457</v>
      </c>
      <c r="C1783" s="2" t="s">
        <v>2458</v>
      </c>
      <c r="D1783" s="2" t="s">
        <v>3713</v>
      </c>
    </row>
    <row r="1784" spans="1:4" x14ac:dyDescent="0.3">
      <c r="A1784" s="2" t="s">
        <v>2444</v>
      </c>
      <c r="B1784" s="2" t="s">
        <v>2445</v>
      </c>
      <c r="C1784" s="2" t="s">
        <v>2446</v>
      </c>
      <c r="D1784" s="2" t="s">
        <v>3713</v>
      </c>
    </row>
    <row r="1785" spans="1:4" x14ac:dyDescent="0.3">
      <c r="A1785" s="2" t="s">
        <v>661</v>
      </c>
      <c r="B1785" s="2" t="s">
        <v>662</v>
      </c>
      <c r="C1785" s="2" t="s">
        <v>663</v>
      </c>
      <c r="D1785" s="2" t="s">
        <v>4248</v>
      </c>
    </row>
    <row r="1786" spans="1:4" x14ac:dyDescent="0.3">
      <c r="A1786" s="2" t="s">
        <v>667</v>
      </c>
      <c r="B1786" s="2" t="s">
        <v>668</v>
      </c>
      <c r="C1786" s="2" t="s">
        <v>669</v>
      </c>
      <c r="D1786" s="2" t="s">
        <v>4248</v>
      </c>
    </row>
    <row r="1787" spans="1:4" x14ac:dyDescent="0.3">
      <c r="A1787" s="2" t="s">
        <v>670</v>
      </c>
      <c r="B1787" s="2" t="s">
        <v>671</v>
      </c>
      <c r="C1787" s="2" t="s">
        <v>672</v>
      </c>
      <c r="D1787" s="2" t="s">
        <v>4248</v>
      </c>
    </row>
    <row r="1788" spans="1:4" x14ac:dyDescent="0.3">
      <c r="A1788" s="2" t="s">
        <v>631</v>
      </c>
      <c r="B1788" s="2" t="s">
        <v>632</v>
      </c>
      <c r="C1788" s="2" t="s">
        <v>633</v>
      </c>
      <c r="D1788" s="2" t="s">
        <v>4248</v>
      </c>
    </row>
    <row r="1789" spans="1:4" x14ac:dyDescent="0.3">
      <c r="A1789" s="2" t="s">
        <v>638</v>
      </c>
      <c r="B1789" s="2" t="s">
        <v>639</v>
      </c>
      <c r="C1789" s="2" t="s">
        <v>640</v>
      </c>
      <c r="D1789" s="2" t="s">
        <v>4248</v>
      </c>
    </row>
    <row r="1790" spans="1:4" x14ac:dyDescent="0.3">
      <c r="A1790" s="2" t="s">
        <v>642</v>
      </c>
      <c r="B1790" s="2" t="s">
        <v>643</v>
      </c>
      <c r="C1790" s="2" t="s">
        <v>644</v>
      </c>
      <c r="D1790" s="2" t="s">
        <v>4248</v>
      </c>
    </row>
    <row r="1791" spans="1:4" x14ac:dyDescent="0.3">
      <c r="A1791" s="2" t="s">
        <v>330</v>
      </c>
      <c r="B1791" s="2" t="s">
        <v>331</v>
      </c>
      <c r="C1791" s="2" t="s">
        <v>332</v>
      </c>
      <c r="D1791" s="2" t="s">
        <v>4248</v>
      </c>
    </row>
    <row r="1792" spans="1:4" x14ac:dyDescent="0.3">
      <c r="A1792" s="2" t="s">
        <v>327</v>
      </c>
      <c r="B1792" s="2" t="s">
        <v>328</v>
      </c>
      <c r="C1792" s="2" t="s">
        <v>329</v>
      </c>
      <c r="D1792" s="2" t="s">
        <v>4248</v>
      </c>
    </row>
    <row r="1793" spans="1:4" x14ac:dyDescent="0.3">
      <c r="A1793" s="2" t="s">
        <v>324</v>
      </c>
      <c r="B1793" s="2" t="s">
        <v>325</v>
      </c>
      <c r="C1793" s="2" t="s">
        <v>326</v>
      </c>
      <c r="D1793" s="2" t="s">
        <v>4248</v>
      </c>
    </row>
    <row r="1794" spans="1:4" x14ac:dyDescent="0.3">
      <c r="A1794" s="2" t="s">
        <v>321</v>
      </c>
      <c r="B1794" s="2" t="s">
        <v>322</v>
      </c>
      <c r="C1794" s="2" t="s">
        <v>323</v>
      </c>
      <c r="D1794" s="2" t="s">
        <v>4248</v>
      </c>
    </row>
    <row r="1795" spans="1:4" x14ac:dyDescent="0.3">
      <c r="A1795" s="2" t="s">
        <v>317</v>
      </c>
      <c r="B1795" s="2" t="s">
        <v>318</v>
      </c>
      <c r="C1795" s="2" t="s">
        <v>319</v>
      </c>
      <c r="D1795" s="2" t="s">
        <v>4248</v>
      </c>
    </row>
    <row r="1796" spans="1:4" x14ac:dyDescent="0.3">
      <c r="A1796" s="2" t="s">
        <v>312</v>
      </c>
      <c r="B1796" s="2" t="s">
        <v>313</v>
      </c>
      <c r="C1796" s="2" t="s">
        <v>314</v>
      </c>
      <c r="D1796" s="2" t="s">
        <v>4248</v>
      </c>
    </row>
    <row r="1797" spans="1:4" x14ac:dyDescent="0.3">
      <c r="A1797" s="2" t="s">
        <v>7587</v>
      </c>
      <c r="B1797" s="2" t="s">
        <v>7588</v>
      </c>
      <c r="C1797" s="2" t="s">
        <v>7589</v>
      </c>
      <c r="D1797" s="2" t="s">
        <v>4248</v>
      </c>
    </row>
    <row r="1798" spans="1:4" x14ac:dyDescent="0.3">
      <c r="A1798" s="2" t="s">
        <v>7725</v>
      </c>
      <c r="B1798" s="2" t="s">
        <v>7726</v>
      </c>
      <c r="C1798" s="2" t="s">
        <v>7727</v>
      </c>
      <c r="D1798" s="2" t="s">
        <v>4248</v>
      </c>
    </row>
    <row r="1799" spans="1:4" x14ac:dyDescent="0.3">
      <c r="A1799" s="2" t="s">
        <v>7584</v>
      </c>
      <c r="B1799" s="2" t="s">
        <v>7585</v>
      </c>
      <c r="C1799" s="2" t="s">
        <v>7586</v>
      </c>
      <c r="D1799" s="2" t="s">
        <v>4248</v>
      </c>
    </row>
    <row r="1800" spans="1:4" x14ac:dyDescent="0.3">
      <c r="A1800" s="2" t="s">
        <v>7870</v>
      </c>
      <c r="B1800" s="2" t="s">
        <v>7871</v>
      </c>
      <c r="C1800" s="2" t="s">
        <v>7872</v>
      </c>
      <c r="D1800" s="2" t="s">
        <v>4248</v>
      </c>
    </row>
    <row r="1801" spans="1:4" x14ac:dyDescent="0.3">
      <c r="A1801" s="2" t="s">
        <v>7539</v>
      </c>
      <c r="B1801" s="2" t="s">
        <v>7540</v>
      </c>
      <c r="C1801" s="2" t="s">
        <v>7541</v>
      </c>
      <c r="D1801" s="2" t="s">
        <v>4248</v>
      </c>
    </row>
    <row r="1802" spans="1:4" x14ac:dyDescent="0.3">
      <c r="A1802" s="2" t="s">
        <v>7751</v>
      </c>
      <c r="B1802" s="2" t="s">
        <v>7752</v>
      </c>
      <c r="C1802" s="2" t="s">
        <v>7753</v>
      </c>
      <c r="D1802" s="2" t="s">
        <v>4248</v>
      </c>
    </row>
    <row r="1803" spans="1:4" x14ac:dyDescent="0.3">
      <c r="A1803" s="2" t="s">
        <v>7545</v>
      </c>
      <c r="B1803" s="2" t="s">
        <v>7546</v>
      </c>
      <c r="C1803" s="2" t="s">
        <v>7547</v>
      </c>
      <c r="D1803" s="2" t="s">
        <v>4248</v>
      </c>
    </row>
    <row r="1804" spans="1:4" x14ac:dyDescent="0.3">
      <c r="A1804" s="2" t="s">
        <v>7821</v>
      </c>
      <c r="B1804" s="2" t="s">
        <v>7726</v>
      </c>
      <c r="C1804" s="2" t="s">
        <v>7822</v>
      </c>
      <c r="D1804" s="2" t="s">
        <v>4248</v>
      </c>
    </row>
    <row r="1805" spans="1:4" x14ac:dyDescent="0.3">
      <c r="A1805" s="2" t="s">
        <v>7578</v>
      </c>
      <c r="B1805" s="2" t="s">
        <v>7579</v>
      </c>
      <c r="C1805" s="2" t="s">
        <v>7580</v>
      </c>
      <c r="D1805" s="2" t="s">
        <v>4248</v>
      </c>
    </row>
    <row r="1806" spans="1:4" x14ac:dyDescent="0.3">
      <c r="A1806" s="2" t="s">
        <v>7823</v>
      </c>
      <c r="B1806" s="2" t="s">
        <v>7824</v>
      </c>
      <c r="C1806" s="2" t="s">
        <v>7825</v>
      </c>
      <c r="D1806" s="2" t="s">
        <v>4248</v>
      </c>
    </row>
    <row r="1807" spans="1:4" x14ac:dyDescent="0.3">
      <c r="A1807" s="2" t="s">
        <v>7951</v>
      </c>
      <c r="B1807" s="2" t="s">
        <v>7952</v>
      </c>
      <c r="C1807" s="2" t="s">
        <v>7953</v>
      </c>
      <c r="D1807" s="2" t="s">
        <v>4248</v>
      </c>
    </row>
    <row r="1808" spans="1:4" x14ac:dyDescent="0.3">
      <c r="A1808" s="2" t="s">
        <v>7812</v>
      </c>
      <c r="B1808" s="2" t="s">
        <v>7813</v>
      </c>
      <c r="C1808" s="2" t="s">
        <v>7814</v>
      </c>
      <c r="D1808" s="2" t="s">
        <v>4248</v>
      </c>
    </row>
    <row r="1809" spans="1:4" x14ac:dyDescent="0.3">
      <c r="A1809" s="2" t="s">
        <v>7722</v>
      </c>
      <c r="B1809" s="2" t="s">
        <v>7723</v>
      </c>
      <c r="C1809" s="2" t="s">
        <v>7724</v>
      </c>
      <c r="D1809" s="2" t="s">
        <v>4248</v>
      </c>
    </row>
    <row r="1810" spans="1:4" x14ac:dyDescent="0.3">
      <c r="A1810" s="2" t="s">
        <v>7647</v>
      </c>
      <c r="B1810" s="2" t="s">
        <v>7648</v>
      </c>
      <c r="C1810" s="2" t="s">
        <v>7649</v>
      </c>
      <c r="D1810" s="2" t="s">
        <v>4248</v>
      </c>
    </row>
    <row r="1811" spans="1:4" x14ac:dyDescent="0.3">
      <c r="A1811" s="2" t="s">
        <v>7867</v>
      </c>
      <c r="B1811" s="2" t="s">
        <v>7868</v>
      </c>
      <c r="C1811" s="2" t="s">
        <v>7869</v>
      </c>
      <c r="D1811" s="2" t="s">
        <v>4248</v>
      </c>
    </row>
    <row r="1812" spans="1:4" x14ac:dyDescent="0.3">
      <c r="A1812" s="2" t="s">
        <v>7581</v>
      </c>
      <c r="B1812" s="2" t="s">
        <v>7582</v>
      </c>
      <c r="C1812" s="2" t="s">
        <v>7583</v>
      </c>
      <c r="D1812" s="2" t="s">
        <v>4248</v>
      </c>
    </row>
    <row r="1813" spans="1:4" x14ac:dyDescent="0.3">
      <c r="A1813" s="2" t="s">
        <v>7815</v>
      </c>
      <c r="B1813" s="2" t="s">
        <v>7816</v>
      </c>
      <c r="C1813" s="2" t="s">
        <v>7817</v>
      </c>
      <c r="D1813" s="2" t="s">
        <v>4248</v>
      </c>
    </row>
    <row r="1814" spans="1:4" x14ac:dyDescent="0.3">
      <c r="A1814" s="2" t="s">
        <v>7542</v>
      </c>
      <c r="B1814" s="2" t="s">
        <v>7543</v>
      </c>
      <c r="C1814" s="2" t="s">
        <v>7544</v>
      </c>
      <c r="D1814" s="2" t="s">
        <v>4248</v>
      </c>
    </row>
    <row r="1815" spans="1:4" x14ac:dyDescent="0.3">
      <c r="A1815" s="2" t="s">
        <v>7818</v>
      </c>
      <c r="B1815" s="2" t="s">
        <v>7819</v>
      </c>
      <c r="C1815" s="2" t="s">
        <v>7820</v>
      </c>
      <c r="D1815" s="2" t="s">
        <v>4248</v>
      </c>
    </row>
    <row r="1816" spans="1:4" x14ac:dyDescent="0.3">
      <c r="A1816" s="2" t="s">
        <v>6515</v>
      </c>
      <c r="B1816" s="2" t="s">
        <v>6516</v>
      </c>
      <c r="C1816" s="2" t="s">
        <v>6517</v>
      </c>
      <c r="D1816" s="2" t="s">
        <v>4248</v>
      </c>
    </row>
    <row r="1817" spans="1:4" x14ac:dyDescent="0.3">
      <c r="A1817" s="2" t="s">
        <v>7939</v>
      </c>
      <c r="B1817" s="2" t="s">
        <v>7940</v>
      </c>
      <c r="C1817" s="2" t="s">
        <v>7941</v>
      </c>
      <c r="D1817" s="2" t="s">
        <v>4248</v>
      </c>
    </row>
    <row r="1818" spans="1:4" x14ac:dyDescent="0.3">
      <c r="A1818" s="2" t="s">
        <v>7945</v>
      </c>
      <c r="B1818" s="2" t="s">
        <v>7946</v>
      </c>
      <c r="C1818" s="2" t="s">
        <v>7947</v>
      </c>
      <c r="D1818" s="2" t="s">
        <v>4248</v>
      </c>
    </row>
    <row r="1819" spans="1:4" x14ac:dyDescent="0.3">
      <c r="A1819" s="2" t="s">
        <v>7644</v>
      </c>
      <c r="B1819" s="2" t="s">
        <v>7645</v>
      </c>
      <c r="C1819" s="2" t="s">
        <v>7646</v>
      </c>
      <c r="D1819" s="2" t="s">
        <v>4248</v>
      </c>
    </row>
    <row r="1820" spans="1:4" x14ac:dyDescent="0.3">
      <c r="A1820" s="2" t="s">
        <v>7948</v>
      </c>
      <c r="B1820" s="2" t="s">
        <v>7949</v>
      </c>
      <c r="C1820" s="2" t="s">
        <v>7950</v>
      </c>
      <c r="D1820" s="2" t="s">
        <v>4248</v>
      </c>
    </row>
    <row r="1821" spans="1:4" x14ac:dyDescent="0.3">
      <c r="A1821" s="2" t="s">
        <v>7942</v>
      </c>
      <c r="B1821" s="2" t="s">
        <v>7943</v>
      </c>
      <c r="C1821" s="2" t="s">
        <v>7944</v>
      </c>
      <c r="D1821" s="2" t="s">
        <v>4248</v>
      </c>
    </row>
    <row r="1822" spans="1:4" x14ac:dyDescent="0.3">
      <c r="A1822" s="2" t="s">
        <v>7650</v>
      </c>
      <c r="B1822" s="2" t="s">
        <v>7651</v>
      </c>
      <c r="C1822" s="2" t="s">
        <v>7652</v>
      </c>
      <c r="D1822" s="2" t="s">
        <v>4248</v>
      </c>
    </row>
    <row r="1823" spans="1:4" x14ac:dyDescent="0.3">
      <c r="A1823" s="2" t="s">
        <v>7575</v>
      </c>
      <c r="B1823" s="2" t="s">
        <v>7576</v>
      </c>
      <c r="C1823" s="2" t="s">
        <v>7577</v>
      </c>
      <c r="D1823" s="2" t="s">
        <v>4248</v>
      </c>
    </row>
    <row r="1824" spans="1:4" x14ac:dyDescent="0.3">
      <c r="A1824" s="2" t="s">
        <v>7653</v>
      </c>
      <c r="B1824" s="2" t="s">
        <v>7654</v>
      </c>
      <c r="C1824" s="2" t="s">
        <v>7655</v>
      </c>
      <c r="D1824" s="2" t="s">
        <v>4248</v>
      </c>
    </row>
    <row r="1825" spans="1:4" x14ac:dyDescent="0.3">
      <c r="A1825" s="2" t="s">
        <v>1267</v>
      </c>
      <c r="B1825" s="3" t="s">
        <v>1268</v>
      </c>
      <c r="C1825" s="3" t="s">
        <v>1269</v>
      </c>
      <c r="D1825" s="2" t="s">
        <v>3713</v>
      </c>
    </row>
    <row r="1826" spans="1:4" x14ac:dyDescent="0.3">
      <c r="A1826" s="2" t="s">
        <v>1258</v>
      </c>
      <c r="B1826" s="3" t="s">
        <v>1259</v>
      </c>
      <c r="C1826" s="2" t="s">
        <v>1260</v>
      </c>
      <c r="D1826" s="2" t="s">
        <v>3713</v>
      </c>
    </row>
    <row r="1827" spans="1:4" x14ac:dyDescent="0.3">
      <c r="A1827" s="2" t="s">
        <v>1244</v>
      </c>
      <c r="B1827" s="3" t="s">
        <v>1245</v>
      </c>
      <c r="C1827" s="2" t="s">
        <v>1246</v>
      </c>
      <c r="D1827" s="2" t="s">
        <v>3713</v>
      </c>
    </row>
    <row r="1828" spans="1:4" x14ac:dyDescent="0.3">
      <c r="A1828" s="2" t="s">
        <v>1255</v>
      </c>
      <c r="B1828" s="3" t="s">
        <v>1256</v>
      </c>
      <c r="C1828" s="2" t="s">
        <v>1257</v>
      </c>
      <c r="D1828" s="2" t="s">
        <v>3713</v>
      </c>
    </row>
    <row r="1829" spans="1:4" x14ac:dyDescent="0.3">
      <c r="A1829" s="2" t="s">
        <v>1241</v>
      </c>
      <c r="B1829" s="3" t="s">
        <v>1242</v>
      </c>
      <c r="C1829" s="2" t="s">
        <v>1243</v>
      </c>
      <c r="D1829" s="2" t="s">
        <v>3713</v>
      </c>
    </row>
    <row r="1830" spans="1:4" x14ac:dyDescent="0.3">
      <c r="A1830" s="2" t="s">
        <v>2265</v>
      </c>
      <c r="B1830" s="2" t="s">
        <v>2266</v>
      </c>
      <c r="C1830" s="2" t="s">
        <v>2267</v>
      </c>
      <c r="D1830" s="2" t="s">
        <v>4248</v>
      </c>
    </row>
    <row r="1831" spans="1:4" x14ac:dyDescent="0.3">
      <c r="A1831" s="2" t="s">
        <v>413</v>
      </c>
      <c r="B1831" s="3" t="s">
        <v>414</v>
      </c>
      <c r="C1831" s="2" t="s">
        <v>415</v>
      </c>
      <c r="D1831" s="2" t="s">
        <v>4248</v>
      </c>
    </row>
    <row r="1832" spans="1:4" x14ac:dyDescent="0.3">
      <c r="A1832" s="2" t="s">
        <v>417</v>
      </c>
      <c r="B1832" s="3" t="s">
        <v>418</v>
      </c>
      <c r="C1832" s="2" t="s">
        <v>419</v>
      </c>
      <c r="D1832" s="2" t="s">
        <v>4248</v>
      </c>
    </row>
    <row r="1833" spans="1:4" x14ac:dyDescent="0.3">
      <c r="A1833" s="2" t="s">
        <v>1196</v>
      </c>
      <c r="B1833" s="2" t="s">
        <v>1197</v>
      </c>
      <c r="C1833" s="2" t="s">
        <v>1198</v>
      </c>
      <c r="D1833" s="2" t="s">
        <v>4248</v>
      </c>
    </row>
    <row r="1834" spans="1:4" x14ac:dyDescent="0.3">
      <c r="A1834" s="2" t="s">
        <v>337</v>
      </c>
      <c r="B1834" s="2" t="s">
        <v>338</v>
      </c>
      <c r="C1834" s="2" t="s">
        <v>339</v>
      </c>
      <c r="D1834" s="2" t="s">
        <v>4248</v>
      </c>
    </row>
    <row r="1835" spans="1:4" x14ac:dyDescent="0.3">
      <c r="A1835" s="2" t="s">
        <v>333</v>
      </c>
      <c r="B1835" s="2" t="s">
        <v>334</v>
      </c>
      <c r="C1835" s="2" t="s">
        <v>335</v>
      </c>
      <c r="D1835" s="2" t="s">
        <v>4248</v>
      </c>
    </row>
    <row r="1836" spans="1:4" x14ac:dyDescent="0.3">
      <c r="A1836" s="2" t="s">
        <v>2175</v>
      </c>
      <c r="B1836" s="2" t="s">
        <v>2176</v>
      </c>
      <c r="C1836" s="2" t="s">
        <v>2177</v>
      </c>
      <c r="D1836" s="2" t="s">
        <v>4248</v>
      </c>
    </row>
    <row r="1837" spans="1:4" x14ac:dyDescent="0.3">
      <c r="A1837" s="2" t="s">
        <v>307</v>
      </c>
      <c r="B1837" s="2" t="s">
        <v>308</v>
      </c>
      <c r="C1837" s="2" t="s">
        <v>309</v>
      </c>
      <c r="D1837" s="2" t="s">
        <v>4248</v>
      </c>
    </row>
    <row r="1838" spans="1:4" x14ac:dyDescent="0.3">
      <c r="A1838" s="2" t="s">
        <v>820</v>
      </c>
      <c r="B1838" s="2" t="s">
        <v>821</v>
      </c>
      <c r="C1838" s="2" t="s">
        <v>822</v>
      </c>
      <c r="D1838" s="2" t="s">
        <v>4248</v>
      </c>
    </row>
    <row r="1839" spans="1:4" x14ac:dyDescent="0.3">
      <c r="A1839" s="2" t="s">
        <v>832</v>
      </c>
      <c r="B1839" s="2" t="s">
        <v>833</v>
      </c>
      <c r="C1839" s="2" t="s">
        <v>834</v>
      </c>
      <c r="D1839" s="2" t="s">
        <v>4248</v>
      </c>
    </row>
    <row r="1840" spans="1:4" x14ac:dyDescent="0.3">
      <c r="A1840" s="2" t="s">
        <v>841</v>
      </c>
      <c r="B1840" s="2" t="s">
        <v>842</v>
      </c>
      <c r="C1840" s="2" t="s">
        <v>843</v>
      </c>
      <c r="D1840" s="2" t="s">
        <v>4248</v>
      </c>
    </row>
    <row r="1841" spans="1:4" x14ac:dyDescent="0.3">
      <c r="A1841" s="2" t="s">
        <v>180</v>
      </c>
      <c r="B1841" s="2" t="s">
        <v>181</v>
      </c>
      <c r="C1841" s="2" t="s">
        <v>182</v>
      </c>
      <c r="D1841" s="2" t="s">
        <v>4248</v>
      </c>
    </row>
    <row r="1842" spans="1:4" x14ac:dyDescent="0.3">
      <c r="A1842" s="2" t="s">
        <v>177</v>
      </c>
      <c r="B1842" s="2" t="s">
        <v>178</v>
      </c>
      <c r="C1842" s="2" t="s">
        <v>179</v>
      </c>
      <c r="D1842" s="2" t="s">
        <v>4248</v>
      </c>
    </row>
    <row r="1843" spans="1:4" x14ac:dyDescent="0.3">
      <c r="A1843" s="2" t="s">
        <v>1937</v>
      </c>
      <c r="B1843" s="2" t="s">
        <v>1938</v>
      </c>
      <c r="C1843" s="2" t="s">
        <v>3697</v>
      </c>
      <c r="D1843" s="2" t="s">
        <v>4248</v>
      </c>
    </row>
    <row r="1844" spans="1:4" x14ac:dyDescent="0.3">
      <c r="A1844" s="2" t="s">
        <v>1933</v>
      </c>
      <c r="B1844" s="2" t="s">
        <v>1934</v>
      </c>
      <c r="C1844" s="2" t="s">
        <v>1935</v>
      </c>
      <c r="D1844" s="2" t="s">
        <v>4248</v>
      </c>
    </row>
    <row r="1845" spans="1:4" x14ac:dyDescent="0.3">
      <c r="A1845" s="2" t="s">
        <v>1930</v>
      </c>
      <c r="B1845" s="2" t="s">
        <v>1931</v>
      </c>
      <c r="C1845" s="2" t="s">
        <v>1932</v>
      </c>
      <c r="D1845" s="2" t="s">
        <v>4248</v>
      </c>
    </row>
    <row r="1846" spans="1:4" x14ac:dyDescent="0.3">
      <c r="A1846" s="2" t="s">
        <v>1926</v>
      </c>
      <c r="B1846" s="2" t="s">
        <v>1927</v>
      </c>
      <c r="C1846" s="2" t="s">
        <v>1928</v>
      </c>
      <c r="D1846" s="2" t="s">
        <v>4248</v>
      </c>
    </row>
    <row r="1847" spans="1:4" x14ac:dyDescent="0.3">
      <c r="A1847" s="2" t="s">
        <v>1535</v>
      </c>
      <c r="B1847" s="2" t="s">
        <v>1536</v>
      </c>
      <c r="C1847" s="2" t="s">
        <v>1537</v>
      </c>
      <c r="D1847" s="2" t="s">
        <v>4248</v>
      </c>
    </row>
    <row r="1848" spans="1:4" x14ac:dyDescent="0.3">
      <c r="A1848" s="2" t="s">
        <v>1544</v>
      </c>
      <c r="B1848" s="2" t="s">
        <v>1545</v>
      </c>
      <c r="C1848" s="2" t="s">
        <v>1546</v>
      </c>
      <c r="D1848" s="2" t="s">
        <v>4248</v>
      </c>
    </row>
    <row r="1849" spans="1:4" x14ac:dyDescent="0.3">
      <c r="A1849" s="2" t="s">
        <v>7641</v>
      </c>
      <c r="B1849" s="2" t="s">
        <v>7642</v>
      </c>
      <c r="C1849" s="2" t="s">
        <v>7643</v>
      </c>
      <c r="D1849" s="2" t="s">
        <v>4248</v>
      </c>
    </row>
    <row r="1850" spans="1:4" x14ac:dyDescent="0.3">
      <c r="A1850" s="2" t="s">
        <v>7807</v>
      </c>
      <c r="B1850" s="2" t="s">
        <v>7808</v>
      </c>
      <c r="C1850" s="2" t="s">
        <v>7809</v>
      </c>
      <c r="D1850" s="2" t="s">
        <v>4248</v>
      </c>
    </row>
    <row r="1851" spans="1:4" x14ac:dyDescent="0.3">
      <c r="A1851" s="2" t="s">
        <v>7810</v>
      </c>
      <c r="B1851" s="2" t="s">
        <v>7621</v>
      </c>
      <c r="C1851" s="2" t="s">
        <v>7811</v>
      </c>
      <c r="D1851" s="2" t="s">
        <v>4248</v>
      </c>
    </row>
    <row r="1852" spans="1:4" x14ac:dyDescent="0.3">
      <c r="A1852" s="2" t="s">
        <v>6596</v>
      </c>
      <c r="B1852" s="2" t="s">
        <v>6597</v>
      </c>
      <c r="C1852" s="2" t="s">
        <v>6598</v>
      </c>
      <c r="D1852" s="2" t="s">
        <v>4248</v>
      </c>
    </row>
    <row r="1853" spans="1:4" x14ac:dyDescent="0.3">
      <c r="A1853" s="2" t="s">
        <v>7739</v>
      </c>
      <c r="B1853" s="2" t="s">
        <v>7740</v>
      </c>
      <c r="C1853" s="2" t="s">
        <v>7741</v>
      </c>
      <c r="D1853" s="2" t="s">
        <v>4248</v>
      </c>
    </row>
    <row r="1854" spans="1:4" x14ac:dyDescent="0.3">
      <c r="A1854" s="2" t="s">
        <v>7801</v>
      </c>
      <c r="B1854" s="2" t="s">
        <v>7802</v>
      </c>
      <c r="C1854" s="2" t="s">
        <v>7803</v>
      </c>
      <c r="D1854" s="2" t="s">
        <v>4248</v>
      </c>
    </row>
    <row r="1855" spans="1:4" x14ac:dyDescent="0.3">
      <c r="A1855" s="2" t="s">
        <v>7763</v>
      </c>
      <c r="B1855" s="2" t="s">
        <v>7764</v>
      </c>
      <c r="C1855" s="2" t="s">
        <v>7765</v>
      </c>
      <c r="D1855" s="2" t="s">
        <v>4248</v>
      </c>
    </row>
    <row r="1856" spans="1:4" x14ac:dyDescent="0.3">
      <c r="A1856" s="2" t="s">
        <v>7918</v>
      </c>
      <c r="B1856" s="2" t="s">
        <v>7919</v>
      </c>
      <c r="C1856" s="2" t="s">
        <v>7920</v>
      </c>
      <c r="D1856" s="2" t="s">
        <v>4248</v>
      </c>
    </row>
    <row r="1857" spans="1:4" x14ac:dyDescent="0.3">
      <c r="A1857" s="2" t="s">
        <v>7536</v>
      </c>
      <c r="B1857" s="2" t="s">
        <v>7537</v>
      </c>
      <c r="C1857" s="2" t="s">
        <v>7538</v>
      </c>
      <c r="D1857" s="2" t="s">
        <v>4248</v>
      </c>
    </row>
    <row r="1858" spans="1:4" x14ac:dyDescent="0.3">
      <c r="A1858" s="2" t="s">
        <v>7766</v>
      </c>
      <c r="B1858" s="2" t="s">
        <v>7767</v>
      </c>
      <c r="C1858" s="2" t="s">
        <v>7768</v>
      </c>
      <c r="D1858" s="2" t="s">
        <v>4248</v>
      </c>
    </row>
    <row r="1859" spans="1:4" x14ac:dyDescent="0.3">
      <c r="A1859" s="2" t="s">
        <v>7533</v>
      </c>
      <c r="B1859" s="2" t="s">
        <v>7534</v>
      </c>
      <c r="C1859" s="2" t="s">
        <v>7535</v>
      </c>
      <c r="D1859" s="2" t="s">
        <v>4248</v>
      </c>
    </row>
    <row r="1860" spans="1:4" x14ac:dyDescent="0.3">
      <c r="A1860" s="2" t="s">
        <v>7804</v>
      </c>
      <c r="B1860" s="2" t="s">
        <v>7805</v>
      </c>
      <c r="C1860" s="2" t="s">
        <v>7806</v>
      </c>
      <c r="D1860" s="2" t="s">
        <v>4248</v>
      </c>
    </row>
    <row r="1861" spans="1:4" x14ac:dyDescent="0.3">
      <c r="A1861" s="2" t="s">
        <v>7882</v>
      </c>
      <c r="B1861" s="2" t="s">
        <v>7883</v>
      </c>
      <c r="C1861" s="2" t="s">
        <v>7884</v>
      </c>
      <c r="D1861" s="2" t="s">
        <v>4248</v>
      </c>
    </row>
    <row r="1862" spans="1:4" x14ac:dyDescent="0.3">
      <c r="A1862" s="2" t="s">
        <v>7798</v>
      </c>
      <c r="B1862" s="2" t="s">
        <v>7799</v>
      </c>
      <c r="C1862" s="2" t="s">
        <v>7800</v>
      </c>
      <c r="D1862" s="2" t="s">
        <v>4248</v>
      </c>
    </row>
    <row r="1863" spans="1:4" x14ac:dyDescent="0.3">
      <c r="A1863" s="2" t="s">
        <v>7629</v>
      </c>
      <c r="B1863" s="2" t="s">
        <v>7630</v>
      </c>
      <c r="C1863" s="2" t="s">
        <v>7631</v>
      </c>
      <c r="D1863" s="2" t="s">
        <v>4248</v>
      </c>
    </row>
    <row r="1864" spans="1:4" x14ac:dyDescent="0.3">
      <c r="A1864" s="2" t="s">
        <v>7786</v>
      </c>
      <c r="B1864" s="2" t="s">
        <v>7787</v>
      </c>
      <c r="C1864" s="2" t="s">
        <v>7788</v>
      </c>
      <c r="D1864" s="2" t="s">
        <v>4248</v>
      </c>
    </row>
    <row r="1865" spans="1:4" x14ac:dyDescent="0.3">
      <c r="A1865" s="2" t="s">
        <v>7861</v>
      </c>
      <c r="B1865" s="2" t="s">
        <v>7862</v>
      </c>
      <c r="C1865" s="2" t="s">
        <v>7863</v>
      </c>
      <c r="D1865" s="2" t="s">
        <v>4248</v>
      </c>
    </row>
    <row r="1866" spans="1:4" x14ac:dyDescent="0.3">
      <c r="A1866" s="2" t="s">
        <v>7789</v>
      </c>
      <c r="B1866" s="2" t="s">
        <v>7790</v>
      </c>
      <c r="C1866" s="2" t="s">
        <v>7791</v>
      </c>
      <c r="D1866" s="2" t="s">
        <v>4248</v>
      </c>
    </row>
    <row r="1867" spans="1:4" x14ac:dyDescent="0.3">
      <c r="A1867" s="2" t="s">
        <v>7792</v>
      </c>
      <c r="B1867" s="2" t="s">
        <v>7793</v>
      </c>
      <c r="C1867" s="2" t="s">
        <v>7794</v>
      </c>
      <c r="D1867" s="2" t="s">
        <v>4248</v>
      </c>
    </row>
    <row r="1868" spans="1:4" x14ac:dyDescent="0.3">
      <c r="A1868" s="2" t="s">
        <v>7795</v>
      </c>
      <c r="B1868" s="2" t="s">
        <v>7796</v>
      </c>
      <c r="C1868" s="2" t="s">
        <v>7797</v>
      </c>
      <c r="D1868" s="2" t="s">
        <v>4248</v>
      </c>
    </row>
    <row r="1869" spans="1:4" x14ac:dyDescent="0.3">
      <c r="A1869" s="2" t="s">
        <v>7864</v>
      </c>
      <c r="B1869" s="2" t="s">
        <v>7865</v>
      </c>
      <c r="C1869" s="2" t="s">
        <v>7866</v>
      </c>
      <c r="D1869" s="2" t="s">
        <v>4248</v>
      </c>
    </row>
    <row r="1870" spans="1:4" x14ac:dyDescent="0.3">
      <c r="A1870" s="2" t="s">
        <v>7635</v>
      </c>
      <c r="B1870" s="2" t="s">
        <v>7636</v>
      </c>
      <c r="C1870" s="2" t="s">
        <v>7637</v>
      </c>
      <c r="D1870" s="2" t="s">
        <v>4248</v>
      </c>
    </row>
    <row r="1871" spans="1:4" x14ac:dyDescent="0.3">
      <c r="A1871" s="2" t="s">
        <v>7569</v>
      </c>
      <c r="B1871" s="2" t="s">
        <v>7570</v>
      </c>
      <c r="C1871" s="2" t="s">
        <v>7571</v>
      </c>
      <c r="D1871" s="2" t="s">
        <v>4248</v>
      </c>
    </row>
    <row r="1872" spans="1:4" x14ac:dyDescent="0.3">
      <c r="A1872" s="2" t="s">
        <v>7506</v>
      </c>
      <c r="B1872" s="2" t="s">
        <v>7507</v>
      </c>
      <c r="C1872" s="2" t="s">
        <v>7508</v>
      </c>
      <c r="D1872" s="2" t="s">
        <v>4248</v>
      </c>
    </row>
    <row r="1873" spans="1:4" x14ac:dyDescent="0.3">
      <c r="A1873" s="2" t="s">
        <v>7780</v>
      </c>
      <c r="B1873" s="2" t="s">
        <v>7781</v>
      </c>
      <c r="C1873" s="2" t="s">
        <v>7782</v>
      </c>
      <c r="D1873" s="2" t="s">
        <v>4248</v>
      </c>
    </row>
    <row r="1874" spans="1:4" x14ac:dyDescent="0.3">
      <c r="A1874" s="2" t="s">
        <v>7566</v>
      </c>
      <c r="B1874" s="2" t="s">
        <v>7567</v>
      </c>
      <c r="C1874" s="2" t="s">
        <v>7568</v>
      </c>
      <c r="D1874" s="2" t="s">
        <v>4248</v>
      </c>
    </row>
    <row r="1875" spans="1:4" x14ac:dyDescent="0.3">
      <c r="A1875" s="2" t="s">
        <v>7783</v>
      </c>
      <c r="B1875" s="2" t="s">
        <v>7784</v>
      </c>
      <c r="C1875" s="2" t="s">
        <v>7785</v>
      </c>
      <c r="D1875" s="2" t="s">
        <v>4248</v>
      </c>
    </row>
    <row r="1876" spans="1:4" x14ac:dyDescent="0.3">
      <c r="A1876" s="2" t="s">
        <v>7527</v>
      </c>
      <c r="B1876" s="2" t="s">
        <v>7528</v>
      </c>
      <c r="C1876" s="2" t="s">
        <v>7529</v>
      </c>
      <c r="D1876" s="2" t="s">
        <v>4248</v>
      </c>
    </row>
    <row r="1877" spans="1:4" x14ac:dyDescent="0.3">
      <c r="A1877" s="2" t="s">
        <v>8115</v>
      </c>
      <c r="B1877" s="2" t="s">
        <v>8107</v>
      </c>
      <c r="C1877" s="2" t="s">
        <v>8116</v>
      </c>
      <c r="D1877" s="2" t="s">
        <v>4248</v>
      </c>
    </row>
    <row r="1878" spans="1:4" x14ac:dyDescent="0.3">
      <c r="A1878" s="2" t="s">
        <v>7927</v>
      </c>
      <c r="B1878" s="2" t="s">
        <v>7928</v>
      </c>
      <c r="C1878" s="2" t="s">
        <v>7929</v>
      </c>
      <c r="D1878" s="2" t="s">
        <v>4248</v>
      </c>
    </row>
    <row r="1879" spans="1:4" x14ac:dyDescent="0.3">
      <c r="A1879" s="2" t="s">
        <v>7736</v>
      </c>
      <c r="B1879" s="2" t="s">
        <v>7737</v>
      </c>
      <c r="C1879" s="2" t="s">
        <v>7738</v>
      </c>
      <c r="D1879" s="2" t="s">
        <v>4248</v>
      </c>
    </row>
    <row r="1880" spans="1:4" x14ac:dyDescent="0.3">
      <c r="A1880" s="2" t="s">
        <v>7846</v>
      </c>
      <c r="B1880" s="2" t="s">
        <v>7847</v>
      </c>
      <c r="C1880" s="2" t="s">
        <v>7848</v>
      </c>
      <c r="D1880" s="2" t="s">
        <v>4248</v>
      </c>
    </row>
    <row r="1881" spans="1:4" x14ac:dyDescent="0.3">
      <c r="A1881" s="2" t="s">
        <v>7632</v>
      </c>
      <c r="B1881" s="2" t="s">
        <v>7633</v>
      </c>
      <c r="C1881" s="2" t="s">
        <v>7634</v>
      </c>
      <c r="D1881" s="2" t="s">
        <v>4248</v>
      </c>
    </row>
    <row r="1882" spans="1:4" x14ac:dyDescent="0.3">
      <c r="A1882" s="2" t="s">
        <v>7572</v>
      </c>
      <c r="B1882" s="2" t="s">
        <v>7573</v>
      </c>
      <c r="C1882" s="2" t="s">
        <v>7574</v>
      </c>
      <c r="D1882" s="2" t="s">
        <v>4248</v>
      </c>
    </row>
    <row r="1883" spans="1:4" x14ac:dyDescent="0.3">
      <c r="A1883" s="2" t="s">
        <v>4276</v>
      </c>
      <c r="B1883" s="2" t="s">
        <v>4277</v>
      </c>
      <c r="C1883" s="2" t="s">
        <v>4278</v>
      </c>
      <c r="D1883" s="2" t="s">
        <v>4248</v>
      </c>
    </row>
    <row r="1884" spans="1:4" x14ac:dyDescent="0.3">
      <c r="A1884" s="2" t="s">
        <v>8106</v>
      </c>
      <c r="B1884" s="2" t="s">
        <v>8107</v>
      </c>
      <c r="C1884" s="2" t="s">
        <v>8108</v>
      </c>
      <c r="D1884" s="2" t="s">
        <v>4248</v>
      </c>
    </row>
    <row r="1885" spans="1:4" x14ac:dyDescent="0.3">
      <c r="A1885" s="2" t="s">
        <v>8112</v>
      </c>
      <c r="B1885" s="2" t="s">
        <v>8113</v>
      </c>
      <c r="C1885" s="2" t="s">
        <v>8114</v>
      </c>
      <c r="D1885" s="2" t="s">
        <v>4248</v>
      </c>
    </row>
    <row r="1886" spans="1:4" x14ac:dyDescent="0.3">
      <c r="A1886" s="2" t="s">
        <v>7638</v>
      </c>
      <c r="B1886" s="2" t="s">
        <v>7639</v>
      </c>
      <c r="C1886" s="2" t="s">
        <v>7640</v>
      </c>
      <c r="D1886" s="2" t="s">
        <v>4248</v>
      </c>
    </row>
    <row r="1887" spans="1:4" x14ac:dyDescent="0.3">
      <c r="A1887" s="2" t="s">
        <v>8109</v>
      </c>
      <c r="B1887" s="2" t="s">
        <v>8110</v>
      </c>
      <c r="C1887" s="2" t="s">
        <v>8111</v>
      </c>
      <c r="D1887" s="2" t="s">
        <v>4248</v>
      </c>
    </row>
    <row r="1888" spans="1:4" x14ac:dyDescent="0.3">
      <c r="A1888" s="2" t="s">
        <v>8103</v>
      </c>
      <c r="B1888" s="2" t="s">
        <v>8104</v>
      </c>
      <c r="C1888" s="2" t="s">
        <v>8105</v>
      </c>
      <c r="D1888" s="2" t="s">
        <v>4248</v>
      </c>
    </row>
    <row r="1889" spans="1:4" x14ac:dyDescent="0.3">
      <c r="A1889" s="2" t="s">
        <v>7605</v>
      </c>
      <c r="B1889" s="2" t="s">
        <v>7606</v>
      </c>
      <c r="C1889" s="2" t="s">
        <v>7607</v>
      </c>
      <c r="D1889" s="2" t="s">
        <v>4248</v>
      </c>
    </row>
    <row r="1890" spans="1:4" x14ac:dyDescent="0.3">
      <c r="A1890" s="2" t="s">
        <v>7775</v>
      </c>
      <c r="B1890" s="2" t="s">
        <v>7776</v>
      </c>
      <c r="C1890" s="2" t="s">
        <v>7777</v>
      </c>
      <c r="D1890" s="2" t="s">
        <v>4248</v>
      </c>
    </row>
    <row r="1891" spans="1:4" x14ac:dyDescent="0.3">
      <c r="A1891" s="2" t="s">
        <v>7623</v>
      </c>
      <c r="B1891" s="2" t="s">
        <v>7624</v>
      </c>
      <c r="C1891" s="2" t="s">
        <v>7625</v>
      </c>
      <c r="D1891" s="2" t="s">
        <v>4248</v>
      </c>
    </row>
    <row r="1892" spans="1:4" x14ac:dyDescent="0.3">
      <c r="A1892" s="2" t="s">
        <v>7608</v>
      </c>
      <c r="B1892" s="2" t="s">
        <v>7609</v>
      </c>
      <c r="C1892" s="2" t="s">
        <v>7610</v>
      </c>
      <c r="D1892" s="2" t="s">
        <v>4248</v>
      </c>
    </row>
    <row r="1893" spans="1:4" x14ac:dyDescent="0.3">
      <c r="A1893" s="2" t="s">
        <v>7620</v>
      </c>
      <c r="B1893" s="2" t="s">
        <v>7621</v>
      </c>
      <c r="C1893" s="2" t="s">
        <v>7622</v>
      </c>
      <c r="D1893" s="2" t="s">
        <v>4248</v>
      </c>
    </row>
    <row r="1894" spans="1:4" x14ac:dyDescent="0.3">
      <c r="A1894" s="2" t="s">
        <v>7745</v>
      </c>
      <c r="B1894" s="2" t="s">
        <v>7746</v>
      </c>
      <c r="C1894" s="2" t="s">
        <v>7747</v>
      </c>
      <c r="D1894" s="2" t="s">
        <v>4248</v>
      </c>
    </row>
    <row r="1895" spans="1:4" x14ac:dyDescent="0.3">
      <c r="A1895" s="2" t="s">
        <v>7611</v>
      </c>
      <c r="B1895" s="2" t="s">
        <v>7612</v>
      </c>
      <c r="C1895" s="2" t="s">
        <v>7613</v>
      </c>
      <c r="D1895" s="2" t="s">
        <v>4248</v>
      </c>
    </row>
    <row r="1896" spans="1:4" x14ac:dyDescent="0.3">
      <c r="A1896" s="2" t="s">
        <v>7614</v>
      </c>
      <c r="B1896" s="2" t="s">
        <v>7615</v>
      </c>
      <c r="C1896" s="2" t="s">
        <v>7616</v>
      </c>
      <c r="D1896" s="2" t="s">
        <v>4248</v>
      </c>
    </row>
    <row r="1897" spans="1:4" x14ac:dyDescent="0.3">
      <c r="A1897" s="2" t="s">
        <v>7626</v>
      </c>
      <c r="B1897" s="2" t="s">
        <v>7627</v>
      </c>
      <c r="C1897" s="2" t="s">
        <v>7628</v>
      </c>
      <c r="D1897" s="2" t="s">
        <v>4248</v>
      </c>
    </row>
    <row r="1898" spans="1:4" x14ac:dyDescent="0.3">
      <c r="A1898" s="2" t="s">
        <v>7530</v>
      </c>
      <c r="B1898" s="2" t="s">
        <v>7531</v>
      </c>
      <c r="C1898" s="2" t="s">
        <v>7532</v>
      </c>
      <c r="D1898" s="2" t="s">
        <v>4248</v>
      </c>
    </row>
    <row r="1899" spans="1:4" x14ac:dyDescent="0.3">
      <c r="A1899" s="2" t="s">
        <v>7524</v>
      </c>
      <c r="B1899" s="2" t="s">
        <v>7525</v>
      </c>
      <c r="C1899" s="2" t="s">
        <v>7526</v>
      </c>
      <c r="D1899" s="2" t="s">
        <v>4248</v>
      </c>
    </row>
    <row r="1900" spans="1:4" x14ac:dyDescent="0.3">
      <c r="A1900" s="2" t="s">
        <v>7930</v>
      </c>
      <c r="B1900" s="2" t="s">
        <v>7931</v>
      </c>
      <c r="C1900" s="2" t="s">
        <v>7932</v>
      </c>
      <c r="D1900" s="2" t="s">
        <v>4248</v>
      </c>
    </row>
    <row r="1901" spans="1:4" x14ac:dyDescent="0.3">
      <c r="A1901" s="2" t="s">
        <v>7602</v>
      </c>
      <c r="B1901" s="2" t="s">
        <v>7603</v>
      </c>
      <c r="C1901" s="2" t="s">
        <v>7604</v>
      </c>
      <c r="D1901" s="2" t="s">
        <v>4248</v>
      </c>
    </row>
    <row r="1902" spans="1:4" x14ac:dyDescent="0.3">
      <c r="A1902" s="2" t="s">
        <v>7858</v>
      </c>
      <c r="B1902" s="2" t="s">
        <v>7859</v>
      </c>
      <c r="C1902" s="2" t="s">
        <v>7860</v>
      </c>
      <c r="D1902" s="2" t="s">
        <v>4248</v>
      </c>
    </row>
    <row r="1903" spans="1:4" x14ac:dyDescent="0.3">
      <c r="A1903" s="2" t="s">
        <v>7855</v>
      </c>
      <c r="B1903" s="2" t="s">
        <v>7856</v>
      </c>
      <c r="C1903" s="2" t="s">
        <v>7857</v>
      </c>
      <c r="D1903" s="2" t="s">
        <v>4248</v>
      </c>
    </row>
    <row r="1904" spans="1:4" x14ac:dyDescent="0.3">
      <c r="A1904" s="2" t="s">
        <v>7560</v>
      </c>
      <c r="B1904" s="2" t="s">
        <v>7561</v>
      </c>
      <c r="C1904" s="2" t="s">
        <v>7562</v>
      </c>
      <c r="D1904" s="2" t="s">
        <v>4248</v>
      </c>
    </row>
    <row r="1905" spans="1:4" x14ac:dyDescent="0.3">
      <c r="A1905" s="2" t="s">
        <v>7521</v>
      </c>
      <c r="B1905" s="2" t="s">
        <v>7522</v>
      </c>
      <c r="C1905" s="2" t="s">
        <v>7523</v>
      </c>
      <c r="D1905" s="2" t="s">
        <v>4248</v>
      </c>
    </row>
    <row r="1906" spans="1:4" x14ac:dyDescent="0.3">
      <c r="A1906" s="2" t="s">
        <v>8100</v>
      </c>
      <c r="B1906" s="2" t="s">
        <v>8101</v>
      </c>
      <c r="C1906" s="2" t="s">
        <v>8102</v>
      </c>
      <c r="D1906" s="2" t="s">
        <v>4248</v>
      </c>
    </row>
    <row r="1907" spans="1:4" x14ac:dyDescent="0.3">
      <c r="A1907" s="2" t="s">
        <v>7512</v>
      </c>
      <c r="B1907" s="2" t="s">
        <v>7513</v>
      </c>
      <c r="C1907" s="2" t="s">
        <v>7514</v>
      </c>
      <c r="D1907" s="2" t="s">
        <v>4248</v>
      </c>
    </row>
    <row r="1908" spans="1:4" x14ac:dyDescent="0.3">
      <c r="A1908" s="2" t="s">
        <v>7778</v>
      </c>
      <c r="B1908" s="2" t="s">
        <v>7621</v>
      </c>
      <c r="C1908" s="2" t="s">
        <v>7779</v>
      </c>
      <c r="D1908" s="2" t="s">
        <v>4248</v>
      </c>
    </row>
    <row r="1909" spans="1:4" x14ac:dyDescent="0.3">
      <c r="A1909" s="2" t="s">
        <v>7515</v>
      </c>
      <c r="B1909" s="2" t="s">
        <v>7516</v>
      </c>
      <c r="C1909" s="2" t="s">
        <v>7517</v>
      </c>
      <c r="D1909" s="2" t="s">
        <v>4248</v>
      </c>
    </row>
    <row r="1910" spans="1:4" x14ac:dyDescent="0.3">
      <c r="A1910" s="2" t="s">
        <v>7843</v>
      </c>
      <c r="B1910" s="2" t="s">
        <v>7844</v>
      </c>
      <c r="C1910" s="2" t="s">
        <v>7845</v>
      </c>
      <c r="D1910" s="2" t="s">
        <v>4248</v>
      </c>
    </row>
    <row r="1911" spans="1:4" x14ac:dyDescent="0.3">
      <c r="A1911" s="2" t="s">
        <v>7772</v>
      </c>
      <c r="B1911" s="2" t="s">
        <v>7773</v>
      </c>
      <c r="C1911" s="2" t="s">
        <v>7774</v>
      </c>
      <c r="D1911" s="2" t="s">
        <v>4248</v>
      </c>
    </row>
    <row r="1912" spans="1:4" x14ac:dyDescent="0.3">
      <c r="A1912" s="2" t="s">
        <v>7757</v>
      </c>
      <c r="B1912" s="2" t="s">
        <v>7758</v>
      </c>
      <c r="C1912" s="2" t="s">
        <v>7759</v>
      </c>
      <c r="D1912" s="2" t="s">
        <v>4248</v>
      </c>
    </row>
    <row r="1913" spans="1:4" x14ac:dyDescent="0.3">
      <c r="A1913" s="2" t="s">
        <v>7733</v>
      </c>
      <c r="B1913" s="2" t="s">
        <v>7734</v>
      </c>
      <c r="C1913" s="2" t="s">
        <v>7735</v>
      </c>
      <c r="D1913" s="2" t="s">
        <v>4248</v>
      </c>
    </row>
    <row r="1914" spans="1:4" x14ac:dyDescent="0.3">
      <c r="A1914" s="2" t="s">
        <v>7769</v>
      </c>
      <c r="B1914" s="2" t="s">
        <v>7770</v>
      </c>
      <c r="C1914" s="2" t="s">
        <v>7771</v>
      </c>
      <c r="D1914" s="2" t="s">
        <v>4248</v>
      </c>
    </row>
    <row r="1915" spans="1:4" x14ac:dyDescent="0.3">
      <c r="A1915" s="2" t="s">
        <v>7730</v>
      </c>
      <c r="B1915" s="2" t="s">
        <v>7731</v>
      </c>
      <c r="C1915" s="2" t="s">
        <v>7732</v>
      </c>
      <c r="D1915" s="2" t="s">
        <v>4248</v>
      </c>
    </row>
    <row r="1916" spans="1:4" x14ac:dyDescent="0.3">
      <c r="A1916" s="2" t="s">
        <v>7849</v>
      </c>
      <c r="B1916" s="2" t="s">
        <v>7850</v>
      </c>
      <c r="C1916" s="2" t="s">
        <v>7851</v>
      </c>
      <c r="D1916" s="2" t="s">
        <v>4248</v>
      </c>
    </row>
    <row r="1917" spans="1:4" x14ac:dyDescent="0.3">
      <c r="A1917" s="2" t="s">
        <v>7912</v>
      </c>
      <c r="B1917" s="2" t="s">
        <v>7913</v>
      </c>
      <c r="C1917" s="2" t="s">
        <v>7914</v>
      </c>
      <c r="D1917" s="2" t="s">
        <v>4248</v>
      </c>
    </row>
    <row r="1918" spans="1:4" x14ac:dyDescent="0.3">
      <c r="A1918" s="2" t="s">
        <v>7936</v>
      </c>
      <c r="B1918" s="2" t="s">
        <v>7937</v>
      </c>
      <c r="C1918" s="2" t="s">
        <v>7938</v>
      </c>
      <c r="D1918" s="2" t="s">
        <v>4248</v>
      </c>
    </row>
    <row r="1919" spans="1:4" x14ac:dyDescent="0.3">
      <c r="A1919" s="2" t="s">
        <v>7563</v>
      </c>
      <c r="B1919" s="2" t="s">
        <v>7564</v>
      </c>
      <c r="C1919" s="2" t="s">
        <v>7565</v>
      </c>
      <c r="D1919" s="2" t="s">
        <v>4248</v>
      </c>
    </row>
    <row r="1920" spans="1:4" x14ac:dyDescent="0.3">
      <c r="A1920" s="2" t="s">
        <v>7909</v>
      </c>
      <c r="B1920" s="2" t="s">
        <v>7910</v>
      </c>
      <c r="C1920" s="2" t="s">
        <v>7911</v>
      </c>
      <c r="D1920" s="2" t="s">
        <v>4248</v>
      </c>
    </row>
    <row r="1921" spans="1:4" x14ac:dyDescent="0.3">
      <c r="A1921" s="2" t="s">
        <v>7933</v>
      </c>
      <c r="B1921" s="2" t="s">
        <v>7934</v>
      </c>
      <c r="C1921" s="2" t="s">
        <v>7935</v>
      </c>
      <c r="D1921" s="2" t="s">
        <v>4248</v>
      </c>
    </row>
    <row r="1922" spans="1:4" x14ac:dyDescent="0.3">
      <c r="A1922" s="2" t="s">
        <v>7509</v>
      </c>
      <c r="B1922" s="2" t="s">
        <v>7510</v>
      </c>
      <c r="C1922" s="2" t="s">
        <v>7511</v>
      </c>
      <c r="D1922" s="2" t="s">
        <v>4248</v>
      </c>
    </row>
    <row r="1923" spans="1:4" x14ac:dyDescent="0.3">
      <c r="A1923" s="2" t="s">
        <v>7617</v>
      </c>
      <c r="B1923" s="2" t="s">
        <v>7618</v>
      </c>
      <c r="C1923" s="2" t="s">
        <v>7619</v>
      </c>
      <c r="D1923" s="2" t="s">
        <v>4248</v>
      </c>
    </row>
    <row r="1924" spans="1:4" x14ac:dyDescent="0.3">
      <c r="A1924" s="2" t="s">
        <v>9768</v>
      </c>
      <c r="B1924" s="2" t="s">
        <v>9769</v>
      </c>
      <c r="C1924" s="2" t="s">
        <v>9770</v>
      </c>
      <c r="D1924" s="2" t="s">
        <v>4248</v>
      </c>
    </row>
    <row r="1925" spans="1:4" x14ac:dyDescent="0.3">
      <c r="A1925" s="2" t="s">
        <v>7879</v>
      </c>
      <c r="B1925" s="2" t="s">
        <v>7880</v>
      </c>
      <c r="C1925" s="2" t="s">
        <v>7881</v>
      </c>
      <c r="D1925" s="2" t="s">
        <v>4248</v>
      </c>
    </row>
    <row r="1926" spans="1:4" x14ac:dyDescent="0.3">
      <c r="A1926" s="2" t="s">
        <v>7900</v>
      </c>
      <c r="B1926" s="2" t="s">
        <v>7901</v>
      </c>
      <c r="C1926" s="2" t="s">
        <v>7902</v>
      </c>
      <c r="D1926" s="2" t="s">
        <v>4248</v>
      </c>
    </row>
    <row r="1927" spans="1:4" x14ac:dyDescent="0.3">
      <c r="A1927" s="2" t="s">
        <v>7596</v>
      </c>
      <c r="B1927" s="2" t="s">
        <v>7597</v>
      </c>
      <c r="C1927" s="2" t="s">
        <v>7598</v>
      </c>
      <c r="D1927" s="2" t="s">
        <v>4248</v>
      </c>
    </row>
    <row r="1928" spans="1:4" x14ac:dyDescent="0.3">
      <c r="A1928" s="2" t="s">
        <v>7599</v>
      </c>
      <c r="B1928" s="2" t="s">
        <v>7600</v>
      </c>
      <c r="C1928" s="2" t="s">
        <v>7601</v>
      </c>
      <c r="D1928" s="2" t="s">
        <v>4248</v>
      </c>
    </row>
    <row r="1929" spans="1:4" x14ac:dyDescent="0.3">
      <c r="A1929" s="2" t="s">
        <v>7897</v>
      </c>
      <c r="B1929" s="2" t="s">
        <v>7898</v>
      </c>
      <c r="C1929" s="2" t="s">
        <v>7899</v>
      </c>
      <c r="D1929" s="2" t="s">
        <v>4248</v>
      </c>
    </row>
    <row r="1930" spans="1:4" x14ac:dyDescent="0.3">
      <c r="A1930" s="2" t="s">
        <v>7518</v>
      </c>
      <c r="B1930" s="2" t="s">
        <v>7519</v>
      </c>
      <c r="C1930" s="2" t="s">
        <v>7520</v>
      </c>
      <c r="D1930" s="2" t="s">
        <v>4248</v>
      </c>
    </row>
    <row r="1931" spans="1:4" x14ac:dyDescent="0.3">
      <c r="A1931" s="2" t="s">
        <v>7742</v>
      </c>
      <c r="B1931" s="2" t="s">
        <v>7743</v>
      </c>
      <c r="C1931" s="2" t="s">
        <v>7744</v>
      </c>
      <c r="D1931" s="2" t="s">
        <v>4248</v>
      </c>
    </row>
    <row r="1932" spans="1:4" x14ac:dyDescent="0.3">
      <c r="A1932" s="2" t="s">
        <v>7840</v>
      </c>
      <c r="B1932" s="2" t="s">
        <v>7841</v>
      </c>
      <c r="C1932" s="2" t="s">
        <v>7842</v>
      </c>
      <c r="D1932" s="2" t="s">
        <v>4248</v>
      </c>
    </row>
    <row r="1933" spans="1:4" x14ac:dyDescent="0.3">
      <c r="A1933" s="2" t="s">
        <v>9341</v>
      </c>
      <c r="B1933" s="2" t="s">
        <v>9342</v>
      </c>
      <c r="C1933" s="2" t="s">
        <v>9343</v>
      </c>
      <c r="D1933" s="2" t="s">
        <v>3713</v>
      </c>
    </row>
    <row r="1934" spans="1:4" x14ac:dyDescent="0.3">
      <c r="A1934" s="2" t="s">
        <v>9350</v>
      </c>
      <c r="B1934" s="2" t="s">
        <v>9351</v>
      </c>
      <c r="C1934" s="2" t="s">
        <v>9352</v>
      </c>
      <c r="D1934" s="2" t="s">
        <v>3713</v>
      </c>
    </row>
    <row r="1935" spans="1:4" x14ac:dyDescent="0.3">
      <c r="A1935" s="2" t="s">
        <v>9633</v>
      </c>
      <c r="B1935" s="2" t="s">
        <v>9634</v>
      </c>
      <c r="C1935" s="2" t="s">
        <v>9635</v>
      </c>
      <c r="D1935" s="2" t="s">
        <v>3713</v>
      </c>
    </row>
    <row r="1936" spans="1:4" x14ac:dyDescent="0.3">
      <c r="A1936" s="2" t="s">
        <v>9521</v>
      </c>
      <c r="B1936" s="2" t="s">
        <v>9522</v>
      </c>
      <c r="C1936" s="2" t="s">
        <v>9523</v>
      </c>
      <c r="D1936" s="2" t="s">
        <v>3713</v>
      </c>
    </row>
    <row r="1937" spans="1:4" x14ac:dyDescent="0.3">
      <c r="A1937" s="2" t="s">
        <v>9338</v>
      </c>
      <c r="B1937" s="2" t="s">
        <v>9339</v>
      </c>
      <c r="C1937" s="2" t="s">
        <v>9340</v>
      </c>
      <c r="D1937" s="2" t="s">
        <v>3713</v>
      </c>
    </row>
    <row r="1938" spans="1:4" x14ac:dyDescent="0.3">
      <c r="A1938" s="2" t="s">
        <v>9347</v>
      </c>
      <c r="B1938" s="2" t="s">
        <v>9348</v>
      </c>
      <c r="C1938" s="2" t="s">
        <v>9349</v>
      </c>
      <c r="D1938" s="2" t="s">
        <v>3713</v>
      </c>
    </row>
    <row r="1939" spans="1:4" x14ac:dyDescent="0.3">
      <c r="A1939" s="2" t="s">
        <v>9532</v>
      </c>
      <c r="B1939" s="2" t="s">
        <v>9533</v>
      </c>
      <c r="C1939" s="2" t="s">
        <v>9534</v>
      </c>
      <c r="D1939" s="2" t="s">
        <v>3713</v>
      </c>
    </row>
    <row r="1940" spans="1:4" x14ac:dyDescent="0.3">
      <c r="A1940" s="2" t="s">
        <v>9518</v>
      </c>
      <c r="B1940" s="2" t="s">
        <v>9519</v>
      </c>
      <c r="C1940" s="2" t="s">
        <v>9520</v>
      </c>
      <c r="D1940" s="2" t="s">
        <v>3713</v>
      </c>
    </row>
    <row r="1941" spans="1:4" x14ac:dyDescent="0.3">
      <c r="A1941" s="2" t="s">
        <v>9344</v>
      </c>
      <c r="B1941" s="2" t="s">
        <v>9345</v>
      </c>
      <c r="C1941" s="2" t="s">
        <v>9346</v>
      </c>
      <c r="D1941" s="2" t="s">
        <v>3713</v>
      </c>
    </row>
    <row r="1942" spans="1:4" x14ac:dyDescent="0.3">
      <c r="A1942" s="2" t="s">
        <v>9497</v>
      </c>
      <c r="B1942" s="2" t="s">
        <v>9498</v>
      </c>
      <c r="C1942" s="2" t="s">
        <v>9499</v>
      </c>
      <c r="D1942" s="2" t="s">
        <v>3713</v>
      </c>
    </row>
    <row r="1943" spans="1:4" x14ac:dyDescent="0.3">
      <c r="A1943" s="2" t="s">
        <v>9636</v>
      </c>
      <c r="B1943" s="2" t="s">
        <v>9637</v>
      </c>
      <c r="C1943" s="2" t="s">
        <v>9638</v>
      </c>
      <c r="D1943" s="2" t="s">
        <v>3713</v>
      </c>
    </row>
    <row r="1944" spans="1:4" x14ac:dyDescent="0.3">
      <c r="A1944" s="2" t="s">
        <v>9529</v>
      </c>
      <c r="B1944" s="2" t="s">
        <v>9530</v>
      </c>
      <c r="C1944" s="2" t="s">
        <v>9531</v>
      </c>
      <c r="D1944" s="2" t="s">
        <v>3713</v>
      </c>
    </row>
    <row r="1945" spans="1:4" x14ac:dyDescent="0.3">
      <c r="A1945" s="2" t="s">
        <v>5167</v>
      </c>
      <c r="B1945" s="2" t="s">
        <v>5168</v>
      </c>
      <c r="C1945" s="2" t="s">
        <v>5169</v>
      </c>
      <c r="D1945" s="2" t="s">
        <v>4248</v>
      </c>
    </row>
    <row r="1946" spans="1:4" x14ac:dyDescent="0.3">
      <c r="A1946" s="2" t="s">
        <v>5164</v>
      </c>
      <c r="B1946" s="2" t="s">
        <v>5165</v>
      </c>
      <c r="C1946" s="2" t="s">
        <v>5166</v>
      </c>
      <c r="D1946" s="2" t="s">
        <v>4248</v>
      </c>
    </row>
    <row r="1947" spans="1:4" x14ac:dyDescent="0.3">
      <c r="A1947" s="2" t="s">
        <v>5161</v>
      </c>
      <c r="B1947" s="2" t="s">
        <v>5162</v>
      </c>
      <c r="C1947" s="2" t="s">
        <v>5163</v>
      </c>
      <c r="D1947" s="2" t="s">
        <v>4248</v>
      </c>
    </row>
    <row r="1948" spans="1:4" x14ac:dyDescent="0.3">
      <c r="A1948" s="2" t="s">
        <v>9559</v>
      </c>
      <c r="B1948" s="2" t="s">
        <v>9560</v>
      </c>
      <c r="C1948" s="2" t="s">
        <v>9561</v>
      </c>
      <c r="D1948" s="2" t="s">
        <v>4248</v>
      </c>
    </row>
    <row r="1949" spans="1:4" x14ac:dyDescent="0.3">
      <c r="A1949" s="18" t="s">
        <v>3446</v>
      </c>
      <c r="B1949" s="2" t="s">
        <v>3447</v>
      </c>
      <c r="C1949" s="2" t="s">
        <v>3448</v>
      </c>
      <c r="D1949" s="2" t="s">
        <v>4248</v>
      </c>
    </row>
    <row r="1950" spans="1:4" x14ac:dyDescent="0.3">
      <c r="A1950" s="2" t="s">
        <v>9708</v>
      </c>
      <c r="B1950" s="2" t="s">
        <v>9709</v>
      </c>
      <c r="C1950" s="2" t="s">
        <v>9710</v>
      </c>
      <c r="D1950" s="2" t="s">
        <v>4248</v>
      </c>
    </row>
    <row r="1951" spans="1:4" x14ac:dyDescent="0.3">
      <c r="A1951" s="2" t="s">
        <v>4472</v>
      </c>
      <c r="B1951" s="2" t="s">
        <v>4473</v>
      </c>
      <c r="C1951" s="2" t="s">
        <v>4474</v>
      </c>
      <c r="D1951" s="2" t="s">
        <v>4248</v>
      </c>
    </row>
    <row r="1952" spans="1:4" x14ac:dyDescent="0.3">
      <c r="A1952" s="2" t="s">
        <v>4970</v>
      </c>
      <c r="B1952" s="2" t="s">
        <v>4971</v>
      </c>
      <c r="C1952" s="2" t="s">
        <v>4972</v>
      </c>
      <c r="D1952" s="2" t="s">
        <v>3713</v>
      </c>
    </row>
    <row r="1953" spans="1:4" x14ac:dyDescent="0.3">
      <c r="A1953" s="2" t="s">
        <v>4314</v>
      </c>
      <c r="B1953" s="2" t="s">
        <v>4315</v>
      </c>
      <c r="C1953" s="2" t="s">
        <v>4316</v>
      </c>
      <c r="D1953" s="2" t="s">
        <v>3713</v>
      </c>
    </row>
    <row r="1954" spans="1:4" x14ac:dyDescent="0.3">
      <c r="A1954" s="2" t="s">
        <v>9512</v>
      </c>
      <c r="B1954" s="2" t="s">
        <v>9513</v>
      </c>
      <c r="C1954" s="2" t="s">
        <v>9514</v>
      </c>
      <c r="D1954" s="2" t="s">
        <v>3713</v>
      </c>
    </row>
    <row r="1955" spans="1:4" x14ac:dyDescent="0.3">
      <c r="A1955" s="2" t="s">
        <v>5084</v>
      </c>
      <c r="B1955" s="2" t="s">
        <v>5085</v>
      </c>
      <c r="C1955" s="2" t="s">
        <v>5086</v>
      </c>
      <c r="D1955" s="2" t="s">
        <v>3713</v>
      </c>
    </row>
    <row r="1956" spans="1:4" x14ac:dyDescent="0.3">
      <c r="A1956" s="2" t="s">
        <v>4521</v>
      </c>
      <c r="B1956" s="2" t="s">
        <v>4522</v>
      </c>
      <c r="C1956" s="2" t="s">
        <v>4523</v>
      </c>
      <c r="D1956" s="2" t="s">
        <v>4248</v>
      </c>
    </row>
    <row r="1957" spans="1:4" x14ac:dyDescent="0.3">
      <c r="A1957" s="2" t="s">
        <v>4676</v>
      </c>
      <c r="B1957" s="2" t="s">
        <v>4677</v>
      </c>
      <c r="C1957" s="2" t="s">
        <v>4678</v>
      </c>
      <c r="D1957" s="2" t="s">
        <v>4248</v>
      </c>
    </row>
    <row r="1958" spans="1:4" x14ac:dyDescent="0.3">
      <c r="A1958" s="2" t="s">
        <v>4466</v>
      </c>
      <c r="B1958" s="2" t="s">
        <v>4467</v>
      </c>
      <c r="C1958" s="2" t="s">
        <v>4468</v>
      </c>
      <c r="D1958" s="2" t="s">
        <v>4248</v>
      </c>
    </row>
    <row r="1959" spans="1:4" x14ac:dyDescent="0.3">
      <c r="A1959" s="2" t="s">
        <v>4673</v>
      </c>
      <c r="B1959" s="2" t="s">
        <v>4674</v>
      </c>
      <c r="C1959" s="2" t="s">
        <v>4675</v>
      </c>
      <c r="D1959" s="2" t="s">
        <v>4248</v>
      </c>
    </row>
    <row r="1960" spans="1:4" x14ac:dyDescent="0.3">
      <c r="A1960" s="2" t="s">
        <v>4670</v>
      </c>
      <c r="B1960" s="2" t="s">
        <v>4671</v>
      </c>
      <c r="C1960" s="2" t="s">
        <v>4672</v>
      </c>
      <c r="D1960" s="2" t="s">
        <v>4248</v>
      </c>
    </row>
    <row r="1961" spans="1:4" x14ac:dyDescent="0.3">
      <c r="A1961" s="2" t="s">
        <v>4629</v>
      </c>
      <c r="B1961" s="2" t="s">
        <v>4630</v>
      </c>
      <c r="C1961" s="2" t="s">
        <v>4631</v>
      </c>
      <c r="D1961" s="2" t="s">
        <v>4248</v>
      </c>
    </row>
    <row r="1962" spans="1:4" x14ac:dyDescent="0.3">
      <c r="A1962" s="2" t="s">
        <v>7410</v>
      </c>
      <c r="B1962" s="2" t="s">
        <v>7411</v>
      </c>
      <c r="C1962" s="2" t="s">
        <v>7412</v>
      </c>
      <c r="D1962" s="2" t="s">
        <v>4248</v>
      </c>
    </row>
    <row r="1963" spans="1:4" x14ac:dyDescent="0.3">
      <c r="A1963" s="2" t="s">
        <v>8195</v>
      </c>
      <c r="B1963" s="2" t="s">
        <v>8196</v>
      </c>
      <c r="C1963" s="2" t="s">
        <v>8197</v>
      </c>
      <c r="D1963" s="2" t="s">
        <v>4248</v>
      </c>
    </row>
    <row r="1964" spans="1:4" x14ac:dyDescent="0.3">
      <c r="A1964" s="2" t="s">
        <v>4664</v>
      </c>
      <c r="B1964" s="2" t="s">
        <v>4665</v>
      </c>
      <c r="C1964" s="2" t="s">
        <v>4666</v>
      </c>
      <c r="D1964" s="2" t="s">
        <v>4248</v>
      </c>
    </row>
    <row r="1965" spans="1:4" x14ac:dyDescent="0.3">
      <c r="A1965" s="2" t="s">
        <v>4667</v>
      </c>
      <c r="B1965" s="2" t="s">
        <v>4668</v>
      </c>
      <c r="C1965" s="2" t="s">
        <v>4669</v>
      </c>
      <c r="D1965" s="2" t="s">
        <v>4248</v>
      </c>
    </row>
    <row r="1966" spans="1:4" x14ac:dyDescent="0.3">
      <c r="A1966" s="2" t="s">
        <v>4661</v>
      </c>
      <c r="B1966" s="2" t="s">
        <v>4662</v>
      </c>
      <c r="C1966" s="2" t="s">
        <v>4663</v>
      </c>
      <c r="D1966" s="2" t="s">
        <v>4248</v>
      </c>
    </row>
    <row r="1967" spans="1:4" x14ac:dyDescent="0.3">
      <c r="A1967" s="2" t="s">
        <v>4575</v>
      </c>
      <c r="B1967" s="2" t="s">
        <v>4576</v>
      </c>
      <c r="C1967" s="2" t="s">
        <v>4577</v>
      </c>
      <c r="D1967" s="2" t="s">
        <v>4248</v>
      </c>
    </row>
    <row r="1968" spans="1:4" x14ac:dyDescent="0.3">
      <c r="A1968" s="2" t="s">
        <v>4655</v>
      </c>
      <c r="B1968" s="2" t="s">
        <v>4656</v>
      </c>
      <c r="C1968" s="2" t="s">
        <v>4657</v>
      </c>
      <c r="D1968" s="2" t="s">
        <v>4248</v>
      </c>
    </row>
    <row r="1969" spans="1:4" x14ac:dyDescent="0.3">
      <c r="A1969" s="2" t="s">
        <v>4658</v>
      </c>
      <c r="B1969" s="2" t="s">
        <v>4659</v>
      </c>
      <c r="C1969" s="2" t="s">
        <v>4660</v>
      </c>
      <c r="D1969" s="2" t="s">
        <v>4248</v>
      </c>
    </row>
    <row r="1970" spans="1:4" x14ac:dyDescent="0.3">
      <c r="A1970" s="2" t="s">
        <v>4563</v>
      </c>
      <c r="B1970" s="2" t="s">
        <v>4564</v>
      </c>
      <c r="C1970" s="2" t="s">
        <v>4565</v>
      </c>
      <c r="D1970" s="2" t="s">
        <v>4248</v>
      </c>
    </row>
    <row r="1971" spans="1:4" x14ac:dyDescent="0.3">
      <c r="A1971" s="2" t="s">
        <v>4551</v>
      </c>
      <c r="B1971" s="2" t="s">
        <v>4552</v>
      </c>
      <c r="C1971" s="2" t="s">
        <v>4553</v>
      </c>
      <c r="D1971" s="2" t="s">
        <v>4248</v>
      </c>
    </row>
    <row r="1972" spans="1:4" x14ac:dyDescent="0.3">
      <c r="A1972" s="2" t="s">
        <v>4554</v>
      </c>
      <c r="B1972" s="2" t="s">
        <v>4555</v>
      </c>
      <c r="C1972" s="2" t="s">
        <v>4556</v>
      </c>
      <c r="D1972" s="2" t="s">
        <v>4248</v>
      </c>
    </row>
    <row r="1973" spans="1:4" x14ac:dyDescent="0.3">
      <c r="A1973" s="2" t="s">
        <v>7473</v>
      </c>
      <c r="B1973" s="2" t="s">
        <v>7474</v>
      </c>
      <c r="C1973" s="2" t="s">
        <v>7475</v>
      </c>
      <c r="D1973" s="2" t="s">
        <v>4248</v>
      </c>
    </row>
    <row r="1974" spans="1:4" x14ac:dyDescent="0.3">
      <c r="A1974" s="2" t="s">
        <v>7503</v>
      </c>
      <c r="B1974" s="2" t="s">
        <v>7504</v>
      </c>
      <c r="C1974" s="2" t="s">
        <v>7505</v>
      </c>
      <c r="D1974" s="2" t="s">
        <v>4248</v>
      </c>
    </row>
    <row r="1975" spans="1:4" x14ac:dyDescent="0.3">
      <c r="A1975" s="2" t="s">
        <v>4503</v>
      </c>
      <c r="B1975" s="2" t="s">
        <v>4504</v>
      </c>
      <c r="C1975" s="2" t="s">
        <v>4505</v>
      </c>
      <c r="D1975" s="2" t="s">
        <v>4248</v>
      </c>
    </row>
    <row r="1976" spans="1:4" x14ac:dyDescent="0.3">
      <c r="A1976" s="2" t="s">
        <v>5090</v>
      </c>
      <c r="B1976" s="2" t="s">
        <v>5091</v>
      </c>
      <c r="C1976" s="2" t="s">
        <v>5092</v>
      </c>
      <c r="D1976" s="2" t="s">
        <v>4248</v>
      </c>
    </row>
    <row r="1977" spans="1:4" x14ac:dyDescent="0.3">
      <c r="A1977" s="2" t="s">
        <v>9735</v>
      </c>
      <c r="B1977" s="2" t="s">
        <v>9736</v>
      </c>
      <c r="C1977" s="2" t="s">
        <v>9737</v>
      </c>
      <c r="D1977" s="2" t="s">
        <v>4248</v>
      </c>
    </row>
    <row r="1978" spans="1:4" x14ac:dyDescent="0.3">
      <c r="A1978" s="2" t="s">
        <v>9732</v>
      </c>
      <c r="B1978" s="2" t="s">
        <v>9733</v>
      </c>
      <c r="C1978" s="2" t="s">
        <v>9734</v>
      </c>
      <c r="D1978" s="2" t="s">
        <v>4248</v>
      </c>
    </row>
    <row r="1979" spans="1:4" x14ac:dyDescent="0.3">
      <c r="A1979" s="2" t="s">
        <v>7476</v>
      </c>
      <c r="B1979" s="2" t="s">
        <v>7477</v>
      </c>
      <c r="C1979" s="2" t="s">
        <v>7478</v>
      </c>
      <c r="D1979" s="2" t="s">
        <v>4248</v>
      </c>
    </row>
    <row r="1980" spans="1:4" x14ac:dyDescent="0.3">
      <c r="A1980" s="2" t="s">
        <v>9729</v>
      </c>
      <c r="B1980" s="2" t="s">
        <v>9730</v>
      </c>
      <c r="C1980" s="2" t="s">
        <v>9731</v>
      </c>
      <c r="D1980" s="2" t="s">
        <v>4248</v>
      </c>
    </row>
    <row r="1981" spans="1:4" x14ac:dyDescent="0.3">
      <c r="A1981" s="2" t="s">
        <v>7458</v>
      </c>
      <c r="B1981" s="2" t="s">
        <v>7459</v>
      </c>
      <c r="C1981" s="2" t="s">
        <v>7460</v>
      </c>
      <c r="D1981" s="2" t="s">
        <v>4248</v>
      </c>
    </row>
    <row r="1982" spans="1:4" x14ac:dyDescent="0.3">
      <c r="A1982" s="2" t="s">
        <v>7455</v>
      </c>
      <c r="B1982" s="2" t="s">
        <v>7456</v>
      </c>
      <c r="C1982" s="2" t="s">
        <v>7457</v>
      </c>
      <c r="D1982" s="2" t="s">
        <v>4248</v>
      </c>
    </row>
    <row r="1983" spans="1:4" x14ac:dyDescent="0.3">
      <c r="A1983" s="2" t="s">
        <v>4605</v>
      </c>
      <c r="B1983" s="2" t="s">
        <v>4606</v>
      </c>
      <c r="C1983" s="2" t="s">
        <v>4607</v>
      </c>
      <c r="D1983" s="2" t="s">
        <v>4248</v>
      </c>
    </row>
    <row r="1984" spans="1:4" x14ac:dyDescent="0.3">
      <c r="A1984" s="2" t="s">
        <v>9684</v>
      </c>
      <c r="B1984" s="2" t="s">
        <v>9685</v>
      </c>
      <c r="C1984" s="2" t="s">
        <v>9686</v>
      </c>
      <c r="D1984" s="2" t="s">
        <v>4248</v>
      </c>
    </row>
    <row r="1985" spans="1:4" x14ac:dyDescent="0.3">
      <c r="A1985" s="2" t="s">
        <v>9556</v>
      </c>
      <c r="B1985" s="2" t="s">
        <v>9557</v>
      </c>
      <c r="C1985" s="2" t="s">
        <v>9558</v>
      </c>
      <c r="D1985" s="2" t="s">
        <v>4248</v>
      </c>
    </row>
    <row r="1986" spans="1:4" x14ac:dyDescent="0.3">
      <c r="A1986" s="2" t="s">
        <v>9526</v>
      </c>
      <c r="B1986" s="2" t="s">
        <v>9527</v>
      </c>
      <c r="C1986" s="2" t="s">
        <v>9528</v>
      </c>
      <c r="D1986" s="2" t="s">
        <v>4248</v>
      </c>
    </row>
    <row r="1987" spans="1:4" x14ac:dyDescent="0.3">
      <c r="A1987" s="2" t="s">
        <v>4506</v>
      </c>
      <c r="B1987" s="2" t="s">
        <v>4507</v>
      </c>
      <c r="C1987" s="2" t="s">
        <v>4508</v>
      </c>
      <c r="D1987" s="2" t="s">
        <v>4248</v>
      </c>
    </row>
    <row r="1988" spans="1:4" x14ac:dyDescent="0.3">
      <c r="A1988" s="2" t="s">
        <v>6527</v>
      </c>
      <c r="B1988" s="2" t="s">
        <v>6528</v>
      </c>
      <c r="C1988" s="2" t="s">
        <v>6529</v>
      </c>
      <c r="D1988" s="2" t="s">
        <v>4248</v>
      </c>
    </row>
    <row r="1989" spans="1:4" x14ac:dyDescent="0.3">
      <c r="A1989" s="2" t="s">
        <v>4937</v>
      </c>
      <c r="B1989" s="2" t="s">
        <v>4938</v>
      </c>
      <c r="C1989" s="2" t="s">
        <v>4939</v>
      </c>
      <c r="D1989" s="2" t="s">
        <v>4248</v>
      </c>
    </row>
    <row r="1990" spans="1:4" x14ac:dyDescent="0.3">
      <c r="A1990" s="2" t="s">
        <v>9711</v>
      </c>
      <c r="B1990" s="2" t="s">
        <v>9712</v>
      </c>
      <c r="C1990" s="2" t="s">
        <v>9713</v>
      </c>
      <c r="D1990" s="2" t="s">
        <v>4248</v>
      </c>
    </row>
    <row r="1991" spans="1:4" x14ac:dyDescent="0.3">
      <c r="A1991" s="2" t="s">
        <v>9714</v>
      </c>
      <c r="B1991" s="2" t="s">
        <v>9715</v>
      </c>
      <c r="C1991" s="2" t="s">
        <v>9716</v>
      </c>
      <c r="D1991" s="2" t="s">
        <v>4248</v>
      </c>
    </row>
    <row r="1992" spans="1:4" x14ac:dyDescent="0.3">
      <c r="A1992" s="2" t="s">
        <v>4649</v>
      </c>
      <c r="B1992" s="2" t="s">
        <v>4650</v>
      </c>
      <c r="C1992" s="2" t="s">
        <v>4651</v>
      </c>
      <c r="D1992" s="2" t="s">
        <v>4248</v>
      </c>
    </row>
    <row r="1993" spans="1:4" x14ac:dyDescent="0.3">
      <c r="A1993" s="2" t="s">
        <v>4652</v>
      </c>
      <c r="B1993" s="2" t="s">
        <v>4653</v>
      </c>
      <c r="C1993" s="2" t="s">
        <v>4654</v>
      </c>
      <c r="D1993" s="2" t="s">
        <v>4248</v>
      </c>
    </row>
    <row r="1994" spans="1:4" x14ac:dyDescent="0.3">
      <c r="A1994" s="2" t="s">
        <v>5087</v>
      </c>
      <c r="B1994" s="2" t="s">
        <v>5088</v>
      </c>
      <c r="C1994" s="2" t="s">
        <v>5089</v>
      </c>
      <c r="D1994" s="2" t="s">
        <v>4248</v>
      </c>
    </row>
    <row r="1995" spans="1:4" x14ac:dyDescent="0.3">
      <c r="A1995" s="2" t="s">
        <v>5033</v>
      </c>
      <c r="B1995" s="2" t="s">
        <v>5034</v>
      </c>
      <c r="C1995" s="2" t="s">
        <v>5035</v>
      </c>
      <c r="D1995" s="2" t="s">
        <v>4248</v>
      </c>
    </row>
    <row r="1996" spans="1:4" x14ac:dyDescent="0.3">
      <c r="A1996" s="2" t="s">
        <v>9747</v>
      </c>
      <c r="B1996" s="2" t="s">
        <v>9748</v>
      </c>
      <c r="C1996" s="2" t="s">
        <v>9749</v>
      </c>
      <c r="D1996" s="2" t="s">
        <v>4248</v>
      </c>
    </row>
    <row r="1997" spans="1:4" x14ac:dyDescent="0.3">
      <c r="A1997" s="2" t="s">
        <v>9750</v>
      </c>
      <c r="B1997" s="2" t="s">
        <v>9751</v>
      </c>
      <c r="C1997" s="2" t="s">
        <v>9752</v>
      </c>
      <c r="D1997" s="2" t="s">
        <v>4248</v>
      </c>
    </row>
    <row r="1998" spans="1:4" x14ac:dyDescent="0.3">
      <c r="A1998" s="2" t="s">
        <v>9738</v>
      </c>
      <c r="B1998" s="2" t="s">
        <v>9739</v>
      </c>
      <c r="C1998" s="2" t="s">
        <v>9740</v>
      </c>
      <c r="D1998" s="2" t="s">
        <v>4248</v>
      </c>
    </row>
    <row r="1999" spans="1:4" x14ac:dyDescent="0.3">
      <c r="A1999" s="2" t="s">
        <v>9687</v>
      </c>
      <c r="B1999" s="2" t="s">
        <v>9688</v>
      </c>
      <c r="C1999" s="2" t="s">
        <v>9689</v>
      </c>
      <c r="D1999" s="2" t="s">
        <v>4248</v>
      </c>
    </row>
    <row r="2000" spans="1:4" x14ac:dyDescent="0.3">
      <c r="A2000" s="2" t="s">
        <v>7461</v>
      </c>
      <c r="B2000" s="2" t="s">
        <v>7462</v>
      </c>
      <c r="C2000" s="2" t="s">
        <v>7463</v>
      </c>
      <c r="D2000" s="2" t="s">
        <v>4248</v>
      </c>
    </row>
    <row r="2001" spans="1:4" x14ac:dyDescent="0.3">
      <c r="A2001" s="2" t="s">
        <v>7485</v>
      </c>
      <c r="B2001" s="2" t="s">
        <v>7486</v>
      </c>
      <c r="C2001" s="2" t="s">
        <v>7487</v>
      </c>
      <c r="D2001" s="2" t="s">
        <v>4248</v>
      </c>
    </row>
    <row r="2002" spans="1:4" x14ac:dyDescent="0.3">
      <c r="A2002" s="2" t="s">
        <v>9506</v>
      </c>
      <c r="B2002" s="2" t="s">
        <v>9507</v>
      </c>
      <c r="C2002" s="2" t="s">
        <v>9508</v>
      </c>
      <c r="D2002" s="2" t="s">
        <v>4248</v>
      </c>
    </row>
    <row r="2003" spans="1:4" x14ac:dyDescent="0.3">
      <c r="A2003" s="2" t="s">
        <v>9509</v>
      </c>
      <c r="B2003" s="2" t="s">
        <v>9510</v>
      </c>
      <c r="C2003" s="2" t="s">
        <v>9511</v>
      </c>
      <c r="D2003" s="2" t="s">
        <v>4248</v>
      </c>
    </row>
    <row r="2004" spans="1:4" x14ac:dyDescent="0.3">
      <c r="A2004" s="2" t="s">
        <v>9500</v>
      </c>
      <c r="B2004" s="2" t="s">
        <v>9501</v>
      </c>
      <c r="C2004" s="2" t="s">
        <v>9502</v>
      </c>
      <c r="D2004" s="2" t="s">
        <v>4248</v>
      </c>
    </row>
    <row r="2005" spans="1:4" x14ac:dyDescent="0.3">
      <c r="A2005" s="2" t="s">
        <v>9503</v>
      </c>
      <c r="B2005" s="2" t="s">
        <v>9504</v>
      </c>
      <c r="C2005" s="2" t="s">
        <v>9505</v>
      </c>
      <c r="D2005" s="2" t="s">
        <v>4248</v>
      </c>
    </row>
    <row r="2006" spans="1:4" x14ac:dyDescent="0.3">
      <c r="A2006" s="2" t="s">
        <v>9723</v>
      </c>
      <c r="B2006" s="2" t="s">
        <v>9724</v>
      </c>
      <c r="C2006" s="2" t="s">
        <v>9725</v>
      </c>
      <c r="D2006" s="2" t="s">
        <v>4248</v>
      </c>
    </row>
    <row r="2007" spans="1:4" x14ac:dyDescent="0.3">
      <c r="A2007" s="2" t="s">
        <v>9726</v>
      </c>
      <c r="B2007" s="2" t="s">
        <v>9727</v>
      </c>
      <c r="C2007" s="2" t="s">
        <v>9728</v>
      </c>
      <c r="D2007" s="2" t="s">
        <v>4248</v>
      </c>
    </row>
    <row r="2008" spans="1:4" x14ac:dyDescent="0.3">
      <c r="A2008" s="2" t="s">
        <v>9717</v>
      </c>
      <c r="B2008" s="2" t="s">
        <v>9718</v>
      </c>
      <c r="C2008" s="2" t="s">
        <v>9719</v>
      </c>
      <c r="D2008" s="2" t="s">
        <v>4248</v>
      </c>
    </row>
    <row r="2009" spans="1:4" x14ac:dyDescent="0.3">
      <c r="A2009" s="2" t="s">
        <v>9720</v>
      </c>
      <c r="B2009" s="2" t="s">
        <v>9721</v>
      </c>
      <c r="C2009" s="2" t="s">
        <v>9722</v>
      </c>
      <c r="D2009" s="2" t="s">
        <v>4248</v>
      </c>
    </row>
    <row r="2010" spans="1:4" x14ac:dyDescent="0.3">
      <c r="A2010" s="2" t="s">
        <v>9744</v>
      </c>
      <c r="B2010" s="2" t="s">
        <v>9745</v>
      </c>
      <c r="C2010" s="2" t="s">
        <v>9746</v>
      </c>
      <c r="D2010" s="2" t="s">
        <v>4248</v>
      </c>
    </row>
    <row r="2011" spans="1:4" x14ac:dyDescent="0.3">
      <c r="A2011" s="2" t="s">
        <v>9705</v>
      </c>
      <c r="B2011" s="2" t="s">
        <v>9706</v>
      </c>
      <c r="C2011" s="2" t="s">
        <v>9707</v>
      </c>
      <c r="D2011" s="2" t="s">
        <v>4248</v>
      </c>
    </row>
    <row r="2012" spans="1:4" x14ac:dyDescent="0.3">
      <c r="A2012" s="2" t="s">
        <v>4688</v>
      </c>
      <c r="B2012" s="2" t="s">
        <v>4689</v>
      </c>
      <c r="C2012" s="2" t="s">
        <v>4690</v>
      </c>
      <c r="D2012" s="2" t="s">
        <v>4248</v>
      </c>
    </row>
    <row r="2013" spans="1:4" x14ac:dyDescent="0.3">
      <c r="A2013" s="2" t="s">
        <v>4691</v>
      </c>
      <c r="B2013" s="2" t="s">
        <v>4692</v>
      </c>
      <c r="C2013" s="2" t="s">
        <v>4693</v>
      </c>
      <c r="D2013" s="2" t="s">
        <v>4248</v>
      </c>
    </row>
    <row r="2014" spans="1:4" x14ac:dyDescent="0.3">
      <c r="A2014" s="2" t="s">
        <v>4682</v>
      </c>
      <c r="B2014" s="2" t="s">
        <v>4683</v>
      </c>
      <c r="C2014" s="2" t="s">
        <v>4684</v>
      </c>
      <c r="D2014" s="2" t="s">
        <v>4248</v>
      </c>
    </row>
    <row r="2015" spans="1:4" x14ac:dyDescent="0.3">
      <c r="A2015" s="2" t="s">
        <v>4685</v>
      </c>
      <c r="B2015" s="2" t="s">
        <v>4686</v>
      </c>
      <c r="C2015" s="2" t="s">
        <v>4687</v>
      </c>
      <c r="D2015" s="2" t="s">
        <v>4248</v>
      </c>
    </row>
    <row r="2016" spans="1:4" x14ac:dyDescent="0.3">
      <c r="A2016" s="2" t="s">
        <v>8144</v>
      </c>
      <c r="B2016" s="2" t="s">
        <v>8145</v>
      </c>
      <c r="C2016" s="2" t="s">
        <v>8146</v>
      </c>
      <c r="D2016" s="2" t="s">
        <v>4248</v>
      </c>
    </row>
    <row r="2017" spans="1:4" x14ac:dyDescent="0.3">
      <c r="A2017" s="2" t="s">
        <v>9741</v>
      </c>
      <c r="B2017" s="2" t="s">
        <v>9742</v>
      </c>
      <c r="C2017" s="2" t="s">
        <v>9743</v>
      </c>
      <c r="D2017" s="2" t="s">
        <v>4248</v>
      </c>
    </row>
    <row r="2018" spans="1:4" x14ac:dyDescent="0.3">
      <c r="A2018" s="18" t="s">
        <v>2903</v>
      </c>
      <c r="B2018" s="2" t="s">
        <v>3329</v>
      </c>
      <c r="C2018" s="2" t="s">
        <v>3107</v>
      </c>
      <c r="D2018" s="2" t="s">
        <v>4248</v>
      </c>
    </row>
    <row r="2019" spans="1:4" x14ac:dyDescent="0.3">
      <c r="A2019" s="18" t="s">
        <v>2861</v>
      </c>
      <c r="B2019" s="2" t="s">
        <v>3287</v>
      </c>
      <c r="C2019" s="2" t="s">
        <v>3083</v>
      </c>
      <c r="D2019" s="2" t="s">
        <v>4248</v>
      </c>
    </row>
    <row r="2020" spans="1:4" x14ac:dyDescent="0.3">
      <c r="A2020" s="18" t="s">
        <v>2862</v>
      </c>
      <c r="B2020" s="2" t="s">
        <v>3288</v>
      </c>
      <c r="C2020" s="2" t="s">
        <v>3084</v>
      </c>
      <c r="D2020" s="2" t="s">
        <v>4248</v>
      </c>
    </row>
    <row r="2021" spans="1:4" x14ac:dyDescent="0.3">
      <c r="A2021" s="18" t="s">
        <v>2860</v>
      </c>
      <c r="B2021" s="2" t="s">
        <v>3286</v>
      </c>
      <c r="C2021" s="2" t="s">
        <v>3082</v>
      </c>
      <c r="D2021" s="2" t="s">
        <v>4248</v>
      </c>
    </row>
    <row r="2022" spans="1:4" x14ac:dyDescent="0.3">
      <c r="A2022" s="18" t="s">
        <v>2919</v>
      </c>
      <c r="B2022" s="2" t="s">
        <v>3345</v>
      </c>
      <c r="C2022" s="2" t="s">
        <v>3123</v>
      </c>
      <c r="D2022" s="2" t="s">
        <v>4248</v>
      </c>
    </row>
    <row r="2023" spans="1:4" x14ac:dyDescent="0.3">
      <c r="A2023" s="18" t="s">
        <v>2918</v>
      </c>
      <c r="B2023" s="2" t="s">
        <v>3344</v>
      </c>
      <c r="C2023" s="2" t="s">
        <v>3122</v>
      </c>
      <c r="D2023" s="2" t="s">
        <v>3713</v>
      </c>
    </row>
    <row r="2024" spans="1:4" x14ac:dyDescent="0.3">
      <c r="A2024" s="18" t="s">
        <v>2917</v>
      </c>
      <c r="B2024" s="2" t="s">
        <v>3343</v>
      </c>
      <c r="C2024" s="2" t="s">
        <v>3121</v>
      </c>
      <c r="D2024" s="2" t="s">
        <v>3713</v>
      </c>
    </row>
    <row r="2025" spans="1:4" x14ac:dyDescent="0.3">
      <c r="A2025" s="18" t="s">
        <v>2920</v>
      </c>
      <c r="B2025" s="2" t="s">
        <v>3346</v>
      </c>
      <c r="C2025" s="2" t="s">
        <v>3124</v>
      </c>
      <c r="D2025" s="2" t="s">
        <v>3713</v>
      </c>
    </row>
    <row r="2026" spans="1:4" x14ac:dyDescent="0.3">
      <c r="A2026" s="18" t="s">
        <v>2829</v>
      </c>
      <c r="B2026" s="2" t="s">
        <v>3255</v>
      </c>
      <c r="C2026" s="2" t="s">
        <v>3051</v>
      </c>
      <c r="D2026" s="2" t="s">
        <v>3713</v>
      </c>
    </row>
    <row r="2027" spans="1:4" x14ac:dyDescent="0.3">
      <c r="A2027" s="18" t="s">
        <v>2921</v>
      </c>
      <c r="B2027" s="2" t="s">
        <v>3347</v>
      </c>
      <c r="C2027" s="2" t="s">
        <v>3125</v>
      </c>
      <c r="D2027" s="2" t="s">
        <v>3713</v>
      </c>
    </row>
    <row r="2028" spans="1:4" x14ac:dyDescent="0.3">
      <c r="A2028" s="18" t="s">
        <v>2924</v>
      </c>
      <c r="B2028" s="2" t="s">
        <v>3350</v>
      </c>
      <c r="C2028" s="2" t="s">
        <v>3128</v>
      </c>
      <c r="D2028" s="2" t="s">
        <v>3713</v>
      </c>
    </row>
    <row r="2029" spans="1:4" x14ac:dyDescent="0.3">
      <c r="A2029" s="18" t="s">
        <v>2925</v>
      </c>
      <c r="B2029" s="2" t="s">
        <v>3351</v>
      </c>
      <c r="C2029" s="2" t="s">
        <v>3129</v>
      </c>
      <c r="D2029" s="2" t="s">
        <v>3713</v>
      </c>
    </row>
    <row r="2030" spans="1:4" x14ac:dyDescent="0.3">
      <c r="A2030" s="18" t="s">
        <v>2927</v>
      </c>
      <c r="B2030" s="2" t="s">
        <v>3353</v>
      </c>
      <c r="C2030" s="2" t="s">
        <v>3131</v>
      </c>
      <c r="D2030" s="2" t="s">
        <v>3713</v>
      </c>
    </row>
    <row r="2031" spans="1:4" x14ac:dyDescent="0.3">
      <c r="A2031" s="18" t="s">
        <v>2726</v>
      </c>
      <c r="B2031" s="2" t="s">
        <v>3152</v>
      </c>
      <c r="C2031" s="2" t="s">
        <v>2948</v>
      </c>
      <c r="D2031" s="2" t="s">
        <v>3713</v>
      </c>
    </row>
    <row r="2032" spans="1:4" x14ac:dyDescent="0.3">
      <c r="A2032" s="18" t="s">
        <v>2936</v>
      </c>
      <c r="B2032" s="2" t="s">
        <v>3362</v>
      </c>
      <c r="C2032" s="2" t="s">
        <v>3140</v>
      </c>
      <c r="D2032" s="2" t="s">
        <v>3713</v>
      </c>
    </row>
    <row r="2033" spans="1:4" x14ac:dyDescent="0.3">
      <c r="A2033" s="18" t="s">
        <v>2823</v>
      </c>
      <c r="B2033" s="2" t="s">
        <v>3249</v>
      </c>
      <c r="C2033" s="2" t="s">
        <v>3045</v>
      </c>
      <c r="D2033" s="2" t="s">
        <v>3713</v>
      </c>
    </row>
    <row r="2034" spans="1:4" x14ac:dyDescent="0.3">
      <c r="A2034" s="18" t="s">
        <v>2836</v>
      </c>
      <c r="B2034" s="2" t="s">
        <v>3262</v>
      </c>
      <c r="C2034" s="2" t="s">
        <v>3058</v>
      </c>
      <c r="D2034" s="2" t="s">
        <v>4248</v>
      </c>
    </row>
    <row r="2035" spans="1:4" x14ac:dyDescent="0.3">
      <c r="A2035" s="18" t="s">
        <v>2923</v>
      </c>
      <c r="B2035" s="2" t="s">
        <v>3349</v>
      </c>
      <c r="C2035" s="2" t="s">
        <v>3127</v>
      </c>
      <c r="D2035" s="2" t="s">
        <v>4248</v>
      </c>
    </row>
    <row r="2036" spans="1:4" x14ac:dyDescent="0.3">
      <c r="A2036" s="18" t="s">
        <v>2776</v>
      </c>
      <c r="B2036" s="2" t="s">
        <v>3202</v>
      </c>
      <c r="C2036" s="2" t="s">
        <v>2998</v>
      </c>
      <c r="D2036" s="2" t="s">
        <v>4248</v>
      </c>
    </row>
    <row r="2037" spans="1:4" x14ac:dyDescent="0.3">
      <c r="A2037" s="18" t="s">
        <v>2934</v>
      </c>
      <c r="B2037" s="2" t="s">
        <v>3360</v>
      </c>
      <c r="C2037" s="2" t="s">
        <v>3138</v>
      </c>
      <c r="D2037" s="2" t="s">
        <v>4248</v>
      </c>
    </row>
    <row r="2038" spans="1:4" x14ac:dyDescent="0.3">
      <c r="A2038" s="18" t="s">
        <v>2932</v>
      </c>
      <c r="B2038" s="2" t="s">
        <v>3358</v>
      </c>
      <c r="C2038" s="2" t="s">
        <v>3136</v>
      </c>
      <c r="D2038" s="2" t="s">
        <v>4248</v>
      </c>
    </row>
    <row r="2039" spans="1:4" x14ac:dyDescent="0.3">
      <c r="A2039" s="18" t="s">
        <v>2838</v>
      </c>
      <c r="B2039" s="2" t="s">
        <v>3264</v>
      </c>
      <c r="C2039" s="2" t="s">
        <v>3060</v>
      </c>
      <c r="D2039" s="2" t="s">
        <v>4248</v>
      </c>
    </row>
    <row r="2040" spans="1:4" x14ac:dyDescent="0.3">
      <c r="A2040" s="18" t="s">
        <v>2851</v>
      </c>
      <c r="B2040" s="2" t="s">
        <v>3277</v>
      </c>
      <c r="C2040" s="2" t="s">
        <v>3073</v>
      </c>
      <c r="D2040" s="2" t="s">
        <v>4248</v>
      </c>
    </row>
    <row r="2041" spans="1:4" x14ac:dyDescent="0.3">
      <c r="A2041" s="18" t="s">
        <v>2724</v>
      </c>
      <c r="B2041" s="2" t="s">
        <v>3150</v>
      </c>
      <c r="C2041" s="2" t="s">
        <v>2946</v>
      </c>
      <c r="D2041" s="2" t="s">
        <v>4248</v>
      </c>
    </row>
    <row r="2042" spans="1:4" x14ac:dyDescent="0.3">
      <c r="A2042" s="18" t="s">
        <v>2825</v>
      </c>
      <c r="B2042" s="2" t="s">
        <v>3251</v>
      </c>
      <c r="C2042" s="2" t="s">
        <v>3047</v>
      </c>
      <c r="D2042" s="2" t="s">
        <v>4248</v>
      </c>
    </row>
    <row r="2043" spans="1:4" x14ac:dyDescent="0.3">
      <c r="A2043" s="18" t="s">
        <v>2826</v>
      </c>
      <c r="B2043" s="2" t="s">
        <v>3252</v>
      </c>
      <c r="C2043" s="2" t="s">
        <v>3048</v>
      </c>
      <c r="D2043" s="2" t="s">
        <v>4248</v>
      </c>
    </row>
    <row r="2044" spans="1:4" x14ac:dyDescent="0.3">
      <c r="A2044" s="18" t="s">
        <v>2809</v>
      </c>
      <c r="B2044" s="2" t="s">
        <v>3235</v>
      </c>
      <c r="C2044" s="2" t="s">
        <v>3031</v>
      </c>
      <c r="D2044" s="2" t="s">
        <v>4248</v>
      </c>
    </row>
    <row r="2045" spans="1:4" x14ac:dyDescent="0.3">
      <c r="A2045" s="18" t="s">
        <v>2849</v>
      </c>
      <c r="B2045" s="2" t="s">
        <v>3275</v>
      </c>
      <c r="C2045" s="2" t="s">
        <v>3071</v>
      </c>
      <c r="D2045" s="2" t="s">
        <v>4248</v>
      </c>
    </row>
    <row r="2046" spans="1:4" x14ac:dyDescent="0.3">
      <c r="A2046" s="18" t="s">
        <v>2833</v>
      </c>
      <c r="B2046" s="2" t="s">
        <v>3259</v>
      </c>
      <c r="C2046" s="2" t="s">
        <v>3055</v>
      </c>
      <c r="D2046" s="2" t="s">
        <v>4248</v>
      </c>
    </row>
    <row r="2047" spans="1:4" x14ac:dyDescent="0.3">
      <c r="A2047" s="18" t="s">
        <v>2928</v>
      </c>
      <c r="B2047" s="2" t="s">
        <v>3354</v>
      </c>
      <c r="C2047" s="2" t="s">
        <v>3132</v>
      </c>
      <c r="D2047" s="2" t="s">
        <v>4248</v>
      </c>
    </row>
    <row r="2048" spans="1:4" x14ac:dyDescent="0.3">
      <c r="A2048" s="18" t="s">
        <v>2929</v>
      </c>
      <c r="B2048" s="2" t="s">
        <v>3355</v>
      </c>
      <c r="C2048" s="2" t="s">
        <v>3133</v>
      </c>
      <c r="D2048" s="2" t="s">
        <v>4248</v>
      </c>
    </row>
    <row r="2049" spans="1:4" x14ac:dyDescent="0.3">
      <c r="A2049" s="18" t="s">
        <v>2855</v>
      </c>
      <c r="B2049" s="2" t="s">
        <v>3281</v>
      </c>
      <c r="C2049" s="2" t="s">
        <v>3077</v>
      </c>
      <c r="D2049" s="2" t="s">
        <v>4248</v>
      </c>
    </row>
    <row r="2050" spans="1:4" x14ac:dyDescent="0.3">
      <c r="A2050" s="18" t="s">
        <v>2852</v>
      </c>
      <c r="B2050" s="2" t="s">
        <v>3278</v>
      </c>
      <c r="C2050" s="2" t="s">
        <v>3074</v>
      </c>
      <c r="D2050" s="2" t="s">
        <v>4248</v>
      </c>
    </row>
    <row r="2051" spans="1:4" x14ac:dyDescent="0.3">
      <c r="A2051" s="18" t="s">
        <v>2853</v>
      </c>
      <c r="B2051" s="2" t="s">
        <v>3279</v>
      </c>
      <c r="C2051" s="2" t="s">
        <v>3075</v>
      </c>
      <c r="D2051" s="2" t="s">
        <v>4248</v>
      </c>
    </row>
    <row r="2052" spans="1:4" x14ac:dyDescent="0.3">
      <c r="A2052" s="18" t="s">
        <v>2839</v>
      </c>
      <c r="B2052" s="2" t="s">
        <v>3265</v>
      </c>
      <c r="C2052" s="2" t="s">
        <v>3061</v>
      </c>
      <c r="D2052" s="2" t="s">
        <v>4248</v>
      </c>
    </row>
    <row r="2053" spans="1:4" x14ac:dyDescent="0.3">
      <c r="A2053" s="18" t="s">
        <v>2912</v>
      </c>
      <c r="B2053" s="2" t="s">
        <v>3338</v>
      </c>
      <c r="C2053" s="2" t="s">
        <v>3116</v>
      </c>
      <c r="D2053" s="2" t="s">
        <v>4248</v>
      </c>
    </row>
    <row r="2054" spans="1:4" x14ac:dyDescent="0.3">
      <c r="A2054" s="18" t="s">
        <v>2911</v>
      </c>
      <c r="B2054" s="2" t="s">
        <v>3337</v>
      </c>
      <c r="C2054" s="2" t="s">
        <v>3115</v>
      </c>
      <c r="D2054" s="2" t="s">
        <v>4248</v>
      </c>
    </row>
    <row r="2055" spans="1:4" x14ac:dyDescent="0.3">
      <c r="A2055" s="18" t="s">
        <v>2802</v>
      </c>
      <c r="B2055" s="2" t="s">
        <v>3228</v>
      </c>
      <c r="C2055" s="2" t="s">
        <v>3024</v>
      </c>
      <c r="D2055" s="2" t="s">
        <v>4248</v>
      </c>
    </row>
    <row r="2056" spans="1:4" x14ac:dyDescent="0.3">
      <c r="A2056" s="18" t="s">
        <v>2770</v>
      </c>
      <c r="B2056" s="2" t="s">
        <v>3196</v>
      </c>
      <c r="C2056" s="2" t="s">
        <v>2992</v>
      </c>
      <c r="D2056" s="2" t="s">
        <v>4248</v>
      </c>
    </row>
    <row r="2057" spans="1:4" x14ac:dyDescent="0.3">
      <c r="A2057" s="18" t="s">
        <v>2830</v>
      </c>
      <c r="B2057" s="2" t="s">
        <v>3256</v>
      </c>
      <c r="C2057" s="2" t="s">
        <v>3052</v>
      </c>
      <c r="D2057" s="2" t="s">
        <v>3713</v>
      </c>
    </row>
    <row r="2058" spans="1:4" x14ac:dyDescent="0.3">
      <c r="A2058" s="18" t="s">
        <v>2744</v>
      </c>
      <c r="B2058" s="2" t="s">
        <v>3170</v>
      </c>
      <c r="C2058" s="2" t="s">
        <v>2966</v>
      </c>
      <c r="D2058" s="2" t="s">
        <v>3713</v>
      </c>
    </row>
    <row r="2059" spans="1:4" x14ac:dyDescent="0.3">
      <c r="A2059" s="18" t="s">
        <v>2922</v>
      </c>
      <c r="B2059" s="2" t="s">
        <v>3348</v>
      </c>
      <c r="C2059" s="2" t="s">
        <v>3126</v>
      </c>
      <c r="D2059" s="2" t="s">
        <v>3713</v>
      </c>
    </row>
    <row r="2060" spans="1:4" x14ac:dyDescent="0.3">
      <c r="A2060" s="18" t="s">
        <v>2846</v>
      </c>
      <c r="B2060" s="2" t="s">
        <v>3272</v>
      </c>
      <c r="C2060" s="2" t="s">
        <v>3068</v>
      </c>
      <c r="D2060" s="2" t="s">
        <v>3713</v>
      </c>
    </row>
    <row r="2061" spans="1:4" x14ac:dyDescent="0.3">
      <c r="A2061" s="18" t="s">
        <v>2916</v>
      </c>
      <c r="B2061" s="2" t="s">
        <v>3342</v>
      </c>
      <c r="C2061" s="2" t="s">
        <v>3120</v>
      </c>
      <c r="D2061" s="2" t="s">
        <v>4248</v>
      </c>
    </row>
    <row r="2062" spans="1:4" x14ac:dyDescent="0.3">
      <c r="A2062" s="18" t="s">
        <v>2788</v>
      </c>
      <c r="B2062" s="2" t="s">
        <v>3214</v>
      </c>
      <c r="C2062" s="2" t="s">
        <v>3010</v>
      </c>
      <c r="D2062" s="2" t="s">
        <v>4248</v>
      </c>
    </row>
    <row r="2063" spans="1:4" x14ac:dyDescent="0.3">
      <c r="A2063" s="18" t="s">
        <v>2765</v>
      </c>
      <c r="B2063" s="2" t="s">
        <v>3191</v>
      </c>
      <c r="C2063" s="2" t="s">
        <v>2987</v>
      </c>
      <c r="D2063" s="2" t="s">
        <v>4248</v>
      </c>
    </row>
    <row r="2064" spans="1:4" x14ac:dyDescent="0.3">
      <c r="A2064" s="18" t="s">
        <v>2817</v>
      </c>
      <c r="B2064" s="2" t="s">
        <v>3243</v>
      </c>
      <c r="C2064" s="2" t="s">
        <v>3039</v>
      </c>
      <c r="D2064" s="2" t="s">
        <v>4248</v>
      </c>
    </row>
    <row r="2065" spans="1:4" x14ac:dyDescent="0.3">
      <c r="A2065" s="18" t="s">
        <v>2935</v>
      </c>
      <c r="B2065" s="2" t="s">
        <v>3361</v>
      </c>
      <c r="C2065" s="2" t="s">
        <v>3139</v>
      </c>
      <c r="D2065" s="2" t="s">
        <v>3713</v>
      </c>
    </row>
    <row r="2066" spans="1:4" x14ac:dyDescent="0.3">
      <c r="A2066" s="18" t="s">
        <v>2837</v>
      </c>
      <c r="B2066" s="2" t="s">
        <v>3263</v>
      </c>
      <c r="C2066" s="2" t="s">
        <v>3059</v>
      </c>
      <c r="D2066" s="2" t="s">
        <v>3713</v>
      </c>
    </row>
    <row r="2067" spans="1:4" x14ac:dyDescent="0.3">
      <c r="A2067" s="18" t="s">
        <v>2841</v>
      </c>
      <c r="B2067" s="2" t="s">
        <v>3267</v>
      </c>
      <c r="C2067" s="2" t="s">
        <v>3063</v>
      </c>
      <c r="D2067" s="2" t="s">
        <v>4248</v>
      </c>
    </row>
    <row r="2068" spans="1:4" x14ac:dyDescent="0.3">
      <c r="A2068" s="18" t="s">
        <v>2938</v>
      </c>
      <c r="B2068" s="2" t="s">
        <v>3364</v>
      </c>
      <c r="C2068" s="2" t="s">
        <v>3142</v>
      </c>
      <c r="D2068" s="2" t="s">
        <v>4248</v>
      </c>
    </row>
    <row r="2069" spans="1:4" x14ac:dyDescent="0.3">
      <c r="A2069" s="18" t="s">
        <v>2831</v>
      </c>
      <c r="B2069" s="2" t="s">
        <v>3257</v>
      </c>
      <c r="C2069" s="2" t="s">
        <v>3053</v>
      </c>
      <c r="D2069" s="2" t="s">
        <v>4248</v>
      </c>
    </row>
    <row r="2070" spans="1:4" x14ac:dyDescent="0.3">
      <c r="A2070" s="18" t="s">
        <v>2937</v>
      </c>
      <c r="B2070" s="2" t="s">
        <v>3363</v>
      </c>
      <c r="C2070" s="2" t="s">
        <v>3141</v>
      </c>
      <c r="D2070" s="2" t="s">
        <v>4248</v>
      </c>
    </row>
    <row r="2071" spans="1:4" x14ac:dyDescent="0.3">
      <c r="A2071" s="18" t="s">
        <v>2727</v>
      </c>
      <c r="B2071" s="2" t="s">
        <v>3153</v>
      </c>
      <c r="C2071" s="2" t="s">
        <v>2949</v>
      </c>
      <c r="D2071" s="2" t="s">
        <v>4248</v>
      </c>
    </row>
    <row r="2072" spans="1:4" x14ac:dyDescent="0.3">
      <c r="A2072" s="18" t="s">
        <v>2940</v>
      </c>
      <c r="B2072" s="2" t="s">
        <v>3366</v>
      </c>
      <c r="C2072" s="2" t="s">
        <v>3144</v>
      </c>
      <c r="D2072" s="2" t="s">
        <v>4248</v>
      </c>
    </row>
    <row r="2073" spans="1:4" x14ac:dyDescent="0.3">
      <c r="A2073" s="18" t="s">
        <v>2746</v>
      </c>
      <c r="B2073" s="2" t="s">
        <v>3172</v>
      </c>
      <c r="C2073" s="2" t="s">
        <v>2968</v>
      </c>
      <c r="D2073" s="2" t="s">
        <v>4248</v>
      </c>
    </row>
    <row r="2074" spans="1:4" x14ac:dyDescent="0.3">
      <c r="A2074" s="18" t="s">
        <v>2939</v>
      </c>
      <c r="B2074" s="2" t="s">
        <v>3365</v>
      </c>
      <c r="C2074" s="2" t="s">
        <v>3143</v>
      </c>
      <c r="D2074" s="2" t="s">
        <v>4248</v>
      </c>
    </row>
    <row r="2075" spans="1:4" x14ac:dyDescent="0.3">
      <c r="A2075" s="18" t="s">
        <v>2944</v>
      </c>
      <c r="B2075" s="2" t="s">
        <v>3370</v>
      </c>
      <c r="C2075" s="2" t="s">
        <v>3148</v>
      </c>
      <c r="D2075" s="2" t="s">
        <v>4248</v>
      </c>
    </row>
    <row r="2076" spans="1:4" x14ac:dyDescent="0.3">
      <c r="A2076" s="18" t="s">
        <v>2941</v>
      </c>
      <c r="B2076" s="2" t="s">
        <v>3367</v>
      </c>
      <c r="C2076" s="2" t="s">
        <v>3145</v>
      </c>
      <c r="D2076" s="2" t="s">
        <v>4248</v>
      </c>
    </row>
    <row r="2077" spans="1:4" x14ac:dyDescent="0.3">
      <c r="A2077" s="18" t="s">
        <v>2901</v>
      </c>
      <c r="B2077" s="2" t="s">
        <v>3327</v>
      </c>
      <c r="C2077" s="2" t="s">
        <v>3105</v>
      </c>
      <c r="D2077" s="2" t="s">
        <v>4248</v>
      </c>
    </row>
    <row r="2078" spans="1:4" x14ac:dyDescent="0.3">
      <c r="A2078" s="18" t="s">
        <v>2899</v>
      </c>
      <c r="B2078" s="2" t="s">
        <v>3325</v>
      </c>
      <c r="C2078" s="2" t="s">
        <v>3103</v>
      </c>
      <c r="D2078" s="2" t="s">
        <v>4248</v>
      </c>
    </row>
    <row r="2079" spans="1:4" x14ac:dyDescent="0.3">
      <c r="A2079" s="18" t="s">
        <v>2900</v>
      </c>
      <c r="B2079" s="2" t="s">
        <v>3326</v>
      </c>
      <c r="C2079" s="2" t="s">
        <v>3104</v>
      </c>
      <c r="D2079" s="2" t="s">
        <v>4248</v>
      </c>
    </row>
    <row r="2080" spans="1:4" x14ac:dyDescent="0.3">
      <c r="A2080" s="18" t="s">
        <v>2902</v>
      </c>
      <c r="B2080" s="2" t="s">
        <v>3328</v>
      </c>
      <c r="C2080" s="2" t="s">
        <v>3106</v>
      </c>
      <c r="D2080" s="2" t="s">
        <v>4248</v>
      </c>
    </row>
    <row r="2081" spans="1:4" x14ac:dyDescent="0.3">
      <c r="A2081" s="18" t="s">
        <v>2739</v>
      </c>
      <c r="B2081" s="2" t="s">
        <v>3165</v>
      </c>
      <c r="C2081" s="2" t="s">
        <v>2961</v>
      </c>
      <c r="D2081" s="2" t="s">
        <v>4248</v>
      </c>
    </row>
    <row r="2082" spans="1:4" x14ac:dyDescent="0.3">
      <c r="A2082" s="18" t="s">
        <v>2858</v>
      </c>
      <c r="B2082" s="2" t="s">
        <v>3284</v>
      </c>
      <c r="C2082" s="2" t="s">
        <v>3080</v>
      </c>
      <c r="D2082" s="2" t="s">
        <v>4248</v>
      </c>
    </row>
    <row r="2083" spans="1:4" x14ac:dyDescent="0.3">
      <c r="A2083" s="18" t="s">
        <v>2859</v>
      </c>
      <c r="B2083" s="2" t="s">
        <v>3285</v>
      </c>
      <c r="C2083" s="2" t="s">
        <v>3081</v>
      </c>
      <c r="D2083" s="2" t="s">
        <v>4248</v>
      </c>
    </row>
    <row r="2084" spans="1:4" x14ac:dyDescent="0.3">
      <c r="A2084" s="18" t="s">
        <v>2856</v>
      </c>
      <c r="B2084" s="2" t="s">
        <v>3282</v>
      </c>
      <c r="C2084" s="2" t="s">
        <v>3078</v>
      </c>
      <c r="D2084" s="2" t="s">
        <v>4248</v>
      </c>
    </row>
    <row r="2085" spans="1:4" x14ac:dyDescent="0.3">
      <c r="A2085" s="18" t="s">
        <v>2857</v>
      </c>
      <c r="B2085" s="2" t="s">
        <v>3283</v>
      </c>
      <c r="C2085" s="2" t="s">
        <v>3079</v>
      </c>
      <c r="D2085" s="2" t="s">
        <v>4248</v>
      </c>
    </row>
    <row r="2086" spans="1:4" x14ac:dyDescent="0.3">
      <c r="A2086" s="18" t="s">
        <v>2725</v>
      </c>
      <c r="B2086" s="2" t="s">
        <v>3151</v>
      </c>
      <c r="C2086" s="2" t="s">
        <v>2947</v>
      </c>
      <c r="D2086" s="2" t="s">
        <v>3713</v>
      </c>
    </row>
    <row r="2087" spans="1:4" x14ac:dyDescent="0.3">
      <c r="A2087" s="18" t="s">
        <v>2771</v>
      </c>
      <c r="B2087" s="2" t="s">
        <v>3197</v>
      </c>
      <c r="C2087" s="2" t="s">
        <v>2993</v>
      </c>
      <c r="D2087" s="2" t="s">
        <v>3713</v>
      </c>
    </row>
    <row r="2088" spans="1:4" x14ac:dyDescent="0.3">
      <c r="A2088" s="18" t="s">
        <v>2732</v>
      </c>
      <c r="B2088" s="2" t="s">
        <v>3158</v>
      </c>
      <c r="C2088" s="2" t="s">
        <v>2954</v>
      </c>
      <c r="D2088" s="2" t="s">
        <v>3713</v>
      </c>
    </row>
    <row r="2089" spans="1:4" x14ac:dyDescent="0.3">
      <c r="A2089" s="18" t="s">
        <v>2728</v>
      </c>
      <c r="B2089" s="2" t="s">
        <v>3154</v>
      </c>
      <c r="C2089" s="2" t="s">
        <v>2950</v>
      </c>
      <c r="D2089" s="2" t="s">
        <v>3713</v>
      </c>
    </row>
    <row r="2090" spans="1:4" x14ac:dyDescent="0.3">
      <c r="A2090" s="18" t="s">
        <v>2804</v>
      </c>
      <c r="B2090" s="2" t="s">
        <v>3230</v>
      </c>
      <c r="C2090" s="2" t="s">
        <v>3026</v>
      </c>
      <c r="D2090" s="2" t="s">
        <v>4248</v>
      </c>
    </row>
    <row r="2091" spans="1:4" x14ac:dyDescent="0.3">
      <c r="A2091" s="18" t="s">
        <v>2810</v>
      </c>
      <c r="B2091" s="2" t="s">
        <v>3236</v>
      </c>
      <c r="C2091" s="2" t="s">
        <v>3032</v>
      </c>
      <c r="D2091" s="2" t="s">
        <v>4248</v>
      </c>
    </row>
    <row r="2092" spans="1:4" x14ac:dyDescent="0.3">
      <c r="A2092" s="18" t="s">
        <v>2933</v>
      </c>
      <c r="B2092" s="2" t="s">
        <v>3359</v>
      </c>
      <c r="C2092" s="2" t="s">
        <v>3137</v>
      </c>
      <c r="D2092" s="2" t="s">
        <v>3713</v>
      </c>
    </row>
    <row r="2093" spans="1:4" x14ac:dyDescent="0.3">
      <c r="A2093" s="18" t="s">
        <v>2942</v>
      </c>
      <c r="B2093" s="2" t="s">
        <v>3368</v>
      </c>
      <c r="C2093" s="2" t="s">
        <v>3146</v>
      </c>
      <c r="D2093" s="2" t="s">
        <v>3713</v>
      </c>
    </row>
    <row r="2094" spans="1:4" x14ac:dyDescent="0.3">
      <c r="A2094" s="18" t="s">
        <v>2757</v>
      </c>
      <c r="B2094" s="2" t="s">
        <v>3183</v>
      </c>
      <c r="C2094" s="2" t="s">
        <v>2979</v>
      </c>
      <c r="D2094" s="2" t="s">
        <v>4248</v>
      </c>
    </row>
    <row r="2095" spans="1:4" x14ac:dyDescent="0.3">
      <c r="A2095" s="18" t="s">
        <v>2797</v>
      </c>
      <c r="B2095" s="2" t="s">
        <v>3223</v>
      </c>
      <c r="C2095" s="2" t="s">
        <v>3019</v>
      </c>
      <c r="D2095" s="2" t="s">
        <v>4248</v>
      </c>
    </row>
    <row r="2096" spans="1:4" x14ac:dyDescent="0.3">
      <c r="A2096" s="18" t="s">
        <v>2766</v>
      </c>
      <c r="B2096" s="2" t="s">
        <v>3192</v>
      </c>
      <c r="C2096" s="2" t="s">
        <v>2988</v>
      </c>
      <c r="D2096" s="2" t="s">
        <v>4248</v>
      </c>
    </row>
    <row r="2097" spans="1:4" x14ac:dyDescent="0.3">
      <c r="A2097" s="18" t="s">
        <v>2777</v>
      </c>
      <c r="B2097" s="2" t="s">
        <v>3203</v>
      </c>
      <c r="C2097" s="2" t="s">
        <v>2999</v>
      </c>
      <c r="D2097" s="2" t="s">
        <v>4248</v>
      </c>
    </row>
    <row r="2098" spans="1:4" x14ac:dyDescent="0.3">
      <c r="A2098" s="18" t="s">
        <v>2740</v>
      </c>
      <c r="B2098" s="2" t="s">
        <v>3166</v>
      </c>
      <c r="C2098" s="2" t="s">
        <v>2962</v>
      </c>
      <c r="D2098" s="2" t="s">
        <v>4248</v>
      </c>
    </row>
    <row r="2099" spans="1:4" x14ac:dyDescent="0.3">
      <c r="A2099" s="18" t="s">
        <v>2750</v>
      </c>
      <c r="B2099" s="2" t="s">
        <v>3176</v>
      </c>
      <c r="C2099" s="2" t="s">
        <v>2972</v>
      </c>
      <c r="D2099" s="2" t="s">
        <v>4248</v>
      </c>
    </row>
    <row r="2100" spans="1:4" x14ac:dyDescent="0.3">
      <c r="A2100" s="18" t="s">
        <v>2943</v>
      </c>
      <c r="B2100" s="2" t="s">
        <v>3369</v>
      </c>
      <c r="C2100" s="2" t="s">
        <v>3147</v>
      </c>
      <c r="D2100" s="2" t="s">
        <v>4248</v>
      </c>
    </row>
    <row r="2101" spans="1:4" x14ac:dyDescent="0.3">
      <c r="A2101" s="18" t="s">
        <v>2848</v>
      </c>
      <c r="B2101" s="2" t="s">
        <v>3274</v>
      </c>
      <c r="C2101" s="2" t="s">
        <v>3070</v>
      </c>
      <c r="D2101" s="2" t="s">
        <v>4248</v>
      </c>
    </row>
    <row r="2102" spans="1:4" x14ac:dyDescent="0.3">
      <c r="A2102" s="18" t="s">
        <v>2783</v>
      </c>
      <c r="B2102" s="2" t="s">
        <v>3209</v>
      </c>
      <c r="C2102" s="2" t="s">
        <v>3005</v>
      </c>
      <c r="D2102" s="2" t="s">
        <v>4248</v>
      </c>
    </row>
    <row r="2103" spans="1:4" x14ac:dyDescent="0.3">
      <c r="A2103" s="18" t="s">
        <v>2805</v>
      </c>
      <c r="B2103" s="2" t="s">
        <v>3231</v>
      </c>
      <c r="C2103" s="2" t="s">
        <v>3027</v>
      </c>
      <c r="D2103" s="2" t="s">
        <v>4248</v>
      </c>
    </row>
    <row r="2104" spans="1:4" x14ac:dyDescent="0.3">
      <c r="A2104" s="18" t="s">
        <v>2772</v>
      </c>
      <c r="B2104" s="2" t="s">
        <v>3198</v>
      </c>
      <c r="C2104" s="2" t="s">
        <v>2994</v>
      </c>
      <c r="D2104" s="2" t="s">
        <v>4248</v>
      </c>
    </row>
    <row r="2105" spans="1:4" x14ac:dyDescent="0.3">
      <c r="A2105" s="18" t="s">
        <v>2782</v>
      </c>
      <c r="B2105" s="2" t="s">
        <v>3208</v>
      </c>
      <c r="C2105" s="2" t="s">
        <v>3004</v>
      </c>
      <c r="D2105" s="2" t="s">
        <v>4248</v>
      </c>
    </row>
    <row r="2106" spans="1:4" x14ac:dyDescent="0.3">
      <c r="A2106" s="18" t="s">
        <v>2747</v>
      </c>
      <c r="B2106" s="2" t="s">
        <v>3173</v>
      </c>
      <c r="C2106" s="2" t="s">
        <v>2969</v>
      </c>
      <c r="D2106" s="2" t="s">
        <v>4248</v>
      </c>
    </row>
    <row r="2107" spans="1:4" x14ac:dyDescent="0.3">
      <c r="A2107" s="18" t="s">
        <v>2758</v>
      </c>
      <c r="B2107" s="2" t="s">
        <v>3184</v>
      </c>
      <c r="C2107" s="2" t="s">
        <v>2980</v>
      </c>
      <c r="D2107" s="2" t="s">
        <v>4248</v>
      </c>
    </row>
    <row r="2108" spans="1:4" x14ac:dyDescent="0.3">
      <c r="A2108" s="18" t="s">
        <v>2811</v>
      </c>
      <c r="B2108" s="2" t="s">
        <v>3237</v>
      </c>
      <c r="C2108" s="2" t="s">
        <v>3033</v>
      </c>
      <c r="D2108" s="2" t="s">
        <v>4248</v>
      </c>
    </row>
    <row r="2109" spans="1:4" x14ac:dyDescent="0.3">
      <c r="A2109" s="18" t="s">
        <v>2789</v>
      </c>
      <c r="B2109" s="2" t="s">
        <v>3215</v>
      </c>
      <c r="C2109" s="2" t="s">
        <v>3011</v>
      </c>
      <c r="D2109" s="2" t="s">
        <v>4248</v>
      </c>
    </row>
    <row r="2110" spans="1:4" x14ac:dyDescent="0.3">
      <c r="A2110" s="2" t="s">
        <v>6620</v>
      </c>
      <c r="B2110" s="2" t="s">
        <v>6621</v>
      </c>
      <c r="C2110" s="2" t="s">
        <v>6622</v>
      </c>
      <c r="D2110" s="2" t="s">
        <v>4248</v>
      </c>
    </row>
    <row r="2111" spans="1:4" x14ac:dyDescent="0.3">
      <c r="A2111" s="18" t="s">
        <v>3453</v>
      </c>
      <c r="B2111" s="2" t="s">
        <v>3454</v>
      </c>
      <c r="C2111" s="2" t="s">
        <v>3455</v>
      </c>
      <c r="D2111" s="2" t="s">
        <v>4248</v>
      </c>
    </row>
    <row r="2112" spans="1:4" x14ac:dyDescent="0.3">
      <c r="A2112" s="18" t="s">
        <v>3451</v>
      </c>
      <c r="B2112" s="2" t="s">
        <v>3450</v>
      </c>
      <c r="C2112" s="2" t="s">
        <v>3452</v>
      </c>
      <c r="D2112" s="2" t="s">
        <v>4248</v>
      </c>
    </row>
    <row r="2113" spans="1:4" x14ac:dyDescent="0.3">
      <c r="A2113" s="18" t="s">
        <v>3456</v>
      </c>
      <c r="B2113" s="2" t="s">
        <v>3458</v>
      </c>
      <c r="C2113" s="2" t="s">
        <v>3457</v>
      </c>
      <c r="D2113" s="2" t="s">
        <v>4248</v>
      </c>
    </row>
    <row r="2114" spans="1:4" x14ac:dyDescent="0.3">
      <c r="A2114" s="18" t="s">
        <v>2767</v>
      </c>
      <c r="B2114" s="2" t="s">
        <v>3193</v>
      </c>
      <c r="C2114" s="2" t="s">
        <v>2989</v>
      </c>
      <c r="D2114" s="2" t="s">
        <v>4248</v>
      </c>
    </row>
    <row r="2115" spans="1:4" x14ac:dyDescent="0.3">
      <c r="A2115" s="18" t="s">
        <v>2897</v>
      </c>
      <c r="B2115" s="2" t="s">
        <v>3323</v>
      </c>
      <c r="C2115" s="2" t="s">
        <v>3101</v>
      </c>
      <c r="D2115" s="2" t="s">
        <v>4248</v>
      </c>
    </row>
    <row r="2116" spans="1:4" x14ac:dyDescent="0.3">
      <c r="A2116" s="18" t="s">
        <v>2742</v>
      </c>
      <c r="B2116" s="2" t="s">
        <v>3168</v>
      </c>
      <c r="C2116" s="2" t="s">
        <v>2964</v>
      </c>
      <c r="D2116" s="2" t="s">
        <v>4248</v>
      </c>
    </row>
    <row r="2117" spans="1:4" x14ac:dyDescent="0.3">
      <c r="A2117" s="18" t="s">
        <v>2778</v>
      </c>
      <c r="B2117" s="2" t="s">
        <v>3204</v>
      </c>
      <c r="C2117" s="2" t="s">
        <v>3000</v>
      </c>
      <c r="D2117" s="2" t="s">
        <v>4248</v>
      </c>
    </row>
    <row r="2118" spans="1:4" x14ac:dyDescent="0.3">
      <c r="A2118" s="18" t="s">
        <v>2807</v>
      </c>
      <c r="B2118" s="2" t="s">
        <v>3233</v>
      </c>
      <c r="C2118" s="2" t="s">
        <v>3029</v>
      </c>
      <c r="D2118" s="2" t="s">
        <v>4248</v>
      </c>
    </row>
    <row r="2119" spans="1:4" x14ac:dyDescent="0.3">
      <c r="A2119" s="18" t="s">
        <v>2752</v>
      </c>
      <c r="B2119" s="2" t="s">
        <v>3178</v>
      </c>
      <c r="C2119" s="2" t="s">
        <v>2974</v>
      </c>
      <c r="D2119" s="2" t="s">
        <v>4248</v>
      </c>
    </row>
    <row r="2120" spans="1:4" x14ac:dyDescent="0.3">
      <c r="A2120" s="18" t="s">
        <v>2784</v>
      </c>
      <c r="B2120" s="2" t="s">
        <v>3210</v>
      </c>
      <c r="C2120" s="2" t="s">
        <v>3006</v>
      </c>
      <c r="D2120" s="2" t="s">
        <v>4248</v>
      </c>
    </row>
    <row r="2121" spans="1:4" x14ac:dyDescent="0.3">
      <c r="A2121" s="18" t="s">
        <v>2812</v>
      </c>
      <c r="B2121" s="2" t="s">
        <v>3238</v>
      </c>
      <c r="C2121" s="2" t="s">
        <v>3034</v>
      </c>
      <c r="D2121" s="2" t="s">
        <v>4248</v>
      </c>
    </row>
    <row r="2122" spans="1:4" x14ac:dyDescent="0.3">
      <c r="A2122" s="18" t="s">
        <v>2761</v>
      </c>
      <c r="B2122" s="2" t="s">
        <v>3187</v>
      </c>
      <c r="C2122" s="2" t="s">
        <v>2983</v>
      </c>
      <c r="D2122" s="2" t="s">
        <v>4248</v>
      </c>
    </row>
    <row r="2123" spans="1:4" x14ac:dyDescent="0.3">
      <c r="A2123" s="18" t="s">
        <v>2729</v>
      </c>
      <c r="B2123" s="2" t="s">
        <v>3155</v>
      </c>
      <c r="C2123" s="2" t="s">
        <v>2951</v>
      </c>
      <c r="D2123" s="2" t="s">
        <v>4248</v>
      </c>
    </row>
    <row r="2124" spans="1:4" x14ac:dyDescent="0.3">
      <c r="A2124" s="18" t="s">
        <v>2904</v>
      </c>
      <c r="B2124" s="2" t="s">
        <v>3330</v>
      </c>
      <c r="C2124" s="2" t="s">
        <v>3108</v>
      </c>
      <c r="D2124" s="2" t="s">
        <v>3713</v>
      </c>
    </row>
    <row r="2125" spans="1:4" x14ac:dyDescent="0.3">
      <c r="A2125" s="18" t="s">
        <v>2854</v>
      </c>
      <c r="B2125" s="2" t="s">
        <v>3280</v>
      </c>
      <c r="C2125" s="2" t="s">
        <v>3076</v>
      </c>
      <c r="D2125" s="2" t="s">
        <v>4248</v>
      </c>
    </row>
    <row r="2126" spans="1:4" x14ac:dyDescent="0.3">
      <c r="A2126" s="18" t="s">
        <v>2847</v>
      </c>
      <c r="B2126" s="2" t="s">
        <v>3273</v>
      </c>
      <c r="C2126" s="2" t="s">
        <v>3069</v>
      </c>
      <c r="D2126" s="2" t="s">
        <v>4248</v>
      </c>
    </row>
    <row r="2127" spans="1:4" x14ac:dyDescent="0.3">
      <c r="A2127" s="18" t="s">
        <v>2759</v>
      </c>
      <c r="B2127" s="2" t="s">
        <v>3185</v>
      </c>
      <c r="C2127" s="2" t="s">
        <v>2981</v>
      </c>
      <c r="D2127" s="2" t="s">
        <v>3713</v>
      </c>
    </row>
    <row r="2128" spans="1:4" x14ac:dyDescent="0.3">
      <c r="A2128" s="18" t="s">
        <v>2834</v>
      </c>
      <c r="B2128" s="2" t="s">
        <v>3260</v>
      </c>
      <c r="C2128" s="2" t="s">
        <v>3056</v>
      </c>
      <c r="D2128" s="2" t="s">
        <v>3713</v>
      </c>
    </row>
    <row r="2129" spans="1:4" x14ac:dyDescent="0.3">
      <c r="A2129" s="18" t="s">
        <v>2931</v>
      </c>
      <c r="B2129" s="2" t="s">
        <v>3357</v>
      </c>
      <c r="C2129" s="2" t="s">
        <v>3135</v>
      </c>
      <c r="D2129" s="2" t="s">
        <v>4248</v>
      </c>
    </row>
    <row r="2130" spans="1:4" x14ac:dyDescent="0.3">
      <c r="A2130" s="18" t="s">
        <v>2930</v>
      </c>
      <c r="B2130" s="2" t="s">
        <v>3356</v>
      </c>
      <c r="C2130" s="2" t="s">
        <v>3134</v>
      </c>
      <c r="D2130" s="2" t="s">
        <v>4248</v>
      </c>
    </row>
    <row r="2131" spans="1:4" x14ac:dyDescent="0.3">
      <c r="A2131" s="18" t="s">
        <v>2798</v>
      </c>
      <c r="B2131" s="2" t="s">
        <v>3224</v>
      </c>
      <c r="C2131" s="2" t="s">
        <v>3020</v>
      </c>
      <c r="D2131" s="2" t="s">
        <v>4248</v>
      </c>
    </row>
    <row r="2132" spans="1:4" x14ac:dyDescent="0.3">
      <c r="A2132" s="18" t="s">
        <v>2741</v>
      </c>
      <c r="B2132" s="2" t="s">
        <v>3167</v>
      </c>
      <c r="C2132" s="2" t="s">
        <v>2963</v>
      </c>
      <c r="D2132" s="2" t="s">
        <v>4248</v>
      </c>
    </row>
    <row r="2133" spans="1:4" x14ac:dyDescent="0.3">
      <c r="A2133" s="18" t="s">
        <v>2926</v>
      </c>
      <c r="B2133" s="2" t="s">
        <v>3352</v>
      </c>
      <c r="C2133" s="2" t="s">
        <v>3130</v>
      </c>
      <c r="D2133" s="2" t="s">
        <v>3713</v>
      </c>
    </row>
    <row r="2134" spans="1:4" x14ac:dyDescent="0.3">
      <c r="A2134" s="18" t="s">
        <v>2842</v>
      </c>
      <c r="B2134" s="2" t="s">
        <v>3268</v>
      </c>
      <c r="C2134" s="2" t="s">
        <v>3064</v>
      </c>
      <c r="D2134" s="2" t="s">
        <v>4248</v>
      </c>
    </row>
    <row r="2135" spans="1:4" x14ac:dyDescent="0.3">
      <c r="A2135" s="18" t="s">
        <v>2751</v>
      </c>
      <c r="B2135" s="2" t="s">
        <v>3177</v>
      </c>
      <c r="C2135" s="2" t="s">
        <v>2973</v>
      </c>
      <c r="D2135" s="2" t="s">
        <v>4248</v>
      </c>
    </row>
    <row r="2136" spans="1:4" x14ac:dyDescent="0.3">
      <c r="A2136" s="18" t="s">
        <v>2906</v>
      </c>
      <c r="B2136" s="2" t="s">
        <v>3332</v>
      </c>
      <c r="C2136" s="2" t="s">
        <v>3110</v>
      </c>
      <c r="D2136" s="2" t="s">
        <v>4248</v>
      </c>
    </row>
    <row r="2137" spans="1:4" x14ac:dyDescent="0.3">
      <c r="A2137" s="18" t="s">
        <v>2907</v>
      </c>
      <c r="B2137" s="2" t="s">
        <v>3333</v>
      </c>
      <c r="C2137" s="2" t="s">
        <v>3111</v>
      </c>
      <c r="D2137" s="2" t="s">
        <v>4248</v>
      </c>
    </row>
    <row r="2138" spans="1:4" x14ac:dyDescent="0.3">
      <c r="A2138" s="18" t="s">
        <v>2733</v>
      </c>
      <c r="B2138" s="2" t="s">
        <v>3159</v>
      </c>
      <c r="C2138" s="2" t="s">
        <v>2955</v>
      </c>
      <c r="D2138" s="2" t="s">
        <v>4248</v>
      </c>
    </row>
    <row r="2139" spans="1:4" x14ac:dyDescent="0.3">
      <c r="A2139" s="18" t="s">
        <v>2793</v>
      </c>
      <c r="B2139" s="2" t="s">
        <v>3219</v>
      </c>
      <c r="C2139" s="2" t="s">
        <v>3015</v>
      </c>
      <c r="D2139" s="2" t="s">
        <v>4248</v>
      </c>
    </row>
    <row r="2140" spans="1:4" x14ac:dyDescent="0.3">
      <c r="A2140" s="18" t="s">
        <v>2821</v>
      </c>
      <c r="B2140" s="2" t="s">
        <v>3247</v>
      </c>
      <c r="C2140" s="2" t="s">
        <v>3043</v>
      </c>
      <c r="D2140" s="2" t="s">
        <v>4248</v>
      </c>
    </row>
    <row r="2141" spans="1:4" x14ac:dyDescent="0.3">
      <c r="A2141" s="18" t="s">
        <v>2763</v>
      </c>
      <c r="B2141" s="2" t="s">
        <v>3189</v>
      </c>
      <c r="C2141" s="2" t="s">
        <v>2985</v>
      </c>
      <c r="D2141" s="2" t="s">
        <v>4248</v>
      </c>
    </row>
    <row r="2142" spans="1:4" x14ac:dyDescent="0.3">
      <c r="A2142" s="18" t="s">
        <v>2795</v>
      </c>
      <c r="B2142" s="2" t="s">
        <v>3221</v>
      </c>
      <c r="C2142" s="2" t="s">
        <v>3017</v>
      </c>
      <c r="D2142" s="2" t="s">
        <v>4248</v>
      </c>
    </row>
    <row r="2143" spans="1:4" x14ac:dyDescent="0.3">
      <c r="A2143" s="18" t="s">
        <v>2737</v>
      </c>
      <c r="B2143" s="2" t="s">
        <v>3163</v>
      </c>
      <c r="C2143" s="2" t="s">
        <v>2959</v>
      </c>
      <c r="D2143" s="2" t="s">
        <v>4248</v>
      </c>
    </row>
    <row r="2144" spans="1:4" x14ac:dyDescent="0.3">
      <c r="A2144" s="18" t="s">
        <v>2773</v>
      </c>
      <c r="B2144" s="2" t="s">
        <v>3199</v>
      </c>
      <c r="C2144" s="2" t="s">
        <v>2995</v>
      </c>
      <c r="D2144" s="2" t="s">
        <v>4248</v>
      </c>
    </row>
    <row r="2145" spans="1:4" x14ac:dyDescent="0.3">
      <c r="A2145" s="18" t="s">
        <v>2819</v>
      </c>
      <c r="B2145" s="2" t="s">
        <v>3245</v>
      </c>
      <c r="C2145" s="2" t="s">
        <v>3041</v>
      </c>
      <c r="D2145" s="2" t="s">
        <v>4248</v>
      </c>
    </row>
    <row r="2146" spans="1:4" x14ac:dyDescent="0.3">
      <c r="A2146" s="18" t="s">
        <v>2769</v>
      </c>
      <c r="B2146" s="2" t="s">
        <v>3195</v>
      </c>
      <c r="C2146" s="2" t="s">
        <v>2991</v>
      </c>
      <c r="D2146" s="2" t="s">
        <v>4248</v>
      </c>
    </row>
    <row r="2147" spans="1:4" x14ac:dyDescent="0.3">
      <c r="A2147" s="18" t="s">
        <v>2801</v>
      </c>
      <c r="B2147" s="2" t="s">
        <v>3227</v>
      </c>
      <c r="C2147" s="2" t="s">
        <v>3023</v>
      </c>
      <c r="D2147" s="2" t="s">
        <v>4248</v>
      </c>
    </row>
    <row r="2148" spans="1:4" x14ac:dyDescent="0.3">
      <c r="A2148" s="18" t="s">
        <v>2743</v>
      </c>
      <c r="B2148" s="2" t="s">
        <v>3169</v>
      </c>
      <c r="C2148" s="2" t="s">
        <v>2965</v>
      </c>
      <c r="D2148" s="2" t="s">
        <v>4248</v>
      </c>
    </row>
    <row r="2149" spans="1:4" x14ac:dyDescent="0.3">
      <c r="A2149" s="18" t="s">
        <v>2780</v>
      </c>
      <c r="B2149" s="2" t="s">
        <v>3206</v>
      </c>
      <c r="C2149" s="2" t="s">
        <v>3002</v>
      </c>
      <c r="D2149" s="2" t="s">
        <v>4248</v>
      </c>
    </row>
    <row r="2150" spans="1:4" x14ac:dyDescent="0.3">
      <c r="A2150" s="18" t="s">
        <v>2845</v>
      </c>
      <c r="B2150" s="2" t="s">
        <v>3271</v>
      </c>
      <c r="C2150" s="2" t="s">
        <v>3067</v>
      </c>
      <c r="D2150" s="2" t="s">
        <v>4248</v>
      </c>
    </row>
    <row r="2151" spans="1:4" x14ac:dyDescent="0.3">
      <c r="A2151" s="18" t="s">
        <v>2755</v>
      </c>
      <c r="B2151" s="2" t="s">
        <v>3181</v>
      </c>
      <c r="C2151" s="2" t="s">
        <v>2977</v>
      </c>
      <c r="D2151" s="2" t="s">
        <v>4248</v>
      </c>
    </row>
    <row r="2152" spans="1:4" x14ac:dyDescent="0.3">
      <c r="A2152" s="18" t="s">
        <v>2787</v>
      </c>
      <c r="B2152" s="2" t="s">
        <v>3213</v>
      </c>
      <c r="C2152" s="2" t="s">
        <v>3009</v>
      </c>
      <c r="D2152" s="2" t="s">
        <v>4248</v>
      </c>
    </row>
    <row r="2153" spans="1:4" x14ac:dyDescent="0.3">
      <c r="A2153" s="18" t="s">
        <v>2815</v>
      </c>
      <c r="B2153" s="2" t="s">
        <v>3241</v>
      </c>
      <c r="C2153" s="2" t="s">
        <v>3037</v>
      </c>
      <c r="D2153" s="2" t="s">
        <v>4248</v>
      </c>
    </row>
    <row r="2154" spans="1:4" x14ac:dyDescent="0.3">
      <c r="A2154" s="18" t="s">
        <v>2764</v>
      </c>
      <c r="B2154" s="2" t="s">
        <v>3190</v>
      </c>
      <c r="C2154" s="2" t="s">
        <v>2986</v>
      </c>
      <c r="D2154" s="2" t="s">
        <v>4248</v>
      </c>
    </row>
    <row r="2155" spans="1:4" x14ac:dyDescent="0.3">
      <c r="A2155" s="18" t="s">
        <v>2835</v>
      </c>
      <c r="B2155" s="2" t="s">
        <v>3261</v>
      </c>
      <c r="C2155" s="2" t="s">
        <v>3057</v>
      </c>
      <c r="D2155" s="2" t="s">
        <v>4248</v>
      </c>
    </row>
    <row r="2156" spans="1:4" x14ac:dyDescent="0.3">
      <c r="A2156" s="18" t="s">
        <v>2822</v>
      </c>
      <c r="B2156" s="2" t="s">
        <v>3248</v>
      </c>
      <c r="C2156" s="2" t="s">
        <v>3044</v>
      </c>
      <c r="D2156" s="2" t="s">
        <v>4248</v>
      </c>
    </row>
    <row r="2157" spans="1:4" x14ac:dyDescent="0.3">
      <c r="A2157" s="18" t="s">
        <v>2774</v>
      </c>
      <c r="B2157" s="2" t="s">
        <v>3200</v>
      </c>
      <c r="C2157" s="2" t="s">
        <v>2996</v>
      </c>
      <c r="D2157" s="2" t="s">
        <v>4248</v>
      </c>
    </row>
    <row r="2158" spans="1:4" x14ac:dyDescent="0.3">
      <c r="A2158" s="18" t="s">
        <v>2723</v>
      </c>
      <c r="B2158" s="2" t="s">
        <v>3149</v>
      </c>
      <c r="C2158" s="2" t="s">
        <v>2945</v>
      </c>
      <c r="D2158" s="2" t="s">
        <v>4248</v>
      </c>
    </row>
    <row r="2159" spans="1:4" x14ac:dyDescent="0.3">
      <c r="A2159" s="18" t="s">
        <v>2760</v>
      </c>
      <c r="B2159" s="2" t="s">
        <v>3186</v>
      </c>
      <c r="C2159" s="2" t="s">
        <v>2982</v>
      </c>
      <c r="D2159" s="2" t="s">
        <v>4248</v>
      </c>
    </row>
    <row r="2160" spans="1:4" x14ac:dyDescent="0.3">
      <c r="A2160" s="18" t="s">
        <v>2790</v>
      </c>
      <c r="B2160" s="2" t="s">
        <v>3216</v>
      </c>
      <c r="C2160" s="2" t="s">
        <v>3012</v>
      </c>
      <c r="D2160" s="2" t="s">
        <v>4248</v>
      </c>
    </row>
    <row r="2161" spans="1:4" x14ac:dyDescent="0.3">
      <c r="A2161" s="18" t="s">
        <v>2850</v>
      </c>
      <c r="B2161" s="2" t="s">
        <v>3276</v>
      </c>
      <c r="C2161" s="2" t="s">
        <v>3072</v>
      </c>
      <c r="D2161" s="2" t="s">
        <v>4248</v>
      </c>
    </row>
    <row r="2162" spans="1:4" x14ac:dyDescent="0.3">
      <c r="A2162" s="18" t="s">
        <v>2828</v>
      </c>
      <c r="B2162" s="2" t="s">
        <v>3254</v>
      </c>
      <c r="C2162" s="2" t="s">
        <v>3050</v>
      </c>
      <c r="D2162" s="2" t="s">
        <v>4248</v>
      </c>
    </row>
    <row r="2163" spans="1:4" x14ac:dyDescent="0.3">
      <c r="A2163" s="18" t="s">
        <v>2799</v>
      </c>
      <c r="B2163" s="2" t="s">
        <v>3225</v>
      </c>
      <c r="C2163" s="2" t="s">
        <v>3021</v>
      </c>
      <c r="D2163" s="2" t="s">
        <v>4248</v>
      </c>
    </row>
    <row r="2164" spans="1:4" x14ac:dyDescent="0.3">
      <c r="A2164" s="18" t="s">
        <v>2824</v>
      </c>
      <c r="B2164" s="2" t="s">
        <v>3250</v>
      </c>
      <c r="C2164" s="2" t="s">
        <v>3046</v>
      </c>
      <c r="D2164" s="2" t="s">
        <v>4248</v>
      </c>
    </row>
    <row r="2165" spans="1:4" x14ac:dyDescent="0.3">
      <c r="A2165" s="18" t="s">
        <v>2779</v>
      </c>
      <c r="B2165" s="2" t="s">
        <v>3205</v>
      </c>
      <c r="C2165" s="2" t="s">
        <v>3001</v>
      </c>
      <c r="D2165" s="2" t="s">
        <v>4248</v>
      </c>
    </row>
    <row r="2166" spans="1:4" x14ac:dyDescent="0.3">
      <c r="A2166" s="18" t="s">
        <v>2843</v>
      </c>
      <c r="B2166" s="2" t="s">
        <v>3269</v>
      </c>
      <c r="C2166" s="2" t="s">
        <v>3065</v>
      </c>
      <c r="D2166" s="2" t="s">
        <v>4248</v>
      </c>
    </row>
    <row r="2167" spans="1:4" x14ac:dyDescent="0.3">
      <c r="A2167" s="18" t="s">
        <v>2753</v>
      </c>
      <c r="B2167" s="2" t="s">
        <v>3179</v>
      </c>
      <c r="C2167" s="2" t="s">
        <v>2975</v>
      </c>
      <c r="D2167" s="2" t="s">
        <v>4248</v>
      </c>
    </row>
    <row r="2168" spans="1:4" x14ac:dyDescent="0.3">
      <c r="A2168" s="18" t="s">
        <v>2785</v>
      </c>
      <c r="B2168" s="2" t="s">
        <v>3211</v>
      </c>
      <c r="C2168" s="2" t="s">
        <v>3007</v>
      </c>
      <c r="D2168" s="2" t="s">
        <v>4248</v>
      </c>
    </row>
    <row r="2169" spans="1:4" x14ac:dyDescent="0.3">
      <c r="A2169" s="18" t="s">
        <v>2813</v>
      </c>
      <c r="B2169" s="2" t="s">
        <v>3239</v>
      </c>
      <c r="C2169" s="2" t="s">
        <v>3035</v>
      </c>
      <c r="D2169" s="2" t="s">
        <v>4248</v>
      </c>
    </row>
    <row r="2170" spans="1:4" x14ac:dyDescent="0.3">
      <c r="A2170" s="18" t="s">
        <v>2762</v>
      </c>
      <c r="B2170" s="2" t="s">
        <v>3188</v>
      </c>
      <c r="C2170" s="2" t="s">
        <v>2984</v>
      </c>
      <c r="D2170" s="2" t="s">
        <v>4248</v>
      </c>
    </row>
    <row r="2171" spans="1:4" x14ac:dyDescent="0.3">
      <c r="A2171" s="18" t="s">
        <v>2794</v>
      </c>
      <c r="B2171" s="2" t="s">
        <v>3220</v>
      </c>
      <c r="C2171" s="2" t="s">
        <v>3016</v>
      </c>
      <c r="D2171" s="2" t="s">
        <v>4248</v>
      </c>
    </row>
    <row r="2172" spans="1:4" x14ac:dyDescent="0.3">
      <c r="A2172" s="18" t="s">
        <v>2736</v>
      </c>
      <c r="B2172" s="2" t="s">
        <v>3162</v>
      </c>
      <c r="C2172" s="2" t="s">
        <v>2958</v>
      </c>
      <c r="D2172" s="2" t="s">
        <v>4248</v>
      </c>
    </row>
    <row r="2173" spans="1:4" x14ac:dyDescent="0.3">
      <c r="A2173" s="18" t="s">
        <v>3505</v>
      </c>
      <c r="B2173" s="2" t="s">
        <v>3504</v>
      </c>
      <c r="C2173" s="2" t="s">
        <v>3502</v>
      </c>
      <c r="D2173" s="2" t="s">
        <v>3713</v>
      </c>
    </row>
    <row r="2174" spans="1:4" x14ac:dyDescent="0.3">
      <c r="A2174" s="18" t="s">
        <v>3481</v>
      </c>
      <c r="B2174" s="2" t="s">
        <v>3482</v>
      </c>
      <c r="C2174" s="2" t="s">
        <v>3483</v>
      </c>
      <c r="D2174" s="2" t="s">
        <v>3713</v>
      </c>
    </row>
    <row r="2175" spans="1:4" x14ac:dyDescent="0.3">
      <c r="A2175" s="18" t="s">
        <v>3526</v>
      </c>
      <c r="B2175" s="2" t="s">
        <v>3527</v>
      </c>
      <c r="C2175" s="2" t="s">
        <v>3528</v>
      </c>
      <c r="D2175" s="2" t="s">
        <v>3713</v>
      </c>
    </row>
    <row r="2176" spans="1:4" x14ac:dyDescent="0.3">
      <c r="A2176" s="18" t="s">
        <v>3641</v>
      </c>
      <c r="B2176" s="2" t="s">
        <v>3642</v>
      </c>
      <c r="C2176" s="2" t="s">
        <v>3643</v>
      </c>
      <c r="D2176" s="2" t="s">
        <v>3713</v>
      </c>
    </row>
    <row r="2177" spans="1:4" x14ac:dyDescent="0.3">
      <c r="A2177" s="18" t="s">
        <v>3637</v>
      </c>
      <c r="B2177" s="2" t="s">
        <v>3638</v>
      </c>
      <c r="C2177" s="2" t="s">
        <v>3639</v>
      </c>
      <c r="D2177" s="2" t="s">
        <v>3713</v>
      </c>
    </row>
    <row r="2178" spans="1:4" x14ac:dyDescent="0.3">
      <c r="A2178" s="18" t="s">
        <v>2840</v>
      </c>
      <c r="B2178" s="2" t="s">
        <v>3266</v>
      </c>
      <c r="C2178" s="2" t="s">
        <v>3062</v>
      </c>
      <c r="D2178" s="2" t="s">
        <v>4248</v>
      </c>
    </row>
    <row r="2179" spans="1:4" x14ac:dyDescent="0.3">
      <c r="A2179" s="18" t="s">
        <v>2749</v>
      </c>
      <c r="B2179" s="2" t="s">
        <v>3175</v>
      </c>
      <c r="C2179" s="2" t="s">
        <v>2971</v>
      </c>
      <c r="D2179" s="2" t="s">
        <v>4248</v>
      </c>
    </row>
    <row r="2180" spans="1:4" x14ac:dyDescent="0.3">
      <c r="A2180" s="18" t="s">
        <v>2792</v>
      </c>
      <c r="B2180" s="2" t="s">
        <v>3218</v>
      </c>
      <c r="C2180" s="2" t="s">
        <v>3014</v>
      </c>
      <c r="D2180" s="2" t="s">
        <v>4248</v>
      </c>
    </row>
    <row r="2181" spans="1:4" x14ac:dyDescent="0.3">
      <c r="A2181" s="18" t="s">
        <v>2820</v>
      </c>
      <c r="B2181" s="2" t="s">
        <v>3246</v>
      </c>
      <c r="C2181" s="2" t="s">
        <v>3042</v>
      </c>
      <c r="D2181" s="2" t="s">
        <v>4248</v>
      </c>
    </row>
    <row r="2182" spans="1:4" x14ac:dyDescent="0.3">
      <c r="A2182" s="18" t="s">
        <v>2735</v>
      </c>
      <c r="B2182" s="2" t="s">
        <v>3161</v>
      </c>
      <c r="C2182" s="2" t="s">
        <v>2957</v>
      </c>
      <c r="D2182" s="2" t="s">
        <v>4248</v>
      </c>
    </row>
    <row r="2183" spans="1:4" x14ac:dyDescent="0.3">
      <c r="A2183" s="18" t="s">
        <v>2803</v>
      </c>
      <c r="B2183" s="2" t="s">
        <v>3229</v>
      </c>
      <c r="C2183" s="2" t="s">
        <v>3025</v>
      </c>
      <c r="D2183" s="2" t="s">
        <v>4248</v>
      </c>
    </row>
    <row r="2184" spans="1:4" x14ac:dyDescent="0.3">
      <c r="A2184" s="18" t="s">
        <v>2745</v>
      </c>
      <c r="B2184" s="2" t="s">
        <v>3171</v>
      </c>
      <c r="C2184" s="2" t="s">
        <v>2967</v>
      </c>
      <c r="D2184" s="2" t="s">
        <v>4248</v>
      </c>
    </row>
    <row r="2185" spans="1:4" x14ac:dyDescent="0.3">
      <c r="A2185" s="18" t="s">
        <v>2781</v>
      </c>
      <c r="B2185" s="2" t="s">
        <v>3207</v>
      </c>
      <c r="C2185" s="2" t="s">
        <v>3003</v>
      </c>
      <c r="D2185" s="2" t="s">
        <v>4248</v>
      </c>
    </row>
    <row r="2186" spans="1:4" x14ac:dyDescent="0.3">
      <c r="A2186" s="18" t="s">
        <v>2808</v>
      </c>
      <c r="B2186" s="2" t="s">
        <v>3234</v>
      </c>
      <c r="C2186" s="2" t="s">
        <v>3030</v>
      </c>
      <c r="D2186" s="2" t="s">
        <v>4248</v>
      </c>
    </row>
    <row r="2187" spans="1:4" x14ac:dyDescent="0.3">
      <c r="A2187" s="18" t="s">
        <v>2756</v>
      </c>
      <c r="B2187" s="2" t="s">
        <v>3182</v>
      </c>
      <c r="C2187" s="2" t="s">
        <v>2978</v>
      </c>
      <c r="D2187" s="2" t="s">
        <v>4248</v>
      </c>
    </row>
    <row r="2188" spans="1:4" x14ac:dyDescent="0.3">
      <c r="A2188" s="18" t="s">
        <v>2832</v>
      </c>
      <c r="B2188" s="2" t="s">
        <v>3258</v>
      </c>
      <c r="C2188" s="2" t="s">
        <v>3054</v>
      </c>
      <c r="D2188" s="2" t="s">
        <v>3713</v>
      </c>
    </row>
    <row r="2189" spans="1:4" x14ac:dyDescent="0.3">
      <c r="A2189" s="18" t="s">
        <v>2816</v>
      </c>
      <c r="B2189" s="2" t="s">
        <v>3242</v>
      </c>
      <c r="C2189" s="2" t="s">
        <v>3038</v>
      </c>
      <c r="D2189" s="2" t="s">
        <v>4248</v>
      </c>
    </row>
    <row r="2190" spans="1:4" x14ac:dyDescent="0.3">
      <c r="A2190" s="18" t="s">
        <v>2827</v>
      </c>
      <c r="B2190" s="2" t="s">
        <v>3253</v>
      </c>
      <c r="C2190" s="2" t="s">
        <v>3049</v>
      </c>
      <c r="D2190" s="2" t="s">
        <v>4248</v>
      </c>
    </row>
    <row r="2191" spans="1:4" x14ac:dyDescent="0.3">
      <c r="A2191" s="18" t="s">
        <v>2796</v>
      </c>
      <c r="B2191" s="2" t="s">
        <v>3222</v>
      </c>
      <c r="C2191" s="2" t="s">
        <v>3018</v>
      </c>
      <c r="D2191" s="2" t="s">
        <v>4248</v>
      </c>
    </row>
    <row r="2192" spans="1:4" x14ac:dyDescent="0.3">
      <c r="A2192" s="18" t="s">
        <v>2738</v>
      </c>
      <c r="B2192" s="2" t="s">
        <v>3164</v>
      </c>
      <c r="C2192" s="2" t="s">
        <v>2960</v>
      </c>
      <c r="D2192" s="2" t="s">
        <v>4248</v>
      </c>
    </row>
    <row r="2193" spans="1:4" x14ac:dyDescent="0.3">
      <c r="A2193" s="18" t="s">
        <v>2775</v>
      </c>
      <c r="B2193" s="2" t="s">
        <v>3201</v>
      </c>
      <c r="C2193" s="2" t="s">
        <v>2997</v>
      </c>
      <c r="D2193" s="2" t="s">
        <v>4248</v>
      </c>
    </row>
    <row r="2194" spans="1:4" x14ac:dyDescent="0.3">
      <c r="A2194" s="18" t="s">
        <v>2806</v>
      </c>
      <c r="B2194" s="2" t="s">
        <v>3232</v>
      </c>
      <c r="C2194" s="2" t="s">
        <v>3028</v>
      </c>
      <c r="D2194" s="2" t="s">
        <v>4248</v>
      </c>
    </row>
    <row r="2195" spans="1:4" x14ac:dyDescent="0.3">
      <c r="A2195" s="18" t="s">
        <v>2748</v>
      </c>
      <c r="B2195" s="2" t="s">
        <v>3174</v>
      </c>
      <c r="C2195" s="2" t="s">
        <v>2970</v>
      </c>
      <c r="D2195" s="2" t="s">
        <v>4248</v>
      </c>
    </row>
    <row r="2196" spans="1:4" x14ac:dyDescent="0.3">
      <c r="A2196" s="18" t="s">
        <v>2791</v>
      </c>
      <c r="B2196" s="2" t="s">
        <v>3217</v>
      </c>
      <c r="C2196" s="2" t="s">
        <v>3013</v>
      </c>
      <c r="D2196" s="2" t="s">
        <v>4248</v>
      </c>
    </row>
    <row r="2197" spans="1:4" x14ac:dyDescent="0.3">
      <c r="A2197" s="18" t="s">
        <v>2818</v>
      </c>
      <c r="B2197" s="2" t="s">
        <v>3244</v>
      </c>
      <c r="C2197" s="2" t="s">
        <v>3040</v>
      </c>
      <c r="D2197" s="2" t="s">
        <v>3713</v>
      </c>
    </row>
    <row r="2198" spans="1:4" x14ac:dyDescent="0.3">
      <c r="A2198" s="18" t="s">
        <v>2768</v>
      </c>
      <c r="B2198" s="2" t="s">
        <v>3194</v>
      </c>
      <c r="C2198" s="2" t="s">
        <v>2990</v>
      </c>
      <c r="D2198" s="2" t="s">
        <v>4248</v>
      </c>
    </row>
    <row r="2199" spans="1:4" x14ac:dyDescent="0.3">
      <c r="A2199" s="18" t="s">
        <v>2800</v>
      </c>
      <c r="B2199" s="2" t="s">
        <v>3226</v>
      </c>
      <c r="C2199" s="2" t="s">
        <v>3022</v>
      </c>
      <c r="D2199" s="2" t="s">
        <v>4248</v>
      </c>
    </row>
    <row r="2200" spans="1:4" x14ac:dyDescent="0.3">
      <c r="A2200" s="18" t="s">
        <v>2731</v>
      </c>
      <c r="B2200" s="2" t="s">
        <v>3157</v>
      </c>
      <c r="C2200" s="2" t="s">
        <v>2953</v>
      </c>
      <c r="D2200" s="2" t="s">
        <v>4248</v>
      </c>
    </row>
    <row r="2201" spans="1:4" x14ac:dyDescent="0.3">
      <c r="A2201" s="18" t="s">
        <v>2730</v>
      </c>
      <c r="B2201" s="2" t="s">
        <v>3156</v>
      </c>
      <c r="C2201" s="2" t="s">
        <v>2952</v>
      </c>
      <c r="D2201" s="2" t="s">
        <v>4248</v>
      </c>
    </row>
    <row r="2202" spans="1:4" x14ac:dyDescent="0.3">
      <c r="A2202" s="18" t="s">
        <v>2844</v>
      </c>
      <c r="B2202" s="2" t="s">
        <v>3270</v>
      </c>
      <c r="C2202" s="2" t="s">
        <v>3066</v>
      </c>
      <c r="D2202" s="2" t="s">
        <v>3713</v>
      </c>
    </row>
    <row r="2203" spans="1:4" x14ac:dyDescent="0.3">
      <c r="A2203" s="18" t="s">
        <v>2754</v>
      </c>
      <c r="B2203" s="2" t="s">
        <v>3180</v>
      </c>
      <c r="C2203" s="2" t="s">
        <v>2976</v>
      </c>
      <c r="D2203" s="2" t="s">
        <v>3713</v>
      </c>
    </row>
    <row r="2204" spans="1:4" x14ac:dyDescent="0.3">
      <c r="A2204" s="18" t="s">
        <v>2786</v>
      </c>
      <c r="B2204" s="2" t="s">
        <v>3212</v>
      </c>
      <c r="C2204" s="2" t="s">
        <v>3008</v>
      </c>
      <c r="D2204" s="2" t="s">
        <v>3713</v>
      </c>
    </row>
    <row r="2205" spans="1:4" x14ac:dyDescent="0.3">
      <c r="A2205" s="18" t="s">
        <v>2814</v>
      </c>
      <c r="B2205" s="2" t="s">
        <v>3240</v>
      </c>
      <c r="C2205" s="2" t="s">
        <v>3036</v>
      </c>
      <c r="D2205" s="2" t="s">
        <v>3713</v>
      </c>
    </row>
    <row r="2206" spans="1:4" x14ac:dyDescent="0.3">
      <c r="A2206" s="18" t="s">
        <v>2896</v>
      </c>
      <c r="B2206" s="2" t="s">
        <v>3322</v>
      </c>
      <c r="C2206" s="2" t="s">
        <v>3100</v>
      </c>
      <c r="D2206" s="2" t="s">
        <v>4248</v>
      </c>
    </row>
    <row r="2207" spans="1:4" x14ac:dyDescent="0.3">
      <c r="A2207" s="2" t="s">
        <v>4602</v>
      </c>
      <c r="B2207" s="2" t="s">
        <v>4603</v>
      </c>
      <c r="C2207" s="2" t="s">
        <v>4604</v>
      </c>
      <c r="D2207" s="2" t="s">
        <v>4248</v>
      </c>
    </row>
    <row r="2208" spans="1:4" x14ac:dyDescent="0.3">
      <c r="A2208" s="2" t="s">
        <v>9639</v>
      </c>
      <c r="B2208" s="2" t="s">
        <v>9640</v>
      </c>
      <c r="C2208" s="2" t="s">
        <v>9641</v>
      </c>
      <c r="D2208" s="2" t="s">
        <v>4248</v>
      </c>
    </row>
    <row r="2209" spans="1:4" x14ac:dyDescent="0.3">
      <c r="A2209" s="2" t="s">
        <v>5099</v>
      </c>
      <c r="B2209" s="2" t="s">
        <v>5100</v>
      </c>
      <c r="C2209" s="2" t="s">
        <v>5101</v>
      </c>
      <c r="D2209" s="2" t="s">
        <v>4248</v>
      </c>
    </row>
    <row r="2210" spans="1:4" x14ac:dyDescent="0.3">
      <c r="A2210" s="2" t="s">
        <v>5102</v>
      </c>
      <c r="B2210" s="2" t="s">
        <v>5103</v>
      </c>
      <c r="C2210" s="2" t="s">
        <v>5104</v>
      </c>
      <c r="D2210" s="2" t="s">
        <v>4248</v>
      </c>
    </row>
    <row r="2211" spans="1:4" x14ac:dyDescent="0.3">
      <c r="A2211" s="2" t="s">
        <v>4644</v>
      </c>
      <c r="B2211" s="2" t="s">
        <v>4645</v>
      </c>
      <c r="C2211" s="2" t="s">
        <v>4646</v>
      </c>
      <c r="D2211" s="2" t="s">
        <v>4248</v>
      </c>
    </row>
    <row r="2212" spans="1:4" x14ac:dyDescent="0.3">
      <c r="A2212" s="2" t="s">
        <v>4593</v>
      </c>
      <c r="B2212" s="2" t="s">
        <v>4594</v>
      </c>
      <c r="C2212" s="2" t="s">
        <v>4595</v>
      </c>
      <c r="D2212" s="2" t="s">
        <v>4248</v>
      </c>
    </row>
    <row r="2213" spans="1:4" x14ac:dyDescent="0.3">
      <c r="A2213" s="2" t="s">
        <v>7491</v>
      </c>
      <c r="B2213" s="2" t="s">
        <v>7492</v>
      </c>
      <c r="C2213" s="2" t="s">
        <v>7493</v>
      </c>
      <c r="D2213" s="2" t="s">
        <v>4248</v>
      </c>
    </row>
    <row r="2214" spans="1:4" x14ac:dyDescent="0.3">
      <c r="A2214" s="2" t="s">
        <v>4350</v>
      </c>
      <c r="B2214" s="2" t="s">
        <v>4351</v>
      </c>
      <c r="C2214" s="2" t="s">
        <v>4352</v>
      </c>
      <c r="D2214" s="2" t="s">
        <v>4248</v>
      </c>
    </row>
    <row r="2215" spans="1:4" x14ac:dyDescent="0.3">
      <c r="A2215" s="2" t="s">
        <v>4647</v>
      </c>
      <c r="B2215" s="2" t="s">
        <v>3234</v>
      </c>
      <c r="C2215" s="2" t="s">
        <v>4648</v>
      </c>
      <c r="D2215" s="2" t="s">
        <v>4248</v>
      </c>
    </row>
    <row r="2216" spans="1:4" x14ac:dyDescent="0.3">
      <c r="A2216" s="2" t="s">
        <v>9524</v>
      </c>
      <c r="B2216" s="2" t="s">
        <v>3207</v>
      </c>
      <c r="C2216" s="2" t="s">
        <v>9525</v>
      </c>
      <c r="D2216" s="2" t="s">
        <v>4248</v>
      </c>
    </row>
    <row r="2217" spans="1:4" x14ac:dyDescent="0.3">
      <c r="A2217" s="2" t="s">
        <v>9622</v>
      </c>
      <c r="B2217" s="2" t="s">
        <v>3171</v>
      </c>
      <c r="C2217" s="2" t="s">
        <v>9623</v>
      </c>
      <c r="D2217" s="2" t="s">
        <v>4248</v>
      </c>
    </row>
    <row r="2218" spans="1:4" x14ac:dyDescent="0.3">
      <c r="A2218" s="2" t="s">
        <v>4285</v>
      </c>
      <c r="B2218" s="2" t="s">
        <v>3258</v>
      </c>
      <c r="C2218" s="2" t="s">
        <v>4286</v>
      </c>
      <c r="D2218" s="2" t="s">
        <v>3713</v>
      </c>
    </row>
    <row r="2219" spans="1:4" x14ac:dyDescent="0.3">
      <c r="A2219" s="2" t="s">
        <v>6593</v>
      </c>
      <c r="B2219" s="2" t="s">
        <v>6594</v>
      </c>
      <c r="C2219" s="2" t="s">
        <v>6595</v>
      </c>
      <c r="D2219" s="2" t="s">
        <v>3713</v>
      </c>
    </row>
    <row r="2220" spans="1:4" x14ac:dyDescent="0.3">
      <c r="A2220" s="2" t="s">
        <v>4302</v>
      </c>
      <c r="B2220" s="2" t="s">
        <v>4303</v>
      </c>
      <c r="C2220" s="2" t="s">
        <v>4304</v>
      </c>
      <c r="D2220" s="2" t="s">
        <v>3713</v>
      </c>
    </row>
    <row r="2221" spans="1:4" x14ac:dyDescent="0.3">
      <c r="A2221" s="2" t="s">
        <v>6590</v>
      </c>
      <c r="B2221" s="2" t="s">
        <v>6591</v>
      </c>
      <c r="C2221" s="2" t="s">
        <v>6592</v>
      </c>
      <c r="D2221" s="2" t="s">
        <v>3713</v>
      </c>
    </row>
    <row r="2222" spans="1:4" x14ac:dyDescent="0.3">
      <c r="A2222" s="2" t="s">
        <v>6587</v>
      </c>
      <c r="B2222" s="2" t="s">
        <v>6588</v>
      </c>
      <c r="C2222" s="2" t="s">
        <v>6589</v>
      </c>
      <c r="D2222" s="2" t="s">
        <v>4248</v>
      </c>
    </row>
    <row r="2223" spans="1:4" x14ac:dyDescent="0.3">
      <c r="A2223" s="2" t="s">
        <v>6584</v>
      </c>
      <c r="B2223" s="2" t="s">
        <v>6585</v>
      </c>
      <c r="C2223" s="2" t="s">
        <v>6586</v>
      </c>
      <c r="D2223" s="2" t="s">
        <v>4248</v>
      </c>
    </row>
    <row r="2224" spans="1:4" x14ac:dyDescent="0.3">
      <c r="A2224" s="2" t="s">
        <v>6581</v>
      </c>
      <c r="B2224" s="2" t="s">
        <v>6582</v>
      </c>
      <c r="C2224" s="2" t="s">
        <v>6583</v>
      </c>
      <c r="D2224" s="2" t="s">
        <v>4248</v>
      </c>
    </row>
    <row r="2225" spans="1:4" x14ac:dyDescent="0.3">
      <c r="A2225" s="2" t="s">
        <v>9702</v>
      </c>
      <c r="B2225" s="2" t="s">
        <v>9703</v>
      </c>
      <c r="C2225" s="2" t="s">
        <v>9704</v>
      </c>
      <c r="D2225" s="2" t="s">
        <v>4248</v>
      </c>
    </row>
    <row r="2226" spans="1:4" x14ac:dyDescent="0.3">
      <c r="A2226" s="2" t="s">
        <v>9699</v>
      </c>
      <c r="B2226" s="2" t="s">
        <v>9700</v>
      </c>
      <c r="C2226" s="2" t="s">
        <v>9701</v>
      </c>
      <c r="D2226" s="2" t="s">
        <v>4248</v>
      </c>
    </row>
    <row r="2227" spans="1:4" x14ac:dyDescent="0.3">
      <c r="A2227" s="2" t="s">
        <v>8117</v>
      </c>
      <c r="B2227" s="2" t="s">
        <v>8118</v>
      </c>
      <c r="C2227" s="2" t="s">
        <v>8119</v>
      </c>
      <c r="D2227" s="2" t="s">
        <v>3713</v>
      </c>
    </row>
    <row r="2228" spans="1:4" x14ac:dyDescent="0.3">
      <c r="A2228" s="2" t="s">
        <v>4617</v>
      </c>
      <c r="B2228" s="2" t="s">
        <v>4618</v>
      </c>
      <c r="C2228" s="2" t="s">
        <v>4619</v>
      </c>
      <c r="D2228" s="2" t="s">
        <v>4248</v>
      </c>
    </row>
    <row r="2229" spans="1:4" x14ac:dyDescent="0.3">
      <c r="A2229" s="2" t="s">
        <v>4384</v>
      </c>
      <c r="B2229" s="2" t="s">
        <v>4385</v>
      </c>
      <c r="C2229" s="2" t="s">
        <v>4386</v>
      </c>
      <c r="D2229" s="2" t="s">
        <v>4248</v>
      </c>
    </row>
    <row r="2230" spans="1:4" x14ac:dyDescent="0.3">
      <c r="A2230" s="2" t="s">
        <v>6578</v>
      </c>
      <c r="B2230" s="2" t="s">
        <v>6579</v>
      </c>
      <c r="C2230" s="2" t="s">
        <v>6580</v>
      </c>
      <c r="D2230" s="2" t="s">
        <v>4249</v>
      </c>
    </row>
    <row r="2231" spans="1:4" x14ac:dyDescent="0.3">
      <c r="A2231" s="2" t="s">
        <v>6575</v>
      </c>
      <c r="B2231" s="2" t="s">
        <v>6576</v>
      </c>
      <c r="C2231" s="2" t="s">
        <v>6577</v>
      </c>
      <c r="D2231" s="2" t="s">
        <v>4249</v>
      </c>
    </row>
    <row r="2232" spans="1:4" x14ac:dyDescent="0.3">
      <c r="A2232" s="2" t="s">
        <v>6572</v>
      </c>
      <c r="B2232" s="2" t="s">
        <v>6573</v>
      </c>
      <c r="C2232" s="2" t="s">
        <v>6574</v>
      </c>
      <c r="D2232" s="2" t="s">
        <v>4249</v>
      </c>
    </row>
    <row r="2233" spans="1:4" x14ac:dyDescent="0.3">
      <c r="A2233" s="2" t="s">
        <v>5015</v>
      </c>
      <c r="B2233" s="2" t="s">
        <v>5016</v>
      </c>
      <c r="C2233" s="2" t="s">
        <v>5017</v>
      </c>
      <c r="D2233" s="2" t="s">
        <v>4248</v>
      </c>
    </row>
    <row r="2234" spans="1:4" x14ac:dyDescent="0.3">
      <c r="A2234" s="2" t="s">
        <v>6569</v>
      </c>
      <c r="B2234" s="2" t="s">
        <v>6570</v>
      </c>
      <c r="C2234" s="2" t="s">
        <v>6571</v>
      </c>
      <c r="D2234" s="2" t="s">
        <v>4248</v>
      </c>
    </row>
    <row r="2235" spans="1:4" x14ac:dyDescent="0.3">
      <c r="A2235" s="2" t="s">
        <v>6566</v>
      </c>
      <c r="B2235" s="2" t="s">
        <v>6567</v>
      </c>
      <c r="C2235" s="2" t="s">
        <v>6568</v>
      </c>
      <c r="D2235" s="2" t="s">
        <v>3713</v>
      </c>
    </row>
    <row r="2236" spans="1:4" x14ac:dyDescent="0.3">
      <c r="A2236" s="2" t="s">
        <v>6563</v>
      </c>
      <c r="B2236" s="2" t="s">
        <v>6564</v>
      </c>
      <c r="C2236" s="2" t="s">
        <v>6565</v>
      </c>
      <c r="D2236" s="2" t="s">
        <v>3713</v>
      </c>
    </row>
    <row r="2237" spans="1:4" x14ac:dyDescent="0.3">
      <c r="A2237" s="2" t="s">
        <v>6524</v>
      </c>
      <c r="B2237" s="2" t="s">
        <v>6525</v>
      </c>
      <c r="C2237" s="2" t="s">
        <v>6526</v>
      </c>
      <c r="D2237" s="2" t="s">
        <v>4249</v>
      </c>
    </row>
    <row r="2238" spans="1:4" x14ac:dyDescent="0.3">
      <c r="A2238" s="2" t="s">
        <v>6560</v>
      </c>
      <c r="B2238" s="2" t="s">
        <v>6561</v>
      </c>
      <c r="C2238" s="2" t="s">
        <v>6562</v>
      </c>
      <c r="D2238" s="2" t="s">
        <v>4249</v>
      </c>
    </row>
    <row r="2239" spans="1:4" x14ac:dyDescent="0.3">
      <c r="A2239" s="2" t="s">
        <v>6557</v>
      </c>
      <c r="B2239" s="2" t="s">
        <v>6558</v>
      </c>
      <c r="C2239" s="2" t="s">
        <v>6559</v>
      </c>
      <c r="D2239" s="2" t="s">
        <v>4248</v>
      </c>
    </row>
    <row r="2240" spans="1:4" x14ac:dyDescent="0.3">
      <c r="A2240" s="2" t="s">
        <v>4451</v>
      </c>
      <c r="B2240" s="2" t="s">
        <v>4452</v>
      </c>
      <c r="C2240" s="2" t="s">
        <v>4453</v>
      </c>
      <c r="D2240" s="2" t="s">
        <v>4248</v>
      </c>
    </row>
    <row r="2241" spans="1:4" x14ac:dyDescent="0.3">
      <c r="A2241" s="2" t="s">
        <v>4569</v>
      </c>
      <c r="B2241" s="2" t="s">
        <v>4570</v>
      </c>
      <c r="C2241" s="2" t="s">
        <v>4571</v>
      </c>
      <c r="D2241" s="2" t="s">
        <v>4248</v>
      </c>
    </row>
    <row r="2242" spans="1:4" x14ac:dyDescent="0.3">
      <c r="A2242" s="2" t="s">
        <v>4566</v>
      </c>
      <c r="B2242" s="2" t="s">
        <v>4567</v>
      </c>
      <c r="C2242" s="2" t="s">
        <v>4568</v>
      </c>
      <c r="D2242" s="2" t="s">
        <v>4248</v>
      </c>
    </row>
    <row r="2243" spans="1:4" x14ac:dyDescent="0.3">
      <c r="A2243" s="2" t="s">
        <v>9696</v>
      </c>
      <c r="B2243" s="2" t="s">
        <v>9697</v>
      </c>
      <c r="C2243" s="2" t="s">
        <v>9698</v>
      </c>
      <c r="D2243" s="2" t="s">
        <v>4248</v>
      </c>
    </row>
    <row r="2244" spans="1:4" x14ac:dyDescent="0.3">
      <c r="A2244" s="2" t="s">
        <v>9693</v>
      </c>
      <c r="B2244" s="2" t="s">
        <v>9694</v>
      </c>
      <c r="C2244" s="2" t="s">
        <v>9695</v>
      </c>
      <c r="D2244" s="2" t="s">
        <v>4248</v>
      </c>
    </row>
    <row r="2245" spans="1:4" x14ac:dyDescent="0.3">
      <c r="A2245" s="2" t="s">
        <v>6554</v>
      </c>
      <c r="B2245" s="2" t="s">
        <v>6555</v>
      </c>
      <c r="C2245" s="2" t="s">
        <v>6556</v>
      </c>
      <c r="D2245" s="2" t="s">
        <v>3713</v>
      </c>
    </row>
    <row r="2246" spans="1:4" x14ac:dyDescent="0.3">
      <c r="A2246" s="2" t="s">
        <v>9607</v>
      </c>
      <c r="B2246" s="2" t="s">
        <v>9608</v>
      </c>
      <c r="C2246" s="2" t="s">
        <v>9609</v>
      </c>
      <c r="D2246" s="2" t="s">
        <v>4249</v>
      </c>
    </row>
    <row r="2247" spans="1:4" x14ac:dyDescent="0.3">
      <c r="A2247" s="2" t="s">
        <v>4448</v>
      </c>
      <c r="B2247" s="2" t="s">
        <v>4449</v>
      </c>
      <c r="C2247" s="2" t="s">
        <v>4450</v>
      </c>
      <c r="D2247" s="2" t="s">
        <v>4248</v>
      </c>
    </row>
    <row r="2248" spans="1:4" x14ac:dyDescent="0.3">
      <c r="A2248" s="2" t="s">
        <v>6551</v>
      </c>
      <c r="B2248" s="2" t="s">
        <v>6552</v>
      </c>
      <c r="C2248" s="2" t="s">
        <v>6553</v>
      </c>
      <c r="D2248" s="2" t="s">
        <v>4249</v>
      </c>
    </row>
    <row r="2249" spans="1:4" x14ac:dyDescent="0.3">
      <c r="A2249" s="2" t="s">
        <v>5081</v>
      </c>
      <c r="B2249" s="2" t="s">
        <v>5082</v>
      </c>
      <c r="C2249" s="2" t="s">
        <v>5083</v>
      </c>
      <c r="D2249" s="2" t="s">
        <v>4248</v>
      </c>
    </row>
    <row r="2250" spans="1:4" x14ac:dyDescent="0.3">
      <c r="A2250" s="2" t="s">
        <v>9690</v>
      </c>
      <c r="B2250" s="2" t="s">
        <v>9691</v>
      </c>
      <c r="C2250" s="2" t="s">
        <v>9692</v>
      </c>
      <c r="D2250" s="2" t="s">
        <v>4248</v>
      </c>
    </row>
    <row r="2251" spans="1:4" x14ac:dyDescent="0.3">
      <c r="A2251" s="2" t="s">
        <v>4641</v>
      </c>
      <c r="B2251" s="2" t="s">
        <v>4642</v>
      </c>
      <c r="C2251" s="2" t="s">
        <v>4643</v>
      </c>
      <c r="D2251" s="2" t="s">
        <v>4248</v>
      </c>
    </row>
    <row r="2252" spans="1:4" x14ac:dyDescent="0.3">
      <c r="A2252" s="2" t="s">
        <v>6548</v>
      </c>
      <c r="B2252" s="2" t="s">
        <v>6549</v>
      </c>
      <c r="C2252" s="2" t="s">
        <v>6550</v>
      </c>
      <c r="D2252" s="2" t="s">
        <v>3713</v>
      </c>
    </row>
    <row r="2253" spans="1:4" x14ac:dyDescent="0.3">
      <c r="A2253" s="2" t="s">
        <v>5203</v>
      </c>
      <c r="B2253" s="2" t="s">
        <v>5204</v>
      </c>
      <c r="C2253" s="2" t="s">
        <v>5205</v>
      </c>
      <c r="D2253" s="2" t="s">
        <v>4248</v>
      </c>
    </row>
    <row r="2254" spans="1:4" x14ac:dyDescent="0.3">
      <c r="A2254" s="2" t="s">
        <v>5200</v>
      </c>
      <c r="B2254" s="2" t="s">
        <v>5201</v>
      </c>
      <c r="C2254" s="2" t="s">
        <v>5202</v>
      </c>
      <c r="D2254" s="2" t="s">
        <v>4248</v>
      </c>
    </row>
    <row r="2255" spans="1:4" x14ac:dyDescent="0.3">
      <c r="A2255" s="2" t="s">
        <v>5197</v>
      </c>
      <c r="B2255" s="2" t="s">
        <v>5198</v>
      </c>
      <c r="C2255" s="2" t="s">
        <v>5199</v>
      </c>
      <c r="D2255" s="2" t="s">
        <v>4248</v>
      </c>
    </row>
    <row r="2256" spans="1:4" x14ac:dyDescent="0.3">
      <c r="A2256" s="2" t="s">
        <v>5194</v>
      </c>
      <c r="B2256" s="2" t="s">
        <v>5195</v>
      </c>
      <c r="C2256" s="2" t="s">
        <v>5196</v>
      </c>
      <c r="D2256" s="2" t="s">
        <v>4248</v>
      </c>
    </row>
    <row r="2257" spans="1:4" x14ac:dyDescent="0.3">
      <c r="A2257" s="2" t="s">
        <v>5191</v>
      </c>
      <c r="B2257" s="2" t="s">
        <v>5192</v>
      </c>
      <c r="C2257" s="2" t="s">
        <v>5193</v>
      </c>
      <c r="D2257" s="2" t="s">
        <v>4248</v>
      </c>
    </row>
    <row r="2258" spans="1:4" x14ac:dyDescent="0.3">
      <c r="A2258" s="2" t="s">
        <v>5188</v>
      </c>
      <c r="B2258" s="2" t="s">
        <v>5189</v>
      </c>
      <c r="C2258" s="2" t="s">
        <v>5190</v>
      </c>
      <c r="D2258" s="2" t="s">
        <v>4248</v>
      </c>
    </row>
    <row r="2259" spans="1:4" x14ac:dyDescent="0.3">
      <c r="A2259" s="2" t="s">
        <v>5185</v>
      </c>
      <c r="B2259" s="2" t="s">
        <v>5186</v>
      </c>
      <c r="C2259" s="2" t="s">
        <v>5187</v>
      </c>
      <c r="D2259" s="2" t="s">
        <v>4248</v>
      </c>
    </row>
    <row r="2260" spans="1:4" x14ac:dyDescent="0.3">
      <c r="A2260" s="2" t="s">
        <v>5182</v>
      </c>
      <c r="B2260" s="2" t="s">
        <v>5183</v>
      </c>
      <c r="C2260" s="2" t="s">
        <v>5184</v>
      </c>
      <c r="D2260" s="2" t="s">
        <v>4248</v>
      </c>
    </row>
    <row r="2261" spans="1:4" x14ac:dyDescent="0.3">
      <c r="A2261" s="2" t="s">
        <v>5179</v>
      </c>
      <c r="B2261" s="2" t="s">
        <v>5180</v>
      </c>
      <c r="C2261" s="2" t="s">
        <v>5181</v>
      </c>
      <c r="D2261" s="2" t="s">
        <v>4248</v>
      </c>
    </row>
    <row r="2262" spans="1:4" x14ac:dyDescent="0.3">
      <c r="A2262" s="2" t="s">
        <v>5176</v>
      </c>
      <c r="B2262" s="2" t="s">
        <v>5177</v>
      </c>
      <c r="C2262" s="2" t="s">
        <v>5178</v>
      </c>
      <c r="D2262" s="2" t="s">
        <v>4248</v>
      </c>
    </row>
    <row r="2263" spans="1:4" x14ac:dyDescent="0.3">
      <c r="A2263" s="2" t="s">
        <v>5173</v>
      </c>
      <c r="B2263" s="2" t="s">
        <v>5174</v>
      </c>
      <c r="C2263" s="2" t="s">
        <v>5175</v>
      </c>
      <c r="D2263" s="2" t="s">
        <v>4248</v>
      </c>
    </row>
    <row r="2264" spans="1:4" x14ac:dyDescent="0.3">
      <c r="A2264" s="2" t="s">
        <v>5170</v>
      </c>
      <c r="B2264" s="2" t="s">
        <v>5171</v>
      </c>
      <c r="C2264" s="2" t="s">
        <v>5172</v>
      </c>
      <c r="D2264" s="2" t="s">
        <v>4248</v>
      </c>
    </row>
    <row r="2265" spans="1:4" x14ac:dyDescent="0.3">
      <c r="A2265" s="2" t="s">
        <v>6777</v>
      </c>
      <c r="B2265" s="2" t="s">
        <v>6778</v>
      </c>
      <c r="C2265" s="2" t="s">
        <v>6779</v>
      </c>
      <c r="D2265" s="2" t="s">
        <v>4248</v>
      </c>
    </row>
    <row r="2266" spans="1:4" x14ac:dyDescent="0.3">
      <c r="A2266" s="2" t="s">
        <v>6774</v>
      </c>
      <c r="B2266" s="2" t="s">
        <v>6775</v>
      </c>
      <c r="C2266" s="2" t="s">
        <v>6776</v>
      </c>
      <c r="D2266" s="2" t="s">
        <v>4248</v>
      </c>
    </row>
    <row r="2267" spans="1:4" x14ac:dyDescent="0.3">
      <c r="A2267" s="2" t="s">
        <v>6488</v>
      </c>
      <c r="B2267" s="2" t="s">
        <v>6489</v>
      </c>
      <c r="C2267" s="2" t="s">
        <v>6490</v>
      </c>
      <c r="D2267" s="2" t="s">
        <v>4248</v>
      </c>
    </row>
    <row r="2268" spans="1:4" x14ac:dyDescent="0.3">
      <c r="A2268" s="2" t="s">
        <v>6771</v>
      </c>
      <c r="B2268" s="2" t="s">
        <v>6772</v>
      </c>
      <c r="C2268" s="2" t="s">
        <v>6773</v>
      </c>
      <c r="D2268" s="2" t="s">
        <v>4248</v>
      </c>
    </row>
    <row r="2269" spans="1:4" x14ac:dyDescent="0.3">
      <c r="A2269" s="2" t="s">
        <v>6768</v>
      </c>
      <c r="B2269" s="2" t="s">
        <v>6769</v>
      </c>
      <c r="C2269" s="2" t="s">
        <v>6770</v>
      </c>
      <c r="D2269" s="2" t="s">
        <v>4248</v>
      </c>
    </row>
    <row r="2270" spans="1:4" x14ac:dyDescent="0.3">
      <c r="A2270" s="2" t="s">
        <v>6765</v>
      </c>
      <c r="B2270" s="2" t="s">
        <v>6766</v>
      </c>
      <c r="C2270" s="2" t="s">
        <v>6767</v>
      </c>
      <c r="D2270" s="2" t="s">
        <v>4248</v>
      </c>
    </row>
    <row r="2271" spans="1:4" x14ac:dyDescent="0.3">
      <c r="A2271" s="2" t="s">
        <v>6762</v>
      </c>
      <c r="B2271" s="2" t="s">
        <v>6763</v>
      </c>
      <c r="C2271" s="2" t="s">
        <v>6764</v>
      </c>
      <c r="D2271" s="2" t="s">
        <v>4248</v>
      </c>
    </row>
    <row r="2272" spans="1:4" x14ac:dyDescent="0.3">
      <c r="A2272" s="2" t="s">
        <v>6810</v>
      </c>
      <c r="B2272" s="2" t="s">
        <v>6811</v>
      </c>
      <c r="C2272" s="2" t="s">
        <v>6812</v>
      </c>
      <c r="D2272" s="2" t="s">
        <v>4248</v>
      </c>
    </row>
    <row r="2273" spans="1:4" x14ac:dyDescent="0.3">
      <c r="A2273" s="2" t="s">
        <v>6807</v>
      </c>
      <c r="B2273" s="2" t="s">
        <v>6808</v>
      </c>
      <c r="C2273" s="2" t="s">
        <v>6809</v>
      </c>
      <c r="D2273" s="2" t="s">
        <v>4248</v>
      </c>
    </row>
    <row r="2274" spans="1:4" x14ac:dyDescent="0.3">
      <c r="A2274" s="2" t="s">
        <v>6804</v>
      </c>
      <c r="B2274" s="2" t="s">
        <v>6805</v>
      </c>
      <c r="C2274" s="2" t="s">
        <v>6806</v>
      </c>
      <c r="D2274" s="2" t="s">
        <v>4248</v>
      </c>
    </row>
    <row r="2275" spans="1:4" x14ac:dyDescent="0.3">
      <c r="A2275" s="2" t="s">
        <v>6801</v>
      </c>
      <c r="B2275" s="2" t="s">
        <v>6802</v>
      </c>
      <c r="C2275" s="2" t="s">
        <v>6803</v>
      </c>
      <c r="D2275" s="2" t="s">
        <v>4248</v>
      </c>
    </row>
    <row r="2276" spans="1:4" x14ac:dyDescent="0.3">
      <c r="A2276" s="2" t="s">
        <v>6798</v>
      </c>
      <c r="B2276" s="2" t="s">
        <v>6799</v>
      </c>
      <c r="C2276" s="2" t="s">
        <v>6800</v>
      </c>
      <c r="D2276" s="2" t="s">
        <v>4248</v>
      </c>
    </row>
    <row r="2277" spans="1:4" x14ac:dyDescent="0.3">
      <c r="A2277" s="2" t="s">
        <v>5233</v>
      </c>
      <c r="B2277" s="2" t="s">
        <v>5234</v>
      </c>
      <c r="C2277" s="2" t="s">
        <v>5235</v>
      </c>
      <c r="D2277" s="2" t="s">
        <v>4248</v>
      </c>
    </row>
    <row r="2278" spans="1:4" x14ac:dyDescent="0.3">
      <c r="A2278" s="2" t="s">
        <v>5230</v>
      </c>
      <c r="B2278" s="2" t="s">
        <v>5231</v>
      </c>
      <c r="C2278" s="2" t="s">
        <v>5232</v>
      </c>
      <c r="D2278" s="2" t="s">
        <v>4248</v>
      </c>
    </row>
    <row r="2279" spans="1:4" x14ac:dyDescent="0.3">
      <c r="A2279" s="2" t="s">
        <v>5227</v>
      </c>
      <c r="B2279" s="2" t="s">
        <v>5228</v>
      </c>
      <c r="C2279" s="2" t="s">
        <v>5229</v>
      </c>
      <c r="D2279" s="2" t="s">
        <v>4248</v>
      </c>
    </row>
    <row r="2280" spans="1:4" x14ac:dyDescent="0.3">
      <c r="A2280" s="2" t="s">
        <v>4985</v>
      </c>
      <c r="B2280" s="2" t="s">
        <v>4986</v>
      </c>
      <c r="C2280" s="2" t="s">
        <v>4987</v>
      </c>
      <c r="D2280" s="2" t="s">
        <v>4248</v>
      </c>
    </row>
    <row r="2281" spans="1:4" x14ac:dyDescent="0.3">
      <c r="A2281" s="2" t="s">
        <v>4982</v>
      </c>
      <c r="B2281" s="2" t="s">
        <v>4983</v>
      </c>
      <c r="C2281" s="2" t="s">
        <v>4984</v>
      </c>
      <c r="D2281" s="2" t="s">
        <v>4248</v>
      </c>
    </row>
    <row r="2282" spans="1:4" x14ac:dyDescent="0.3">
      <c r="A2282" s="2" t="s">
        <v>4979</v>
      </c>
      <c r="B2282" s="2" t="s">
        <v>4980</v>
      </c>
      <c r="C2282" s="2" t="s">
        <v>4981</v>
      </c>
      <c r="D2282" s="2" t="s">
        <v>4248</v>
      </c>
    </row>
    <row r="2283" spans="1:4" x14ac:dyDescent="0.3">
      <c r="A2283" s="2" t="s">
        <v>5224</v>
      </c>
      <c r="B2283" s="2" t="s">
        <v>5225</v>
      </c>
      <c r="C2283" s="2" t="s">
        <v>5226</v>
      </c>
      <c r="D2283" s="2" t="s">
        <v>4248</v>
      </c>
    </row>
    <row r="2284" spans="1:4" x14ac:dyDescent="0.3">
      <c r="A2284" s="2" t="s">
        <v>5221</v>
      </c>
      <c r="B2284" s="2" t="s">
        <v>5222</v>
      </c>
      <c r="C2284" s="2" t="s">
        <v>5223</v>
      </c>
      <c r="D2284" s="2" t="s">
        <v>4248</v>
      </c>
    </row>
    <row r="2285" spans="1:4" x14ac:dyDescent="0.3">
      <c r="A2285" s="2" t="s">
        <v>5218</v>
      </c>
      <c r="B2285" s="2" t="s">
        <v>5219</v>
      </c>
      <c r="C2285" s="2" t="s">
        <v>5220</v>
      </c>
      <c r="D2285" s="2" t="s">
        <v>4248</v>
      </c>
    </row>
    <row r="2286" spans="1:4" x14ac:dyDescent="0.3">
      <c r="A2286" s="2" t="s">
        <v>5215</v>
      </c>
      <c r="B2286" s="2" t="s">
        <v>5216</v>
      </c>
      <c r="C2286" s="2" t="s">
        <v>5217</v>
      </c>
      <c r="D2286" s="2" t="s">
        <v>4248</v>
      </c>
    </row>
    <row r="2287" spans="1:4" x14ac:dyDescent="0.3">
      <c r="A2287" s="2" t="s">
        <v>5212</v>
      </c>
      <c r="B2287" s="2" t="s">
        <v>5213</v>
      </c>
      <c r="C2287" s="2" t="s">
        <v>5214</v>
      </c>
      <c r="D2287" s="2" t="s">
        <v>4248</v>
      </c>
    </row>
    <row r="2288" spans="1:4" x14ac:dyDescent="0.3">
      <c r="A2288" s="2" t="s">
        <v>5209</v>
      </c>
      <c r="B2288" s="2" t="s">
        <v>5210</v>
      </c>
      <c r="C2288" s="2" t="s">
        <v>5211</v>
      </c>
      <c r="D2288" s="2" t="s">
        <v>4248</v>
      </c>
    </row>
    <row r="2289" spans="1:4" x14ac:dyDescent="0.3">
      <c r="A2289" s="2" t="s">
        <v>6521</v>
      </c>
      <c r="B2289" s="2" t="s">
        <v>6522</v>
      </c>
      <c r="C2289" s="2" t="s">
        <v>6523</v>
      </c>
      <c r="D2289" s="2" t="s">
        <v>3713</v>
      </c>
    </row>
    <row r="2290" spans="1:4" x14ac:dyDescent="0.3">
      <c r="A2290" s="18" t="s">
        <v>3487</v>
      </c>
      <c r="B2290" s="2" t="s">
        <v>3488</v>
      </c>
      <c r="C2290" s="2" t="s">
        <v>3489</v>
      </c>
      <c r="D2290" s="2" t="s">
        <v>3713</v>
      </c>
    </row>
    <row r="2291" spans="1:4" x14ac:dyDescent="0.3">
      <c r="A2291" s="18" t="s">
        <v>3484</v>
      </c>
      <c r="B2291" s="2" t="s">
        <v>3486</v>
      </c>
      <c r="C2291" s="2" t="s">
        <v>3485</v>
      </c>
      <c r="D2291" s="2" t="s">
        <v>3713</v>
      </c>
    </row>
    <row r="2292" spans="1:4" x14ac:dyDescent="0.3">
      <c r="A2292" s="18" t="s">
        <v>3466</v>
      </c>
      <c r="B2292" s="2" t="s">
        <v>3467</v>
      </c>
      <c r="C2292" s="2" t="s">
        <v>3468</v>
      </c>
      <c r="D2292" s="2" t="s">
        <v>3713</v>
      </c>
    </row>
    <row r="2293" spans="1:4" x14ac:dyDescent="0.3">
      <c r="A2293" s="2" t="s">
        <v>5206</v>
      </c>
      <c r="B2293" s="2" t="s">
        <v>5207</v>
      </c>
      <c r="C2293" s="2" t="s">
        <v>5208</v>
      </c>
      <c r="D2293" s="2" t="s">
        <v>3713</v>
      </c>
    </row>
    <row r="2294" spans="1:4" x14ac:dyDescent="0.3">
      <c r="A2294" s="18" t="s">
        <v>3470</v>
      </c>
      <c r="B2294" s="2" t="s">
        <v>3471</v>
      </c>
      <c r="C2294" s="2" t="s">
        <v>3472</v>
      </c>
      <c r="D2294" s="2" t="s">
        <v>3713</v>
      </c>
    </row>
    <row r="2295" spans="1:4" x14ac:dyDescent="0.3">
      <c r="A2295" s="2" t="s">
        <v>6795</v>
      </c>
      <c r="B2295" s="2" t="s">
        <v>6796</v>
      </c>
      <c r="C2295" s="2" t="s">
        <v>6797</v>
      </c>
      <c r="D2295" s="2" t="s">
        <v>3713</v>
      </c>
    </row>
    <row r="2296" spans="1:4" x14ac:dyDescent="0.3">
      <c r="A2296" s="2" t="s">
        <v>6792</v>
      </c>
      <c r="B2296" s="2" t="s">
        <v>6793</v>
      </c>
      <c r="C2296" s="2" t="s">
        <v>6794</v>
      </c>
      <c r="D2296" s="2" t="s">
        <v>3713</v>
      </c>
    </row>
    <row r="2297" spans="1:4" x14ac:dyDescent="0.3">
      <c r="A2297" s="2" t="s">
        <v>6789</v>
      </c>
      <c r="B2297" s="2" t="s">
        <v>6790</v>
      </c>
      <c r="C2297" s="2" t="s">
        <v>6791</v>
      </c>
      <c r="D2297" s="2" t="s">
        <v>3713</v>
      </c>
    </row>
    <row r="2298" spans="1:4" x14ac:dyDescent="0.3">
      <c r="A2298" s="2" t="s">
        <v>6786</v>
      </c>
      <c r="B2298" s="2" t="s">
        <v>6787</v>
      </c>
      <c r="C2298" s="2" t="s">
        <v>6788</v>
      </c>
      <c r="D2298" s="2" t="s">
        <v>3713</v>
      </c>
    </row>
    <row r="2299" spans="1:4" x14ac:dyDescent="0.3">
      <c r="A2299" s="2" t="s">
        <v>6783</v>
      </c>
      <c r="B2299" s="2" t="s">
        <v>6784</v>
      </c>
      <c r="C2299" s="2" t="s">
        <v>6785</v>
      </c>
      <c r="D2299" s="2" t="s">
        <v>3713</v>
      </c>
    </row>
    <row r="2300" spans="1:4" x14ac:dyDescent="0.3">
      <c r="A2300" s="2" t="s">
        <v>6780</v>
      </c>
      <c r="B2300" s="2" t="s">
        <v>6781</v>
      </c>
      <c r="C2300" s="2" t="s">
        <v>6782</v>
      </c>
      <c r="D2300" s="2" t="s">
        <v>3713</v>
      </c>
    </row>
    <row r="2301" spans="1:4" x14ac:dyDescent="0.3">
      <c r="A2301" s="2" t="s">
        <v>5069</v>
      </c>
      <c r="B2301" s="2" t="s">
        <v>5070</v>
      </c>
      <c r="C2301" s="2" t="s">
        <v>5071</v>
      </c>
      <c r="D2301" s="2" t="s">
        <v>3713</v>
      </c>
    </row>
    <row r="2302" spans="1:4" x14ac:dyDescent="0.3">
      <c r="A2302" s="2" t="s">
        <v>4976</v>
      </c>
      <c r="B2302" s="2" t="s">
        <v>4977</v>
      </c>
      <c r="C2302" s="2" t="s">
        <v>4978</v>
      </c>
      <c r="D2302" s="2" t="s">
        <v>3713</v>
      </c>
    </row>
    <row r="2303" spans="1:4" x14ac:dyDescent="0.3">
      <c r="A2303" s="2" t="s">
        <v>4973</v>
      </c>
      <c r="B2303" s="2" t="s">
        <v>4974</v>
      </c>
      <c r="C2303" s="2" t="s">
        <v>4975</v>
      </c>
      <c r="D2303" s="2" t="s">
        <v>3713</v>
      </c>
    </row>
    <row r="2304" spans="1:4" x14ac:dyDescent="0.3">
      <c r="A2304" s="2" t="s">
        <v>5296</v>
      </c>
      <c r="B2304" s="2" t="s">
        <v>5297</v>
      </c>
      <c r="C2304" s="2" t="s">
        <v>5298</v>
      </c>
      <c r="D2304" s="2" t="s">
        <v>4248</v>
      </c>
    </row>
    <row r="2305" spans="1:4" x14ac:dyDescent="0.3">
      <c r="A2305" s="2" t="s">
        <v>5293</v>
      </c>
      <c r="B2305" s="2" t="s">
        <v>5294</v>
      </c>
      <c r="C2305" s="2" t="s">
        <v>5295</v>
      </c>
      <c r="D2305" s="2" t="s">
        <v>4248</v>
      </c>
    </row>
    <row r="2306" spans="1:4" x14ac:dyDescent="0.3">
      <c r="A2306" s="2" t="s">
        <v>5290</v>
      </c>
      <c r="B2306" s="2" t="s">
        <v>5291</v>
      </c>
      <c r="C2306" s="2" t="s">
        <v>5292</v>
      </c>
      <c r="D2306" s="2" t="s">
        <v>4248</v>
      </c>
    </row>
    <row r="2307" spans="1:4" x14ac:dyDescent="0.3">
      <c r="A2307" s="2" t="s">
        <v>5287</v>
      </c>
      <c r="B2307" s="2" t="s">
        <v>5288</v>
      </c>
      <c r="C2307" s="2" t="s">
        <v>5289</v>
      </c>
      <c r="D2307" s="2" t="s">
        <v>4248</v>
      </c>
    </row>
    <row r="2308" spans="1:4" x14ac:dyDescent="0.3">
      <c r="A2308" s="2" t="s">
        <v>5284</v>
      </c>
      <c r="B2308" s="2" t="s">
        <v>5285</v>
      </c>
      <c r="C2308" s="2" t="s">
        <v>5286</v>
      </c>
      <c r="D2308" s="2" t="s">
        <v>4248</v>
      </c>
    </row>
    <row r="2309" spans="1:4" x14ac:dyDescent="0.3">
      <c r="A2309" s="2" t="s">
        <v>5281</v>
      </c>
      <c r="B2309" s="2" t="s">
        <v>5282</v>
      </c>
      <c r="C2309" s="2" t="s">
        <v>5283</v>
      </c>
      <c r="D2309" s="2" t="s">
        <v>4248</v>
      </c>
    </row>
    <row r="2310" spans="1:4" x14ac:dyDescent="0.3">
      <c r="A2310" s="2" t="s">
        <v>5278</v>
      </c>
      <c r="B2310" s="2" t="s">
        <v>5279</v>
      </c>
      <c r="C2310" s="2" t="s">
        <v>5280</v>
      </c>
      <c r="D2310" s="2" t="s">
        <v>4248</v>
      </c>
    </row>
    <row r="2311" spans="1:4" x14ac:dyDescent="0.3">
      <c r="A2311" s="2" t="s">
        <v>5275</v>
      </c>
      <c r="B2311" s="2" t="s">
        <v>5276</v>
      </c>
      <c r="C2311" s="2" t="s">
        <v>5277</v>
      </c>
      <c r="D2311" s="2" t="s">
        <v>4248</v>
      </c>
    </row>
    <row r="2312" spans="1:4" x14ac:dyDescent="0.3">
      <c r="A2312" s="2" t="s">
        <v>5272</v>
      </c>
      <c r="B2312" s="2" t="s">
        <v>5273</v>
      </c>
      <c r="C2312" s="2" t="s">
        <v>5274</v>
      </c>
      <c r="D2312" s="2" t="s">
        <v>4248</v>
      </c>
    </row>
    <row r="2313" spans="1:4" x14ac:dyDescent="0.3">
      <c r="A2313" s="2" t="s">
        <v>5269</v>
      </c>
      <c r="B2313" s="2" t="s">
        <v>5270</v>
      </c>
      <c r="C2313" s="2" t="s">
        <v>5271</v>
      </c>
      <c r="D2313" s="2" t="s">
        <v>4248</v>
      </c>
    </row>
    <row r="2314" spans="1:4" x14ac:dyDescent="0.3">
      <c r="A2314" s="2" t="s">
        <v>5266</v>
      </c>
      <c r="B2314" s="2" t="s">
        <v>5267</v>
      </c>
      <c r="C2314" s="2" t="s">
        <v>5268</v>
      </c>
      <c r="D2314" s="2" t="s">
        <v>4248</v>
      </c>
    </row>
    <row r="2315" spans="1:4" x14ac:dyDescent="0.3">
      <c r="A2315" s="2" t="s">
        <v>5263</v>
      </c>
      <c r="B2315" s="2" t="s">
        <v>5264</v>
      </c>
      <c r="C2315" s="2" t="s">
        <v>5265</v>
      </c>
      <c r="D2315" s="2" t="s">
        <v>4248</v>
      </c>
    </row>
    <row r="2316" spans="1:4" x14ac:dyDescent="0.3">
      <c r="A2316" s="2" t="s">
        <v>5260</v>
      </c>
      <c r="B2316" s="2" t="s">
        <v>5261</v>
      </c>
      <c r="C2316" s="2" t="s">
        <v>5262</v>
      </c>
      <c r="D2316" s="2" t="s">
        <v>4248</v>
      </c>
    </row>
    <row r="2317" spans="1:4" x14ac:dyDescent="0.3">
      <c r="A2317" s="2" t="s">
        <v>5257</v>
      </c>
      <c r="B2317" s="2" t="s">
        <v>5258</v>
      </c>
      <c r="C2317" s="2" t="s">
        <v>5259</v>
      </c>
      <c r="D2317" s="2" t="s">
        <v>4248</v>
      </c>
    </row>
    <row r="2318" spans="1:4" x14ac:dyDescent="0.3">
      <c r="A2318" s="2" t="s">
        <v>5254</v>
      </c>
      <c r="B2318" s="2" t="s">
        <v>5255</v>
      </c>
      <c r="C2318" s="2" t="s">
        <v>5256</v>
      </c>
      <c r="D2318" s="2" t="s">
        <v>4248</v>
      </c>
    </row>
    <row r="2319" spans="1:4" x14ac:dyDescent="0.3">
      <c r="A2319" s="2" t="s">
        <v>5251</v>
      </c>
      <c r="B2319" s="2" t="s">
        <v>5252</v>
      </c>
      <c r="C2319" s="2" t="s">
        <v>5253</v>
      </c>
      <c r="D2319" s="2" t="s">
        <v>4248</v>
      </c>
    </row>
    <row r="2320" spans="1:4" x14ac:dyDescent="0.3">
      <c r="A2320" s="2" t="s">
        <v>5248</v>
      </c>
      <c r="B2320" s="2" t="s">
        <v>5249</v>
      </c>
      <c r="C2320" s="2" t="s">
        <v>5250</v>
      </c>
      <c r="D2320" s="2" t="s">
        <v>4248</v>
      </c>
    </row>
    <row r="2321" spans="1:4" x14ac:dyDescent="0.3">
      <c r="A2321" s="2" t="s">
        <v>5245</v>
      </c>
      <c r="B2321" s="2" t="s">
        <v>5246</v>
      </c>
      <c r="C2321" s="2" t="s">
        <v>5247</v>
      </c>
      <c r="D2321" s="2" t="s">
        <v>4248</v>
      </c>
    </row>
    <row r="2322" spans="1:4" x14ac:dyDescent="0.3">
      <c r="A2322" s="2" t="s">
        <v>5242</v>
      </c>
      <c r="B2322" s="2" t="s">
        <v>5243</v>
      </c>
      <c r="C2322" s="2" t="s">
        <v>5244</v>
      </c>
      <c r="D2322" s="2" t="s">
        <v>4248</v>
      </c>
    </row>
    <row r="2323" spans="1:4" x14ac:dyDescent="0.3">
      <c r="A2323" s="2" t="s">
        <v>5239</v>
      </c>
      <c r="B2323" s="2" t="s">
        <v>5240</v>
      </c>
      <c r="C2323" s="2" t="s">
        <v>5241</v>
      </c>
      <c r="D2323" s="2" t="s">
        <v>4248</v>
      </c>
    </row>
    <row r="2324" spans="1:4" x14ac:dyDescent="0.3">
      <c r="A2324" s="2" t="s">
        <v>5236</v>
      </c>
      <c r="B2324" s="2" t="s">
        <v>5237</v>
      </c>
      <c r="C2324" s="2" t="s">
        <v>5238</v>
      </c>
      <c r="D2324" s="2" t="s">
        <v>4248</v>
      </c>
    </row>
    <row r="2325" spans="1:4" x14ac:dyDescent="0.3">
      <c r="A2325" s="2" t="s">
        <v>6834</v>
      </c>
      <c r="B2325" s="2" t="s">
        <v>6835</v>
      </c>
      <c r="C2325" s="2" t="s">
        <v>6836</v>
      </c>
      <c r="D2325" s="2" t="s">
        <v>3713</v>
      </c>
    </row>
    <row r="2326" spans="1:4" x14ac:dyDescent="0.3">
      <c r="A2326" s="2" t="s">
        <v>6831</v>
      </c>
      <c r="B2326" s="2" t="s">
        <v>6832</v>
      </c>
      <c r="C2326" s="2" t="s">
        <v>6833</v>
      </c>
      <c r="D2326" s="2" t="s">
        <v>3713</v>
      </c>
    </row>
    <row r="2327" spans="1:4" x14ac:dyDescent="0.3">
      <c r="A2327" s="2" t="s">
        <v>6828</v>
      </c>
      <c r="B2327" s="2" t="s">
        <v>6829</v>
      </c>
      <c r="C2327" s="2" t="s">
        <v>6830</v>
      </c>
      <c r="D2327" s="2" t="s">
        <v>3713</v>
      </c>
    </row>
    <row r="2328" spans="1:4" x14ac:dyDescent="0.3">
      <c r="A2328" s="2" t="s">
        <v>6825</v>
      </c>
      <c r="B2328" s="2" t="s">
        <v>6826</v>
      </c>
      <c r="C2328" s="2" t="s">
        <v>6827</v>
      </c>
      <c r="D2328" s="2" t="s">
        <v>3713</v>
      </c>
    </row>
    <row r="2329" spans="1:4" x14ac:dyDescent="0.3">
      <c r="A2329" s="2" t="s">
        <v>6822</v>
      </c>
      <c r="B2329" s="2" t="s">
        <v>6823</v>
      </c>
      <c r="C2329" s="2" t="s">
        <v>6824</v>
      </c>
      <c r="D2329" s="2" t="s">
        <v>3713</v>
      </c>
    </row>
    <row r="2330" spans="1:4" x14ac:dyDescent="0.3">
      <c r="A2330" s="2" t="s">
        <v>6819</v>
      </c>
      <c r="B2330" s="2" t="s">
        <v>6820</v>
      </c>
      <c r="C2330" s="2" t="s">
        <v>6821</v>
      </c>
      <c r="D2330" s="2" t="s">
        <v>3713</v>
      </c>
    </row>
    <row r="2331" spans="1:4" x14ac:dyDescent="0.3">
      <c r="A2331" s="2" t="s">
        <v>9651</v>
      </c>
      <c r="B2331" s="2" t="s">
        <v>9652</v>
      </c>
      <c r="C2331" s="2" t="s">
        <v>9653</v>
      </c>
      <c r="D2331" s="2" t="s">
        <v>3713</v>
      </c>
    </row>
    <row r="2332" spans="1:4" x14ac:dyDescent="0.3">
      <c r="A2332" s="2" t="s">
        <v>9648</v>
      </c>
      <c r="B2332" s="2" t="s">
        <v>9649</v>
      </c>
      <c r="C2332" s="2" t="s">
        <v>9650</v>
      </c>
      <c r="D2332" s="2" t="s">
        <v>3713</v>
      </c>
    </row>
    <row r="2333" spans="1:4" x14ac:dyDescent="0.3">
      <c r="A2333" s="2" t="s">
        <v>9645</v>
      </c>
      <c r="B2333" s="2" t="s">
        <v>9646</v>
      </c>
      <c r="C2333" s="2" t="s">
        <v>9647</v>
      </c>
      <c r="D2333" s="2" t="s">
        <v>3713</v>
      </c>
    </row>
    <row r="2334" spans="1:4" x14ac:dyDescent="0.3">
      <c r="A2334" s="2" t="s">
        <v>6816</v>
      </c>
      <c r="B2334" s="2" t="s">
        <v>6817</v>
      </c>
      <c r="C2334" s="2" t="s">
        <v>6818</v>
      </c>
      <c r="D2334" s="2" t="s">
        <v>3713</v>
      </c>
    </row>
    <row r="2335" spans="1:4" x14ac:dyDescent="0.3">
      <c r="A2335" s="2" t="s">
        <v>6813</v>
      </c>
      <c r="B2335" s="2" t="s">
        <v>6814</v>
      </c>
      <c r="C2335" s="2" t="s">
        <v>6815</v>
      </c>
      <c r="D2335" s="2" t="s">
        <v>3713</v>
      </c>
    </row>
    <row r="2336" spans="1:4" x14ac:dyDescent="0.3">
      <c r="A2336" s="2" t="s">
        <v>6854</v>
      </c>
      <c r="B2336" s="2" t="s">
        <v>6855</v>
      </c>
      <c r="C2336" s="2" t="s">
        <v>6856</v>
      </c>
      <c r="D2336" s="2" t="s">
        <v>3713</v>
      </c>
    </row>
    <row r="2337" spans="1:4" x14ac:dyDescent="0.3">
      <c r="A2337" s="2" t="s">
        <v>5346</v>
      </c>
      <c r="B2337" s="2" t="s">
        <v>5347</v>
      </c>
      <c r="C2337" s="2" t="s">
        <v>5348</v>
      </c>
      <c r="D2337" s="2" t="s">
        <v>3713</v>
      </c>
    </row>
    <row r="2338" spans="1:4" x14ac:dyDescent="0.3">
      <c r="A2338" s="2" t="s">
        <v>5343</v>
      </c>
      <c r="B2338" s="2" t="s">
        <v>5344</v>
      </c>
      <c r="C2338" s="2" t="s">
        <v>5345</v>
      </c>
      <c r="D2338" s="2" t="s">
        <v>3713</v>
      </c>
    </row>
    <row r="2339" spans="1:4" x14ac:dyDescent="0.3">
      <c r="A2339" s="2" t="s">
        <v>5340</v>
      </c>
      <c r="B2339" s="2" t="s">
        <v>5341</v>
      </c>
      <c r="C2339" s="2" t="s">
        <v>5342</v>
      </c>
      <c r="D2339" s="2" t="s">
        <v>3713</v>
      </c>
    </row>
    <row r="2340" spans="1:4" x14ac:dyDescent="0.3">
      <c r="A2340" s="2" t="s">
        <v>6852</v>
      </c>
      <c r="B2340" s="2" t="s">
        <v>3842</v>
      </c>
      <c r="C2340" s="2" t="s">
        <v>6853</v>
      </c>
      <c r="D2340" s="2" t="s">
        <v>3713</v>
      </c>
    </row>
    <row r="2341" spans="1:4" x14ac:dyDescent="0.3">
      <c r="A2341" s="2" t="s">
        <v>6465</v>
      </c>
      <c r="B2341" s="2" t="s">
        <v>3848</v>
      </c>
      <c r="C2341" s="2" t="s">
        <v>6466</v>
      </c>
      <c r="D2341" s="2" t="s">
        <v>3713</v>
      </c>
    </row>
    <row r="2342" spans="1:4" x14ac:dyDescent="0.3">
      <c r="A2342" s="2" t="s">
        <v>5338</v>
      </c>
      <c r="B2342" s="2" t="s">
        <v>3845</v>
      </c>
      <c r="C2342" s="2" t="s">
        <v>5339</v>
      </c>
      <c r="D2342" s="2" t="s">
        <v>3713</v>
      </c>
    </row>
    <row r="2343" spans="1:4" x14ac:dyDescent="0.3">
      <c r="A2343" s="2" t="s">
        <v>6849</v>
      </c>
      <c r="B2343" s="2" t="s">
        <v>6850</v>
      </c>
      <c r="C2343" s="2" t="s">
        <v>6851</v>
      </c>
      <c r="D2343" s="2" t="s">
        <v>3713</v>
      </c>
    </row>
    <row r="2344" spans="1:4" x14ac:dyDescent="0.3">
      <c r="A2344" s="2" t="s">
        <v>6846</v>
      </c>
      <c r="B2344" s="2" t="s">
        <v>6847</v>
      </c>
      <c r="C2344" s="2" t="s">
        <v>6848</v>
      </c>
      <c r="D2344" s="2" t="s">
        <v>3713</v>
      </c>
    </row>
    <row r="2345" spans="1:4" x14ac:dyDescent="0.3">
      <c r="A2345" s="2" t="s">
        <v>6843</v>
      </c>
      <c r="B2345" s="2" t="s">
        <v>6844</v>
      </c>
      <c r="C2345" s="2" t="s">
        <v>6845</v>
      </c>
      <c r="D2345" s="2" t="s">
        <v>3713</v>
      </c>
    </row>
    <row r="2346" spans="1:4" x14ac:dyDescent="0.3">
      <c r="A2346" s="2" t="s">
        <v>6840</v>
      </c>
      <c r="B2346" s="2" t="s">
        <v>6841</v>
      </c>
      <c r="C2346" s="2" t="s">
        <v>6842</v>
      </c>
      <c r="D2346" s="2" t="s">
        <v>3713</v>
      </c>
    </row>
    <row r="2347" spans="1:4" x14ac:dyDescent="0.3">
      <c r="A2347" s="2" t="s">
        <v>6837</v>
      </c>
      <c r="B2347" s="2" t="s">
        <v>6838</v>
      </c>
      <c r="C2347" s="2" t="s">
        <v>6839</v>
      </c>
      <c r="D2347" s="2" t="s">
        <v>3713</v>
      </c>
    </row>
    <row r="2348" spans="1:4" x14ac:dyDescent="0.3">
      <c r="A2348" s="2" t="s">
        <v>5335</v>
      </c>
      <c r="B2348" s="2" t="s">
        <v>5336</v>
      </c>
      <c r="C2348" s="2" t="s">
        <v>5337</v>
      </c>
      <c r="D2348" s="2" t="s">
        <v>3713</v>
      </c>
    </row>
    <row r="2349" spans="1:4" x14ac:dyDescent="0.3">
      <c r="A2349" s="2" t="s">
        <v>7467</v>
      </c>
      <c r="B2349" s="2" t="s">
        <v>7468</v>
      </c>
      <c r="C2349" s="2" t="s">
        <v>7469</v>
      </c>
      <c r="D2349" s="2" t="s">
        <v>4248</v>
      </c>
    </row>
    <row r="2350" spans="1:4" x14ac:dyDescent="0.3">
      <c r="A2350" s="2" t="s">
        <v>7425</v>
      </c>
      <c r="B2350" s="2" t="s">
        <v>7426</v>
      </c>
      <c r="C2350" s="2" t="s">
        <v>7427</v>
      </c>
      <c r="D2350" s="2" t="s">
        <v>4248</v>
      </c>
    </row>
    <row r="2351" spans="1:4" x14ac:dyDescent="0.3">
      <c r="A2351" s="2" t="s">
        <v>7422</v>
      </c>
      <c r="B2351" s="2" t="s">
        <v>7423</v>
      </c>
      <c r="C2351" s="2" t="s">
        <v>7424</v>
      </c>
      <c r="D2351" s="2" t="s">
        <v>4248</v>
      </c>
    </row>
    <row r="2352" spans="1:4" x14ac:dyDescent="0.3">
      <c r="A2352" s="2" t="s">
        <v>5332</v>
      </c>
      <c r="B2352" s="2" t="s">
        <v>5333</v>
      </c>
      <c r="C2352" s="2" t="s">
        <v>5334</v>
      </c>
      <c r="D2352" s="2" t="s">
        <v>4248</v>
      </c>
    </row>
    <row r="2353" spans="1:4" x14ac:dyDescent="0.3">
      <c r="A2353" s="2" t="s">
        <v>5329</v>
      </c>
      <c r="B2353" s="2" t="s">
        <v>5330</v>
      </c>
      <c r="C2353" s="2" t="s">
        <v>5331</v>
      </c>
      <c r="D2353" s="2" t="s">
        <v>4248</v>
      </c>
    </row>
    <row r="2354" spans="1:4" x14ac:dyDescent="0.3">
      <c r="A2354" s="2" t="s">
        <v>5326</v>
      </c>
      <c r="B2354" s="2" t="s">
        <v>5327</v>
      </c>
      <c r="C2354" s="2" t="s">
        <v>5328</v>
      </c>
      <c r="D2354" s="2" t="s">
        <v>4248</v>
      </c>
    </row>
    <row r="2355" spans="1:4" x14ac:dyDescent="0.3">
      <c r="A2355" s="2" t="s">
        <v>5323</v>
      </c>
      <c r="B2355" s="2" t="s">
        <v>5324</v>
      </c>
      <c r="C2355" s="2" t="s">
        <v>5325</v>
      </c>
      <c r="D2355" s="2" t="s">
        <v>4248</v>
      </c>
    </row>
    <row r="2356" spans="1:4" x14ac:dyDescent="0.3">
      <c r="A2356" s="2" t="s">
        <v>5320</v>
      </c>
      <c r="B2356" s="2" t="s">
        <v>5321</v>
      </c>
      <c r="C2356" s="2" t="s">
        <v>5322</v>
      </c>
      <c r="D2356" s="2" t="s">
        <v>4248</v>
      </c>
    </row>
    <row r="2357" spans="1:4" x14ac:dyDescent="0.3">
      <c r="A2357" s="2" t="s">
        <v>5317</v>
      </c>
      <c r="B2357" s="2" t="s">
        <v>5318</v>
      </c>
      <c r="C2357" s="2" t="s">
        <v>5319</v>
      </c>
      <c r="D2357" s="2" t="s">
        <v>4248</v>
      </c>
    </row>
    <row r="2358" spans="1:4" x14ac:dyDescent="0.3">
      <c r="A2358" s="2" t="s">
        <v>5314</v>
      </c>
      <c r="B2358" s="2" t="s">
        <v>5315</v>
      </c>
      <c r="C2358" s="2" t="s">
        <v>5316</v>
      </c>
      <c r="D2358" s="2" t="s">
        <v>4248</v>
      </c>
    </row>
    <row r="2359" spans="1:4" x14ac:dyDescent="0.3">
      <c r="A2359" s="2" t="s">
        <v>5311</v>
      </c>
      <c r="B2359" s="2" t="s">
        <v>5312</v>
      </c>
      <c r="C2359" s="2" t="s">
        <v>5313</v>
      </c>
      <c r="D2359" s="2" t="s">
        <v>4248</v>
      </c>
    </row>
    <row r="2360" spans="1:4" x14ac:dyDescent="0.3">
      <c r="A2360" s="2" t="s">
        <v>5308</v>
      </c>
      <c r="B2360" s="2" t="s">
        <v>5309</v>
      </c>
      <c r="C2360" s="2" t="s">
        <v>5310</v>
      </c>
      <c r="D2360" s="2" t="s">
        <v>4248</v>
      </c>
    </row>
    <row r="2361" spans="1:4" x14ac:dyDescent="0.3">
      <c r="A2361" s="2" t="s">
        <v>5305</v>
      </c>
      <c r="B2361" s="2" t="s">
        <v>5306</v>
      </c>
      <c r="C2361" s="2" t="s">
        <v>5307</v>
      </c>
      <c r="D2361" s="2" t="s">
        <v>4248</v>
      </c>
    </row>
    <row r="2362" spans="1:4" x14ac:dyDescent="0.3">
      <c r="A2362" s="2" t="s">
        <v>5302</v>
      </c>
      <c r="B2362" s="2" t="s">
        <v>5303</v>
      </c>
      <c r="C2362" s="2" t="s">
        <v>5304</v>
      </c>
      <c r="D2362" s="2" t="s">
        <v>4248</v>
      </c>
    </row>
    <row r="2363" spans="1:4" x14ac:dyDescent="0.3">
      <c r="A2363" s="2" t="s">
        <v>5299</v>
      </c>
      <c r="B2363" s="2" t="s">
        <v>5300</v>
      </c>
      <c r="C2363" s="2" t="s">
        <v>5301</v>
      </c>
      <c r="D2363" s="2" t="s">
        <v>4248</v>
      </c>
    </row>
    <row r="2364" spans="1:4" x14ac:dyDescent="0.3">
      <c r="A2364" s="2" t="s">
        <v>7971</v>
      </c>
      <c r="B2364" s="2" t="s">
        <v>7972</v>
      </c>
      <c r="C2364" s="2" t="s">
        <v>7973</v>
      </c>
      <c r="D2364" s="2" t="s">
        <v>4248</v>
      </c>
    </row>
    <row r="2365" spans="1:4" x14ac:dyDescent="0.3">
      <c r="A2365" s="2" t="s">
        <v>7482</v>
      </c>
      <c r="B2365" s="2" t="s">
        <v>7483</v>
      </c>
      <c r="C2365" s="2" t="s">
        <v>7484</v>
      </c>
      <c r="D2365" s="2" t="s">
        <v>4248</v>
      </c>
    </row>
    <row r="2366" spans="1:4" x14ac:dyDescent="0.3">
      <c r="A2366" s="2" t="s">
        <v>7479</v>
      </c>
      <c r="B2366" s="2" t="s">
        <v>7480</v>
      </c>
      <c r="C2366" s="2" t="s">
        <v>7481</v>
      </c>
      <c r="D2366" s="2" t="s">
        <v>4248</v>
      </c>
    </row>
    <row r="2367" spans="1:4" x14ac:dyDescent="0.3">
      <c r="A2367" s="2" t="s">
        <v>6491</v>
      </c>
      <c r="B2367" s="2" t="s">
        <v>6492</v>
      </c>
      <c r="C2367" s="2" t="s">
        <v>6493</v>
      </c>
      <c r="D2367" s="2" t="s">
        <v>4248</v>
      </c>
    </row>
    <row r="2368" spans="1:4" x14ac:dyDescent="0.3">
      <c r="A2368" s="2" t="s">
        <v>6494</v>
      </c>
      <c r="B2368" s="2" t="s">
        <v>6495</v>
      </c>
      <c r="C2368" s="2" t="s">
        <v>6496</v>
      </c>
      <c r="D2368" s="2" t="s">
        <v>4248</v>
      </c>
    </row>
    <row r="2369" spans="1:4" x14ac:dyDescent="0.3">
      <c r="A2369" s="18" t="s">
        <v>3462</v>
      </c>
      <c r="B2369" s="2" t="s">
        <v>3463</v>
      </c>
      <c r="C2369" s="2" t="s">
        <v>3464</v>
      </c>
      <c r="D2369" s="2" t="s">
        <v>4248</v>
      </c>
    </row>
    <row r="2370" spans="1:4" x14ac:dyDescent="0.3">
      <c r="A2370" s="2" t="s">
        <v>4486</v>
      </c>
      <c r="B2370" s="2" t="s">
        <v>4487</v>
      </c>
      <c r="C2370" s="2" t="s">
        <v>4488</v>
      </c>
      <c r="D2370" s="2" t="s">
        <v>4248</v>
      </c>
    </row>
    <row r="2371" spans="1:4" x14ac:dyDescent="0.3">
      <c r="A2371" s="2" t="s">
        <v>9515</v>
      </c>
      <c r="B2371" s="2" t="s">
        <v>9516</v>
      </c>
      <c r="C2371" s="2" t="s">
        <v>9517</v>
      </c>
      <c r="D2371" s="2" t="s">
        <v>4248</v>
      </c>
    </row>
    <row r="2372" spans="1:4" x14ac:dyDescent="0.3">
      <c r="A2372" s="2" t="s">
        <v>4341</v>
      </c>
      <c r="B2372" s="2" t="s">
        <v>4342</v>
      </c>
      <c r="C2372" s="2" t="s">
        <v>4343</v>
      </c>
      <c r="D2372" s="2" t="s">
        <v>4248</v>
      </c>
    </row>
    <row r="2373" spans="1:4" x14ac:dyDescent="0.3">
      <c r="A2373" s="2" t="s">
        <v>9604</v>
      </c>
      <c r="B2373" s="2" t="s">
        <v>9605</v>
      </c>
      <c r="C2373" s="2" t="s">
        <v>9606</v>
      </c>
      <c r="D2373" s="2" t="s">
        <v>4248</v>
      </c>
    </row>
    <row r="2374" spans="1:4" x14ac:dyDescent="0.3">
      <c r="A2374" s="2" t="s">
        <v>4709</v>
      </c>
      <c r="B2374" s="2" t="s">
        <v>4710</v>
      </c>
      <c r="C2374" s="2" t="s">
        <v>4711</v>
      </c>
      <c r="D2374" s="2" t="s">
        <v>4248</v>
      </c>
    </row>
    <row r="2375" spans="1:4" x14ac:dyDescent="0.3">
      <c r="A2375" s="2" t="s">
        <v>7494</v>
      </c>
      <c r="B2375" s="2" t="s">
        <v>7495</v>
      </c>
      <c r="C2375" s="2" t="s">
        <v>7496</v>
      </c>
      <c r="D2375" s="2" t="s">
        <v>4248</v>
      </c>
    </row>
    <row r="2376" spans="1:4" x14ac:dyDescent="0.3">
      <c r="A2376" s="2" t="s">
        <v>6635</v>
      </c>
      <c r="B2376" s="2" t="s">
        <v>6636</v>
      </c>
      <c r="C2376" s="2" t="s">
        <v>6637</v>
      </c>
      <c r="D2376" s="2" t="s">
        <v>4248</v>
      </c>
    </row>
    <row r="2377" spans="1:4" x14ac:dyDescent="0.3">
      <c r="A2377" s="2" t="s">
        <v>6632</v>
      </c>
      <c r="B2377" s="2" t="s">
        <v>6633</v>
      </c>
      <c r="C2377" s="2" t="s">
        <v>6634</v>
      </c>
      <c r="D2377" s="2" t="s">
        <v>4248</v>
      </c>
    </row>
    <row r="2378" spans="1:4" x14ac:dyDescent="0.3">
      <c r="A2378" s="18" t="s">
        <v>3593</v>
      </c>
      <c r="B2378" s="2" t="s">
        <v>3594</v>
      </c>
      <c r="C2378" s="2" t="s">
        <v>3591</v>
      </c>
      <c r="D2378" s="2" t="s">
        <v>4248</v>
      </c>
    </row>
    <row r="2379" spans="1:4" x14ac:dyDescent="0.3">
      <c r="A2379" s="2" t="s">
        <v>5388</v>
      </c>
      <c r="B2379" s="2" t="s">
        <v>5389</v>
      </c>
      <c r="C2379" s="2" t="s">
        <v>5390</v>
      </c>
      <c r="D2379" s="2" t="s">
        <v>4248</v>
      </c>
    </row>
    <row r="2380" spans="1:4" x14ac:dyDescent="0.3">
      <c r="A2380" s="2" t="s">
        <v>5385</v>
      </c>
      <c r="B2380" s="2" t="s">
        <v>5386</v>
      </c>
      <c r="C2380" s="2" t="s">
        <v>5387</v>
      </c>
      <c r="D2380" s="2" t="s">
        <v>4248</v>
      </c>
    </row>
    <row r="2381" spans="1:4" x14ac:dyDescent="0.3">
      <c r="A2381" s="2" t="s">
        <v>5382</v>
      </c>
      <c r="B2381" s="2" t="s">
        <v>5383</v>
      </c>
      <c r="C2381" s="2" t="s">
        <v>5384</v>
      </c>
      <c r="D2381" s="2" t="s">
        <v>4248</v>
      </c>
    </row>
    <row r="2382" spans="1:4" x14ac:dyDescent="0.3">
      <c r="A2382" s="2" t="s">
        <v>5379</v>
      </c>
      <c r="B2382" s="2" t="s">
        <v>5380</v>
      </c>
      <c r="C2382" s="2" t="s">
        <v>5381</v>
      </c>
      <c r="D2382" s="2" t="s">
        <v>4248</v>
      </c>
    </row>
    <row r="2383" spans="1:4" x14ac:dyDescent="0.3">
      <c r="A2383" s="2" t="s">
        <v>5376</v>
      </c>
      <c r="B2383" s="2" t="s">
        <v>5377</v>
      </c>
      <c r="C2383" s="2" t="s">
        <v>5378</v>
      </c>
      <c r="D2383" s="2" t="s">
        <v>4248</v>
      </c>
    </row>
    <row r="2384" spans="1:4" x14ac:dyDescent="0.3">
      <c r="A2384" s="2" t="s">
        <v>5373</v>
      </c>
      <c r="B2384" s="2" t="s">
        <v>5374</v>
      </c>
      <c r="C2384" s="2" t="s">
        <v>5375</v>
      </c>
      <c r="D2384" s="2" t="s">
        <v>4248</v>
      </c>
    </row>
    <row r="2385" spans="1:4" x14ac:dyDescent="0.3">
      <c r="A2385" s="2" t="s">
        <v>5370</v>
      </c>
      <c r="B2385" s="2" t="s">
        <v>5371</v>
      </c>
      <c r="C2385" s="2" t="s">
        <v>5372</v>
      </c>
      <c r="D2385" s="2" t="s">
        <v>4248</v>
      </c>
    </row>
    <row r="2386" spans="1:4" x14ac:dyDescent="0.3">
      <c r="A2386" s="2" t="s">
        <v>5367</v>
      </c>
      <c r="B2386" s="2" t="s">
        <v>5368</v>
      </c>
      <c r="C2386" s="2" t="s">
        <v>5369</v>
      </c>
      <c r="D2386" s="2" t="s">
        <v>4248</v>
      </c>
    </row>
    <row r="2387" spans="1:4" x14ac:dyDescent="0.3">
      <c r="A2387" s="2" t="s">
        <v>5364</v>
      </c>
      <c r="B2387" s="2" t="s">
        <v>5365</v>
      </c>
      <c r="C2387" s="2" t="s">
        <v>5366</v>
      </c>
      <c r="D2387" s="2" t="s">
        <v>4248</v>
      </c>
    </row>
    <row r="2388" spans="1:4" x14ac:dyDescent="0.3">
      <c r="A2388" s="2" t="s">
        <v>5362</v>
      </c>
      <c r="B2388" s="2" t="s">
        <v>4127</v>
      </c>
      <c r="C2388" s="2" t="s">
        <v>5363</v>
      </c>
      <c r="D2388" s="2" t="s">
        <v>4248</v>
      </c>
    </row>
    <row r="2389" spans="1:4" x14ac:dyDescent="0.3">
      <c r="A2389" s="2" t="s">
        <v>5360</v>
      </c>
      <c r="B2389" s="2" t="s">
        <v>4133</v>
      </c>
      <c r="C2389" s="2" t="s">
        <v>5361</v>
      </c>
      <c r="D2389" s="2" t="s">
        <v>4248</v>
      </c>
    </row>
    <row r="2390" spans="1:4" x14ac:dyDescent="0.3">
      <c r="A2390" s="2" t="s">
        <v>5358</v>
      </c>
      <c r="B2390" s="2" t="s">
        <v>4130</v>
      </c>
      <c r="C2390" s="2" t="s">
        <v>5359</v>
      </c>
      <c r="D2390" s="2" t="s">
        <v>4248</v>
      </c>
    </row>
    <row r="2391" spans="1:4" x14ac:dyDescent="0.3">
      <c r="A2391" s="2" t="s">
        <v>5355</v>
      </c>
      <c r="B2391" s="2" t="s">
        <v>5356</v>
      </c>
      <c r="C2391" s="2" t="s">
        <v>5357</v>
      </c>
      <c r="D2391" s="2" t="s">
        <v>4248</v>
      </c>
    </row>
    <row r="2392" spans="1:4" x14ac:dyDescent="0.3">
      <c r="A2392" s="2" t="s">
        <v>5352</v>
      </c>
      <c r="B2392" s="2" t="s">
        <v>5353</v>
      </c>
      <c r="C2392" s="2" t="s">
        <v>5354</v>
      </c>
      <c r="D2392" s="2" t="s">
        <v>4248</v>
      </c>
    </row>
    <row r="2393" spans="1:4" x14ac:dyDescent="0.3">
      <c r="A2393" s="2" t="s">
        <v>5349</v>
      </c>
      <c r="B2393" s="2" t="s">
        <v>5350</v>
      </c>
      <c r="C2393" s="2" t="s">
        <v>5351</v>
      </c>
      <c r="D2393" s="2" t="s">
        <v>4248</v>
      </c>
    </row>
    <row r="2394" spans="1:4" x14ac:dyDescent="0.3">
      <c r="A2394" s="18" t="s">
        <v>3459</v>
      </c>
      <c r="B2394" s="2" t="s">
        <v>3460</v>
      </c>
      <c r="C2394" s="2" t="s">
        <v>3461</v>
      </c>
      <c r="D2394" s="2" t="s">
        <v>4248</v>
      </c>
    </row>
    <row r="2395" spans="1:4" x14ac:dyDescent="0.3">
      <c r="A2395" s="2" t="s">
        <v>4332</v>
      </c>
      <c r="B2395" s="2" t="s">
        <v>4333</v>
      </c>
      <c r="C2395" s="2" t="s">
        <v>4334</v>
      </c>
      <c r="D2395" s="2" t="s">
        <v>4248</v>
      </c>
    </row>
    <row r="2396" spans="1:4" x14ac:dyDescent="0.3">
      <c r="A2396" s="18" t="s">
        <v>3478</v>
      </c>
      <c r="B2396" s="2" t="s">
        <v>3479</v>
      </c>
      <c r="C2396" s="2" t="s">
        <v>3480</v>
      </c>
      <c r="D2396" s="2" t="s">
        <v>4248</v>
      </c>
    </row>
    <row r="2397" spans="1:4" x14ac:dyDescent="0.3">
      <c r="A2397" s="2" t="s">
        <v>4344</v>
      </c>
      <c r="B2397" s="2" t="s">
        <v>4345</v>
      </c>
      <c r="C2397" s="2" t="s">
        <v>4346</v>
      </c>
      <c r="D2397" s="2" t="s">
        <v>4248</v>
      </c>
    </row>
    <row r="2398" spans="1:4" x14ac:dyDescent="0.3">
      <c r="A2398" s="14" t="s">
        <v>3711</v>
      </c>
      <c r="B2398" s="2" t="s">
        <v>3474</v>
      </c>
      <c r="C2398" s="2" t="s">
        <v>3475</v>
      </c>
      <c r="D2398" s="2" t="s">
        <v>4248</v>
      </c>
    </row>
    <row r="2399" spans="1:4" x14ac:dyDescent="0.3">
      <c r="A2399" s="2" t="s">
        <v>4326</v>
      </c>
      <c r="B2399" s="2" t="s">
        <v>4327</v>
      </c>
      <c r="C2399" s="2" t="s">
        <v>4328</v>
      </c>
      <c r="D2399" s="2" t="s">
        <v>4248</v>
      </c>
    </row>
    <row r="2400" spans="1:4" x14ac:dyDescent="0.3">
      <c r="A2400" s="2" t="s">
        <v>9672</v>
      </c>
      <c r="B2400" s="2" t="s">
        <v>9673</v>
      </c>
      <c r="C2400" s="2" t="s">
        <v>9674</v>
      </c>
      <c r="D2400" s="2" t="s">
        <v>4248</v>
      </c>
    </row>
    <row r="2401" spans="1:4" x14ac:dyDescent="0.3">
      <c r="A2401" s="2" t="s">
        <v>4832</v>
      </c>
      <c r="B2401" s="2" t="s">
        <v>4833</v>
      </c>
      <c r="C2401" s="2" t="s">
        <v>4834</v>
      </c>
      <c r="D2401" s="2" t="s">
        <v>4248</v>
      </c>
    </row>
    <row r="2402" spans="1:4" x14ac:dyDescent="0.3">
      <c r="A2402" s="2" t="s">
        <v>6896</v>
      </c>
      <c r="B2402" s="2" t="s">
        <v>6897</v>
      </c>
      <c r="C2402" s="2" t="s">
        <v>6898</v>
      </c>
      <c r="D2402" s="2" t="s">
        <v>3713</v>
      </c>
    </row>
    <row r="2403" spans="1:4" x14ac:dyDescent="0.3">
      <c r="A2403" s="2" t="s">
        <v>6893</v>
      </c>
      <c r="B2403" s="2" t="s">
        <v>6894</v>
      </c>
      <c r="C2403" s="2" t="s">
        <v>6895</v>
      </c>
      <c r="D2403" s="2" t="s">
        <v>3713</v>
      </c>
    </row>
    <row r="2404" spans="1:4" x14ac:dyDescent="0.3">
      <c r="A2404" s="2" t="s">
        <v>6890</v>
      </c>
      <c r="B2404" s="2" t="s">
        <v>6891</v>
      </c>
      <c r="C2404" s="2" t="s">
        <v>6892</v>
      </c>
      <c r="D2404" s="2" t="s">
        <v>3713</v>
      </c>
    </row>
    <row r="2405" spans="1:4" x14ac:dyDescent="0.3">
      <c r="A2405" s="2" t="s">
        <v>5415</v>
      </c>
      <c r="B2405" s="2" t="s">
        <v>5416</v>
      </c>
      <c r="C2405" s="2" t="s">
        <v>5417</v>
      </c>
      <c r="D2405" s="2" t="s">
        <v>3713</v>
      </c>
    </row>
    <row r="2406" spans="1:4" x14ac:dyDescent="0.3">
      <c r="A2406" s="2" t="s">
        <v>5412</v>
      </c>
      <c r="B2406" s="2" t="s">
        <v>5413</v>
      </c>
      <c r="C2406" s="2" t="s">
        <v>5414</v>
      </c>
      <c r="D2406" s="2" t="s">
        <v>3713</v>
      </c>
    </row>
    <row r="2407" spans="1:4" x14ac:dyDescent="0.3">
      <c r="A2407" s="2" t="s">
        <v>5409</v>
      </c>
      <c r="B2407" s="2" t="s">
        <v>5410</v>
      </c>
      <c r="C2407" s="2" t="s">
        <v>5411</v>
      </c>
      <c r="D2407" s="2" t="s">
        <v>3713</v>
      </c>
    </row>
    <row r="2408" spans="1:4" x14ac:dyDescent="0.3">
      <c r="A2408" s="2" t="s">
        <v>6887</v>
      </c>
      <c r="B2408" s="2" t="s">
        <v>6888</v>
      </c>
      <c r="C2408" s="2" t="s">
        <v>6889</v>
      </c>
      <c r="D2408" s="2" t="s">
        <v>3713</v>
      </c>
    </row>
    <row r="2409" spans="1:4" x14ac:dyDescent="0.3">
      <c r="A2409" s="2" t="s">
        <v>6884</v>
      </c>
      <c r="B2409" s="2" t="s">
        <v>6885</v>
      </c>
      <c r="C2409" s="2" t="s">
        <v>6886</v>
      </c>
      <c r="D2409" s="2" t="s">
        <v>3713</v>
      </c>
    </row>
    <row r="2410" spans="1:4" x14ac:dyDescent="0.3">
      <c r="A2410" s="2" t="s">
        <v>6881</v>
      </c>
      <c r="B2410" s="2" t="s">
        <v>6882</v>
      </c>
      <c r="C2410" s="2" t="s">
        <v>6883</v>
      </c>
      <c r="D2410" s="2" t="s">
        <v>3713</v>
      </c>
    </row>
    <row r="2411" spans="1:4" x14ac:dyDescent="0.3">
      <c r="A2411" s="2" t="s">
        <v>5406</v>
      </c>
      <c r="B2411" s="2" t="s">
        <v>5407</v>
      </c>
      <c r="C2411" s="2" t="s">
        <v>5408</v>
      </c>
      <c r="D2411" s="2" t="s">
        <v>3713</v>
      </c>
    </row>
    <row r="2412" spans="1:4" x14ac:dyDescent="0.3">
      <c r="A2412" s="2" t="s">
        <v>5403</v>
      </c>
      <c r="B2412" s="2" t="s">
        <v>5404</v>
      </c>
      <c r="C2412" s="2" t="s">
        <v>5405</v>
      </c>
      <c r="D2412" s="2" t="s">
        <v>3713</v>
      </c>
    </row>
    <row r="2413" spans="1:4" x14ac:dyDescent="0.3">
      <c r="A2413" s="2" t="s">
        <v>5400</v>
      </c>
      <c r="B2413" s="2" t="s">
        <v>5401</v>
      </c>
      <c r="C2413" s="2" t="s">
        <v>5402</v>
      </c>
      <c r="D2413" s="2" t="s">
        <v>3713</v>
      </c>
    </row>
    <row r="2414" spans="1:4" x14ac:dyDescent="0.3">
      <c r="A2414" s="2" t="s">
        <v>6878</v>
      </c>
      <c r="B2414" s="2" t="s">
        <v>6879</v>
      </c>
      <c r="C2414" s="2" t="s">
        <v>6880</v>
      </c>
      <c r="D2414" s="2" t="s">
        <v>3713</v>
      </c>
    </row>
    <row r="2415" spans="1:4" x14ac:dyDescent="0.3">
      <c r="A2415" s="2" t="s">
        <v>6875</v>
      </c>
      <c r="B2415" s="2" t="s">
        <v>6876</v>
      </c>
      <c r="C2415" s="2" t="s">
        <v>6877</v>
      </c>
      <c r="D2415" s="2" t="s">
        <v>3713</v>
      </c>
    </row>
    <row r="2416" spans="1:4" x14ac:dyDescent="0.3">
      <c r="A2416" s="2" t="s">
        <v>6482</v>
      </c>
      <c r="B2416" s="2" t="s">
        <v>6483</v>
      </c>
      <c r="C2416" s="2" t="s">
        <v>6484</v>
      </c>
      <c r="D2416" s="2" t="s">
        <v>3713</v>
      </c>
    </row>
    <row r="2417" spans="1:4" x14ac:dyDescent="0.3">
      <c r="A2417" s="2" t="s">
        <v>6872</v>
      </c>
      <c r="B2417" s="2" t="s">
        <v>6873</v>
      </c>
      <c r="C2417" s="2" t="s">
        <v>6874</v>
      </c>
      <c r="D2417" s="2" t="s">
        <v>3713</v>
      </c>
    </row>
    <row r="2418" spans="1:4" x14ac:dyDescent="0.3">
      <c r="A2418" s="2" t="s">
        <v>6869</v>
      </c>
      <c r="B2418" s="2" t="s">
        <v>6870</v>
      </c>
      <c r="C2418" s="2" t="s">
        <v>6871</v>
      </c>
      <c r="D2418" s="2" t="s">
        <v>3713</v>
      </c>
    </row>
    <row r="2419" spans="1:4" x14ac:dyDescent="0.3">
      <c r="A2419" s="2" t="s">
        <v>6866</v>
      </c>
      <c r="B2419" s="2" t="s">
        <v>6867</v>
      </c>
      <c r="C2419" s="2" t="s">
        <v>6868</v>
      </c>
      <c r="D2419" s="2" t="s">
        <v>3713</v>
      </c>
    </row>
    <row r="2420" spans="1:4" x14ac:dyDescent="0.3">
      <c r="A2420" s="2" t="s">
        <v>5397</v>
      </c>
      <c r="B2420" s="2" t="s">
        <v>5398</v>
      </c>
      <c r="C2420" s="2" t="s">
        <v>5399</v>
      </c>
      <c r="D2420" s="2" t="s">
        <v>3713</v>
      </c>
    </row>
    <row r="2421" spans="1:4" x14ac:dyDescent="0.3">
      <c r="A2421" s="2" t="s">
        <v>5394</v>
      </c>
      <c r="B2421" s="2" t="s">
        <v>5395</v>
      </c>
      <c r="C2421" s="2" t="s">
        <v>5396</v>
      </c>
      <c r="D2421" s="2" t="s">
        <v>3713</v>
      </c>
    </row>
    <row r="2422" spans="1:4" x14ac:dyDescent="0.3">
      <c r="A2422" s="2" t="s">
        <v>5391</v>
      </c>
      <c r="B2422" s="2" t="s">
        <v>5392</v>
      </c>
      <c r="C2422" s="2" t="s">
        <v>5393</v>
      </c>
      <c r="D2422" s="2" t="s">
        <v>3713</v>
      </c>
    </row>
    <row r="2423" spans="1:4" x14ac:dyDescent="0.3">
      <c r="A2423" s="2" t="s">
        <v>6863</v>
      </c>
      <c r="B2423" s="2" t="s">
        <v>6864</v>
      </c>
      <c r="C2423" s="2" t="s">
        <v>6865</v>
      </c>
      <c r="D2423" s="2" t="s">
        <v>3713</v>
      </c>
    </row>
    <row r="2424" spans="1:4" x14ac:dyDescent="0.3">
      <c r="A2424" s="2" t="s">
        <v>6860</v>
      </c>
      <c r="B2424" s="2" t="s">
        <v>6861</v>
      </c>
      <c r="C2424" s="2" t="s">
        <v>6862</v>
      </c>
      <c r="D2424" s="2" t="s">
        <v>3713</v>
      </c>
    </row>
    <row r="2425" spans="1:4" x14ac:dyDescent="0.3">
      <c r="A2425" s="2" t="s">
        <v>6857</v>
      </c>
      <c r="B2425" s="2" t="s">
        <v>6858</v>
      </c>
      <c r="C2425" s="2" t="s">
        <v>6859</v>
      </c>
      <c r="D2425" s="2" t="s">
        <v>3713</v>
      </c>
    </row>
    <row r="2426" spans="1:4" x14ac:dyDescent="0.3">
      <c r="A2426" s="2" t="s">
        <v>9669</v>
      </c>
      <c r="B2426" s="2" t="s">
        <v>9670</v>
      </c>
      <c r="C2426" s="2" t="s">
        <v>9671</v>
      </c>
      <c r="D2426" s="2" t="s">
        <v>4248</v>
      </c>
    </row>
    <row r="2427" spans="1:4" x14ac:dyDescent="0.3">
      <c r="A2427" s="2" t="s">
        <v>9666</v>
      </c>
      <c r="B2427" s="2" t="s">
        <v>9667</v>
      </c>
      <c r="C2427" s="2" t="s">
        <v>9668</v>
      </c>
      <c r="D2427" s="2" t="s">
        <v>4248</v>
      </c>
    </row>
    <row r="2428" spans="1:4" x14ac:dyDescent="0.3">
      <c r="A2428" s="2" t="s">
        <v>9663</v>
      </c>
      <c r="B2428" s="2" t="s">
        <v>9664</v>
      </c>
      <c r="C2428" s="2" t="s">
        <v>9665</v>
      </c>
      <c r="D2428" s="2" t="s">
        <v>4248</v>
      </c>
    </row>
    <row r="2429" spans="1:4" x14ac:dyDescent="0.3">
      <c r="A2429" s="2" t="s">
        <v>9660</v>
      </c>
      <c r="B2429" s="2" t="s">
        <v>9661</v>
      </c>
      <c r="C2429" s="2" t="s">
        <v>9662</v>
      </c>
      <c r="D2429" s="2" t="s">
        <v>4248</v>
      </c>
    </row>
    <row r="2430" spans="1:4" x14ac:dyDescent="0.3">
      <c r="A2430" s="2" t="s">
        <v>9657</v>
      </c>
      <c r="B2430" s="2" t="s">
        <v>9658</v>
      </c>
      <c r="C2430" s="2" t="s">
        <v>9659</v>
      </c>
      <c r="D2430" s="2" t="s">
        <v>4248</v>
      </c>
    </row>
    <row r="2431" spans="1:4" x14ac:dyDescent="0.3">
      <c r="A2431" s="2" t="s">
        <v>9654</v>
      </c>
      <c r="B2431" s="2" t="s">
        <v>9655</v>
      </c>
      <c r="C2431" s="2" t="s">
        <v>9656</v>
      </c>
      <c r="D2431" s="2" t="s">
        <v>4248</v>
      </c>
    </row>
    <row r="2432" spans="1:4" x14ac:dyDescent="0.3">
      <c r="A2432" s="2" t="s">
        <v>9681</v>
      </c>
      <c r="B2432" s="2" t="s">
        <v>9682</v>
      </c>
      <c r="C2432" s="2" t="s">
        <v>9683</v>
      </c>
      <c r="D2432" s="2" t="s">
        <v>4248</v>
      </c>
    </row>
    <row r="2433" spans="1:4" x14ac:dyDescent="0.3">
      <c r="A2433" s="2" t="s">
        <v>7401</v>
      </c>
      <c r="B2433" s="2" t="s">
        <v>7402</v>
      </c>
      <c r="C2433" s="2" t="s">
        <v>7403</v>
      </c>
      <c r="D2433" s="2" t="s">
        <v>4248</v>
      </c>
    </row>
    <row r="2434" spans="1:4" x14ac:dyDescent="0.3">
      <c r="A2434" s="2" t="s">
        <v>4329</v>
      </c>
      <c r="B2434" s="2" t="s">
        <v>4330</v>
      </c>
      <c r="C2434" s="2" t="s">
        <v>4331</v>
      </c>
      <c r="D2434" s="2" t="s">
        <v>3713</v>
      </c>
    </row>
    <row r="2435" spans="1:4" x14ac:dyDescent="0.3">
      <c r="A2435" s="2" t="s">
        <v>5054</v>
      </c>
      <c r="B2435" s="2" t="s">
        <v>5055</v>
      </c>
      <c r="C2435" s="2" t="s">
        <v>5056</v>
      </c>
      <c r="D2435" s="2" t="s">
        <v>3713</v>
      </c>
    </row>
    <row r="2436" spans="1:4" x14ac:dyDescent="0.3">
      <c r="A2436" s="2" t="s">
        <v>5027</v>
      </c>
      <c r="B2436" s="2" t="s">
        <v>5028</v>
      </c>
      <c r="C2436" s="2" t="s">
        <v>5029</v>
      </c>
      <c r="D2436" s="2" t="s">
        <v>3713</v>
      </c>
    </row>
    <row r="2437" spans="1:4" x14ac:dyDescent="0.3">
      <c r="A2437" s="2" t="s">
        <v>9547</v>
      </c>
      <c r="B2437" s="2" t="s">
        <v>9548</v>
      </c>
      <c r="C2437" s="2" t="s">
        <v>9549</v>
      </c>
      <c r="D2437" s="2" t="s">
        <v>3713</v>
      </c>
    </row>
    <row r="2438" spans="1:4" x14ac:dyDescent="0.3">
      <c r="A2438" s="2" t="s">
        <v>6899</v>
      </c>
      <c r="B2438" s="2" t="s">
        <v>6900</v>
      </c>
      <c r="C2438" s="2" t="s">
        <v>6901</v>
      </c>
      <c r="D2438" s="2" t="s">
        <v>3713</v>
      </c>
    </row>
    <row r="2439" spans="1:4" x14ac:dyDescent="0.3">
      <c r="A2439" s="18" t="s">
        <v>3510</v>
      </c>
      <c r="B2439" s="2" t="s">
        <v>3511</v>
      </c>
      <c r="C2439" s="2" t="s">
        <v>3512</v>
      </c>
      <c r="D2439" s="2" t="s">
        <v>3713</v>
      </c>
    </row>
    <row r="2440" spans="1:4" x14ac:dyDescent="0.3">
      <c r="A2440" s="2" t="s">
        <v>5063</v>
      </c>
      <c r="B2440" s="2" t="s">
        <v>5064</v>
      </c>
      <c r="C2440" s="2" t="s">
        <v>5065</v>
      </c>
      <c r="D2440" s="2" t="s">
        <v>3713</v>
      </c>
    </row>
    <row r="2441" spans="1:4" x14ac:dyDescent="0.3">
      <c r="A2441" s="18" t="s">
        <v>3491</v>
      </c>
      <c r="B2441" s="2" t="s">
        <v>3493</v>
      </c>
      <c r="C2441" s="2" t="s">
        <v>3492</v>
      </c>
      <c r="D2441" s="2" t="s">
        <v>4248</v>
      </c>
    </row>
    <row r="2442" spans="1:4" x14ac:dyDescent="0.3">
      <c r="A2442" s="2" t="s">
        <v>9678</v>
      </c>
      <c r="B2442" s="2" t="s">
        <v>9679</v>
      </c>
      <c r="C2442" s="2" t="s">
        <v>9680</v>
      </c>
      <c r="D2442" s="2" t="s">
        <v>4248</v>
      </c>
    </row>
    <row r="2443" spans="1:4" x14ac:dyDescent="0.3">
      <c r="A2443" s="2" t="s">
        <v>9675</v>
      </c>
      <c r="B2443" s="2" t="s">
        <v>9676</v>
      </c>
      <c r="C2443" s="2" t="s">
        <v>9677</v>
      </c>
      <c r="D2443" s="2" t="s">
        <v>4248</v>
      </c>
    </row>
    <row r="2444" spans="1:4" x14ac:dyDescent="0.3">
      <c r="A2444" s="2" t="s">
        <v>7398</v>
      </c>
      <c r="B2444" s="2" t="s">
        <v>7399</v>
      </c>
      <c r="C2444" s="2" t="s">
        <v>7400</v>
      </c>
      <c r="D2444" s="2" t="s">
        <v>4248</v>
      </c>
    </row>
    <row r="2445" spans="1:4" x14ac:dyDescent="0.3">
      <c r="A2445" s="2" t="s">
        <v>6638</v>
      </c>
      <c r="B2445" s="2" t="s">
        <v>6639</v>
      </c>
      <c r="C2445" s="2" t="s">
        <v>6640</v>
      </c>
      <c r="D2445" s="2" t="s">
        <v>4248</v>
      </c>
    </row>
    <row r="2446" spans="1:4" x14ac:dyDescent="0.3">
      <c r="A2446" s="2" t="s">
        <v>5060</v>
      </c>
      <c r="B2446" s="2" t="s">
        <v>5061</v>
      </c>
      <c r="C2446" s="2" t="s">
        <v>5062</v>
      </c>
      <c r="D2446" s="2" t="s">
        <v>4248</v>
      </c>
    </row>
    <row r="2447" spans="1:4" x14ac:dyDescent="0.3">
      <c r="A2447" s="2" t="s">
        <v>4536</v>
      </c>
      <c r="B2447" s="2" t="s">
        <v>4537</v>
      </c>
      <c r="C2447" s="2" t="s">
        <v>4538</v>
      </c>
      <c r="D2447" s="2" t="s">
        <v>4248</v>
      </c>
    </row>
    <row r="2448" spans="1:4" x14ac:dyDescent="0.3">
      <c r="A2448" s="2" t="s">
        <v>4712</v>
      </c>
      <c r="B2448" s="2" t="s">
        <v>4713</v>
      </c>
      <c r="C2448" s="2" t="s">
        <v>4714</v>
      </c>
      <c r="D2448" s="2" t="s">
        <v>4248</v>
      </c>
    </row>
    <row r="2449" spans="1:4" x14ac:dyDescent="0.3">
      <c r="A2449" s="2" t="s">
        <v>5030</v>
      </c>
      <c r="B2449" s="2" t="s">
        <v>5031</v>
      </c>
      <c r="C2449" s="2" t="s">
        <v>5032</v>
      </c>
      <c r="D2449" s="2" t="s">
        <v>4248</v>
      </c>
    </row>
    <row r="2450" spans="1:4" x14ac:dyDescent="0.3">
      <c r="A2450" s="2" t="s">
        <v>4356</v>
      </c>
      <c r="B2450" s="2" t="s">
        <v>4357</v>
      </c>
      <c r="C2450" s="2" t="s">
        <v>4358</v>
      </c>
      <c r="D2450" s="2" t="s">
        <v>4248</v>
      </c>
    </row>
    <row r="2451" spans="1:4" x14ac:dyDescent="0.3">
      <c r="A2451" s="2" t="s">
        <v>4533</v>
      </c>
      <c r="B2451" s="2" t="s">
        <v>4534</v>
      </c>
      <c r="C2451" s="2" t="s">
        <v>4535</v>
      </c>
      <c r="D2451" s="2" t="s">
        <v>4248</v>
      </c>
    </row>
    <row r="2452" spans="1:4" x14ac:dyDescent="0.3">
      <c r="A2452" s="18" t="s">
        <v>3644</v>
      </c>
      <c r="B2452" s="2" t="s">
        <v>3645</v>
      </c>
      <c r="C2452" s="2" t="s">
        <v>3646</v>
      </c>
      <c r="D2452" s="2" t="s">
        <v>4248</v>
      </c>
    </row>
    <row r="2453" spans="1:4" x14ac:dyDescent="0.3">
      <c r="A2453" s="2" t="s">
        <v>4530</v>
      </c>
      <c r="B2453" s="2" t="s">
        <v>4531</v>
      </c>
      <c r="C2453" s="2" t="s">
        <v>4532</v>
      </c>
      <c r="D2453" s="2" t="s">
        <v>4248</v>
      </c>
    </row>
    <row r="2454" spans="1:4" x14ac:dyDescent="0.3">
      <c r="A2454" s="2" t="s">
        <v>6462</v>
      </c>
      <c r="B2454" s="2" t="s">
        <v>6463</v>
      </c>
      <c r="C2454" s="2" t="s">
        <v>6464</v>
      </c>
      <c r="D2454" s="2" t="s">
        <v>4248</v>
      </c>
    </row>
    <row r="2455" spans="1:4" x14ac:dyDescent="0.3">
      <c r="A2455" s="2" t="s">
        <v>4527</v>
      </c>
      <c r="B2455" s="2" t="s">
        <v>4528</v>
      </c>
      <c r="C2455" s="2" t="s">
        <v>4529</v>
      </c>
      <c r="D2455" s="2" t="s">
        <v>4248</v>
      </c>
    </row>
    <row r="2456" spans="1:4" x14ac:dyDescent="0.3">
      <c r="A2456" s="2" t="s">
        <v>5039</v>
      </c>
      <c r="B2456" s="2" t="s">
        <v>5040</v>
      </c>
      <c r="C2456" s="2" t="s">
        <v>5041</v>
      </c>
      <c r="D2456" s="2" t="s">
        <v>4248</v>
      </c>
    </row>
    <row r="2457" spans="1:4" x14ac:dyDescent="0.3">
      <c r="A2457" s="2" t="s">
        <v>9562</v>
      </c>
      <c r="B2457" s="2" t="s">
        <v>9563</v>
      </c>
      <c r="C2457" s="2" t="s">
        <v>9564</v>
      </c>
      <c r="D2457" s="2" t="s">
        <v>4249</v>
      </c>
    </row>
    <row r="2458" spans="1:4" x14ac:dyDescent="0.3">
      <c r="A2458" s="2" t="s">
        <v>9565</v>
      </c>
      <c r="B2458" s="2" t="s">
        <v>9566</v>
      </c>
      <c r="C2458" s="2" t="s">
        <v>9567</v>
      </c>
      <c r="D2458" s="2" t="s">
        <v>4249</v>
      </c>
    </row>
    <row r="2459" spans="1:4" x14ac:dyDescent="0.3">
      <c r="A2459" s="2" t="s">
        <v>9568</v>
      </c>
      <c r="B2459" s="2" t="s">
        <v>9569</v>
      </c>
      <c r="C2459" s="2" t="s">
        <v>9570</v>
      </c>
      <c r="D2459" s="2" t="s">
        <v>4249</v>
      </c>
    </row>
    <row r="2460" spans="1:4" x14ac:dyDescent="0.3">
      <c r="A2460" s="2" t="s">
        <v>9571</v>
      </c>
      <c r="B2460" s="2" t="s">
        <v>9572</v>
      </c>
      <c r="C2460" s="2" t="s">
        <v>9573</v>
      </c>
      <c r="D2460" s="2" t="s">
        <v>4249</v>
      </c>
    </row>
    <row r="2461" spans="1:4" x14ac:dyDescent="0.3">
      <c r="A2461" s="2" t="s">
        <v>9574</v>
      </c>
      <c r="B2461" s="2" t="s">
        <v>9575</v>
      </c>
      <c r="C2461" s="2" t="s">
        <v>9576</v>
      </c>
      <c r="D2461" s="2" t="s">
        <v>4249</v>
      </c>
    </row>
    <row r="2462" spans="1:4" x14ac:dyDescent="0.3">
      <c r="A2462" s="2" t="s">
        <v>9577</v>
      </c>
      <c r="B2462" s="2" t="s">
        <v>9578</v>
      </c>
      <c r="C2462" s="2" t="s">
        <v>9579</v>
      </c>
      <c r="D2462" s="2" t="s">
        <v>4249</v>
      </c>
    </row>
    <row r="2463" spans="1:4" x14ac:dyDescent="0.3">
      <c r="A2463" s="2" t="s">
        <v>4305</v>
      </c>
      <c r="B2463" s="2" t="s">
        <v>4306</v>
      </c>
      <c r="C2463" s="2" t="s">
        <v>4307</v>
      </c>
      <c r="D2463" s="2" t="s">
        <v>4249</v>
      </c>
    </row>
    <row r="2464" spans="1:4" x14ac:dyDescent="0.3">
      <c r="A2464" s="2" t="s">
        <v>9580</v>
      </c>
      <c r="B2464" s="2" t="s">
        <v>9581</v>
      </c>
      <c r="C2464" s="2" t="s">
        <v>9582</v>
      </c>
      <c r="D2464" s="2" t="s">
        <v>4249</v>
      </c>
    </row>
    <row r="2465" spans="1:4" x14ac:dyDescent="0.3">
      <c r="A2465" s="2" t="s">
        <v>4477</v>
      </c>
      <c r="B2465" s="2" t="s">
        <v>4478</v>
      </c>
      <c r="C2465" s="2" t="s">
        <v>4479</v>
      </c>
      <c r="D2465" s="2" t="s">
        <v>4249</v>
      </c>
    </row>
    <row r="2466" spans="1:4" x14ac:dyDescent="0.3">
      <c r="A2466" s="2" t="s">
        <v>4480</v>
      </c>
      <c r="B2466" s="2" t="s">
        <v>4481</v>
      </c>
      <c r="C2466" s="2" t="s">
        <v>4482</v>
      </c>
      <c r="D2466" s="2" t="s">
        <v>4249</v>
      </c>
    </row>
    <row r="2467" spans="1:4" x14ac:dyDescent="0.3">
      <c r="A2467" s="2" t="s">
        <v>9583</v>
      </c>
      <c r="B2467" s="2" t="s">
        <v>9584</v>
      </c>
      <c r="C2467" s="2" t="s">
        <v>9585</v>
      </c>
      <c r="D2467" s="2" t="s">
        <v>4249</v>
      </c>
    </row>
    <row r="2468" spans="1:4" x14ac:dyDescent="0.3">
      <c r="A2468" s="2" t="s">
        <v>9586</v>
      </c>
      <c r="B2468" s="2" t="s">
        <v>9587</v>
      </c>
      <c r="C2468" s="2" t="s">
        <v>9588</v>
      </c>
      <c r="D2468" s="2" t="s">
        <v>4249</v>
      </c>
    </row>
    <row r="2469" spans="1:4" x14ac:dyDescent="0.3">
      <c r="A2469" s="2" t="s">
        <v>9589</v>
      </c>
      <c r="B2469" s="2" t="s">
        <v>9590</v>
      </c>
      <c r="C2469" s="2" t="s">
        <v>9591</v>
      </c>
      <c r="D2469" s="2" t="s">
        <v>4249</v>
      </c>
    </row>
    <row r="2470" spans="1:4" x14ac:dyDescent="0.3">
      <c r="A2470" s="2" t="s">
        <v>9592</v>
      </c>
      <c r="B2470" s="2" t="s">
        <v>9593</v>
      </c>
      <c r="C2470" s="2" t="s">
        <v>9594</v>
      </c>
      <c r="D2470" s="2" t="s">
        <v>4249</v>
      </c>
    </row>
    <row r="2471" spans="1:4" x14ac:dyDescent="0.3">
      <c r="A2471" s="2" t="s">
        <v>9595</v>
      </c>
      <c r="B2471" s="2" t="s">
        <v>9596</v>
      </c>
      <c r="C2471" s="2" t="s">
        <v>9597</v>
      </c>
      <c r="D2471" s="2" t="s">
        <v>4249</v>
      </c>
    </row>
    <row r="2472" spans="1:4" x14ac:dyDescent="0.3">
      <c r="A2472" s="2" t="s">
        <v>9598</v>
      </c>
      <c r="B2472" s="2" t="s">
        <v>9599</v>
      </c>
      <c r="C2472" s="2" t="s">
        <v>9600</v>
      </c>
      <c r="D2472" s="2" t="s">
        <v>4249</v>
      </c>
    </row>
    <row r="2473" spans="1:4" x14ac:dyDescent="0.3">
      <c r="A2473" s="2" t="s">
        <v>9601</v>
      </c>
      <c r="B2473" s="2" t="s">
        <v>9602</v>
      </c>
      <c r="C2473" s="2" t="s">
        <v>9603</v>
      </c>
      <c r="D2473" s="2" t="s">
        <v>4249</v>
      </c>
    </row>
    <row r="2474" spans="1:4" x14ac:dyDescent="0.3">
      <c r="A2474" s="2" t="s">
        <v>9353</v>
      </c>
      <c r="B2474" s="2" t="s">
        <v>9354</v>
      </c>
      <c r="C2474" s="2" t="s">
        <v>9355</v>
      </c>
      <c r="D2474" s="2" t="s">
        <v>4249</v>
      </c>
    </row>
    <row r="2475" spans="1:4" x14ac:dyDescent="0.3">
      <c r="A2475" s="2" t="s">
        <v>4381</v>
      </c>
      <c r="B2475" s="2" t="s">
        <v>4382</v>
      </c>
      <c r="C2475" s="2" t="s">
        <v>4383</v>
      </c>
      <c r="D2475" s="2" t="s">
        <v>4248</v>
      </c>
    </row>
    <row r="2476" spans="1:4" x14ac:dyDescent="0.3">
      <c r="A2476" s="2" t="s">
        <v>7416</v>
      </c>
      <c r="B2476" s="2" t="s">
        <v>7417</v>
      </c>
      <c r="C2476" s="2" t="s">
        <v>7418</v>
      </c>
      <c r="D2476" s="2" t="s">
        <v>4248</v>
      </c>
    </row>
    <row r="2477" spans="1:4" x14ac:dyDescent="0.3">
      <c r="A2477" s="2" t="s">
        <v>5096</v>
      </c>
      <c r="B2477" s="2" t="s">
        <v>5097</v>
      </c>
      <c r="C2477" s="2" t="s">
        <v>5098</v>
      </c>
      <c r="D2477" s="2" t="s">
        <v>4248</v>
      </c>
    </row>
    <row r="2478" spans="1:4" x14ac:dyDescent="0.3">
      <c r="A2478" s="2" t="s">
        <v>9535</v>
      </c>
      <c r="B2478" s="2" t="s">
        <v>9536</v>
      </c>
      <c r="C2478" s="2" t="s">
        <v>9537</v>
      </c>
      <c r="D2478" s="2" t="s">
        <v>4248</v>
      </c>
    </row>
    <row r="2479" spans="1:4" x14ac:dyDescent="0.3">
      <c r="A2479" s="2" t="s">
        <v>9538</v>
      </c>
      <c r="B2479" s="2" t="s">
        <v>9539</v>
      </c>
      <c r="C2479" s="2" t="s">
        <v>9540</v>
      </c>
      <c r="D2479" s="2" t="s">
        <v>4248</v>
      </c>
    </row>
    <row r="2480" spans="1:4" x14ac:dyDescent="0.3">
      <c r="A2480" s="2" t="s">
        <v>9541</v>
      </c>
      <c r="B2480" s="2" t="s">
        <v>9542</v>
      </c>
      <c r="C2480" s="2" t="s">
        <v>9543</v>
      </c>
      <c r="D2480" s="2" t="s">
        <v>4248</v>
      </c>
    </row>
    <row r="2481" spans="1:4" x14ac:dyDescent="0.3">
      <c r="A2481" s="2" t="s">
        <v>9544</v>
      </c>
      <c r="B2481" s="2" t="s">
        <v>9545</v>
      </c>
      <c r="C2481" s="2" t="s">
        <v>9546</v>
      </c>
      <c r="D2481" s="2" t="s">
        <v>4248</v>
      </c>
    </row>
    <row r="2482" spans="1:4" x14ac:dyDescent="0.3">
      <c r="A2482" s="2" t="s">
        <v>8120</v>
      </c>
      <c r="B2482" s="2" t="s">
        <v>8121</v>
      </c>
      <c r="C2482" s="2" t="s">
        <v>8122</v>
      </c>
      <c r="D2482" s="2" t="s">
        <v>4248</v>
      </c>
    </row>
    <row r="2483" spans="1:4" x14ac:dyDescent="0.3">
      <c r="A2483" s="2" t="s">
        <v>8123</v>
      </c>
      <c r="B2483" s="2" t="s">
        <v>8124</v>
      </c>
      <c r="C2483" s="2" t="s">
        <v>8125</v>
      </c>
      <c r="D2483" s="2" t="s">
        <v>4248</v>
      </c>
    </row>
    <row r="2484" spans="1:4" x14ac:dyDescent="0.3">
      <c r="A2484" s="2" t="s">
        <v>8126</v>
      </c>
      <c r="B2484" s="2" t="s">
        <v>8127</v>
      </c>
      <c r="C2484" s="2" t="s">
        <v>8128</v>
      </c>
      <c r="D2484" s="2" t="s">
        <v>4248</v>
      </c>
    </row>
    <row r="2485" spans="1:4" x14ac:dyDescent="0.3">
      <c r="A2485" s="2" t="s">
        <v>8129</v>
      </c>
      <c r="B2485" s="2" t="s">
        <v>8130</v>
      </c>
      <c r="C2485" s="2" t="s">
        <v>8131</v>
      </c>
      <c r="D2485" s="2" t="s">
        <v>4248</v>
      </c>
    </row>
    <row r="2486" spans="1:4" x14ac:dyDescent="0.3">
      <c r="A2486" s="2" t="s">
        <v>8147</v>
      </c>
      <c r="B2486" s="2" t="s">
        <v>8148</v>
      </c>
      <c r="C2486" s="2" t="s">
        <v>8149</v>
      </c>
      <c r="D2486" s="2" t="s">
        <v>4249</v>
      </c>
    </row>
    <row r="2487" spans="1:4" x14ac:dyDescent="0.3">
      <c r="A2487" s="2" t="s">
        <v>9356</v>
      </c>
      <c r="B2487" s="2" t="s">
        <v>9357</v>
      </c>
      <c r="C2487" s="2" t="s">
        <v>9358</v>
      </c>
      <c r="D2487" s="2" t="s">
        <v>4249</v>
      </c>
    </row>
    <row r="2488" spans="1:4" x14ac:dyDescent="0.3">
      <c r="A2488" s="2" t="s">
        <v>8150</v>
      </c>
      <c r="B2488" s="2" t="s">
        <v>8151</v>
      </c>
      <c r="C2488" s="2" t="s">
        <v>8152</v>
      </c>
      <c r="D2488" s="2" t="s">
        <v>4248</v>
      </c>
    </row>
    <row r="2489" spans="1:4" x14ac:dyDescent="0.3">
      <c r="A2489" s="2" t="s">
        <v>9359</v>
      </c>
      <c r="B2489" s="2" t="s">
        <v>9360</v>
      </c>
      <c r="C2489" s="2" t="s">
        <v>9361</v>
      </c>
      <c r="D2489" s="2" t="s">
        <v>4248</v>
      </c>
    </row>
    <row r="2490" spans="1:4" x14ac:dyDescent="0.3">
      <c r="A2490" s="2" t="s">
        <v>4279</v>
      </c>
      <c r="B2490" s="2" t="s">
        <v>4280</v>
      </c>
      <c r="C2490" s="2" t="s">
        <v>4281</v>
      </c>
      <c r="D2490" s="2" t="s">
        <v>3713</v>
      </c>
    </row>
    <row r="2491" spans="1:4" x14ac:dyDescent="0.3">
      <c r="A2491" s="2" t="s">
        <v>6518</v>
      </c>
      <c r="B2491" s="2" t="s">
        <v>6519</v>
      </c>
      <c r="C2491" s="2" t="s">
        <v>6520</v>
      </c>
      <c r="D2491" s="2" t="s">
        <v>3713</v>
      </c>
    </row>
    <row r="2492" spans="1:4" x14ac:dyDescent="0.3">
      <c r="A2492" s="2" t="s">
        <v>5140</v>
      </c>
      <c r="B2492" s="2" t="s">
        <v>5141</v>
      </c>
      <c r="C2492" s="2" t="s">
        <v>5142</v>
      </c>
      <c r="D2492" s="2" t="s">
        <v>3713</v>
      </c>
    </row>
    <row r="2493" spans="1:4" x14ac:dyDescent="0.3">
      <c r="A2493" s="2" t="s">
        <v>4524</v>
      </c>
      <c r="B2493" s="2" t="s">
        <v>4525</v>
      </c>
      <c r="C2493" s="2" t="s">
        <v>4526</v>
      </c>
      <c r="D2493" s="2" t="s">
        <v>3713</v>
      </c>
    </row>
    <row r="2494" spans="1:4" x14ac:dyDescent="0.3">
      <c r="A2494" s="2" t="s">
        <v>9362</v>
      </c>
      <c r="B2494" s="2" t="s">
        <v>9363</v>
      </c>
      <c r="C2494" s="2" t="s">
        <v>9364</v>
      </c>
      <c r="D2494" s="2" t="s">
        <v>4248</v>
      </c>
    </row>
    <row r="2495" spans="1:4" x14ac:dyDescent="0.3">
      <c r="A2495" s="2" t="s">
        <v>9365</v>
      </c>
      <c r="B2495" s="2" t="s">
        <v>9366</v>
      </c>
      <c r="C2495" s="2" t="s">
        <v>9367</v>
      </c>
      <c r="D2495" s="2" t="s">
        <v>4248</v>
      </c>
    </row>
    <row r="2496" spans="1:4" x14ac:dyDescent="0.3">
      <c r="A2496" s="2" t="s">
        <v>9368</v>
      </c>
      <c r="B2496" s="2" t="s">
        <v>9369</v>
      </c>
      <c r="C2496" s="2" t="s">
        <v>9370</v>
      </c>
      <c r="D2496" s="2" t="s">
        <v>4248</v>
      </c>
    </row>
    <row r="2497" spans="1:4" x14ac:dyDescent="0.3">
      <c r="A2497" s="18" t="s">
        <v>3530</v>
      </c>
      <c r="B2497" s="2" t="s">
        <v>3531</v>
      </c>
      <c r="C2497" s="2" t="s">
        <v>3532</v>
      </c>
      <c r="D2497" s="2" t="s">
        <v>4248</v>
      </c>
    </row>
    <row r="2498" spans="1:4" x14ac:dyDescent="0.3">
      <c r="A2498" s="2" t="s">
        <v>4454</v>
      </c>
      <c r="B2498" s="2" t="s">
        <v>4455</v>
      </c>
      <c r="C2498" s="2" t="s">
        <v>4456</v>
      </c>
      <c r="D2498" s="2" t="s">
        <v>4248</v>
      </c>
    </row>
    <row r="2499" spans="1:4" x14ac:dyDescent="0.3">
      <c r="A2499" s="2" t="s">
        <v>8153</v>
      </c>
      <c r="B2499" s="2" t="s">
        <v>8154</v>
      </c>
      <c r="C2499" s="2" t="s">
        <v>8155</v>
      </c>
      <c r="D2499" s="2" t="s">
        <v>4362</v>
      </c>
    </row>
    <row r="2500" spans="1:4" x14ac:dyDescent="0.3">
      <c r="A2500" s="18" t="s">
        <v>3680</v>
      </c>
      <c r="B2500" s="2" t="s">
        <v>3681</v>
      </c>
      <c r="C2500" s="2" t="s">
        <v>3682</v>
      </c>
      <c r="D2500" s="2" t="s">
        <v>4248</v>
      </c>
    </row>
    <row r="2501" spans="1:4" x14ac:dyDescent="0.3">
      <c r="A2501" s="2" t="s">
        <v>4706</v>
      </c>
      <c r="B2501" s="2" t="s">
        <v>4707</v>
      </c>
      <c r="C2501" s="2" t="s">
        <v>4708</v>
      </c>
      <c r="D2501" s="2" t="s">
        <v>4248</v>
      </c>
    </row>
    <row r="2502" spans="1:4" x14ac:dyDescent="0.3">
      <c r="A2502" s="2" t="s">
        <v>8132</v>
      </c>
      <c r="B2502" s="2" t="s">
        <v>8133</v>
      </c>
      <c r="C2502" s="2" t="s">
        <v>8134</v>
      </c>
      <c r="D2502" s="2" t="s">
        <v>4248</v>
      </c>
    </row>
    <row r="2503" spans="1:4" x14ac:dyDescent="0.3">
      <c r="A2503" s="2" t="s">
        <v>8156</v>
      </c>
      <c r="B2503" s="2" t="s">
        <v>8157</v>
      </c>
      <c r="C2503" s="2" t="s">
        <v>8158</v>
      </c>
      <c r="D2503" s="2" t="s">
        <v>4248</v>
      </c>
    </row>
    <row r="2504" spans="1:4" x14ac:dyDescent="0.3">
      <c r="A2504" s="2" t="s">
        <v>8135</v>
      </c>
      <c r="B2504" s="2" t="s">
        <v>8136</v>
      </c>
      <c r="C2504" s="2" t="s">
        <v>8137</v>
      </c>
      <c r="D2504" s="2" t="s">
        <v>4362</v>
      </c>
    </row>
    <row r="2505" spans="1:4" x14ac:dyDescent="0.3">
      <c r="A2505" s="18" t="s">
        <v>3623</v>
      </c>
      <c r="B2505" s="2" t="s">
        <v>3624</v>
      </c>
      <c r="C2505" s="2" t="s">
        <v>3625</v>
      </c>
      <c r="D2505" s="2" t="s">
        <v>4248</v>
      </c>
    </row>
    <row r="2506" spans="1:4" x14ac:dyDescent="0.3">
      <c r="A2506" s="2" t="s">
        <v>4489</v>
      </c>
      <c r="B2506" s="2" t="s">
        <v>4490</v>
      </c>
      <c r="C2506" s="2" t="s">
        <v>4491</v>
      </c>
      <c r="D2506" s="2" t="s">
        <v>4362</v>
      </c>
    </row>
    <row r="2507" spans="1:4" x14ac:dyDescent="0.3">
      <c r="A2507" s="2" t="s">
        <v>4492</v>
      </c>
      <c r="B2507" s="2" t="s">
        <v>4493</v>
      </c>
      <c r="C2507" s="2" t="s">
        <v>4494</v>
      </c>
      <c r="D2507" s="2" t="s">
        <v>4362</v>
      </c>
    </row>
    <row r="2508" spans="1:4" x14ac:dyDescent="0.3">
      <c r="A2508" s="2" t="s">
        <v>8159</v>
      </c>
      <c r="B2508" s="2" t="s">
        <v>8160</v>
      </c>
      <c r="C2508" s="2" t="s">
        <v>8161</v>
      </c>
      <c r="D2508" s="2" t="s">
        <v>4248</v>
      </c>
    </row>
    <row r="2509" spans="1:4" x14ac:dyDescent="0.3">
      <c r="A2509" s="2" t="s">
        <v>9374</v>
      </c>
      <c r="B2509" s="2" t="s">
        <v>9375</v>
      </c>
      <c r="C2509" s="2" t="s">
        <v>9376</v>
      </c>
      <c r="D2509" s="2" t="s">
        <v>4248</v>
      </c>
    </row>
    <row r="2510" spans="1:4" x14ac:dyDescent="0.3">
      <c r="A2510" s="2" t="s">
        <v>9377</v>
      </c>
      <c r="B2510" s="2" t="s">
        <v>9378</v>
      </c>
      <c r="C2510" s="2" t="s">
        <v>9379</v>
      </c>
      <c r="D2510" s="2" t="s">
        <v>4249</v>
      </c>
    </row>
    <row r="2511" spans="1:4" x14ac:dyDescent="0.3">
      <c r="A2511" s="2" t="s">
        <v>9380</v>
      </c>
      <c r="B2511" s="2" t="s">
        <v>9381</v>
      </c>
      <c r="C2511" s="2" t="s">
        <v>9382</v>
      </c>
      <c r="D2511" s="2" t="s">
        <v>4249</v>
      </c>
    </row>
    <row r="2512" spans="1:4" x14ac:dyDescent="0.3">
      <c r="A2512" s="2" t="s">
        <v>8162</v>
      </c>
      <c r="B2512" s="2" t="s">
        <v>8163</v>
      </c>
      <c r="C2512" s="2" t="s">
        <v>8164</v>
      </c>
      <c r="D2512" s="2" t="s">
        <v>4248</v>
      </c>
    </row>
    <row r="2513" spans="1:4" x14ac:dyDescent="0.3">
      <c r="A2513" s="2" t="s">
        <v>9383</v>
      </c>
      <c r="B2513" s="2" t="s">
        <v>9384</v>
      </c>
      <c r="C2513" s="2" t="s">
        <v>9385</v>
      </c>
      <c r="D2513" s="2" t="s">
        <v>4248</v>
      </c>
    </row>
    <row r="2514" spans="1:4" x14ac:dyDescent="0.3">
      <c r="A2514" s="2" t="s">
        <v>3650</v>
      </c>
      <c r="B2514" s="2" t="s">
        <v>3651</v>
      </c>
      <c r="C2514" s="2" t="s">
        <v>3652</v>
      </c>
      <c r="D2514" s="2" t="s">
        <v>4248</v>
      </c>
    </row>
    <row r="2515" spans="1:4" x14ac:dyDescent="0.3">
      <c r="A2515" s="2" t="s">
        <v>4679</v>
      </c>
      <c r="B2515" s="2" t="s">
        <v>4680</v>
      </c>
      <c r="C2515" s="2" t="s">
        <v>4681</v>
      </c>
      <c r="D2515" s="2" t="s">
        <v>3713</v>
      </c>
    </row>
    <row r="2516" spans="1:4" x14ac:dyDescent="0.3">
      <c r="A2516" s="2" t="s">
        <v>4694</v>
      </c>
      <c r="B2516" s="2" t="s">
        <v>4695</v>
      </c>
      <c r="C2516" s="2" t="s">
        <v>4696</v>
      </c>
      <c r="D2516" s="2" t="s">
        <v>3713</v>
      </c>
    </row>
    <row r="2517" spans="1:4" x14ac:dyDescent="0.3">
      <c r="A2517" s="2" t="s">
        <v>9386</v>
      </c>
      <c r="B2517" s="2" t="s">
        <v>9387</v>
      </c>
      <c r="C2517" s="2" t="s">
        <v>9388</v>
      </c>
      <c r="D2517" s="2" t="s">
        <v>4249</v>
      </c>
    </row>
    <row r="2518" spans="1:4" x14ac:dyDescent="0.3">
      <c r="A2518" s="2" t="s">
        <v>4934</v>
      </c>
      <c r="B2518" s="2" t="s">
        <v>4935</v>
      </c>
      <c r="C2518" s="2" t="s">
        <v>4936</v>
      </c>
      <c r="D2518" s="2" t="s">
        <v>4249</v>
      </c>
    </row>
    <row r="2519" spans="1:4" x14ac:dyDescent="0.3">
      <c r="A2519" s="2" t="s">
        <v>8165</v>
      </c>
      <c r="B2519" s="2" t="s">
        <v>8166</v>
      </c>
      <c r="C2519" s="2" t="s">
        <v>8167</v>
      </c>
      <c r="D2519" s="2" t="s">
        <v>4248</v>
      </c>
    </row>
    <row r="2520" spans="1:4" x14ac:dyDescent="0.3">
      <c r="A2520" s="2" t="s">
        <v>8168</v>
      </c>
      <c r="B2520" s="2" t="s">
        <v>8169</v>
      </c>
      <c r="C2520" s="2" t="s">
        <v>8170</v>
      </c>
      <c r="D2520" s="2" t="s">
        <v>4248</v>
      </c>
    </row>
    <row r="2521" spans="1:4" x14ac:dyDescent="0.3">
      <c r="A2521" s="2" t="s">
        <v>4572</v>
      </c>
      <c r="B2521" s="2" t="s">
        <v>4573</v>
      </c>
      <c r="C2521" s="2" t="s">
        <v>4574</v>
      </c>
      <c r="D2521" s="2" t="s">
        <v>4248</v>
      </c>
    </row>
    <row r="2522" spans="1:4" x14ac:dyDescent="0.3">
      <c r="A2522" s="2" t="s">
        <v>6500</v>
      </c>
      <c r="B2522" s="2" t="s">
        <v>6501</v>
      </c>
      <c r="C2522" s="2" t="s">
        <v>6502</v>
      </c>
      <c r="D2522" s="2" t="s">
        <v>4248</v>
      </c>
    </row>
    <row r="2523" spans="1:4" x14ac:dyDescent="0.3">
      <c r="A2523" s="2" t="s">
        <v>8171</v>
      </c>
      <c r="B2523" s="2" t="s">
        <v>8172</v>
      </c>
      <c r="C2523" s="2" t="s">
        <v>8173</v>
      </c>
      <c r="D2523" s="2" t="s">
        <v>3713</v>
      </c>
    </row>
    <row r="2524" spans="1:4" x14ac:dyDescent="0.3">
      <c r="A2524" s="2" t="s">
        <v>8174</v>
      </c>
      <c r="B2524" s="2" t="s">
        <v>8175</v>
      </c>
      <c r="C2524" s="2" t="s">
        <v>8176</v>
      </c>
      <c r="D2524" s="2" t="s">
        <v>3713</v>
      </c>
    </row>
    <row r="2525" spans="1:4" x14ac:dyDescent="0.3">
      <c r="A2525" s="2" t="s">
        <v>8177</v>
      </c>
      <c r="B2525" s="2" t="s">
        <v>8178</v>
      </c>
      <c r="C2525" s="2" t="s">
        <v>8179</v>
      </c>
      <c r="D2525" s="2" t="s">
        <v>3713</v>
      </c>
    </row>
    <row r="2526" spans="1:4" x14ac:dyDescent="0.3">
      <c r="A2526" s="2" t="s">
        <v>8180</v>
      </c>
      <c r="B2526" s="2" t="s">
        <v>8181</v>
      </c>
      <c r="C2526" s="2" t="s">
        <v>8182</v>
      </c>
      <c r="D2526" s="2" t="s">
        <v>3713</v>
      </c>
    </row>
    <row r="2527" spans="1:4" x14ac:dyDescent="0.3">
      <c r="A2527" s="2" t="s">
        <v>8183</v>
      </c>
      <c r="B2527" s="2" t="s">
        <v>8184</v>
      </c>
      <c r="C2527" s="2" t="s">
        <v>8185</v>
      </c>
      <c r="D2527" s="2" t="s">
        <v>3713</v>
      </c>
    </row>
    <row r="2528" spans="1:4" x14ac:dyDescent="0.3">
      <c r="A2528" s="2" t="s">
        <v>9389</v>
      </c>
      <c r="B2528" s="2" t="s">
        <v>9390</v>
      </c>
      <c r="C2528" s="2" t="s">
        <v>9391</v>
      </c>
      <c r="D2528" s="2" t="s">
        <v>4248</v>
      </c>
    </row>
    <row r="2529" spans="1:4" x14ac:dyDescent="0.3">
      <c r="A2529" s="2" t="s">
        <v>8186</v>
      </c>
      <c r="B2529" s="2" t="s">
        <v>8187</v>
      </c>
      <c r="C2529" s="2" t="s">
        <v>8188</v>
      </c>
      <c r="D2529" s="2" t="s">
        <v>4248</v>
      </c>
    </row>
    <row r="2530" spans="1:4" x14ac:dyDescent="0.3">
      <c r="A2530" s="2" t="s">
        <v>9392</v>
      </c>
      <c r="B2530" s="2" t="s">
        <v>9393</v>
      </c>
      <c r="C2530" s="2" t="s">
        <v>9394</v>
      </c>
      <c r="D2530" s="2" t="s">
        <v>4249</v>
      </c>
    </row>
    <row r="2531" spans="1:4" x14ac:dyDescent="0.3">
      <c r="A2531" s="2" t="s">
        <v>4697</v>
      </c>
      <c r="B2531" s="2" t="s">
        <v>4698</v>
      </c>
      <c r="C2531" s="2" t="s">
        <v>4699</v>
      </c>
      <c r="D2531" s="2" t="s">
        <v>3713</v>
      </c>
    </row>
    <row r="2532" spans="1:4" x14ac:dyDescent="0.3">
      <c r="A2532" s="2" t="s">
        <v>4700</v>
      </c>
      <c r="B2532" s="2" t="s">
        <v>4701</v>
      </c>
      <c r="C2532" s="2" t="s">
        <v>4702</v>
      </c>
      <c r="D2532" s="2" t="s">
        <v>3713</v>
      </c>
    </row>
    <row r="2533" spans="1:4" x14ac:dyDescent="0.3">
      <c r="A2533" s="2" t="s">
        <v>9550</v>
      </c>
      <c r="B2533" s="2" t="s">
        <v>9551</v>
      </c>
      <c r="C2533" s="2" t="s">
        <v>9552</v>
      </c>
      <c r="D2533" s="2" t="s">
        <v>4248</v>
      </c>
    </row>
    <row r="2534" spans="1:4" x14ac:dyDescent="0.3">
      <c r="A2534" s="2" t="s">
        <v>9553</v>
      </c>
      <c r="B2534" s="2" t="s">
        <v>9554</v>
      </c>
      <c r="C2534" s="2" t="s">
        <v>9555</v>
      </c>
      <c r="D2534" s="2" t="s">
        <v>4248</v>
      </c>
    </row>
    <row r="2535" spans="1:4" x14ac:dyDescent="0.3">
      <c r="A2535" s="2" t="s">
        <v>8138</v>
      </c>
      <c r="B2535" s="2" t="s">
        <v>8139</v>
      </c>
      <c r="C2535" s="2" t="s">
        <v>8140</v>
      </c>
      <c r="D2535" s="2" t="s">
        <v>4248</v>
      </c>
    </row>
    <row r="2536" spans="1:4" x14ac:dyDescent="0.3">
      <c r="A2536" s="2" t="s">
        <v>8141</v>
      </c>
      <c r="B2536" s="2" t="s">
        <v>8142</v>
      </c>
      <c r="C2536" s="2" t="s">
        <v>8143</v>
      </c>
      <c r="D2536" s="2" t="s">
        <v>4248</v>
      </c>
    </row>
    <row r="2537" spans="1:4" x14ac:dyDescent="0.3">
      <c r="A2537" s="2" t="s">
        <v>7500</v>
      </c>
      <c r="B2537" s="2" t="s">
        <v>7501</v>
      </c>
      <c r="C2537" s="2" t="s">
        <v>7502</v>
      </c>
      <c r="D2537" s="2" t="s">
        <v>4248</v>
      </c>
    </row>
    <row r="2538" spans="1:4" x14ac:dyDescent="0.3">
      <c r="A2538" s="2" t="s">
        <v>9371</v>
      </c>
      <c r="B2538" s="2" t="s">
        <v>9372</v>
      </c>
      <c r="C2538" s="2" t="s">
        <v>9373</v>
      </c>
      <c r="D2538" s="2" t="s">
        <v>4248</v>
      </c>
    </row>
    <row r="2539" spans="1:4" x14ac:dyDescent="0.3">
      <c r="A2539" s="2" t="s">
        <v>5460</v>
      </c>
      <c r="B2539" s="2" t="s">
        <v>5461</v>
      </c>
      <c r="C2539" s="2" t="s">
        <v>5462</v>
      </c>
      <c r="D2539" s="2" t="s">
        <v>4248</v>
      </c>
    </row>
    <row r="2540" spans="1:4" x14ac:dyDescent="0.3">
      <c r="A2540" s="2" t="s">
        <v>5463</v>
      </c>
      <c r="B2540" s="2" t="s">
        <v>5464</v>
      </c>
      <c r="C2540" s="2" t="s">
        <v>5465</v>
      </c>
      <c r="D2540" s="2" t="s">
        <v>4248</v>
      </c>
    </row>
    <row r="2541" spans="1:4" x14ac:dyDescent="0.3">
      <c r="A2541" s="2" t="s">
        <v>9472</v>
      </c>
      <c r="B2541" s="2" t="s">
        <v>5461</v>
      </c>
      <c r="C2541" s="2" t="s">
        <v>9473</v>
      </c>
      <c r="D2541" s="2" t="s">
        <v>4248</v>
      </c>
    </row>
    <row r="2542" spans="1:4" x14ac:dyDescent="0.3">
      <c r="A2542" s="2" t="s">
        <v>7256</v>
      </c>
      <c r="B2542" s="2" t="s">
        <v>7257</v>
      </c>
      <c r="C2542" s="2" t="s">
        <v>7258</v>
      </c>
      <c r="D2542" s="2" t="s">
        <v>4248</v>
      </c>
    </row>
    <row r="2543" spans="1:4" x14ac:dyDescent="0.3">
      <c r="A2543" s="2" t="s">
        <v>7259</v>
      </c>
      <c r="B2543" s="2" t="s">
        <v>7260</v>
      </c>
      <c r="C2543" s="2" t="s">
        <v>7261</v>
      </c>
      <c r="D2543" s="2" t="s">
        <v>4248</v>
      </c>
    </row>
    <row r="2544" spans="1:4" x14ac:dyDescent="0.3">
      <c r="A2544" s="2" t="s">
        <v>7262</v>
      </c>
      <c r="B2544" s="2" t="s">
        <v>7263</v>
      </c>
      <c r="C2544" s="2" t="s">
        <v>7264</v>
      </c>
      <c r="D2544" s="2" t="s">
        <v>4248</v>
      </c>
    </row>
    <row r="2545" spans="1:4" x14ac:dyDescent="0.3">
      <c r="A2545" s="2" t="s">
        <v>6476</v>
      </c>
      <c r="B2545" s="2" t="s">
        <v>6477</v>
      </c>
      <c r="C2545" s="2" t="s">
        <v>6478</v>
      </c>
      <c r="D2545" s="2" t="s">
        <v>3713</v>
      </c>
    </row>
    <row r="2546" spans="1:4" x14ac:dyDescent="0.3">
      <c r="A2546" s="2" t="s">
        <v>6470</v>
      </c>
      <c r="B2546" s="2" t="s">
        <v>6471</v>
      </c>
      <c r="C2546" s="2" t="s">
        <v>6472</v>
      </c>
      <c r="D2546" s="2" t="s">
        <v>3713</v>
      </c>
    </row>
    <row r="2547" spans="1:4" x14ac:dyDescent="0.3">
      <c r="A2547" s="2" t="s">
        <v>6608</v>
      </c>
      <c r="B2547" s="2" t="s">
        <v>6609</v>
      </c>
      <c r="C2547" s="2" t="s">
        <v>6610</v>
      </c>
      <c r="D2547" s="2" t="s">
        <v>3713</v>
      </c>
    </row>
    <row r="2548" spans="1:4" x14ac:dyDescent="0.3">
      <c r="A2548" s="2" t="s">
        <v>5466</v>
      </c>
      <c r="B2548" s="2" t="s">
        <v>5467</v>
      </c>
      <c r="C2548" s="2" t="s">
        <v>5468</v>
      </c>
      <c r="D2548" s="2" t="s">
        <v>4248</v>
      </c>
    </row>
    <row r="2549" spans="1:4" x14ac:dyDescent="0.3">
      <c r="A2549" s="2" t="s">
        <v>5469</v>
      </c>
      <c r="B2549" s="2" t="s">
        <v>5470</v>
      </c>
      <c r="C2549" s="2" t="s">
        <v>5471</v>
      </c>
      <c r="D2549" s="2" t="s">
        <v>4248</v>
      </c>
    </row>
    <row r="2550" spans="1:4" x14ac:dyDescent="0.3">
      <c r="A2550" s="2" t="s">
        <v>5436</v>
      </c>
      <c r="B2550" s="2" t="s">
        <v>5437</v>
      </c>
      <c r="C2550" s="2" t="s">
        <v>5438</v>
      </c>
      <c r="D2550" s="2" t="s">
        <v>4248</v>
      </c>
    </row>
    <row r="2551" spans="1:4" x14ac:dyDescent="0.3">
      <c r="A2551" s="2" t="s">
        <v>5439</v>
      </c>
      <c r="B2551" s="2" t="s">
        <v>5440</v>
      </c>
      <c r="C2551" s="2" t="s">
        <v>5441</v>
      </c>
      <c r="D2551" s="2" t="s">
        <v>4248</v>
      </c>
    </row>
    <row r="2552" spans="1:4" x14ac:dyDescent="0.3">
      <c r="A2552" s="2" t="s">
        <v>5442</v>
      </c>
      <c r="B2552" s="2" t="s">
        <v>5443</v>
      </c>
      <c r="C2552" s="2" t="s">
        <v>5444</v>
      </c>
      <c r="D2552" s="2" t="s">
        <v>4248</v>
      </c>
    </row>
    <row r="2553" spans="1:4" x14ac:dyDescent="0.3">
      <c r="A2553" s="2" t="s">
        <v>5445</v>
      </c>
      <c r="B2553" s="2" t="s">
        <v>5446</v>
      </c>
      <c r="C2553" s="2" t="s">
        <v>5447</v>
      </c>
      <c r="D2553" s="2" t="s">
        <v>4248</v>
      </c>
    </row>
    <row r="2554" spans="1:4" x14ac:dyDescent="0.3">
      <c r="A2554" s="2" t="s">
        <v>4847</v>
      </c>
      <c r="B2554" s="2" t="s">
        <v>4848</v>
      </c>
      <c r="C2554" s="2" t="s">
        <v>4849</v>
      </c>
      <c r="D2554" s="2" t="s">
        <v>4248</v>
      </c>
    </row>
    <row r="2555" spans="1:4" x14ac:dyDescent="0.3">
      <c r="A2555" s="2" t="s">
        <v>7389</v>
      </c>
      <c r="B2555" s="2" t="s">
        <v>7390</v>
      </c>
      <c r="C2555" s="2" t="s">
        <v>7391</v>
      </c>
      <c r="D2555" s="2" t="s">
        <v>4248</v>
      </c>
    </row>
    <row r="2556" spans="1:4" x14ac:dyDescent="0.3">
      <c r="A2556" s="2" t="s">
        <v>4850</v>
      </c>
      <c r="B2556" s="2" t="s">
        <v>4851</v>
      </c>
      <c r="C2556" s="2" t="s">
        <v>4852</v>
      </c>
      <c r="D2556" s="2" t="s">
        <v>4248</v>
      </c>
    </row>
    <row r="2557" spans="1:4" x14ac:dyDescent="0.3">
      <c r="A2557" s="2" t="s">
        <v>4826</v>
      </c>
      <c r="B2557" s="2" t="s">
        <v>4827</v>
      </c>
      <c r="C2557" s="2" t="s">
        <v>4828</v>
      </c>
      <c r="D2557" s="2" t="s">
        <v>3713</v>
      </c>
    </row>
    <row r="2558" spans="1:4" x14ac:dyDescent="0.3">
      <c r="A2558" s="18" t="s">
        <v>3545</v>
      </c>
      <c r="B2558" s="2" t="s">
        <v>3546</v>
      </c>
      <c r="C2558" s="2" t="s">
        <v>3540</v>
      </c>
      <c r="D2558" s="2" t="s">
        <v>3713</v>
      </c>
    </row>
    <row r="2559" spans="1:4" x14ac:dyDescent="0.3">
      <c r="A2559" s="2" t="s">
        <v>4829</v>
      </c>
      <c r="B2559" s="2" t="s">
        <v>4830</v>
      </c>
      <c r="C2559" s="2" t="s">
        <v>4831</v>
      </c>
      <c r="D2559" s="2" t="s">
        <v>3713</v>
      </c>
    </row>
    <row r="2560" spans="1:4" x14ac:dyDescent="0.3">
      <c r="A2560" s="2" t="s">
        <v>5448</v>
      </c>
      <c r="B2560" s="2" t="s">
        <v>5449</v>
      </c>
      <c r="C2560" s="2" t="s">
        <v>5450</v>
      </c>
      <c r="D2560" s="2" t="s">
        <v>4248</v>
      </c>
    </row>
    <row r="2561" spans="1:4" x14ac:dyDescent="0.3">
      <c r="A2561" s="2" t="s">
        <v>5451</v>
      </c>
      <c r="B2561" s="2" t="s">
        <v>5452</v>
      </c>
      <c r="C2561" s="2" t="s">
        <v>5453</v>
      </c>
      <c r="D2561" s="2" t="s">
        <v>4248</v>
      </c>
    </row>
    <row r="2562" spans="1:4" x14ac:dyDescent="0.3">
      <c r="A2562" s="2" t="s">
        <v>5454</v>
      </c>
      <c r="B2562" s="2" t="s">
        <v>5455</v>
      </c>
      <c r="C2562" s="2" t="s">
        <v>5456</v>
      </c>
      <c r="D2562" s="2" t="s">
        <v>4248</v>
      </c>
    </row>
    <row r="2563" spans="1:4" x14ac:dyDescent="0.3">
      <c r="A2563" s="2" t="s">
        <v>4366</v>
      </c>
      <c r="B2563" s="2" t="s">
        <v>4367</v>
      </c>
      <c r="C2563" s="2" t="s">
        <v>4368</v>
      </c>
      <c r="D2563" s="2" t="s">
        <v>4248</v>
      </c>
    </row>
    <row r="2564" spans="1:4" x14ac:dyDescent="0.3">
      <c r="A2564" s="2" t="s">
        <v>4853</v>
      </c>
      <c r="B2564" s="2" t="s">
        <v>4854</v>
      </c>
      <c r="C2564" s="2" t="s">
        <v>4855</v>
      </c>
      <c r="D2564" s="2" t="s">
        <v>4248</v>
      </c>
    </row>
    <row r="2565" spans="1:4" x14ac:dyDescent="0.3">
      <c r="A2565" s="2" t="s">
        <v>5021</v>
      </c>
      <c r="B2565" s="2" t="s">
        <v>5022</v>
      </c>
      <c r="C2565" s="2" t="s">
        <v>5023</v>
      </c>
      <c r="D2565" s="2" t="s">
        <v>4248</v>
      </c>
    </row>
    <row r="2566" spans="1:4" x14ac:dyDescent="0.3">
      <c r="A2566" s="2" t="s">
        <v>4988</v>
      </c>
      <c r="B2566" s="2" t="s">
        <v>4989</v>
      </c>
      <c r="C2566" s="2" t="s">
        <v>4990</v>
      </c>
      <c r="D2566" s="2" t="s">
        <v>4248</v>
      </c>
    </row>
    <row r="2567" spans="1:4" x14ac:dyDescent="0.3">
      <c r="A2567" s="2" t="s">
        <v>4991</v>
      </c>
      <c r="B2567" s="2" t="s">
        <v>4992</v>
      </c>
      <c r="C2567" s="2" t="s">
        <v>4993</v>
      </c>
      <c r="D2567" s="2" t="s">
        <v>4248</v>
      </c>
    </row>
    <row r="2568" spans="1:4" x14ac:dyDescent="0.3">
      <c r="A2568" s="2" t="s">
        <v>4994</v>
      </c>
      <c r="B2568" s="2" t="s">
        <v>4995</v>
      </c>
      <c r="C2568" s="2" t="s">
        <v>4996</v>
      </c>
      <c r="D2568" s="2" t="s">
        <v>4248</v>
      </c>
    </row>
    <row r="2569" spans="1:4" x14ac:dyDescent="0.3">
      <c r="A2569" s="2" t="s">
        <v>9395</v>
      </c>
      <c r="B2569" s="2" t="s">
        <v>9396</v>
      </c>
      <c r="C2569" s="2" t="s">
        <v>9397</v>
      </c>
      <c r="D2569" s="2" t="s">
        <v>4248</v>
      </c>
    </row>
    <row r="2570" spans="1:4" x14ac:dyDescent="0.3">
      <c r="A2570" s="2" t="s">
        <v>9398</v>
      </c>
      <c r="B2570" s="2" t="s">
        <v>9399</v>
      </c>
      <c r="C2570" s="2" t="s">
        <v>9400</v>
      </c>
      <c r="D2570" s="2" t="s">
        <v>4248</v>
      </c>
    </row>
    <row r="2571" spans="1:4" x14ac:dyDescent="0.3">
      <c r="A2571" s="2" t="s">
        <v>9401</v>
      </c>
      <c r="B2571" s="2" t="s">
        <v>9402</v>
      </c>
      <c r="C2571" s="2" t="s">
        <v>9403</v>
      </c>
      <c r="D2571" s="2" t="s">
        <v>4248</v>
      </c>
    </row>
    <row r="2572" spans="1:4" x14ac:dyDescent="0.3">
      <c r="A2572" s="2" t="s">
        <v>9404</v>
      </c>
      <c r="B2572" s="2" t="s">
        <v>9405</v>
      </c>
      <c r="C2572" s="2" t="s">
        <v>9406</v>
      </c>
      <c r="D2572" s="2" t="s">
        <v>4248</v>
      </c>
    </row>
    <row r="2573" spans="1:4" x14ac:dyDescent="0.3">
      <c r="A2573" s="18" t="s">
        <v>3612</v>
      </c>
      <c r="B2573" s="2" t="s">
        <v>3613</v>
      </c>
      <c r="C2573" s="2" t="s">
        <v>3614</v>
      </c>
      <c r="D2573" s="2" t="s">
        <v>3713</v>
      </c>
    </row>
    <row r="2574" spans="1:4" x14ac:dyDescent="0.3">
      <c r="A2574" s="18" t="s">
        <v>3608</v>
      </c>
      <c r="B2574" s="2" t="s">
        <v>3609</v>
      </c>
      <c r="C2574" s="2" t="s">
        <v>3610</v>
      </c>
      <c r="D2574" s="2" t="s">
        <v>3713</v>
      </c>
    </row>
    <row r="2575" spans="1:4" x14ac:dyDescent="0.3">
      <c r="A2575" s="2" t="s">
        <v>4475</v>
      </c>
      <c r="B2575" s="2" t="s">
        <v>4476</v>
      </c>
      <c r="C2575" s="2" t="s">
        <v>3817</v>
      </c>
      <c r="D2575" s="2" t="s">
        <v>3713</v>
      </c>
    </row>
    <row r="2576" spans="1:4" x14ac:dyDescent="0.3">
      <c r="A2576" s="18" t="s">
        <v>3599</v>
      </c>
      <c r="B2576" s="2" t="s">
        <v>3600</v>
      </c>
      <c r="C2576" s="2" t="s">
        <v>3598</v>
      </c>
      <c r="D2576" s="2" t="s">
        <v>3713</v>
      </c>
    </row>
    <row r="2577" spans="1:4" x14ac:dyDescent="0.3">
      <c r="A2577" s="18" t="s">
        <v>3534</v>
      </c>
      <c r="B2577" s="2" t="s">
        <v>3535</v>
      </c>
      <c r="C2577" s="2" t="s">
        <v>3536</v>
      </c>
      <c r="D2577" s="2" t="s">
        <v>3713</v>
      </c>
    </row>
    <row r="2578" spans="1:4" x14ac:dyDescent="0.3">
      <c r="A2578" s="2" t="s">
        <v>4856</v>
      </c>
      <c r="B2578" s="2" t="s">
        <v>4857</v>
      </c>
      <c r="C2578" s="2" t="s">
        <v>4858</v>
      </c>
      <c r="D2578" s="2" t="s">
        <v>4248</v>
      </c>
    </row>
    <row r="2579" spans="1:4" x14ac:dyDescent="0.3">
      <c r="A2579" s="2" t="s">
        <v>5057</v>
      </c>
      <c r="B2579" s="2" t="s">
        <v>5058</v>
      </c>
      <c r="C2579" s="2" t="s">
        <v>5059</v>
      </c>
      <c r="D2579" s="2" t="s">
        <v>4248</v>
      </c>
    </row>
    <row r="2580" spans="1:4" x14ac:dyDescent="0.3">
      <c r="A2580" s="2" t="s">
        <v>4859</v>
      </c>
      <c r="B2580" s="2" t="s">
        <v>4860</v>
      </c>
      <c r="C2580" s="2" t="s">
        <v>4861</v>
      </c>
      <c r="D2580" s="2" t="s">
        <v>4248</v>
      </c>
    </row>
    <row r="2581" spans="1:4" x14ac:dyDescent="0.3">
      <c r="A2581" s="2" t="s">
        <v>5457</v>
      </c>
      <c r="B2581" s="2" t="s">
        <v>5458</v>
      </c>
      <c r="C2581" s="2" t="s">
        <v>5459</v>
      </c>
      <c r="D2581" s="2" t="s">
        <v>4248</v>
      </c>
    </row>
    <row r="2582" spans="1:4" x14ac:dyDescent="0.3">
      <c r="A2582" s="2" t="s">
        <v>5487</v>
      </c>
      <c r="B2582" s="2" t="s">
        <v>5488</v>
      </c>
      <c r="C2582" s="2" t="s">
        <v>5489</v>
      </c>
      <c r="D2582" s="2" t="s">
        <v>4248</v>
      </c>
    </row>
    <row r="2583" spans="1:4" x14ac:dyDescent="0.3">
      <c r="A2583" s="2" t="s">
        <v>9476</v>
      </c>
      <c r="B2583" s="2" t="s">
        <v>5458</v>
      </c>
      <c r="C2583" s="2" t="s">
        <v>9477</v>
      </c>
      <c r="D2583" s="2" t="s">
        <v>4248</v>
      </c>
    </row>
    <row r="2584" spans="1:4" x14ac:dyDescent="0.3">
      <c r="A2584" s="2" t="s">
        <v>7265</v>
      </c>
      <c r="B2584" s="2" t="s">
        <v>7266</v>
      </c>
      <c r="C2584" s="2" t="s">
        <v>7267</v>
      </c>
      <c r="D2584" s="2" t="s">
        <v>4248</v>
      </c>
    </row>
    <row r="2585" spans="1:4" x14ac:dyDescent="0.3">
      <c r="A2585" s="2" t="s">
        <v>7268</v>
      </c>
      <c r="B2585" s="2" t="s">
        <v>7269</v>
      </c>
      <c r="C2585" s="2" t="s">
        <v>7270</v>
      </c>
      <c r="D2585" s="2" t="s">
        <v>4248</v>
      </c>
    </row>
    <row r="2586" spans="1:4" x14ac:dyDescent="0.3">
      <c r="A2586" s="2" t="s">
        <v>7271</v>
      </c>
      <c r="B2586" s="2" t="s">
        <v>7272</v>
      </c>
      <c r="C2586" s="2" t="s">
        <v>7273</v>
      </c>
      <c r="D2586" s="2" t="s">
        <v>4248</v>
      </c>
    </row>
    <row r="2587" spans="1:4" x14ac:dyDescent="0.3">
      <c r="A2587" s="2" t="s">
        <v>7070</v>
      </c>
      <c r="B2587" s="2" t="s">
        <v>7071</v>
      </c>
      <c r="C2587" s="2" t="s">
        <v>7072</v>
      </c>
      <c r="D2587" s="2" t="s">
        <v>4248</v>
      </c>
    </row>
    <row r="2588" spans="1:4" x14ac:dyDescent="0.3">
      <c r="A2588" s="2" t="s">
        <v>7073</v>
      </c>
      <c r="B2588" s="2" t="s">
        <v>7074</v>
      </c>
      <c r="C2588" s="2" t="s">
        <v>7075</v>
      </c>
      <c r="D2588" s="2" t="s">
        <v>4248</v>
      </c>
    </row>
    <row r="2589" spans="1:4" x14ac:dyDescent="0.3">
      <c r="A2589" s="2" t="s">
        <v>7076</v>
      </c>
      <c r="B2589" s="2" t="s">
        <v>7077</v>
      </c>
      <c r="C2589" s="2" t="s">
        <v>7078</v>
      </c>
      <c r="D2589" s="2" t="s">
        <v>4248</v>
      </c>
    </row>
    <row r="2590" spans="1:4" x14ac:dyDescent="0.3">
      <c r="A2590" s="2" t="s">
        <v>7079</v>
      </c>
      <c r="B2590" s="2" t="s">
        <v>7080</v>
      </c>
      <c r="C2590" s="2" t="s">
        <v>7081</v>
      </c>
      <c r="D2590" s="2" t="s">
        <v>3713</v>
      </c>
    </row>
    <row r="2591" spans="1:4" x14ac:dyDescent="0.3">
      <c r="A2591" s="2" t="s">
        <v>7082</v>
      </c>
      <c r="B2591" s="2" t="s">
        <v>7083</v>
      </c>
      <c r="C2591" s="2" t="s">
        <v>7084</v>
      </c>
      <c r="D2591" s="2" t="s">
        <v>3713</v>
      </c>
    </row>
    <row r="2592" spans="1:4" x14ac:dyDescent="0.3">
      <c r="A2592" s="2" t="s">
        <v>7085</v>
      </c>
      <c r="B2592" s="2" t="s">
        <v>7086</v>
      </c>
      <c r="C2592" s="2" t="s">
        <v>7087</v>
      </c>
      <c r="D2592" s="2" t="s">
        <v>3713</v>
      </c>
    </row>
    <row r="2593" spans="1:4" x14ac:dyDescent="0.3">
      <c r="A2593" s="2" t="s">
        <v>5490</v>
      </c>
      <c r="B2593" s="2" t="s">
        <v>5491</v>
      </c>
      <c r="C2593" s="2" t="s">
        <v>5492</v>
      </c>
      <c r="D2593" s="2" t="s">
        <v>4248</v>
      </c>
    </row>
    <row r="2594" spans="1:4" x14ac:dyDescent="0.3">
      <c r="A2594" s="2" t="s">
        <v>5493</v>
      </c>
      <c r="B2594" s="2" t="s">
        <v>5494</v>
      </c>
      <c r="C2594" s="2" t="s">
        <v>5495</v>
      </c>
      <c r="D2594" s="2" t="s">
        <v>4248</v>
      </c>
    </row>
    <row r="2595" spans="1:4" x14ac:dyDescent="0.3">
      <c r="A2595" s="2" t="s">
        <v>5496</v>
      </c>
      <c r="B2595" s="2" t="s">
        <v>5497</v>
      </c>
      <c r="C2595" s="2" t="s">
        <v>5498</v>
      </c>
      <c r="D2595" s="2" t="s">
        <v>4248</v>
      </c>
    </row>
    <row r="2596" spans="1:4" x14ac:dyDescent="0.3">
      <c r="A2596" s="2" t="s">
        <v>5499</v>
      </c>
      <c r="B2596" s="2" t="s">
        <v>5500</v>
      </c>
      <c r="C2596" s="2" t="s">
        <v>5501</v>
      </c>
      <c r="D2596" s="2" t="s">
        <v>4248</v>
      </c>
    </row>
    <row r="2597" spans="1:4" x14ac:dyDescent="0.3">
      <c r="A2597" s="2" t="s">
        <v>5502</v>
      </c>
      <c r="B2597" s="2" t="s">
        <v>5503</v>
      </c>
      <c r="C2597" s="2" t="s">
        <v>5504</v>
      </c>
      <c r="D2597" s="2" t="s">
        <v>4248</v>
      </c>
    </row>
    <row r="2598" spans="1:4" x14ac:dyDescent="0.3">
      <c r="A2598" s="2" t="s">
        <v>5505</v>
      </c>
      <c r="B2598" s="2" t="s">
        <v>5506</v>
      </c>
      <c r="C2598" s="2" t="s">
        <v>5507</v>
      </c>
      <c r="D2598" s="2" t="s">
        <v>4248</v>
      </c>
    </row>
    <row r="2599" spans="1:4" x14ac:dyDescent="0.3">
      <c r="A2599" s="2" t="s">
        <v>5508</v>
      </c>
      <c r="B2599" s="2" t="s">
        <v>5509</v>
      </c>
      <c r="C2599" s="2" t="s">
        <v>5510</v>
      </c>
      <c r="D2599" s="2" t="s">
        <v>4248</v>
      </c>
    </row>
    <row r="2600" spans="1:4" x14ac:dyDescent="0.3">
      <c r="A2600" s="2" t="s">
        <v>5511</v>
      </c>
      <c r="B2600" s="2" t="s">
        <v>5512</v>
      </c>
      <c r="C2600" s="2" t="s">
        <v>5513</v>
      </c>
      <c r="D2600" s="2" t="s">
        <v>4248</v>
      </c>
    </row>
    <row r="2601" spans="1:4" x14ac:dyDescent="0.3">
      <c r="A2601" s="2" t="s">
        <v>5514</v>
      </c>
      <c r="B2601" s="2" t="s">
        <v>5515</v>
      </c>
      <c r="C2601" s="2" t="s">
        <v>5516</v>
      </c>
      <c r="D2601" s="2" t="s">
        <v>4248</v>
      </c>
    </row>
    <row r="2602" spans="1:4" x14ac:dyDescent="0.3">
      <c r="A2602" s="2" t="s">
        <v>5517</v>
      </c>
      <c r="B2602" s="2" t="s">
        <v>5518</v>
      </c>
      <c r="C2602" s="2" t="s">
        <v>5519</v>
      </c>
      <c r="D2602" s="2" t="s">
        <v>4248</v>
      </c>
    </row>
    <row r="2603" spans="1:4" x14ac:dyDescent="0.3">
      <c r="A2603" s="2" t="s">
        <v>5520</v>
      </c>
      <c r="B2603" s="2" t="s">
        <v>5521</v>
      </c>
      <c r="C2603" s="2" t="s">
        <v>5522</v>
      </c>
      <c r="D2603" s="2" t="s">
        <v>4248</v>
      </c>
    </row>
    <row r="2604" spans="1:4" x14ac:dyDescent="0.3">
      <c r="A2604" s="2" t="s">
        <v>5523</v>
      </c>
      <c r="B2604" s="2" t="s">
        <v>5524</v>
      </c>
      <c r="C2604" s="2" t="s">
        <v>5525</v>
      </c>
      <c r="D2604" s="2" t="s">
        <v>4248</v>
      </c>
    </row>
    <row r="2605" spans="1:4" x14ac:dyDescent="0.3">
      <c r="A2605" s="2" t="s">
        <v>5526</v>
      </c>
      <c r="B2605" s="2" t="s">
        <v>5527</v>
      </c>
      <c r="C2605" s="2" t="s">
        <v>5528</v>
      </c>
      <c r="D2605" s="2" t="s">
        <v>4248</v>
      </c>
    </row>
    <row r="2606" spans="1:4" x14ac:dyDescent="0.3">
      <c r="A2606" s="2" t="s">
        <v>5529</v>
      </c>
      <c r="B2606" s="2" t="s">
        <v>5530</v>
      </c>
      <c r="C2606" s="2" t="s">
        <v>5531</v>
      </c>
      <c r="D2606" s="2" t="s">
        <v>4248</v>
      </c>
    </row>
    <row r="2607" spans="1:4" x14ac:dyDescent="0.3">
      <c r="A2607" s="2" t="s">
        <v>5532</v>
      </c>
      <c r="B2607" s="2" t="s">
        <v>5533</v>
      </c>
      <c r="C2607" s="2" t="s">
        <v>5534</v>
      </c>
      <c r="D2607" s="2" t="s">
        <v>4248</v>
      </c>
    </row>
    <row r="2608" spans="1:4" x14ac:dyDescent="0.3">
      <c r="A2608" s="2" t="s">
        <v>5535</v>
      </c>
      <c r="B2608" s="2" t="s">
        <v>5536</v>
      </c>
      <c r="C2608" s="2" t="s">
        <v>5537</v>
      </c>
      <c r="D2608" s="2" t="s">
        <v>4248</v>
      </c>
    </row>
    <row r="2609" spans="1:4" x14ac:dyDescent="0.3">
      <c r="A2609" s="2" t="s">
        <v>5538</v>
      </c>
      <c r="B2609" s="2" t="s">
        <v>5539</v>
      </c>
      <c r="C2609" s="2" t="s">
        <v>5540</v>
      </c>
      <c r="D2609" s="2" t="s">
        <v>4248</v>
      </c>
    </row>
    <row r="2610" spans="1:4" x14ac:dyDescent="0.3">
      <c r="A2610" s="2" t="s">
        <v>5541</v>
      </c>
      <c r="B2610" s="2" t="s">
        <v>5542</v>
      </c>
      <c r="C2610" s="2" t="s">
        <v>5543</v>
      </c>
      <c r="D2610" s="2" t="s">
        <v>4248</v>
      </c>
    </row>
    <row r="2611" spans="1:4" x14ac:dyDescent="0.3">
      <c r="A2611" s="2" t="s">
        <v>6198</v>
      </c>
      <c r="B2611" s="2" t="s">
        <v>6199</v>
      </c>
      <c r="C2611" s="2" t="s">
        <v>6200</v>
      </c>
      <c r="D2611" s="2" t="s">
        <v>4248</v>
      </c>
    </row>
    <row r="2612" spans="1:4" x14ac:dyDescent="0.3">
      <c r="A2612" s="2" t="s">
        <v>6201</v>
      </c>
      <c r="B2612" s="2" t="s">
        <v>6202</v>
      </c>
      <c r="C2612" s="2" t="s">
        <v>6203</v>
      </c>
      <c r="D2612" s="2" t="s">
        <v>4248</v>
      </c>
    </row>
    <row r="2613" spans="1:4" x14ac:dyDescent="0.3">
      <c r="A2613" s="2" t="s">
        <v>9407</v>
      </c>
      <c r="B2613" s="2" t="s">
        <v>9408</v>
      </c>
      <c r="C2613" s="2" t="s">
        <v>9409</v>
      </c>
      <c r="D2613" s="2" t="s">
        <v>4248</v>
      </c>
    </row>
    <row r="2614" spans="1:4" x14ac:dyDescent="0.3">
      <c r="A2614" s="2" t="s">
        <v>9410</v>
      </c>
      <c r="B2614" s="2" t="s">
        <v>9411</v>
      </c>
      <c r="C2614" s="2" t="s">
        <v>9412</v>
      </c>
      <c r="D2614" s="2" t="s">
        <v>4248</v>
      </c>
    </row>
    <row r="2615" spans="1:4" x14ac:dyDescent="0.3">
      <c r="A2615" s="2" t="s">
        <v>9413</v>
      </c>
      <c r="B2615" s="2" t="s">
        <v>9414</v>
      </c>
      <c r="C2615" s="2" t="s">
        <v>9415</v>
      </c>
      <c r="D2615" s="2" t="s">
        <v>4248</v>
      </c>
    </row>
    <row r="2616" spans="1:4" x14ac:dyDescent="0.3">
      <c r="A2616" s="2" t="s">
        <v>9416</v>
      </c>
      <c r="B2616" s="2" t="s">
        <v>9417</v>
      </c>
      <c r="C2616" s="2" t="s">
        <v>9418</v>
      </c>
      <c r="D2616" s="2" t="s">
        <v>4248</v>
      </c>
    </row>
    <row r="2617" spans="1:4" x14ac:dyDescent="0.3">
      <c r="A2617" s="2" t="s">
        <v>9419</v>
      </c>
      <c r="B2617" s="2" t="s">
        <v>9420</v>
      </c>
      <c r="C2617" s="2" t="s">
        <v>9421</v>
      </c>
      <c r="D2617" s="2" t="s">
        <v>4248</v>
      </c>
    </row>
    <row r="2618" spans="1:4" x14ac:dyDescent="0.3">
      <c r="A2618" s="2" t="s">
        <v>7407</v>
      </c>
      <c r="B2618" s="2" t="s">
        <v>7408</v>
      </c>
      <c r="C2618" s="2" t="s">
        <v>7409</v>
      </c>
      <c r="D2618" s="2" t="s">
        <v>4248</v>
      </c>
    </row>
    <row r="2619" spans="1:4" x14ac:dyDescent="0.3">
      <c r="A2619" s="2" t="s">
        <v>4904</v>
      </c>
      <c r="B2619" s="2" t="s">
        <v>4905</v>
      </c>
      <c r="C2619" s="2" t="s">
        <v>3817</v>
      </c>
      <c r="D2619" s="2" t="s">
        <v>3713</v>
      </c>
    </row>
    <row r="2620" spans="1:4" x14ac:dyDescent="0.3">
      <c r="A2620" s="18" t="s">
        <v>3596</v>
      </c>
      <c r="B2620" s="2" t="s">
        <v>3597</v>
      </c>
      <c r="C2620" s="2" t="s">
        <v>3598</v>
      </c>
      <c r="D2620" s="2" t="s">
        <v>3713</v>
      </c>
    </row>
    <row r="2621" spans="1:4" x14ac:dyDescent="0.3">
      <c r="A2621" s="2" t="s">
        <v>5051</v>
      </c>
      <c r="B2621" s="2" t="s">
        <v>5052</v>
      </c>
      <c r="C2621" s="2" t="s">
        <v>5053</v>
      </c>
      <c r="D2621" s="2" t="s">
        <v>3713</v>
      </c>
    </row>
    <row r="2622" spans="1:4" x14ac:dyDescent="0.3">
      <c r="A2622" s="2" t="s">
        <v>5472</v>
      </c>
      <c r="B2622" s="2" t="s">
        <v>5473</v>
      </c>
      <c r="C2622" s="2" t="s">
        <v>5474</v>
      </c>
      <c r="D2622" s="2" t="s">
        <v>4248</v>
      </c>
    </row>
    <row r="2623" spans="1:4" x14ac:dyDescent="0.3">
      <c r="A2623" s="2" t="s">
        <v>5475</v>
      </c>
      <c r="B2623" s="2" t="s">
        <v>5476</v>
      </c>
      <c r="C2623" s="2" t="s">
        <v>5477</v>
      </c>
      <c r="D2623" s="2" t="s">
        <v>4248</v>
      </c>
    </row>
    <row r="2624" spans="1:4" x14ac:dyDescent="0.3">
      <c r="A2624" s="2" t="s">
        <v>5478</v>
      </c>
      <c r="B2624" s="2" t="s">
        <v>5479</v>
      </c>
      <c r="C2624" s="2" t="s">
        <v>5480</v>
      </c>
      <c r="D2624" s="2" t="s">
        <v>4248</v>
      </c>
    </row>
    <row r="2625" spans="1:4" x14ac:dyDescent="0.3">
      <c r="A2625" s="2" t="s">
        <v>5481</v>
      </c>
      <c r="B2625" s="2" t="s">
        <v>5482</v>
      </c>
      <c r="C2625" s="2" t="s">
        <v>5483</v>
      </c>
      <c r="D2625" s="2" t="s">
        <v>4248</v>
      </c>
    </row>
    <row r="2626" spans="1:4" x14ac:dyDescent="0.3">
      <c r="A2626" s="2" t="s">
        <v>5484</v>
      </c>
      <c r="B2626" s="2" t="s">
        <v>5485</v>
      </c>
      <c r="C2626" s="2" t="s">
        <v>5486</v>
      </c>
      <c r="D2626" s="2" t="s">
        <v>4248</v>
      </c>
    </row>
    <row r="2627" spans="1:4" x14ac:dyDescent="0.3">
      <c r="A2627" s="2" t="s">
        <v>9474</v>
      </c>
      <c r="B2627" s="2" t="s">
        <v>5482</v>
      </c>
      <c r="C2627" s="2" t="s">
        <v>9475</v>
      </c>
      <c r="D2627" s="2" t="s">
        <v>4248</v>
      </c>
    </row>
    <row r="2628" spans="1:4" x14ac:dyDescent="0.3">
      <c r="A2628" s="2" t="s">
        <v>7274</v>
      </c>
      <c r="B2628" s="2" t="s">
        <v>7275</v>
      </c>
      <c r="C2628" s="2" t="s">
        <v>7276</v>
      </c>
      <c r="D2628" s="2" t="s">
        <v>4248</v>
      </c>
    </row>
    <row r="2629" spans="1:4" x14ac:dyDescent="0.3">
      <c r="A2629" s="2" t="s">
        <v>7277</v>
      </c>
      <c r="B2629" s="2" t="s">
        <v>7278</v>
      </c>
      <c r="C2629" s="2" t="s">
        <v>7279</v>
      </c>
      <c r="D2629" s="2" t="s">
        <v>4248</v>
      </c>
    </row>
    <row r="2630" spans="1:4" x14ac:dyDescent="0.3">
      <c r="A2630" s="2" t="s">
        <v>7280</v>
      </c>
      <c r="B2630" s="2" t="s">
        <v>7281</v>
      </c>
      <c r="C2630" s="2" t="s">
        <v>7282</v>
      </c>
      <c r="D2630" s="2" t="s">
        <v>4248</v>
      </c>
    </row>
    <row r="2631" spans="1:4" x14ac:dyDescent="0.3">
      <c r="A2631" s="2" t="s">
        <v>7052</v>
      </c>
      <c r="B2631" s="2" t="s">
        <v>7053</v>
      </c>
      <c r="C2631" s="2" t="s">
        <v>7054</v>
      </c>
      <c r="D2631" s="2" t="s">
        <v>4248</v>
      </c>
    </row>
    <row r="2632" spans="1:4" x14ac:dyDescent="0.3">
      <c r="A2632" s="2" t="s">
        <v>7055</v>
      </c>
      <c r="B2632" s="2" t="s">
        <v>7056</v>
      </c>
      <c r="C2632" s="2" t="s">
        <v>7057</v>
      </c>
      <c r="D2632" s="2" t="s">
        <v>4248</v>
      </c>
    </row>
    <row r="2633" spans="1:4" x14ac:dyDescent="0.3">
      <c r="A2633" s="2" t="s">
        <v>7058</v>
      </c>
      <c r="B2633" s="2" t="s">
        <v>7059</v>
      </c>
      <c r="C2633" s="2" t="s">
        <v>7060</v>
      </c>
      <c r="D2633" s="2" t="s">
        <v>4248</v>
      </c>
    </row>
    <row r="2634" spans="1:4" x14ac:dyDescent="0.3">
      <c r="A2634" s="2" t="s">
        <v>7061</v>
      </c>
      <c r="B2634" s="2" t="s">
        <v>7062</v>
      </c>
      <c r="C2634" s="2" t="s">
        <v>7063</v>
      </c>
      <c r="D2634" s="2" t="s">
        <v>3713</v>
      </c>
    </row>
    <row r="2635" spans="1:4" x14ac:dyDescent="0.3">
      <c r="A2635" s="2" t="s">
        <v>7064</v>
      </c>
      <c r="B2635" s="2" t="s">
        <v>7065</v>
      </c>
      <c r="C2635" s="2" t="s">
        <v>7066</v>
      </c>
      <c r="D2635" s="2" t="s">
        <v>3713</v>
      </c>
    </row>
    <row r="2636" spans="1:4" x14ac:dyDescent="0.3">
      <c r="A2636" s="2" t="s">
        <v>7067</v>
      </c>
      <c r="B2636" s="2" t="s">
        <v>7068</v>
      </c>
      <c r="C2636" s="2" t="s">
        <v>7069</v>
      </c>
      <c r="D2636" s="2" t="s">
        <v>3713</v>
      </c>
    </row>
    <row r="2637" spans="1:4" x14ac:dyDescent="0.3">
      <c r="A2637" s="2" t="s">
        <v>6641</v>
      </c>
      <c r="B2637" s="2" t="s">
        <v>6642</v>
      </c>
      <c r="C2637" s="2" t="s">
        <v>6643</v>
      </c>
      <c r="D2637" s="2" t="s">
        <v>3713</v>
      </c>
    </row>
    <row r="2638" spans="1:4" x14ac:dyDescent="0.3">
      <c r="A2638" s="2" t="s">
        <v>6644</v>
      </c>
      <c r="B2638" s="2" t="s">
        <v>6645</v>
      </c>
      <c r="C2638" s="2" t="s">
        <v>6646</v>
      </c>
      <c r="D2638" s="2" t="s">
        <v>3713</v>
      </c>
    </row>
    <row r="2639" spans="1:4" x14ac:dyDescent="0.3">
      <c r="A2639" s="2" t="s">
        <v>6647</v>
      </c>
      <c r="B2639" s="2" t="s">
        <v>6648</v>
      </c>
      <c r="C2639" s="2" t="s">
        <v>6649</v>
      </c>
      <c r="D2639" s="2" t="s">
        <v>3713</v>
      </c>
    </row>
    <row r="2640" spans="1:4" x14ac:dyDescent="0.3">
      <c r="A2640" s="2" t="s">
        <v>4997</v>
      </c>
      <c r="B2640" s="2" t="s">
        <v>4998</v>
      </c>
      <c r="C2640" s="2" t="s">
        <v>4999</v>
      </c>
      <c r="D2640" s="2" t="s">
        <v>4248</v>
      </c>
    </row>
    <row r="2641" spans="1:4" x14ac:dyDescent="0.3">
      <c r="A2641" s="2" t="s">
        <v>5000</v>
      </c>
      <c r="B2641" s="2" t="s">
        <v>5001</v>
      </c>
      <c r="C2641" s="2" t="s">
        <v>5002</v>
      </c>
      <c r="D2641" s="2" t="s">
        <v>4248</v>
      </c>
    </row>
    <row r="2642" spans="1:4" x14ac:dyDescent="0.3">
      <c r="A2642" s="2" t="s">
        <v>5003</v>
      </c>
      <c r="B2642" s="2" t="s">
        <v>5004</v>
      </c>
      <c r="C2642" s="2" t="s">
        <v>5005</v>
      </c>
      <c r="D2642" s="2" t="s">
        <v>4248</v>
      </c>
    </row>
    <row r="2643" spans="1:4" x14ac:dyDescent="0.3">
      <c r="A2643" s="2" t="s">
        <v>4906</v>
      </c>
      <c r="B2643" s="2" t="s">
        <v>4907</v>
      </c>
      <c r="C2643" s="2" t="s">
        <v>3429</v>
      </c>
      <c r="D2643" s="2" t="s">
        <v>3713</v>
      </c>
    </row>
    <row r="2644" spans="1:4" x14ac:dyDescent="0.3">
      <c r="A2644" s="18" t="s">
        <v>3693</v>
      </c>
      <c r="B2644" s="2" t="s">
        <v>3694</v>
      </c>
      <c r="C2644" s="2" t="s">
        <v>3685</v>
      </c>
      <c r="D2644" s="2" t="s">
        <v>3713</v>
      </c>
    </row>
    <row r="2645" spans="1:4" x14ac:dyDescent="0.3">
      <c r="A2645" s="2" t="s">
        <v>9422</v>
      </c>
      <c r="B2645" s="2" t="s">
        <v>9423</v>
      </c>
      <c r="C2645" s="2" t="s">
        <v>9424</v>
      </c>
      <c r="D2645" s="2" t="s">
        <v>4248</v>
      </c>
    </row>
    <row r="2646" spans="1:4" x14ac:dyDescent="0.3">
      <c r="A2646" s="2" t="s">
        <v>9425</v>
      </c>
      <c r="B2646" s="2" t="s">
        <v>9426</v>
      </c>
      <c r="C2646" s="2" t="s">
        <v>9427</v>
      </c>
      <c r="D2646" s="2" t="s">
        <v>4248</v>
      </c>
    </row>
    <row r="2647" spans="1:4" x14ac:dyDescent="0.3">
      <c r="A2647" s="2" t="s">
        <v>9428</v>
      </c>
      <c r="B2647" s="2" t="s">
        <v>9429</v>
      </c>
      <c r="C2647" s="2" t="s">
        <v>9430</v>
      </c>
      <c r="D2647" s="2" t="s">
        <v>4248</v>
      </c>
    </row>
    <row r="2648" spans="1:4" x14ac:dyDescent="0.3">
      <c r="A2648" s="2" t="s">
        <v>9431</v>
      </c>
      <c r="B2648" s="2" t="s">
        <v>9432</v>
      </c>
      <c r="C2648" s="2" t="s">
        <v>9433</v>
      </c>
      <c r="D2648" s="2" t="s">
        <v>4248</v>
      </c>
    </row>
    <row r="2649" spans="1:4" x14ac:dyDescent="0.3">
      <c r="A2649" s="2" t="s">
        <v>6533</v>
      </c>
      <c r="B2649" s="2" t="s">
        <v>6534</v>
      </c>
      <c r="C2649" s="2" t="s">
        <v>6535</v>
      </c>
      <c r="D2649" s="2" t="s">
        <v>4248</v>
      </c>
    </row>
    <row r="2650" spans="1:4" x14ac:dyDescent="0.3">
      <c r="A2650" s="18" t="s">
        <v>3516</v>
      </c>
      <c r="B2650" s="2" t="s">
        <v>3517</v>
      </c>
      <c r="C2650" s="2" t="s">
        <v>3550</v>
      </c>
      <c r="D2650" s="2" t="s">
        <v>3713</v>
      </c>
    </row>
    <row r="2651" spans="1:4" x14ac:dyDescent="0.3">
      <c r="A2651" s="2" t="s">
        <v>4908</v>
      </c>
      <c r="B2651" s="2" t="s">
        <v>4909</v>
      </c>
      <c r="C2651" s="2" t="s">
        <v>3817</v>
      </c>
      <c r="D2651" s="2" t="s">
        <v>3713</v>
      </c>
    </row>
    <row r="2652" spans="1:4" x14ac:dyDescent="0.3">
      <c r="A2652" s="18" t="s">
        <v>3630</v>
      </c>
      <c r="B2652" s="2" t="s">
        <v>3631</v>
      </c>
      <c r="C2652" s="2" t="s">
        <v>3598</v>
      </c>
      <c r="D2652" s="2" t="s">
        <v>3713</v>
      </c>
    </row>
    <row r="2653" spans="1:4" x14ac:dyDescent="0.3">
      <c r="A2653" s="18" t="s">
        <v>3632</v>
      </c>
      <c r="B2653" s="2" t="s">
        <v>3633</v>
      </c>
      <c r="C2653" s="2" t="s">
        <v>3536</v>
      </c>
      <c r="D2653" s="2" t="s">
        <v>3713</v>
      </c>
    </row>
    <row r="2654" spans="1:4" x14ac:dyDescent="0.3">
      <c r="A2654" s="2" t="s">
        <v>5589</v>
      </c>
      <c r="B2654" s="2" t="s">
        <v>5590</v>
      </c>
      <c r="C2654" s="2" t="s">
        <v>5591</v>
      </c>
      <c r="D2654" s="2" t="s">
        <v>4248</v>
      </c>
    </row>
    <row r="2655" spans="1:4" x14ac:dyDescent="0.3">
      <c r="A2655" s="2" t="s">
        <v>5592</v>
      </c>
      <c r="B2655" s="2" t="s">
        <v>5593</v>
      </c>
      <c r="C2655" s="2" t="s">
        <v>5594</v>
      </c>
      <c r="D2655" s="2" t="s">
        <v>4248</v>
      </c>
    </row>
    <row r="2656" spans="1:4" x14ac:dyDescent="0.3">
      <c r="A2656" s="2" t="s">
        <v>5595</v>
      </c>
      <c r="B2656" s="2" t="s">
        <v>5596</v>
      </c>
      <c r="C2656" s="2" t="s">
        <v>5597</v>
      </c>
      <c r="D2656" s="2" t="s">
        <v>4248</v>
      </c>
    </row>
    <row r="2657" spans="1:4" x14ac:dyDescent="0.3">
      <c r="A2657" s="2" t="s">
        <v>5598</v>
      </c>
      <c r="B2657" s="2" t="s">
        <v>5599</v>
      </c>
      <c r="C2657" s="2" t="s">
        <v>5600</v>
      </c>
      <c r="D2657" s="2" t="s">
        <v>4248</v>
      </c>
    </row>
    <row r="2658" spans="1:4" x14ac:dyDescent="0.3">
      <c r="A2658" s="2" t="s">
        <v>5601</v>
      </c>
      <c r="B2658" s="2" t="s">
        <v>5602</v>
      </c>
      <c r="C2658" s="2" t="s">
        <v>5603</v>
      </c>
      <c r="D2658" s="2" t="s">
        <v>4248</v>
      </c>
    </row>
    <row r="2659" spans="1:4" x14ac:dyDescent="0.3">
      <c r="A2659" s="2" t="s">
        <v>9481</v>
      </c>
      <c r="B2659" s="2" t="s">
        <v>5599</v>
      </c>
      <c r="C2659" s="2" t="s">
        <v>9482</v>
      </c>
      <c r="D2659" s="2" t="s">
        <v>4248</v>
      </c>
    </row>
    <row r="2660" spans="1:4" x14ac:dyDescent="0.3">
      <c r="A2660" s="2" t="s">
        <v>7283</v>
      </c>
      <c r="B2660" s="2" t="s">
        <v>7284</v>
      </c>
      <c r="C2660" s="2" t="s">
        <v>7285</v>
      </c>
      <c r="D2660" s="2" t="s">
        <v>4248</v>
      </c>
    </row>
    <row r="2661" spans="1:4" x14ac:dyDescent="0.3">
      <c r="A2661" s="2" t="s">
        <v>7286</v>
      </c>
      <c r="B2661" s="2" t="s">
        <v>7287</v>
      </c>
      <c r="C2661" s="2" t="s">
        <v>7288</v>
      </c>
      <c r="D2661" s="2" t="s">
        <v>4248</v>
      </c>
    </row>
    <row r="2662" spans="1:4" x14ac:dyDescent="0.3">
      <c r="A2662" s="2" t="s">
        <v>7289</v>
      </c>
      <c r="B2662" s="2" t="s">
        <v>7290</v>
      </c>
      <c r="C2662" s="2" t="s">
        <v>7291</v>
      </c>
      <c r="D2662" s="2" t="s">
        <v>4248</v>
      </c>
    </row>
    <row r="2663" spans="1:4" x14ac:dyDescent="0.3">
      <c r="A2663" s="2" t="s">
        <v>7094</v>
      </c>
      <c r="B2663" s="2" t="s">
        <v>7095</v>
      </c>
      <c r="C2663" s="2" t="s">
        <v>7096</v>
      </c>
      <c r="D2663" s="2" t="s">
        <v>4248</v>
      </c>
    </row>
    <row r="2664" spans="1:4" x14ac:dyDescent="0.3">
      <c r="A2664" s="2" t="s">
        <v>7097</v>
      </c>
      <c r="B2664" s="2" t="s">
        <v>7098</v>
      </c>
      <c r="C2664" s="2" t="s">
        <v>7099</v>
      </c>
      <c r="D2664" s="2" t="s">
        <v>4248</v>
      </c>
    </row>
    <row r="2665" spans="1:4" x14ac:dyDescent="0.3">
      <c r="A2665" s="2" t="s">
        <v>7100</v>
      </c>
      <c r="B2665" s="2" t="s">
        <v>7101</v>
      </c>
      <c r="C2665" s="2" t="s">
        <v>7102</v>
      </c>
      <c r="D2665" s="2" t="s">
        <v>4248</v>
      </c>
    </row>
    <row r="2666" spans="1:4" x14ac:dyDescent="0.3">
      <c r="A2666" s="2" t="s">
        <v>5604</v>
      </c>
      <c r="B2666" s="2" t="s">
        <v>5605</v>
      </c>
      <c r="C2666" s="2" t="s">
        <v>5606</v>
      </c>
      <c r="D2666" s="2" t="s">
        <v>4248</v>
      </c>
    </row>
    <row r="2667" spans="1:4" x14ac:dyDescent="0.3">
      <c r="A2667" s="2" t="s">
        <v>5607</v>
      </c>
      <c r="B2667" s="2" t="s">
        <v>5608</v>
      </c>
      <c r="C2667" s="2" t="s">
        <v>5609</v>
      </c>
      <c r="D2667" s="2" t="s">
        <v>4248</v>
      </c>
    </row>
    <row r="2668" spans="1:4" x14ac:dyDescent="0.3">
      <c r="A2668" s="2" t="s">
        <v>5610</v>
      </c>
      <c r="B2668" s="2" t="s">
        <v>5611</v>
      </c>
      <c r="C2668" s="2" t="s">
        <v>5612</v>
      </c>
      <c r="D2668" s="2" t="s">
        <v>4248</v>
      </c>
    </row>
    <row r="2669" spans="1:4" x14ac:dyDescent="0.3">
      <c r="A2669" s="2" t="s">
        <v>5613</v>
      </c>
      <c r="B2669" s="2" t="s">
        <v>5614</v>
      </c>
      <c r="C2669" s="2" t="s">
        <v>5615</v>
      </c>
      <c r="D2669" s="2" t="s">
        <v>4248</v>
      </c>
    </row>
    <row r="2670" spans="1:4" x14ac:dyDescent="0.3">
      <c r="A2670" s="2" t="s">
        <v>5616</v>
      </c>
      <c r="B2670" s="2" t="s">
        <v>5617</v>
      </c>
      <c r="C2670" s="2" t="s">
        <v>5618</v>
      </c>
      <c r="D2670" s="2" t="s">
        <v>4248</v>
      </c>
    </row>
    <row r="2671" spans="1:4" x14ac:dyDescent="0.3">
      <c r="A2671" s="2" t="s">
        <v>5619</v>
      </c>
      <c r="B2671" s="2" t="s">
        <v>5620</v>
      </c>
      <c r="C2671" s="2" t="s">
        <v>5621</v>
      </c>
      <c r="D2671" s="2" t="s">
        <v>4248</v>
      </c>
    </row>
    <row r="2672" spans="1:4" x14ac:dyDescent="0.3">
      <c r="A2672" s="2" t="s">
        <v>5622</v>
      </c>
      <c r="B2672" s="2" t="s">
        <v>5623</v>
      </c>
      <c r="C2672" s="2" t="s">
        <v>5624</v>
      </c>
      <c r="D2672" s="2" t="s">
        <v>4248</v>
      </c>
    </row>
    <row r="2673" spans="1:4" x14ac:dyDescent="0.3">
      <c r="A2673" s="2" t="s">
        <v>5625</v>
      </c>
      <c r="B2673" s="2" t="s">
        <v>5626</v>
      </c>
      <c r="C2673" s="2" t="s">
        <v>5627</v>
      </c>
      <c r="D2673" s="2" t="s">
        <v>4248</v>
      </c>
    </row>
    <row r="2674" spans="1:4" x14ac:dyDescent="0.3">
      <c r="A2674" s="2" t="s">
        <v>5628</v>
      </c>
      <c r="B2674" s="2" t="s">
        <v>5629</v>
      </c>
      <c r="C2674" s="2" t="s">
        <v>5630</v>
      </c>
      <c r="D2674" s="2" t="s">
        <v>4248</v>
      </c>
    </row>
    <row r="2675" spans="1:4" x14ac:dyDescent="0.3">
      <c r="A2675" s="2" t="s">
        <v>4862</v>
      </c>
      <c r="B2675" s="2" t="s">
        <v>4863</v>
      </c>
      <c r="C2675" s="2" t="s">
        <v>4864</v>
      </c>
      <c r="D2675" s="2" t="s">
        <v>3713</v>
      </c>
    </row>
    <row r="2676" spans="1:4" x14ac:dyDescent="0.3">
      <c r="A2676" s="2" t="s">
        <v>4865</v>
      </c>
      <c r="B2676" s="2" t="s">
        <v>4866</v>
      </c>
      <c r="C2676" s="2" t="s">
        <v>4867</v>
      </c>
      <c r="D2676" s="2" t="s">
        <v>3713</v>
      </c>
    </row>
    <row r="2677" spans="1:4" x14ac:dyDescent="0.3">
      <c r="A2677" s="2" t="s">
        <v>4868</v>
      </c>
      <c r="B2677" s="2" t="s">
        <v>4869</v>
      </c>
      <c r="C2677" s="2" t="s">
        <v>4870</v>
      </c>
      <c r="D2677" s="2" t="s">
        <v>3713</v>
      </c>
    </row>
    <row r="2678" spans="1:4" x14ac:dyDescent="0.3">
      <c r="A2678" s="2" t="s">
        <v>5544</v>
      </c>
      <c r="B2678" s="2" t="s">
        <v>5545</v>
      </c>
      <c r="C2678" s="2" t="s">
        <v>5546</v>
      </c>
      <c r="D2678" s="2" t="s">
        <v>4248</v>
      </c>
    </row>
    <row r="2679" spans="1:4" x14ac:dyDescent="0.3">
      <c r="A2679" s="2" t="s">
        <v>5547</v>
      </c>
      <c r="B2679" s="2" t="s">
        <v>5548</v>
      </c>
      <c r="C2679" s="2" t="s">
        <v>5549</v>
      </c>
      <c r="D2679" s="2" t="s">
        <v>4248</v>
      </c>
    </row>
    <row r="2680" spans="1:4" x14ac:dyDescent="0.3">
      <c r="A2680" s="2" t="s">
        <v>5550</v>
      </c>
      <c r="B2680" s="2" t="s">
        <v>5551</v>
      </c>
      <c r="C2680" s="2" t="s">
        <v>5552</v>
      </c>
      <c r="D2680" s="2" t="s">
        <v>4248</v>
      </c>
    </row>
    <row r="2681" spans="1:4" x14ac:dyDescent="0.3">
      <c r="A2681" s="2" t="s">
        <v>5553</v>
      </c>
      <c r="B2681" s="2" t="s">
        <v>5554</v>
      </c>
      <c r="C2681" s="2" t="s">
        <v>5555</v>
      </c>
      <c r="D2681" s="2" t="s">
        <v>4248</v>
      </c>
    </row>
    <row r="2682" spans="1:4" x14ac:dyDescent="0.3">
      <c r="A2682" s="2" t="s">
        <v>5556</v>
      </c>
      <c r="B2682" s="2" t="s">
        <v>5557</v>
      </c>
      <c r="C2682" s="2" t="s">
        <v>5558</v>
      </c>
      <c r="D2682" s="2" t="s">
        <v>4248</v>
      </c>
    </row>
    <row r="2683" spans="1:4" x14ac:dyDescent="0.3">
      <c r="A2683" s="2" t="s">
        <v>5559</v>
      </c>
      <c r="B2683" s="2" t="s">
        <v>5560</v>
      </c>
      <c r="C2683" s="2" t="s">
        <v>5561</v>
      </c>
      <c r="D2683" s="2" t="s">
        <v>4248</v>
      </c>
    </row>
    <row r="2684" spans="1:4" x14ac:dyDescent="0.3">
      <c r="A2684" s="2" t="s">
        <v>4910</v>
      </c>
      <c r="B2684" s="2" t="s">
        <v>4911</v>
      </c>
      <c r="C2684" s="2" t="s">
        <v>3429</v>
      </c>
      <c r="D2684" s="2" t="s">
        <v>3713</v>
      </c>
    </row>
    <row r="2685" spans="1:4" x14ac:dyDescent="0.3">
      <c r="A2685" s="18" t="s">
        <v>3683</v>
      </c>
      <c r="B2685" s="2" t="s">
        <v>3684</v>
      </c>
      <c r="C2685" s="2" t="s">
        <v>3685</v>
      </c>
      <c r="D2685" s="2" t="s">
        <v>3713</v>
      </c>
    </row>
    <row r="2686" spans="1:4" x14ac:dyDescent="0.3">
      <c r="A2686" s="2" t="s">
        <v>9434</v>
      </c>
      <c r="B2686" s="2" t="s">
        <v>9435</v>
      </c>
      <c r="C2686" s="2" t="s">
        <v>9436</v>
      </c>
      <c r="D2686" s="2" t="s">
        <v>4248</v>
      </c>
    </row>
    <row r="2687" spans="1:4" x14ac:dyDescent="0.3">
      <c r="A2687" s="2" t="s">
        <v>9437</v>
      </c>
      <c r="B2687" s="2" t="s">
        <v>9438</v>
      </c>
      <c r="C2687" s="2" t="s">
        <v>9439</v>
      </c>
      <c r="D2687" s="2" t="s">
        <v>4248</v>
      </c>
    </row>
    <row r="2688" spans="1:4" x14ac:dyDescent="0.3">
      <c r="A2688" s="2" t="s">
        <v>9440</v>
      </c>
      <c r="B2688" s="2" t="s">
        <v>9441</v>
      </c>
      <c r="C2688" s="2" t="s">
        <v>9442</v>
      </c>
      <c r="D2688" s="2" t="s">
        <v>4248</v>
      </c>
    </row>
    <row r="2689" spans="1:4" x14ac:dyDescent="0.3">
      <c r="A2689" s="2" t="s">
        <v>4259</v>
      </c>
      <c r="B2689" s="2" t="s">
        <v>4260</v>
      </c>
      <c r="C2689" s="2" t="s">
        <v>3571</v>
      </c>
      <c r="D2689" s="2" t="s">
        <v>3713</v>
      </c>
    </row>
    <row r="2690" spans="1:4" x14ac:dyDescent="0.3">
      <c r="A2690" s="2" t="s">
        <v>9443</v>
      </c>
      <c r="B2690" s="2" t="s">
        <v>9444</v>
      </c>
      <c r="C2690" s="2" t="s">
        <v>9445</v>
      </c>
      <c r="D2690" s="2" t="s">
        <v>4248</v>
      </c>
    </row>
    <row r="2691" spans="1:4" x14ac:dyDescent="0.3">
      <c r="A2691" s="18" t="s">
        <v>3507</v>
      </c>
      <c r="B2691" s="2" t="s">
        <v>3508</v>
      </c>
      <c r="C2691" s="2" t="s">
        <v>3549</v>
      </c>
      <c r="D2691" s="2" t="s">
        <v>3713</v>
      </c>
    </row>
    <row r="2692" spans="1:4" x14ac:dyDescent="0.3">
      <c r="A2692" s="2" t="s">
        <v>6204</v>
      </c>
      <c r="B2692" s="2" t="s">
        <v>6205</v>
      </c>
      <c r="C2692" s="2" t="s">
        <v>6206</v>
      </c>
      <c r="D2692" s="2" t="s">
        <v>4248</v>
      </c>
    </row>
    <row r="2693" spans="1:4" x14ac:dyDescent="0.3">
      <c r="A2693" s="2" t="s">
        <v>6207</v>
      </c>
      <c r="B2693" s="2" t="s">
        <v>6208</v>
      </c>
      <c r="C2693" s="2" t="s">
        <v>6209</v>
      </c>
      <c r="D2693" s="2" t="s">
        <v>4248</v>
      </c>
    </row>
    <row r="2694" spans="1:4" x14ac:dyDescent="0.3">
      <c r="A2694" s="2" t="s">
        <v>6210</v>
      </c>
      <c r="B2694" s="2" t="s">
        <v>6211</v>
      </c>
      <c r="C2694" s="2" t="s">
        <v>6212</v>
      </c>
      <c r="D2694" s="2" t="s">
        <v>4248</v>
      </c>
    </row>
    <row r="2695" spans="1:4" x14ac:dyDescent="0.3">
      <c r="A2695" s="2" t="s">
        <v>7088</v>
      </c>
      <c r="B2695" s="2" t="s">
        <v>7089</v>
      </c>
      <c r="C2695" s="2" t="s">
        <v>7090</v>
      </c>
      <c r="D2695" s="2" t="s">
        <v>4248</v>
      </c>
    </row>
    <row r="2696" spans="1:4" x14ac:dyDescent="0.3">
      <c r="A2696" s="2" t="s">
        <v>9478</v>
      </c>
      <c r="B2696" s="2" t="s">
        <v>9479</v>
      </c>
      <c r="C2696" s="2" t="s">
        <v>9480</v>
      </c>
      <c r="D2696" s="2" t="s">
        <v>4248</v>
      </c>
    </row>
    <row r="2697" spans="1:4" x14ac:dyDescent="0.3">
      <c r="A2697" s="2" t="s">
        <v>7091</v>
      </c>
      <c r="B2697" s="2" t="s">
        <v>7092</v>
      </c>
      <c r="C2697" s="2" t="s">
        <v>7093</v>
      </c>
      <c r="D2697" s="2" t="s">
        <v>4248</v>
      </c>
    </row>
    <row r="2698" spans="1:4" x14ac:dyDescent="0.3">
      <c r="A2698" s="2" t="s">
        <v>5562</v>
      </c>
      <c r="B2698" s="2" t="s">
        <v>5563</v>
      </c>
      <c r="C2698" s="2" t="s">
        <v>5564</v>
      </c>
      <c r="D2698" s="2" t="s">
        <v>4248</v>
      </c>
    </row>
    <row r="2699" spans="1:4" x14ac:dyDescent="0.3">
      <c r="A2699" s="2" t="s">
        <v>5565</v>
      </c>
      <c r="B2699" s="2" t="s">
        <v>5566</v>
      </c>
      <c r="C2699" s="2" t="s">
        <v>5567</v>
      </c>
      <c r="D2699" s="2" t="s">
        <v>4248</v>
      </c>
    </row>
    <row r="2700" spans="1:4" x14ac:dyDescent="0.3">
      <c r="A2700" s="2" t="s">
        <v>5568</v>
      </c>
      <c r="B2700" s="2" t="s">
        <v>5569</v>
      </c>
      <c r="C2700" s="2" t="s">
        <v>5570</v>
      </c>
      <c r="D2700" s="2" t="s">
        <v>4248</v>
      </c>
    </row>
    <row r="2701" spans="1:4" x14ac:dyDescent="0.3">
      <c r="A2701" s="2" t="s">
        <v>5571</v>
      </c>
      <c r="B2701" s="2" t="s">
        <v>5572</v>
      </c>
      <c r="C2701" s="2" t="s">
        <v>5573</v>
      </c>
      <c r="D2701" s="2" t="s">
        <v>4248</v>
      </c>
    </row>
    <row r="2702" spans="1:4" x14ac:dyDescent="0.3">
      <c r="A2702" s="2" t="s">
        <v>5574</v>
      </c>
      <c r="B2702" s="2" t="s">
        <v>5575</v>
      </c>
      <c r="C2702" s="2" t="s">
        <v>5576</v>
      </c>
      <c r="D2702" s="2" t="s">
        <v>4248</v>
      </c>
    </row>
    <row r="2703" spans="1:4" x14ac:dyDescent="0.3">
      <c r="A2703" s="2" t="s">
        <v>5577</v>
      </c>
      <c r="B2703" s="2" t="s">
        <v>5578</v>
      </c>
      <c r="C2703" s="2" t="s">
        <v>5579</v>
      </c>
      <c r="D2703" s="2" t="s">
        <v>4248</v>
      </c>
    </row>
    <row r="2704" spans="1:4" x14ac:dyDescent="0.3">
      <c r="A2704" s="2" t="s">
        <v>5580</v>
      </c>
      <c r="B2704" s="2" t="s">
        <v>5581</v>
      </c>
      <c r="C2704" s="2" t="s">
        <v>5582</v>
      </c>
      <c r="D2704" s="2" t="s">
        <v>3713</v>
      </c>
    </row>
    <row r="2705" spans="1:4" x14ac:dyDescent="0.3">
      <c r="A2705" s="2" t="s">
        <v>5583</v>
      </c>
      <c r="B2705" s="2" t="s">
        <v>5584</v>
      </c>
      <c r="C2705" s="2" t="s">
        <v>5585</v>
      </c>
      <c r="D2705" s="2" t="s">
        <v>3713</v>
      </c>
    </row>
    <row r="2706" spans="1:4" x14ac:dyDescent="0.3">
      <c r="A2706" s="2" t="s">
        <v>5586</v>
      </c>
      <c r="B2706" s="2" t="s">
        <v>5587</v>
      </c>
      <c r="C2706" s="2" t="s">
        <v>5588</v>
      </c>
      <c r="D2706" s="2" t="s">
        <v>3713</v>
      </c>
    </row>
    <row r="2707" spans="1:4" x14ac:dyDescent="0.3">
      <c r="A2707" s="2" t="s">
        <v>9446</v>
      </c>
      <c r="B2707" s="2" t="s">
        <v>9447</v>
      </c>
      <c r="C2707" s="2" t="s">
        <v>9448</v>
      </c>
      <c r="D2707" s="2" t="s">
        <v>4248</v>
      </c>
    </row>
    <row r="2708" spans="1:4" x14ac:dyDescent="0.3">
      <c r="A2708" s="2" t="s">
        <v>9449</v>
      </c>
      <c r="B2708" s="2" t="s">
        <v>9450</v>
      </c>
      <c r="C2708" s="2" t="s">
        <v>9451</v>
      </c>
      <c r="D2708" s="2" t="s">
        <v>4248</v>
      </c>
    </row>
    <row r="2709" spans="1:4" x14ac:dyDescent="0.3">
      <c r="A2709" s="2" t="s">
        <v>9452</v>
      </c>
      <c r="B2709" s="2" t="s">
        <v>9453</v>
      </c>
      <c r="C2709" s="2" t="s">
        <v>9454</v>
      </c>
      <c r="D2709" s="2" t="s">
        <v>4248</v>
      </c>
    </row>
    <row r="2710" spans="1:4" x14ac:dyDescent="0.3">
      <c r="A2710" s="18" t="s">
        <v>3569</v>
      </c>
      <c r="B2710" s="2" t="s">
        <v>3570</v>
      </c>
      <c r="C2710" s="2" t="s">
        <v>3571</v>
      </c>
      <c r="D2710" s="2" t="s">
        <v>3713</v>
      </c>
    </row>
    <row r="2711" spans="1:4" x14ac:dyDescent="0.3">
      <c r="A2711" s="2" t="s">
        <v>8192</v>
      </c>
      <c r="B2711" s="2" t="s">
        <v>8193</v>
      </c>
      <c r="C2711" s="2" t="s">
        <v>8194</v>
      </c>
      <c r="D2711" s="2" t="s">
        <v>4248</v>
      </c>
    </row>
    <row r="2712" spans="1:4" x14ac:dyDescent="0.3">
      <c r="A2712" s="18" t="s">
        <v>3566</v>
      </c>
      <c r="B2712" s="2" t="s">
        <v>3567</v>
      </c>
      <c r="C2712" s="2" t="s">
        <v>3568</v>
      </c>
      <c r="D2712" s="2" t="s">
        <v>3713</v>
      </c>
    </row>
    <row r="2713" spans="1:4" x14ac:dyDescent="0.3">
      <c r="A2713" s="2" t="s">
        <v>4912</v>
      </c>
      <c r="B2713" s="2" t="s">
        <v>4913</v>
      </c>
      <c r="C2713" s="2" t="s">
        <v>3817</v>
      </c>
      <c r="D2713" s="2" t="s">
        <v>3713</v>
      </c>
    </row>
    <row r="2714" spans="1:4" x14ac:dyDescent="0.3">
      <c r="A2714" s="2" t="s">
        <v>6213</v>
      </c>
      <c r="B2714" s="2" t="s">
        <v>6214</v>
      </c>
      <c r="C2714" s="2" t="s">
        <v>6215</v>
      </c>
      <c r="D2714" s="2" t="s">
        <v>4248</v>
      </c>
    </row>
    <row r="2715" spans="1:4" x14ac:dyDescent="0.3">
      <c r="A2715" s="18" t="s">
        <v>3577</v>
      </c>
      <c r="B2715" s="2" t="s">
        <v>3578</v>
      </c>
      <c r="C2715" s="2" t="s">
        <v>3536</v>
      </c>
      <c r="D2715" s="2" t="s">
        <v>3713</v>
      </c>
    </row>
    <row r="2716" spans="1:4" x14ac:dyDescent="0.3">
      <c r="A2716" s="2" t="s">
        <v>5664</v>
      </c>
      <c r="B2716" s="2" t="s">
        <v>5599</v>
      </c>
      <c r="C2716" s="2" t="s">
        <v>5665</v>
      </c>
      <c r="D2716" s="2" t="s">
        <v>4248</v>
      </c>
    </row>
    <row r="2717" spans="1:4" x14ac:dyDescent="0.3">
      <c r="A2717" s="2" t="s">
        <v>5666</v>
      </c>
      <c r="B2717" s="2" t="s">
        <v>5667</v>
      </c>
      <c r="C2717" s="2" t="s">
        <v>5668</v>
      </c>
      <c r="D2717" s="2" t="s">
        <v>4248</v>
      </c>
    </row>
    <row r="2718" spans="1:4" x14ac:dyDescent="0.3">
      <c r="A2718" s="2" t="s">
        <v>9485</v>
      </c>
      <c r="B2718" s="2" t="s">
        <v>5599</v>
      </c>
      <c r="C2718" s="2" t="s">
        <v>9486</v>
      </c>
      <c r="D2718" s="2" t="s">
        <v>4248</v>
      </c>
    </row>
    <row r="2719" spans="1:4" x14ac:dyDescent="0.3">
      <c r="A2719" s="2" t="s">
        <v>5669</v>
      </c>
      <c r="B2719" s="2" t="s">
        <v>5605</v>
      </c>
      <c r="C2719" s="2" t="s">
        <v>5670</v>
      </c>
      <c r="D2719" s="2" t="s">
        <v>4248</v>
      </c>
    </row>
    <row r="2720" spans="1:4" x14ac:dyDescent="0.3">
      <c r="A2720" s="2" t="s">
        <v>5671</v>
      </c>
      <c r="B2720" s="2" t="s">
        <v>5672</v>
      </c>
      <c r="C2720" s="2" t="s">
        <v>5673</v>
      </c>
      <c r="D2720" s="2" t="s">
        <v>4248</v>
      </c>
    </row>
    <row r="2721" spans="1:4" x14ac:dyDescent="0.3">
      <c r="A2721" s="2" t="s">
        <v>5674</v>
      </c>
      <c r="B2721" s="2" t="s">
        <v>5675</v>
      </c>
      <c r="C2721" s="2" t="s">
        <v>5676</v>
      </c>
      <c r="D2721" s="2" t="s">
        <v>4248</v>
      </c>
    </row>
    <row r="2722" spans="1:4" x14ac:dyDescent="0.3">
      <c r="A2722" s="2" t="s">
        <v>5677</v>
      </c>
      <c r="B2722" s="2" t="s">
        <v>5623</v>
      </c>
      <c r="C2722" s="2" t="s">
        <v>5678</v>
      </c>
      <c r="D2722" s="2" t="s">
        <v>4248</v>
      </c>
    </row>
    <row r="2723" spans="1:4" x14ac:dyDescent="0.3">
      <c r="A2723" s="2" t="s">
        <v>5679</v>
      </c>
      <c r="B2723" s="2" t="s">
        <v>5626</v>
      </c>
      <c r="C2723" s="2" t="s">
        <v>5680</v>
      </c>
      <c r="D2723" s="2" t="s">
        <v>4248</v>
      </c>
    </row>
    <row r="2724" spans="1:4" x14ac:dyDescent="0.3">
      <c r="A2724" s="2" t="s">
        <v>5681</v>
      </c>
      <c r="B2724" s="2" t="s">
        <v>5629</v>
      </c>
      <c r="C2724" s="2" t="s">
        <v>5682</v>
      </c>
      <c r="D2724" s="2" t="s">
        <v>4248</v>
      </c>
    </row>
    <row r="2725" spans="1:4" x14ac:dyDescent="0.3">
      <c r="A2725" s="2" t="s">
        <v>4883</v>
      </c>
      <c r="B2725" s="2" t="s">
        <v>4884</v>
      </c>
      <c r="C2725" s="2" t="s">
        <v>4885</v>
      </c>
      <c r="D2725" s="2" t="s">
        <v>3713</v>
      </c>
    </row>
    <row r="2726" spans="1:4" x14ac:dyDescent="0.3">
      <c r="A2726" s="2" t="s">
        <v>4463</v>
      </c>
      <c r="B2726" s="2" t="s">
        <v>4464</v>
      </c>
      <c r="C2726" s="2" t="s">
        <v>4465</v>
      </c>
      <c r="D2726" s="2" t="s">
        <v>3713</v>
      </c>
    </row>
    <row r="2727" spans="1:4" x14ac:dyDescent="0.3">
      <c r="A2727" s="2" t="s">
        <v>4387</v>
      </c>
      <c r="B2727" s="2" t="s">
        <v>4388</v>
      </c>
      <c r="C2727" s="2" t="s">
        <v>4389</v>
      </c>
      <c r="D2727" s="2" t="s">
        <v>3713</v>
      </c>
    </row>
    <row r="2728" spans="1:4" x14ac:dyDescent="0.3">
      <c r="A2728" s="2" t="s">
        <v>5683</v>
      </c>
      <c r="B2728" s="2" t="s">
        <v>5545</v>
      </c>
      <c r="C2728" s="2" t="s">
        <v>5684</v>
      </c>
      <c r="D2728" s="2" t="s">
        <v>4248</v>
      </c>
    </row>
    <row r="2729" spans="1:4" x14ac:dyDescent="0.3">
      <c r="A2729" s="2" t="s">
        <v>5685</v>
      </c>
      <c r="B2729" s="2" t="s">
        <v>5686</v>
      </c>
      <c r="C2729" s="2" t="s">
        <v>5687</v>
      </c>
      <c r="D2729" s="2" t="s">
        <v>4248</v>
      </c>
    </row>
    <row r="2730" spans="1:4" x14ac:dyDescent="0.3">
      <c r="A2730" s="2" t="s">
        <v>5688</v>
      </c>
      <c r="B2730" s="2" t="s">
        <v>5689</v>
      </c>
      <c r="C2730" s="2" t="s">
        <v>5690</v>
      </c>
      <c r="D2730" s="2" t="s">
        <v>4248</v>
      </c>
    </row>
    <row r="2731" spans="1:4" x14ac:dyDescent="0.3">
      <c r="A2731" s="2" t="s">
        <v>6216</v>
      </c>
      <c r="B2731" s="2" t="s">
        <v>6217</v>
      </c>
      <c r="C2731" s="2" t="s">
        <v>6218</v>
      </c>
      <c r="D2731" s="2" t="s">
        <v>4248</v>
      </c>
    </row>
    <row r="2732" spans="1:4" x14ac:dyDescent="0.3">
      <c r="A2732" s="2" t="s">
        <v>9455</v>
      </c>
      <c r="B2732" s="2" t="s">
        <v>9435</v>
      </c>
      <c r="C2732" s="2" t="s">
        <v>9456</v>
      </c>
      <c r="D2732" s="2" t="s">
        <v>4248</v>
      </c>
    </row>
    <row r="2733" spans="1:4" x14ac:dyDescent="0.3">
      <c r="A2733" s="2" t="s">
        <v>9457</v>
      </c>
      <c r="B2733" s="2" t="s">
        <v>9438</v>
      </c>
      <c r="C2733" s="2" t="s">
        <v>9458</v>
      </c>
      <c r="D2733" s="2" t="s">
        <v>4248</v>
      </c>
    </row>
    <row r="2734" spans="1:4" x14ac:dyDescent="0.3">
      <c r="A2734" s="2" t="s">
        <v>9459</v>
      </c>
      <c r="B2734" s="2" t="s">
        <v>9441</v>
      </c>
      <c r="C2734" s="2" t="s">
        <v>9460</v>
      </c>
      <c r="D2734" s="2" t="s">
        <v>4248</v>
      </c>
    </row>
    <row r="2735" spans="1:4" x14ac:dyDescent="0.3">
      <c r="A2735" s="2" t="s">
        <v>9461</v>
      </c>
      <c r="B2735" s="2" t="s">
        <v>4260</v>
      </c>
      <c r="C2735" s="2" t="s">
        <v>9462</v>
      </c>
      <c r="D2735" s="2" t="s">
        <v>4248</v>
      </c>
    </row>
    <row r="2736" spans="1:4" x14ac:dyDescent="0.3">
      <c r="A2736" s="2" t="s">
        <v>9463</v>
      </c>
      <c r="B2736" s="2" t="s">
        <v>9444</v>
      </c>
      <c r="C2736" s="2" t="s">
        <v>9464</v>
      </c>
      <c r="D2736" s="2" t="s">
        <v>4248</v>
      </c>
    </row>
    <row r="2737" spans="1:4" x14ac:dyDescent="0.3">
      <c r="A2737" s="2" t="s">
        <v>7112</v>
      </c>
      <c r="B2737" s="2" t="s">
        <v>7113</v>
      </c>
      <c r="C2737" s="2" t="s">
        <v>7114</v>
      </c>
      <c r="D2737" s="2" t="s">
        <v>3713</v>
      </c>
    </row>
    <row r="2738" spans="1:4" x14ac:dyDescent="0.3">
      <c r="A2738" s="2" t="s">
        <v>7115</v>
      </c>
      <c r="B2738" s="2" t="s">
        <v>7116</v>
      </c>
      <c r="C2738" s="2" t="s">
        <v>7117</v>
      </c>
      <c r="D2738" s="2" t="s">
        <v>3713</v>
      </c>
    </row>
    <row r="2739" spans="1:4" x14ac:dyDescent="0.3">
      <c r="A2739" s="2" t="s">
        <v>7118</v>
      </c>
      <c r="B2739" s="2" t="s">
        <v>7119</v>
      </c>
      <c r="C2739" s="2" t="s">
        <v>7120</v>
      </c>
      <c r="D2739" s="2" t="s">
        <v>3713</v>
      </c>
    </row>
    <row r="2740" spans="1:4" x14ac:dyDescent="0.3">
      <c r="A2740" s="2" t="s">
        <v>7121</v>
      </c>
      <c r="B2740" s="2" t="s">
        <v>7122</v>
      </c>
      <c r="C2740" s="2" t="s">
        <v>7123</v>
      </c>
      <c r="D2740" s="2" t="s">
        <v>4248</v>
      </c>
    </row>
    <row r="2741" spans="1:4" x14ac:dyDescent="0.3">
      <c r="A2741" s="2" t="s">
        <v>7124</v>
      </c>
      <c r="B2741" s="2" t="s">
        <v>7125</v>
      </c>
      <c r="C2741" s="2" t="s">
        <v>7126</v>
      </c>
      <c r="D2741" s="2" t="s">
        <v>4248</v>
      </c>
    </row>
    <row r="2742" spans="1:4" x14ac:dyDescent="0.3">
      <c r="A2742" s="2" t="s">
        <v>7103</v>
      </c>
      <c r="B2742" s="2" t="s">
        <v>7104</v>
      </c>
      <c r="C2742" s="2" t="s">
        <v>7105</v>
      </c>
      <c r="D2742" s="2" t="s">
        <v>4248</v>
      </c>
    </row>
    <row r="2743" spans="1:4" x14ac:dyDescent="0.3">
      <c r="A2743" s="2" t="s">
        <v>6473</v>
      </c>
      <c r="B2743" s="2" t="s">
        <v>6474</v>
      </c>
      <c r="C2743" s="2" t="s">
        <v>6475</v>
      </c>
      <c r="D2743" s="2" t="s">
        <v>3713</v>
      </c>
    </row>
    <row r="2744" spans="1:4" x14ac:dyDescent="0.3">
      <c r="A2744" s="2" t="s">
        <v>7106</v>
      </c>
      <c r="B2744" s="2" t="s">
        <v>7107</v>
      </c>
      <c r="C2744" s="2" t="s">
        <v>7108</v>
      </c>
      <c r="D2744" s="2" t="s">
        <v>3713</v>
      </c>
    </row>
    <row r="2745" spans="1:4" x14ac:dyDescent="0.3">
      <c r="A2745" s="2" t="s">
        <v>7109</v>
      </c>
      <c r="B2745" s="2" t="s">
        <v>7110</v>
      </c>
      <c r="C2745" s="2" t="s">
        <v>7111</v>
      </c>
      <c r="D2745" s="2" t="s">
        <v>3713</v>
      </c>
    </row>
    <row r="2746" spans="1:4" x14ac:dyDescent="0.3">
      <c r="A2746" s="2" t="s">
        <v>5631</v>
      </c>
      <c r="B2746" s="2" t="s">
        <v>5632</v>
      </c>
      <c r="C2746" s="2" t="s">
        <v>5633</v>
      </c>
      <c r="D2746" s="2" t="s">
        <v>4248</v>
      </c>
    </row>
    <row r="2747" spans="1:4" x14ac:dyDescent="0.3">
      <c r="A2747" s="2" t="s">
        <v>5634</v>
      </c>
      <c r="B2747" s="2" t="s">
        <v>5635</v>
      </c>
      <c r="C2747" s="2" t="s">
        <v>5636</v>
      </c>
      <c r="D2747" s="2" t="s">
        <v>4248</v>
      </c>
    </row>
    <row r="2748" spans="1:4" x14ac:dyDescent="0.3">
      <c r="A2748" s="2" t="s">
        <v>5637</v>
      </c>
      <c r="B2748" s="2" t="s">
        <v>5638</v>
      </c>
      <c r="C2748" s="2" t="s">
        <v>5639</v>
      </c>
      <c r="D2748" s="2" t="s">
        <v>4248</v>
      </c>
    </row>
    <row r="2749" spans="1:4" x14ac:dyDescent="0.3">
      <c r="A2749" s="2" t="s">
        <v>9483</v>
      </c>
      <c r="B2749" s="2" t="s">
        <v>5632</v>
      </c>
      <c r="C2749" s="2" t="s">
        <v>9484</v>
      </c>
      <c r="D2749" s="2" t="s">
        <v>4248</v>
      </c>
    </row>
    <row r="2750" spans="1:4" x14ac:dyDescent="0.3">
      <c r="A2750" s="2" t="s">
        <v>5640</v>
      </c>
      <c r="B2750" s="2" t="s">
        <v>5641</v>
      </c>
      <c r="C2750" s="2" t="s">
        <v>5642</v>
      </c>
      <c r="D2750" s="2" t="s">
        <v>4248</v>
      </c>
    </row>
    <row r="2751" spans="1:4" x14ac:dyDescent="0.3">
      <c r="A2751" s="2" t="s">
        <v>5643</v>
      </c>
      <c r="B2751" s="2" t="s">
        <v>5644</v>
      </c>
      <c r="C2751" s="2" t="s">
        <v>5645</v>
      </c>
      <c r="D2751" s="2" t="s">
        <v>4248</v>
      </c>
    </row>
    <row r="2752" spans="1:4" x14ac:dyDescent="0.3">
      <c r="A2752" s="2" t="s">
        <v>5646</v>
      </c>
      <c r="B2752" s="2" t="s">
        <v>5647</v>
      </c>
      <c r="C2752" s="2" t="s">
        <v>5648</v>
      </c>
      <c r="D2752" s="2" t="s">
        <v>4248</v>
      </c>
    </row>
    <row r="2753" spans="1:4" x14ac:dyDescent="0.3">
      <c r="A2753" s="2" t="s">
        <v>5649</v>
      </c>
      <c r="B2753" s="2" t="s">
        <v>5650</v>
      </c>
      <c r="C2753" s="2" t="s">
        <v>5651</v>
      </c>
      <c r="D2753" s="2" t="s">
        <v>4248</v>
      </c>
    </row>
    <row r="2754" spans="1:4" x14ac:dyDescent="0.3">
      <c r="A2754" s="2" t="s">
        <v>5652</v>
      </c>
      <c r="B2754" s="2" t="s">
        <v>5653</v>
      </c>
      <c r="C2754" s="2" t="s">
        <v>5654</v>
      </c>
      <c r="D2754" s="2" t="s">
        <v>4248</v>
      </c>
    </row>
    <row r="2755" spans="1:4" x14ac:dyDescent="0.3">
      <c r="A2755" s="2" t="s">
        <v>5655</v>
      </c>
      <c r="B2755" s="2" t="s">
        <v>5656</v>
      </c>
      <c r="C2755" s="2" t="s">
        <v>5657</v>
      </c>
      <c r="D2755" s="2" t="s">
        <v>4248</v>
      </c>
    </row>
    <row r="2756" spans="1:4" x14ac:dyDescent="0.3">
      <c r="A2756" s="2" t="s">
        <v>4871</v>
      </c>
      <c r="B2756" s="2" t="s">
        <v>4872</v>
      </c>
      <c r="C2756" s="2" t="s">
        <v>4873</v>
      </c>
      <c r="D2756" s="2" t="s">
        <v>4248</v>
      </c>
    </row>
    <row r="2757" spans="1:4" x14ac:dyDescent="0.3">
      <c r="A2757" s="18" t="s">
        <v>3705</v>
      </c>
      <c r="B2757" s="2" t="s">
        <v>3704</v>
      </c>
      <c r="C2757" s="2" t="s">
        <v>3703</v>
      </c>
      <c r="D2757" s="2" t="s">
        <v>4248</v>
      </c>
    </row>
    <row r="2758" spans="1:4" x14ac:dyDescent="0.3">
      <c r="A2758" s="18" t="s">
        <v>3699</v>
      </c>
      <c r="B2758" s="2" t="s">
        <v>3700</v>
      </c>
      <c r="C2758" s="2" t="s">
        <v>3701</v>
      </c>
      <c r="D2758" s="2" t="s">
        <v>4248</v>
      </c>
    </row>
    <row r="2759" spans="1:4" x14ac:dyDescent="0.3">
      <c r="A2759" s="2" t="s">
        <v>5658</v>
      </c>
      <c r="B2759" s="2" t="s">
        <v>5659</v>
      </c>
      <c r="C2759" s="2" t="s">
        <v>5660</v>
      </c>
      <c r="D2759" s="2" t="s">
        <v>4248</v>
      </c>
    </row>
    <row r="2760" spans="1:4" x14ac:dyDescent="0.3">
      <c r="A2760" s="18" t="s">
        <v>3555</v>
      </c>
      <c r="B2760" s="2" t="s">
        <v>3556</v>
      </c>
      <c r="C2760" s="2" t="s">
        <v>3557</v>
      </c>
      <c r="D2760" s="2" t="s">
        <v>4248</v>
      </c>
    </row>
    <row r="2761" spans="1:4" x14ac:dyDescent="0.3">
      <c r="A2761" s="2" t="s">
        <v>5661</v>
      </c>
      <c r="B2761" s="2" t="s">
        <v>5662</v>
      </c>
      <c r="C2761" s="2" t="s">
        <v>5663</v>
      </c>
      <c r="D2761" s="2" t="s">
        <v>4248</v>
      </c>
    </row>
    <row r="2762" spans="1:4" x14ac:dyDescent="0.3">
      <c r="A2762" s="2" t="s">
        <v>4874</v>
      </c>
      <c r="B2762" s="2" t="s">
        <v>4875</v>
      </c>
      <c r="C2762" s="2" t="s">
        <v>4876</v>
      </c>
      <c r="D2762" s="2" t="s">
        <v>4248</v>
      </c>
    </row>
    <row r="2763" spans="1:4" x14ac:dyDescent="0.3">
      <c r="A2763" s="18" t="s">
        <v>3627</v>
      </c>
      <c r="B2763" s="2" t="s">
        <v>3628</v>
      </c>
      <c r="C2763" s="2" t="s">
        <v>3629</v>
      </c>
      <c r="D2763" s="2" t="s">
        <v>4248</v>
      </c>
    </row>
    <row r="2764" spans="1:4" x14ac:dyDescent="0.3">
      <c r="A2764" s="18" t="s">
        <v>3673</v>
      </c>
      <c r="B2764" s="2" t="s">
        <v>3674</v>
      </c>
      <c r="C2764" s="2" t="s">
        <v>3591</v>
      </c>
      <c r="D2764" s="2" t="s">
        <v>4248</v>
      </c>
    </row>
    <row r="2765" spans="1:4" x14ac:dyDescent="0.3">
      <c r="A2765" s="2" t="s">
        <v>5006</v>
      </c>
      <c r="B2765" s="2" t="s">
        <v>5007</v>
      </c>
      <c r="C2765" s="2" t="s">
        <v>5008</v>
      </c>
      <c r="D2765" s="2" t="s">
        <v>4248</v>
      </c>
    </row>
    <row r="2766" spans="1:4" x14ac:dyDescent="0.3">
      <c r="A2766" s="2" t="s">
        <v>5009</v>
      </c>
      <c r="B2766" s="2" t="s">
        <v>5010</v>
      </c>
      <c r="C2766" s="2" t="s">
        <v>5011</v>
      </c>
      <c r="D2766" s="2" t="s">
        <v>4248</v>
      </c>
    </row>
    <row r="2767" spans="1:4" x14ac:dyDescent="0.3">
      <c r="A2767" s="2" t="s">
        <v>5012</v>
      </c>
      <c r="B2767" s="2" t="s">
        <v>5013</v>
      </c>
      <c r="C2767" s="2" t="s">
        <v>5014</v>
      </c>
      <c r="D2767" s="2" t="s">
        <v>4248</v>
      </c>
    </row>
    <row r="2768" spans="1:4" x14ac:dyDescent="0.3">
      <c r="A2768" s="2" t="s">
        <v>4877</v>
      </c>
      <c r="B2768" s="2" t="s">
        <v>4878</v>
      </c>
      <c r="C2768" s="2" t="s">
        <v>4879</v>
      </c>
      <c r="D2768" s="2" t="s">
        <v>4248</v>
      </c>
    </row>
    <row r="2769" spans="1:4" x14ac:dyDescent="0.3">
      <c r="A2769" s="2" t="s">
        <v>4880</v>
      </c>
      <c r="B2769" s="2" t="s">
        <v>4881</v>
      </c>
      <c r="C2769" s="2" t="s">
        <v>4882</v>
      </c>
      <c r="D2769" s="2" t="s">
        <v>4248</v>
      </c>
    </row>
    <row r="2770" spans="1:4" x14ac:dyDescent="0.3">
      <c r="A2770" s="18" t="s">
        <v>3690</v>
      </c>
      <c r="B2770" s="2" t="s">
        <v>3691</v>
      </c>
      <c r="C2770" s="2" t="s">
        <v>3692</v>
      </c>
      <c r="D2770" s="2" t="s">
        <v>4248</v>
      </c>
    </row>
    <row r="2771" spans="1:4" x14ac:dyDescent="0.3">
      <c r="A2771" s="2" t="s">
        <v>4611</v>
      </c>
      <c r="B2771" s="2" t="s">
        <v>4612</v>
      </c>
      <c r="C2771" s="2" t="s">
        <v>4613</v>
      </c>
      <c r="D2771" s="2" t="s">
        <v>4248</v>
      </c>
    </row>
    <row r="2772" spans="1:4" x14ac:dyDescent="0.3">
      <c r="A2772" s="2" t="s">
        <v>4940</v>
      </c>
      <c r="B2772" s="2" t="s">
        <v>4941</v>
      </c>
      <c r="C2772" s="2" t="s">
        <v>4942</v>
      </c>
      <c r="D2772" s="2" t="s">
        <v>4248</v>
      </c>
    </row>
    <row r="2773" spans="1:4" x14ac:dyDescent="0.3">
      <c r="A2773" s="2" t="s">
        <v>4626</v>
      </c>
      <c r="B2773" s="2" t="s">
        <v>4627</v>
      </c>
      <c r="C2773" s="2" t="s">
        <v>4628</v>
      </c>
      <c r="D2773" s="2" t="s">
        <v>4248</v>
      </c>
    </row>
    <row r="2774" spans="1:4" x14ac:dyDescent="0.3">
      <c r="A2774" s="2" t="s">
        <v>5760</v>
      </c>
      <c r="B2774" s="2" t="s">
        <v>5761</v>
      </c>
      <c r="C2774" s="2" t="s">
        <v>5762</v>
      </c>
      <c r="D2774" s="2" t="s">
        <v>4248</v>
      </c>
    </row>
    <row r="2775" spans="1:4" x14ac:dyDescent="0.3">
      <c r="A2775" s="2" t="s">
        <v>5763</v>
      </c>
      <c r="B2775" s="2" t="s">
        <v>5764</v>
      </c>
      <c r="C2775" s="2" t="s">
        <v>5765</v>
      </c>
      <c r="D2775" s="2" t="s">
        <v>4248</v>
      </c>
    </row>
    <row r="2776" spans="1:4" x14ac:dyDescent="0.3">
      <c r="A2776" s="2" t="s">
        <v>5766</v>
      </c>
      <c r="B2776" s="2" t="s">
        <v>5767</v>
      </c>
      <c r="C2776" s="2" t="s">
        <v>5768</v>
      </c>
      <c r="D2776" s="2" t="s">
        <v>4248</v>
      </c>
    </row>
    <row r="2777" spans="1:4" x14ac:dyDescent="0.3">
      <c r="A2777" s="2" t="s">
        <v>7142</v>
      </c>
      <c r="B2777" s="2" t="s">
        <v>7143</v>
      </c>
      <c r="C2777" s="2" t="s">
        <v>7144</v>
      </c>
      <c r="D2777" s="2" t="s">
        <v>3713</v>
      </c>
    </row>
    <row r="2778" spans="1:4" x14ac:dyDescent="0.3">
      <c r="A2778" s="2" t="s">
        <v>7145</v>
      </c>
      <c r="B2778" s="2" t="s">
        <v>7146</v>
      </c>
      <c r="C2778" s="2" t="s">
        <v>7147</v>
      </c>
      <c r="D2778" s="2" t="s">
        <v>3713</v>
      </c>
    </row>
    <row r="2779" spans="1:4" x14ac:dyDescent="0.3">
      <c r="A2779" s="2" t="s">
        <v>7148</v>
      </c>
      <c r="B2779" s="2" t="s">
        <v>7149</v>
      </c>
      <c r="C2779" s="2" t="s">
        <v>7150</v>
      </c>
      <c r="D2779" s="2" t="s">
        <v>3713</v>
      </c>
    </row>
    <row r="2780" spans="1:4" x14ac:dyDescent="0.3">
      <c r="A2780" s="2" t="s">
        <v>7151</v>
      </c>
      <c r="B2780" s="2" t="s">
        <v>7152</v>
      </c>
      <c r="C2780" s="2" t="s">
        <v>7153</v>
      </c>
      <c r="D2780" s="2" t="s">
        <v>4248</v>
      </c>
    </row>
    <row r="2781" spans="1:4" x14ac:dyDescent="0.3">
      <c r="A2781" s="2" t="s">
        <v>7154</v>
      </c>
      <c r="B2781" s="2" t="s">
        <v>7155</v>
      </c>
      <c r="C2781" s="2" t="s">
        <v>7156</v>
      </c>
      <c r="D2781" s="2" t="s">
        <v>4248</v>
      </c>
    </row>
    <row r="2782" spans="1:4" x14ac:dyDescent="0.3">
      <c r="A2782" s="2" t="s">
        <v>7157</v>
      </c>
      <c r="B2782" s="2" t="s">
        <v>7158</v>
      </c>
      <c r="C2782" s="2" t="s">
        <v>7159</v>
      </c>
      <c r="D2782" s="2" t="s">
        <v>4248</v>
      </c>
    </row>
    <row r="2783" spans="1:4" x14ac:dyDescent="0.3">
      <c r="A2783" s="2" t="s">
        <v>5769</v>
      </c>
      <c r="B2783" s="2" t="s">
        <v>5770</v>
      </c>
      <c r="C2783" s="2" t="s">
        <v>5771</v>
      </c>
      <c r="D2783" s="2" t="s">
        <v>4248</v>
      </c>
    </row>
    <row r="2784" spans="1:4" x14ac:dyDescent="0.3">
      <c r="A2784" s="2" t="s">
        <v>5772</v>
      </c>
      <c r="B2784" s="2" t="s">
        <v>5773</v>
      </c>
      <c r="C2784" s="2" t="s">
        <v>5774</v>
      </c>
      <c r="D2784" s="2" t="s">
        <v>4248</v>
      </c>
    </row>
    <row r="2785" spans="1:4" x14ac:dyDescent="0.3">
      <c r="A2785" s="2" t="s">
        <v>5775</v>
      </c>
      <c r="B2785" s="2" t="s">
        <v>5776</v>
      </c>
      <c r="C2785" s="2" t="s">
        <v>5777</v>
      </c>
      <c r="D2785" s="2" t="s">
        <v>4248</v>
      </c>
    </row>
    <row r="2786" spans="1:4" x14ac:dyDescent="0.3">
      <c r="A2786" s="2" t="s">
        <v>9489</v>
      </c>
      <c r="B2786" s="2" t="s">
        <v>5770</v>
      </c>
      <c r="C2786" s="2" t="s">
        <v>9490</v>
      </c>
      <c r="D2786" s="2" t="s">
        <v>4248</v>
      </c>
    </row>
    <row r="2787" spans="1:4" x14ac:dyDescent="0.3">
      <c r="A2787" s="2" t="s">
        <v>5778</v>
      </c>
      <c r="B2787" s="2" t="s">
        <v>5779</v>
      </c>
      <c r="C2787" s="2" t="s">
        <v>5780</v>
      </c>
      <c r="D2787" s="2" t="s">
        <v>4248</v>
      </c>
    </row>
    <row r="2788" spans="1:4" x14ac:dyDescent="0.3">
      <c r="A2788" s="2" t="s">
        <v>5781</v>
      </c>
      <c r="B2788" s="2" t="s">
        <v>5782</v>
      </c>
      <c r="C2788" s="2" t="s">
        <v>5783</v>
      </c>
      <c r="D2788" s="2" t="s">
        <v>4248</v>
      </c>
    </row>
    <row r="2789" spans="1:4" x14ac:dyDescent="0.3">
      <c r="A2789" s="2" t="s">
        <v>5784</v>
      </c>
      <c r="B2789" s="2" t="s">
        <v>5785</v>
      </c>
      <c r="C2789" s="2" t="s">
        <v>5786</v>
      </c>
      <c r="D2789" s="2" t="s">
        <v>4248</v>
      </c>
    </row>
    <row r="2790" spans="1:4" x14ac:dyDescent="0.3">
      <c r="A2790" s="2" t="s">
        <v>5787</v>
      </c>
      <c r="B2790" s="2" t="s">
        <v>5788</v>
      </c>
      <c r="C2790" s="2" t="s">
        <v>5789</v>
      </c>
      <c r="D2790" s="2" t="s">
        <v>3713</v>
      </c>
    </row>
    <row r="2791" spans="1:4" x14ac:dyDescent="0.3">
      <c r="A2791" s="2" t="s">
        <v>5790</v>
      </c>
      <c r="B2791" s="2" t="s">
        <v>5791</v>
      </c>
      <c r="C2791" s="2" t="s">
        <v>5792</v>
      </c>
      <c r="D2791" s="2" t="s">
        <v>3713</v>
      </c>
    </row>
    <row r="2792" spans="1:4" x14ac:dyDescent="0.3">
      <c r="A2792" s="2" t="s">
        <v>5793</v>
      </c>
      <c r="B2792" s="2" t="s">
        <v>5794</v>
      </c>
      <c r="C2792" s="2" t="s">
        <v>5795</v>
      </c>
      <c r="D2792" s="2" t="s">
        <v>3713</v>
      </c>
    </row>
    <row r="2793" spans="1:4" x14ac:dyDescent="0.3">
      <c r="A2793" s="2" t="s">
        <v>5796</v>
      </c>
      <c r="B2793" s="2" t="s">
        <v>5797</v>
      </c>
      <c r="C2793" s="2" t="s">
        <v>5798</v>
      </c>
      <c r="D2793" s="2" t="s">
        <v>4248</v>
      </c>
    </row>
    <row r="2794" spans="1:4" x14ac:dyDescent="0.3">
      <c r="A2794" s="2" t="s">
        <v>5799</v>
      </c>
      <c r="B2794" s="2" t="s">
        <v>5800</v>
      </c>
      <c r="C2794" s="2" t="s">
        <v>5801</v>
      </c>
      <c r="D2794" s="2" t="s">
        <v>4248</v>
      </c>
    </row>
    <row r="2795" spans="1:4" x14ac:dyDescent="0.3">
      <c r="A2795" s="2" t="s">
        <v>5802</v>
      </c>
      <c r="B2795" s="2" t="s">
        <v>5803</v>
      </c>
      <c r="C2795" s="2" t="s">
        <v>5804</v>
      </c>
      <c r="D2795" s="2" t="s">
        <v>4248</v>
      </c>
    </row>
    <row r="2796" spans="1:4" x14ac:dyDescent="0.3">
      <c r="A2796" s="2" t="s">
        <v>6650</v>
      </c>
      <c r="B2796" s="2" t="s">
        <v>6651</v>
      </c>
      <c r="C2796" s="2" t="s">
        <v>6652</v>
      </c>
      <c r="D2796" s="2" t="s">
        <v>4248</v>
      </c>
    </row>
    <row r="2797" spans="1:4" x14ac:dyDescent="0.3">
      <c r="A2797" s="2" t="s">
        <v>6653</v>
      </c>
      <c r="B2797" s="2" t="s">
        <v>6654</v>
      </c>
      <c r="C2797" s="2" t="s">
        <v>6655</v>
      </c>
      <c r="D2797" s="2" t="s">
        <v>4248</v>
      </c>
    </row>
    <row r="2798" spans="1:4" x14ac:dyDescent="0.3">
      <c r="A2798" s="2" t="s">
        <v>6656</v>
      </c>
      <c r="B2798" s="2" t="s">
        <v>6657</v>
      </c>
      <c r="C2798" s="2" t="s">
        <v>6658</v>
      </c>
      <c r="D2798" s="2" t="s">
        <v>4248</v>
      </c>
    </row>
    <row r="2799" spans="1:4" x14ac:dyDescent="0.3">
      <c r="A2799" s="2" t="s">
        <v>5805</v>
      </c>
      <c r="B2799" s="2" t="s">
        <v>5806</v>
      </c>
      <c r="C2799" s="2" t="s">
        <v>5807</v>
      </c>
      <c r="D2799" s="2" t="s">
        <v>4248</v>
      </c>
    </row>
    <row r="2800" spans="1:4" x14ac:dyDescent="0.3">
      <c r="A2800" s="2" t="s">
        <v>5808</v>
      </c>
      <c r="B2800" s="2" t="s">
        <v>5809</v>
      </c>
      <c r="C2800" s="2" t="s">
        <v>5810</v>
      </c>
      <c r="D2800" s="2" t="s">
        <v>4248</v>
      </c>
    </row>
    <row r="2801" spans="1:4" x14ac:dyDescent="0.3">
      <c r="A2801" s="2" t="s">
        <v>5811</v>
      </c>
      <c r="B2801" s="2" t="s">
        <v>5812</v>
      </c>
      <c r="C2801" s="2" t="s">
        <v>5813</v>
      </c>
      <c r="D2801" s="2" t="s">
        <v>4248</v>
      </c>
    </row>
    <row r="2802" spans="1:4" x14ac:dyDescent="0.3">
      <c r="A2802" s="2" t="s">
        <v>5075</v>
      </c>
      <c r="B2802" s="2" t="s">
        <v>5076</v>
      </c>
      <c r="C2802" s="2" t="s">
        <v>5077</v>
      </c>
      <c r="D2802" s="2" t="s">
        <v>4248</v>
      </c>
    </row>
    <row r="2803" spans="1:4" x14ac:dyDescent="0.3">
      <c r="A2803" s="2" t="s">
        <v>4889</v>
      </c>
      <c r="B2803" s="2" t="s">
        <v>4890</v>
      </c>
      <c r="C2803" s="2" t="s">
        <v>4891</v>
      </c>
      <c r="D2803" s="2" t="s">
        <v>4248</v>
      </c>
    </row>
    <row r="2804" spans="1:4" x14ac:dyDescent="0.3">
      <c r="A2804" s="2" t="s">
        <v>4542</v>
      </c>
      <c r="B2804" s="2" t="s">
        <v>4543</v>
      </c>
      <c r="C2804" s="2" t="s">
        <v>4544</v>
      </c>
      <c r="D2804" s="2" t="s">
        <v>4248</v>
      </c>
    </row>
    <row r="2805" spans="1:4" x14ac:dyDescent="0.3">
      <c r="A2805" s="2" t="s">
        <v>5814</v>
      </c>
      <c r="B2805" s="2" t="s">
        <v>5815</v>
      </c>
      <c r="C2805" s="2" t="s">
        <v>5816</v>
      </c>
      <c r="D2805" s="2" t="s">
        <v>4248</v>
      </c>
    </row>
    <row r="2806" spans="1:4" x14ac:dyDescent="0.3">
      <c r="A2806" s="2" t="s">
        <v>5691</v>
      </c>
      <c r="B2806" s="2" t="s">
        <v>5692</v>
      </c>
      <c r="C2806" s="2" t="s">
        <v>5693</v>
      </c>
      <c r="D2806" s="2" t="s">
        <v>4248</v>
      </c>
    </row>
    <row r="2807" spans="1:4" x14ac:dyDescent="0.3">
      <c r="A2807" s="2" t="s">
        <v>5694</v>
      </c>
      <c r="B2807" s="2" t="s">
        <v>5695</v>
      </c>
      <c r="C2807" s="2" t="s">
        <v>5696</v>
      </c>
      <c r="D2807" s="2" t="s">
        <v>4248</v>
      </c>
    </row>
    <row r="2808" spans="1:4" x14ac:dyDescent="0.3">
      <c r="A2808" s="2" t="s">
        <v>5697</v>
      </c>
      <c r="B2808" s="2" t="s">
        <v>5698</v>
      </c>
      <c r="C2808" s="2" t="s">
        <v>5699</v>
      </c>
      <c r="D2808" s="2" t="s">
        <v>4248</v>
      </c>
    </row>
    <row r="2809" spans="1:4" x14ac:dyDescent="0.3">
      <c r="A2809" s="2" t="s">
        <v>5700</v>
      </c>
      <c r="B2809" s="2" t="s">
        <v>5701</v>
      </c>
      <c r="C2809" s="2" t="s">
        <v>5702</v>
      </c>
      <c r="D2809" s="2" t="s">
        <v>4248</v>
      </c>
    </row>
    <row r="2810" spans="1:4" x14ac:dyDescent="0.3">
      <c r="A2810" s="2" t="s">
        <v>5703</v>
      </c>
      <c r="B2810" s="2" t="s">
        <v>5704</v>
      </c>
      <c r="C2810" s="2" t="s">
        <v>5705</v>
      </c>
      <c r="D2810" s="2" t="s">
        <v>4248</v>
      </c>
    </row>
    <row r="2811" spans="1:4" x14ac:dyDescent="0.3">
      <c r="A2811" s="2" t="s">
        <v>7127</v>
      </c>
      <c r="B2811" s="2" t="s">
        <v>7128</v>
      </c>
      <c r="C2811" s="2" t="s">
        <v>7129</v>
      </c>
      <c r="D2811" s="2" t="s">
        <v>3713</v>
      </c>
    </row>
    <row r="2812" spans="1:4" x14ac:dyDescent="0.3">
      <c r="A2812" s="2" t="s">
        <v>6485</v>
      </c>
      <c r="B2812" s="2" t="s">
        <v>6486</v>
      </c>
      <c r="C2812" s="2" t="s">
        <v>6487</v>
      </c>
      <c r="D2812" s="2" t="s">
        <v>3713</v>
      </c>
    </row>
    <row r="2813" spans="1:4" x14ac:dyDescent="0.3">
      <c r="A2813" s="2" t="s">
        <v>7130</v>
      </c>
      <c r="B2813" s="2" t="s">
        <v>7131</v>
      </c>
      <c r="C2813" s="2" t="s">
        <v>7132</v>
      </c>
      <c r="D2813" s="2" t="s">
        <v>3713</v>
      </c>
    </row>
    <row r="2814" spans="1:4" x14ac:dyDescent="0.3">
      <c r="A2814" s="2" t="s">
        <v>7133</v>
      </c>
      <c r="B2814" s="2" t="s">
        <v>7134</v>
      </c>
      <c r="C2814" s="2" t="s">
        <v>7135</v>
      </c>
      <c r="D2814" s="2" t="s">
        <v>4248</v>
      </c>
    </row>
    <row r="2815" spans="1:4" x14ac:dyDescent="0.3">
      <c r="A2815" s="2" t="s">
        <v>7136</v>
      </c>
      <c r="B2815" s="2" t="s">
        <v>7137</v>
      </c>
      <c r="C2815" s="2" t="s">
        <v>7138</v>
      </c>
      <c r="D2815" s="2" t="s">
        <v>4248</v>
      </c>
    </row>
    <row r="2816" spans="1:4" x14ac:dyDescent="0.3">
      <c r="A2816" s="2" t="s">
        <v>7139</v>
      </c>
      <c r="B2816" s="2" t="s">
        <v>7140</v>
      </c>
      <c r="C2816" s="2" t="s">
        <v>7141</v>
      </c>
      <c r="D2816" s="2" t="s">
        <v>4248</v>
      </c>
    </row>
    <row r="2817" spans="1:4" x14ac:dyDescent="0.3">
      <c r="A2817" s="2" t="s">
        <v>5706</v>
      </c>
      <c r="B2817" s="2" t="s">
        <v>5707</v>
      </c>
      <c r="C2817" s="2" t="s">
        <v>5708</v>
      </c>
      <c r="D2817" s="2" t="s">
        <v>4248</v>
      </c>
    </row>
    <row r="2818" spans="1:4" x14ac:dyDescent="0.3">
      <c r="A2818" s="2" t="s">
        <v>5709</v>
      </c>
      <c r="B2818" s="2" t="s">
        <v>5710</v>
      </c>
      <c r="C2818" s="2" t="s">
        <v>5711</v>
      </c>
      <c r="D2818" s="2" t="s">
        <v>4248</v>
      </c>
    </row>
    <row r="2819" spans="1:4" x14ac:dyDescent="0.3">
      <c r="A2819" s="2" t="s">
        <v>5712</v>
      </c>
      <c r="B2819" s="2" t="s">
        <v>5713</v>
      </c>
      <c r="C2819" s="2" t="s">
        <v>5714</v>
      </c>
      <c r="D2819" s="2" t="s">
        <v>4248</v>
      </c>
    </row>
    <row r="2820" spans="1:4" x14ac:dyDescent="0.3">
      <c r="A2820" s="2" t="s">
        <v>9487</v>
      </c>
      <c r="B2820" s="2" t="s">
        <v>5707</v>
      </c>
      <c r="C2820" s="2" t="s">
        <v>9488</v>
      </c>
      <c r="D2820" s="2" t="s">
        <v>4248</v>
      </c>
    </row>
    <row r="2821" spans="1:4" x14ac:dyDescent="0.3">
      <c r="A2821" s="2" t="s">
        <v>5715</v>
      </c>
      <c r="B2821" s="2" t="s">
        <v>5716</v>
      </c>
      <c r="C2821" s="2" t="s">
        <v>5717</v>
      </c>
      <c r="D2821" s="2" t="s">
        <v>4248</v>
      </c>
    </row>
    <row r="2822" spans="1:4" x14ac:dyDescent="0.3">
      <c r="A2822" s="2" t="s">
        <v>5718</v>
      </c>
      <c r="B2822" s="2" t="s">
        <v>5719</v>
      </c>
      <c r="C2822" s="2" t="s">
        <v>5720</v>
      </c>
      <c r="D2822" s="2" t="s">
        <v>4248</v>
      </c>
    </row>
    <row r="2823" spans="1:4" x14ac:dyDescent="0.3">
      <c r="A2823" s="2" t="s">
        <v>5721</v>
      </c>
      <c r="B2823" s="2" t="s">
        <v>5722</v>
      </c>
      <c r="C2823" s="2" t="s">
        <v>5723</v>
      </c>
      <c r="D2823" s="2" t="s">
        <v>4248</v>
      </c>
    </row>
    <row r="2824" spans="1:4" x14ac:dyDescent="0.3">
      <c r="A2824" s="2" t="s">
        <v>5724</v>
      </c>
      <c r="B2824" s="2" t="s">
        <v>5725</v>
      </c>
      <c r="C2824" s="2" t="s">
        <v>5726</v>
      </c>
      <c r="D2824" s="2" t="s">
        <v>4248</v>
      </c>
    </row>
    <row r="2825" spans="1:4" x14ac:dyDescent="0.3">
      <c r="A2825" s="2" t="s">
        <v>5727</v>
      </c>
      <c r="B2825" s="2" t="s">
        <v>5728</v>
      </c>
      <c r="C2825" s="2" t="s">
        <v>5729</v>
      </c>
      <c r="D2825" s="2" t="s">
        <v>4248</v>
      </c>
    </row>
    <row r="2826" spans="1:4" x14ac:dyDescent="0.3">
      <c r="A2826" s="2" t="s">
        <v>5730</v>
      </c>
      <c r="B2826" s="2" t="s">
        <v>5731</v>
      </c>
      <c r="C2826" s="2" t="s">
        <v>5732</v>
      </c>
      <c r="D2826" s="2" t="s">
        <v>4248</v>
      </c>
    </row>
    <row r="2827" spans="1:4" x14ac:dyDescent="0.3">
      <c r="A2827" s="2" t="s">
        <v>5733</v>
      </c>
      <c r="B2827" s="2" t="s">
        <v>5734</v>
      </c>
      <c r="C2827" s="2" t="s">
        <v>5735</v>
      </c>
      <c r="D2827" s="2" t="s">
        <v>4248</v>
      </c>
    </row>
    <row r="2828" spans="1:4" x14ac:dyDescent="0.3">
      <c r="A2828" s="2" t="s">
        <v>5736</v>
      </c>
      <c r="B2828" s="2" t="s">
        <v>5737</v>
      </c>
      <c r="C2828" s="2" t="s">
        <v>5738</v>
      </c>
      <c r="D2828" s="2" t="s">
        <v>4248</v>
      </c>
    </row>
    <row r="2829" spans="1:4" x14ac:dyDescent="0.3">
      <c r="A2829" s="2" t="s">
        <v>5739</v>
      </c>
      <c r="B2829" s="2" t="s">
        <v>5740</v>
      </c>
      <c r="C2829" s="2" t="s">
        <v>5741</v>
      </c>
      <c r="D2829" s="2" t="s">
        <v>4248</v>
      </c>
    </row>
    <row r="2830" spans="1:4" x14ac:dyDescent="0.3">
      <c r="A2830" s="2" t="s">
        <v>5742</v>
      </c>
      <c r="B2830" s="2" t="s">
        <v>5743</v>
      </c>
      <c r="C2830" s="2" t="s">
        <v>5744</v>
      </c>
      <c r="D2830" s="2" t="s">
        <v>4248</v>
      </c>
    </row>
    <row r="2831" spans="1:4" x14ac:dyDescent="0.3">
      <c r="A2831" s="2" t="s">
        <v>5745</v>
      </c>
      <c r="B2831" s="2" t="s">
        <v>5746</v>
      </c>
      <c r="C2831" s="2" t="s">
        <v>5747</v>
      </c>
      <c r="D2831" s="2" t="s">
        <v>4248</v>
      </c>
    </row>
    <row r="2832" spans="1:4" x14ac:dyDescent="0.3">
      <c r="A2832" s="2" t="s">
        <v>5748</v>
      </c>
      <c r="B2832" s="2" t="s">
        <v>5749</v>
      </c>
      <c r="C2832" s="2" t="s">
        <v>5750</v>
      </c>
      <c r="D2832" s="2" t="s">
        <v>4248</v>
      </c>
    </row>
    <row r="2833" spans="1:4" x14ac:dyDescent="0.3">
      <c r="A2833" s="2" t="s">
        <v>5751</v>
      </c>
      <c r="B2833" s="2" t="s">
        <v>5752</v>
      </c>
      <c r="C2833" s="2" t="s">
        <v>5753</v>
      </c>
      <c r="D2833" s="2" t="s">
        <v>4248</v>
      </c>
    </row>
    <row r="2834" spans="1:4" x14ac:dyDescent="0.3">
      <c r="A2834" s="2" t="s">
        <v>5754</v>
      </c>
      <c r="B2834" s="2" t="s">
        <v>5755</v>
      </c>
      <c r="C2834" s="2" t="s">
        <v>5756</v>
      </c>
      <c r="D2834" s="2" t="s">
        <v>4248</v>
      </c>
    </row>
    <row r="2835" spans="1:4" x14ac:dyDescent="0.3">
      <c r="A2835" s="2" t="s">
        <v>5757</v>
      </c>
      <c r="B2835" s="2" t="s">
        <v>5758</v>
      </c>
      <c r="C2835" s="2" t="s">
        <v>5759</v>
      </c>
      <c r="D2835" s="2" t="s">
        <v>4248</v>
      </c>
    </row>
    <row r="2836" spans="1:4" x14ac:dyDescent="0.3">
      <c r="A2836" s="2" t="s">
        <v>4886</v>
      </c>
      <c r="B2836" s="2" t="s">
        <v>4887</v>
      </c>
      <c r="C2836" s="2" t="s">
        <v>4888</v>
      </c>
      <c r="D2836" s="2" t="s">
        <v>4248</v>
      </c>
    </row>
    <row r="2837" spans="1:4" x14ac:dyDescent="0.3">
      <c r="A2837" s="2" t="s">
        <v>4287</v>
      </c>
      <c r="B2837" s="2" t="s">
        <v>4288</v>
      </c>
      <c r="C2837" s="2" t="s">
        <v>4289</v>
      </c>
      <c r="D2837" s="2" t="s">
        <v>4248</v>
      </c>
    </row>
    <row r="2838" spans="1:4" x14ac:dyDescent="0.3">
      <c r="A2838" s="2" t="s">
        <v>4290</v>
      </c>
      <c r="B2838" s="2" t="s">
        <v>4291</v>
      </c>
      <c r="C2838" s="2" t="s">
        <v>4292</v>
      </c>
      <c r="D2838" s="2" t="s">
        <v>4248</v>
      </c>
    </row>
    <row r="2839" spans="1:4" x14ac:dyDescent="0.3">
      <c r="A2839" s="2" t="s">
        <v>5880</v>
      </c>
      <c r="B2839" s="2" t="s">
        <v>5881</v>
      </c>
      <c r="C2839" s="2" t="s">
        <v>5882</v>
      </c>
      <c r="D2839" s="2" t="s">
        <v>4248</v>
      </c>
    </row>
    <row r="2840" spans="1:4" x14ac:dyDescent="0.3">
      <c r="A2840" s="2" t="s">
        <v>5883</v>
      </c>
      <c r="B2840" s="2" t="s">
        <v>5884</v>
      </c>
      <c r="C2840" s="2" t="s">
        <v>5885</v>
      </c>
      <c r="D2840" s="2" t="s">
        <v>4248</v>
      </c>
    </row>
    <row r="2841" spans="1:4" x14ac:dyDescent="0.3">
      <c r="A2841" s="2" t="s">
        <v>5886</v>
      </c>
      <c r="B2841" s="2" t="s">
        <v>5887</v>
      </c>
      <c r="C2841" s="2" t="s">
        <v>5888</v>
      </c>
      <c r="D2841" s="2" t="s">
        <v>4248</v>
      </c>
    </row>
    <row r="2842" spans="1:4" x14ac:dyDescent="0.3">
      <c r="A2842" s="2" t="s">
        <v>7178</v>
      </c>
      <c r="B2842" s="2" t="s">
        <v>7179</v>
      </c>
      <c r="C2842" s="2" t="s">
        <v>7180</v>
      </c>
      <c r="D2842" s="2" t="s">
        <v>3713</v>
      </c>
    </row>
    <row r="2843" spans="1:4" x14ac:dyDescent="0.3">
      <c r="A2843" s="2" t="s">
        <v>7181</v>
      </c>
      <c r="B2843" s="2" t="s">
        <v>7182</v>
      </c>
      <c r="C2843" s="2" t="s">
        <v>7183</v>
      </c>
      <c r="D2843" s="2" t="s">
        <v>3713</v>
      </c>
    </row>
    <row r="2844" spans="1:4" x14ac:dyDescent="0.3">
      <c r="A2844" s="2" t="s">
        <v>7184</v>
      </c>
      <c r="B2844" s="2" t="s">
        <v>7185</v>
      </c>
      <c r="C2844" s="2" t="s">
        <v>7186</v>
      </c>
      <c r="D2844" s="2" t="s">
        <v>3713</v>
      </c>
    </row>
    <row r="2845" spans="1:4" x14ac:dyDescent="0.3">
      <c r="A2845" s="2" t="s">
        <v>7187</v>
      </c>
      <c r="B2845" s="2" t="s">
        <v>7188</v>
      </c>
      <c r="C2845" s="2" t="s">
        <v>7189</v>
      </c>
      <c r="D2845" s="2" t="s">
        <v>4248</v>
      </c>
    </row>
    <row r="2846" spans="1:4" x14ac:dyDescent="0.3">
      <c r="A2846" s="2" t="s">
        <v>7190</v>
      </c>
      <c r="B2846" s="2" t="s">
        <v>7191</v>
      </c>
      <c r="C2846" s="2" t="s">
        <v>7192</v>
      </c>
      <c r="D2846" s="2" t="s">
        <v>4248</v>
      </c>
    </row>
    <row r="2847" spans="1:4" x14ac:dyDescent="0.3">
      <c r="A2847" s="2" t="s">
        <v>7193</v>
      </c>
      <c r="B2847" s="2" t="s">
        <v>7194</v>
      </c>
      <c r="C2847" s="2" t="s">
        <v>7195</v>
      </c>
      <c r="D2847" s="2" t="s">
        <v>4248</v>
      </c>
    </row>
    <row r="2848" spans="1:4" x14ac:dyDescent="0.3">
      <c r="A2848" s="2" t="s">
        <v>5889</v>
      </c>
      <c r="B2848" s="2" t="s">
        <v>5890</v>
      </c>
      <c r="C2848" s="2" t="s">
        <v>5891</v>
      </c>
      <c r="D2848" s="2" t="s">
        <v>4248</v>
      </c>
    </row>
    <row r="2849" spans="1:4" x14ac:dyDescent="0.3">
      <c r="A2849" s="2" t="s">
        <v>5892</v>
      </c>
      <c r="B2849" s="2" t="s">
        <v>5893</v>
      </c>
      <c r="C2849" s="2" t="s">
        <v>5894</v>
      </c>
      <c r="D2849" s="2" t="s">
        <v>4248</v>
      </c>
    </row>
    <row r="2850" spans="1:4" x14ac:dyDescent="0.3">
      <c r="A2850" s="2" t="s">
        <v>5895</v>
      </c>
      <c r="B2850" s="2" t="s">
        <v>5896</v>
      </c>
      <c r="C2850" s="2" t="s">
        <v>5897</v>
      </c>
      <c r="D2850" s="2" t="s">
        <v>4248</v>
      </c>
    </row>
    <row r="2851" spans="1:4" x14ac:dyDescent="0.3">
      <c r="A2851" s="2" t="s">
        <v>9491</v>
      </c>
      <c r="B2851" s="2" t="s">
        <v>5890</v>
      </c>
      <c r="C2851" s="2" t="s">
        <v>9492</v>
      </c>
      <c r="D2851" s="2" t="s">
        <v>4248</v>
      </c>
    </row>
    <row r="2852" spans="1:4" x14ac:dyDescent="0.3">
      <c r="A2852" s="2" t="s">
        <v>5898</v>
      </c>
      <c r="B2852" s="2" t="s">
        <v>5899</v>
      </c>
      <c r="C2852" s="2" t="s">
        <v>5900</v>
      </c>
      <c r="D2852" s="2" t="s">
        <v>4248</v>
      </c>
    </row>
    <row r="2853" spans="1:4" x14ac:dyDescent="0.3">
      <c r="A2853" s="2" t="s">
        <v>5901</v>
      </c>
      <c r="B2853" s="2" t="s">
        <v>5902</v>
      </c>
      <c r="C2853" s="2" t="s">
        <v>5903</v>
      </c>
      <c r="D2853" s="2" t="s">
        <v>4248</v>
      </c>
    </row>
    <row r="2854" spans="1:4" x14ac:dyDescent="0.3">
      <c r="A2854" s="2" t="s">
        <v>5904</v>
      </c>
      <c r="B2854" s="2" t="s">
        <v>5905</v>
      </c>
      <c r="C2854" s="2" t="s">
        <v>5906</v>
      </c>
      <c r="D2854" s="2" t="s">
        <v>4248</v>
      </c>
    </row>
    <row r="2855" spans="1:4" x14ac:dyDescent="0.3">
      <c r="A2855" s="2" t="s">
        <v>5907</v>
      </c>
      <c r="B2855" s="2" t="s">
        <v>5908</v>
      </c>
      <c r="C2855" s="2" t="s">
        <v>5909</v>
      </c>
      <c r="D2855" s="2" t="s">
        <v>4248</v>
      </c>
    </row>
    <row r="2856" spans="1:4" x14ac:dyDescent="0.3">
      <c r="A2856" s="2" t="s">
        <v>5910</v>
      </c>
      <c r="B2856" s="2" t="s">
        <v>5911</v>
      </c>
      <c r="C2856" s="2" t="s">
        <v>5912</v>
      </c>
      <c r="D2856" s="2" t="s">
        <v>4248</v>
      </c>
    </row>
    <row r="2857" spans="1:4" x14ac:dyDescent="0.3">
      <c r="A2857" s="2" t="s">
        <v>5018</v>
      </c>
      <c r="B2857" s="2" t="s">
        <v>5019</v>
      </c>
      <c r="C2857" s="2" t="s">
        <v>5020</v>
      </c>
      <c r="D2857" s="2" t="s">
        <v>4248</v>
      </c>
    </row>
    <row r="2858" spans="1:4" x14ac:dyDescent="0.3">
      <c r="A2858" s="2" t="s">
        <v>4335</v>
      </c>
      <c r="B2858" s="2" t="s">
        <v>4336</v>
      </c>
      <c r="C2858" s="2" t="s">
        <v>4337</v>
      </c>
      <c r="D2858" s="2" t="s">
        <v>3713</v>
      </c>
    </row>
    <row r="2859" spans="1:4" x14ac:dyDescent="0.3">
      <c r="A2859" s="2" t="s">
        <v>4892</v>
      </c>
      <c r="B2859" s="2" t="s">
        <v>4893</v>
      </c>
      <c r="C2859" s="2" t="s">
        <v>4894</v>
      </c>
      <c r="D2859" s="2" t="s">
        <v>3713</v>
      </c>
    </row>
    <row r="2860" spans="1:4" x14ac:dyDescent="0.3">
      <c r="A2860" s="2" t="s">
        <v>4338</v>
      </c>
      <c r="B2860" s="2" t="s">
        <v>4339</v>
      </c>
      <c r="C2860" s="2" t="s">
        <v>4340</v>
      </c>
      <c r="D2860" s="2" t="s">
        <v>3713</v>
      </c>
    </row>
    <row r="2861" spans="1:4" x14ac:dyDescent="0.3">
      <c r="A2861" s="2" t="s">
        <v>5913</v>
      </c>
      <c r="B2861" s="2" t="s">
        <v>5914</v>
      </c>
      <c r="C2861" s="2" t="s">
        <v>5915</v>
      </c>
      <c r="D2861" s="2" t="s">
        <v>4248</v>
      </c>
    </row>
    <row r="2862" spans="1:4" x14ac:dyDescent="0.3">
      <c r="A2862" s="2" t="s">
        <v>5916</v>
      </c>
      <c r="B2862" s="2" t="s">
        <v>5917</v>
      </c>
      <c r="C2862" s="2" t="s">
        <v>5918</v>
      </c>
      <c r="D2862" s="2" t="s">
        <v>4248</v>
      </c>
    </row>
    <row r="2863" spans="1:4" x14ac:dyDescent="0.3">
      <c r="A2863" s="2" t="s">
        <v>5919</v>
      </c>
      <c r="B2863" s="2" t="s">
        <v>5920</v>
      </c>
      <c r="C2863" s="2" t="s">
        <v>5921</v>
      </c>
      <c r="D2863" s="2" t="s">
        <v>4248</v>
      </c>
    </row>
    <row r="2864" spans="1:4" x14ac:dyDescent="0.3">
      <c r="A2864" s="2" t="s">
        <v>5922</v>
      </c>
      <c r="B2864" s="2" t="s">
        <v>5923</v>
      </c>
      <c r="C2864" s="2" t="s">
        <v>5924</v>
      </c>
      <c r="D2864" s="2" t="s">
        <v>4248</v>
      </c>
    </row>
    <row r="2865" spans="1:4" x14ac:dyDescent="0.3">
      <c r="A2865" s="2" t="s">
        <v>5925</v>
      </c>
      <c r="B2865" s="2" t="s">
        <v>5926</v>
      </c>
      <c r="C2865" s="2" t="s">
        <v>5927</v>
      </c>
      <c r="D2865" s="2" t="s">
        <v>4248</v>
      </c>
    </row>
    <row r="2866" spans="1:4" x14ac:dyDescent="0.3">
      <c r="A2866" s="2" t="s">
        <v>5928</v>
      </c>
      <c r="B2866" s="2" t="s">
        <v>5929</v>
      </c>
      <c r="C2866" s="2" t="s">
        <v>5930</v>
      </c>
      <c r="D2866" s="2" t="s">
        <v>4248</v>
      </c>
    </row>
    <row r="2867" spans="1:4" x14ac:dyDescent="0.3">
      <c r="A2867" s="2" t="s">
        <v>4895</v>
      </c>
      <c r="B2867" s="2" t="s">
        <v>4896</v>
      </c>
      <c r="C2867" s="2" t="s">
        <v>4897</v>
      </c>
      <c r="D2867" s="2" t="s">
        <v>4248</v>
      </c>
    </row>
    <row r="2868" spans="1:4" x14ac:dyDescent="0.3">
      <c r="A2868" s="2" t="s">
        <v>4898</v>
      </c>
      <c r="B2868" s="2" t="s">
        <v>4899</v>
      </c>
      <c r="C2868" s="2" t="s">
        <v>4900</v>
      </c>
      <c r="D2868" s="2" t="s">
        <v>4248</v>
      </c>
    </row>
    <row r="2869" spans="1:4" x14ac:dyDescent="0.3">
      <c r="A2869" s="2" t="s">
        <v>4632</v>
      </c>
      <c r="B2869" s="2" t="s">
        <v>4633</v>
      </c>
      <c r="C2869" s="2" t="s">
        <v>4634</v>
      </c>
      <c r="D2869" s="2" t="s">
        <v>4248</v>
      </c>
    </row>
    <row r="2870" spans="1:4" x14ac:dyDescent="0.3">
      <c r="A2870" s="2" t="s">
        <v>5817</v>
      </c>
      <c r="B2870" s="2" t="s">
        <v>5818</v>
      </c>
      <c r="C2870" s="2" t="s">
        <v>5819</v>
      </c>
      <c r="D2870" s="2" t="s">
        <v>4248</v>
      </c>
    </row>
    <row r="2871" spans="1:4" x14ac:dyDescent="0.3">
      <c r="A2871" s="2" t="s">
        <v>5820</v>
      </c>
      <c r="B2871" s="2" t="s">
        <v>5821</v>
      </c>
      <c r="C2871" s="2" t="s">
        <v>5822</v>
      </c>
      <c r="D2871" s="2" t="s">
        <v>4248</v>
      </c>
    </row>
    <row r="2872" spans="1:4" x14ac:dyDescent="0.3">
      <c r="A2872" s="2" t="s">
        <v>5823</v>
      </c>
      <c r="B2872" s="2" t="s">
        <v>5824</v>
      </c>
      <c r="C2872" s="2" t="s">
        <v>5825</v>
      </c>
      <c r="D2872" s="2" t="s">
        <v>4248</v>
      </c>
    </row>
    <row r="2873" spans="1:4" x14ac:dyDescent="0.3">
      <c r="A2873" s="2" t="s">
        <v>7160</v>
      </c>
      <c r="B2873" s="2" t="s">
        <v>7161</v>
      </c>
      <c r="C2873" s="2" t="s">
        <v>7162</v>
      </c>
      <c r="D2873" s="2" t="s">
        <v>3713</v>
      </c>
    </row>
    <row r="2874" spans="1:4" x14ac:dyDescent="0.3">
      <c r="A2874" s="2" t="s">
        <v>7163</v>
      </c>
      <c r="B2874" s="2" t="s">
        <v>7164</v>
      </c>
      <c r="C2874" s="2" t="s">
        <v>7165</v>
      </c>
      <c r="D2874" s="2" t="s">
        <v>3713</v>
      </c>
    </row>
    <row r="2875" spans="1:4" x14ac:dyDescent="0.3">
      <c r="A2875" s="2" t="s">
        <v>7166</v>
      </c>
      <c r="B2875" s="2" t="s">
        <v>7167</v>
      </c>
      <c r="C2875" s="2" t="s">
        <v>7168</v>
      </c>
      <c r="D2875" s="2" t="s">
        <v>3713</v>
      </c>
    </row>
    <row r="2876" spans="1:4" x14ac:dyDescent="0.3">
      <c r="A2876" s="2" t="s">
        <v>7169</v>
      </c>
      <c r="B2876" s="2" t="s">
        <v>7170</v>
      </c>
      <c r="C2876" s="2" t="s">
        <v>7171</v>
      </c>
      <c r="D2876" s="2" t="s">
        <v>4248</v>
      </c>
    </row>
    <row r="2877" spans="1:4" x14ac:dyDescent="0.3">
      <c r="A2877" s="2" t="s">
        <v>7172</v>
      </c>
      <c r="B2877" s="2" t="s">
        <v>7173</v>
      </c>
      <c r="C2877" s="2" t="s">
        <v>7174</v>
      </c>
      <c r="D2877" s="2" t="s">
        <v>4248</v>
      </c>
    </row>
    <row r="2878" spans="1:4" x14ac:dyDescent="0.3">
      <c r="A2878" s="2" t="s">
        <v>7175</v>
      </c>
      <c r="B2878" s="2" t="s">
        <v>7176</v>
      </c>
      <c r="C2878" s="2" t="s">
        <v>7177</v>
      </c>
      <c r="D2878" s="2" t="s">
        <v>4248</v>
      </c>
    </row>
    <row r="2879" spans="1:4" x14ac:dyDescent="0.3">
      <c r="A2879" s="2" t="s">
        <v>5826</v>
      </c>
      <c r="B2879" s="2" t="s">
        <v>5827</v>
      </c>
      <c r="C2879" s="2" t="s">
        <v>5828</v>
      </c>
      <c r="D2879" s="2" t="s">
        <v>3713</v>
      </c>
    </row>
    <row r="2880" spans="1:4" x14ac:dyDescent="0.3">
      <c r="A2880" s="2" t="s">
        <v>5829</v>
      </c>
      <c r="B2880" s="2" t="s">
        <v>5830</v>
      </c>
      <c r="C2880" s="2" t="s">
        <v>5831</v>
      </c>
      <c r="D2880" s="2" t="s">
        <v>3713</v>
      </c>
    </row>
    <row r="2881" spans="1:4" x14ac:dyDescent="0.3">
      <c r="A2881" s="2" t="s">
        <v>5832</v>
      </c>
      <c r="B2881" s="2" t="s">
        <v>5833</v>
      </c>
      <c r="C2881" s="2" t="s">
        <v>5834</v>
      </c>
      <c r="D2881" s="2" t="s">
        <v>3713</v>
      </c>
    </row>
    <row r="2882" spans="1:4" x14ac:dyDescent="0.3">
      <c r="A2882" s="2" t="s">
        <v>5835</v>
      </c>
      <c r="B2882" s="2" t="s">
        <v>5836</v>
      </c>
      <c r="C2882" s="2" t="s">
        <v>5837</v>
      </c>
      <c r="D2882" s="2" t="s">
        <v>4248</v>
      </c>
    </row>
    <row r="2883" spans="1:4" x14ac:dyDescent="0.3">
      <c r="A2883" s="2" t="s">
        <v>5838</v>
      </c>
      <c r="B2883" s="2" t="s">
        <v>5839</v>
      </c>
      <c r="C2883" s="2" t="s">
        <v>5840</v>
      </c>
      <c r="D2883" s="2" t="s">
        <v>4248</v>
      </c>
    </row>
    <row r="2884" spans="1:4" x14ac:dyDescent="0.3">
      <c r="A2884" s="2" t="s">
        <v>5841</v>
      </c>
      <c r="B2884" s="2" t="s">
        <v>5842</v>
      </c>
      <c r="C2884" s="2" t="s">
        <v>5843</v>
      </c>
      <c r="D2884" s="2" t="s">
        <v>4248</v>
      </c>
    </row>
    <row r="2885" spans="1:4" x14ac:dyDescent="0.3">
      <c r="A2885" s="2" t="s">
        <v>5844</v>
      </c>
      <c r="B2885" s="2" t="s">
        <v>5845</v>
      </c>
      <c r="C2885" s="2" t="s">
        <v>5846</v>
      </c>
      <c r="D2885" s="2" t="s">
        <v>4248</v>
      </c>
    </row>
    <row r="2886" spans="1:4" x14ac:dyDescent="0.3">
      <c r="A2886" s="2" t="s">
        <v>5847</v>
      </c>
      <c r="B2886" s="2" t="s">
        <v>5848</v>
      </c>
      <c r="C2886" s="2" t="s">
        <v>5849</v>
      </c>
      <c r="D2886" s="2" t="s">
        <v>4248</v>
      </c>
    </row>
    <row r="2887" spans="1:4" x14ac:dyDescent="0.3">
      <c r="A2887" s="2" t="s">
        <v>5850</v>
      </c>
      <c r="B2887" s="2" t="s">
        <v>5851</v>
      </c>
      <c r="C2887" s="2" t="s">
        <v>5852</v>
      </c>
      <c r="D2887" s="2" t="s">
        <v>4248</v>
      </c>
    </row>
    <row r="2888" spans="1:4" x14ac:dyDescent="0.3">
      <c r="A2888" s="2" t="s">
        <v>6659</v>
      </c>
      <c r="B2888" s="2" t="s">
        <v>6660</v>
      </c>
      <c r="C2888" s="2" t="s">
        <v>6661</v>
      </c>
      <c r="D2888" s="2" t="s">
        <v>3713</v>
      </c>
    </row>
    <row r="2889" spans="1:4" x14ac:dyDescent="0.3">
      <c r="A2889" s="2" t="s">
        <v>6662</v>
      </c>
      <c r="B2889" s="2" t="s">
        <v>6663</v>
      </c>
      <c r="C2889" s="2" t="s">
        <v>6664</v>
      </c>
      <c r="D2889" s="2" t="s">
        <v>3713</v>
      </c>
    </row>
    <row r="2890" spans="1:4" x14ac:dyDescent="0.3">
      <c r="A2890" s="2" t="s">
        <v>6665</v>
      </c>
      <c r="B2890" s="2" t="s">
        <v>6666</v>
      </c>
      <c r="C2890" s="2" t="s">
        <v>6667</v>
      </c>
      <c r="D2890" s="2" t="s">
        <v>3713</v>
      </c>
    </row>
    <row r="2891" spans="1:4" x14ac:dyDescent="0.3">
      <c r="A2891" s="2" t="s">
        <v>5853</v>
      </c>
      <c r="B2891" s="2" t="s">
        <v>5854</v>
      </c>
      <c r="C2891" s="2" t="s">
        <v>5855</v>
      </c>
      <c r="D2891" s="2" t="s">
        <v>4248</v>
      </c>
    </row>
    <row r="2892" spans="1:4" x14ac:dyDescent="0.3">
      <c r="A2892" s="2" t="s">
        <v>5856</v>
      </c>
      <c r="B2892" s="2" t="s">
        <v>5857</v>
      </c>
      <c r="C2892" s="2" t="s">
        <v>5858</v>
      </c>
      <c r="D2892" s="2" t="s">
        <v>4248</v>
      </c>
    </row>
    <row r="2893" spans="1:4" x14ac:dyDescent="0.3">
      <c r="A2893" s="2" t="s">
        <v>5859</v>
      </c>
      <c r="B2893" s="2" t="s">
        <v>5860</v>
      </c>
      <c r="C2893" s="2" t="s">
        <v>5861</v>
      </c>
      <c r="D2893" s="2" t="s">
        <v>4248</v>
      </c>
    </row>
    <row r="2894" spans="1:4" x14ac:dyDescent="0.3">
      <c r="A2894" s="2" t="s">
        <v>5862</v>
      </c>
      <c r="B2894" s="2" t="s">
        <v>5863</v>
      </c>
      <c r="C2894" s="2" t="s">
        <v>5864</v>
      </c>
      <c r="D2894" s="2" t="s">
        <v>4248</v>
      </c>
    </row>
    <row r="2895" spans="1:4" x14ac:dyDescent="0.3">
      <c r="A2895" s="2" t="s">
        <v>4320</v>
      </c>
      <c r="B2895" s="2" t="s">
        <v>4321</v>
      </c>
      <c r="C2895" s="2" t="s">
        <v>4322</v>
      </c>
      <c r="D2895" s="2" t="s">
        <v>4248</v>
      </c>
    </row>
    <row r="2896" spans="1:4" x14ac:dyDescent="0.3">
      <c r="A2896" s="2" t="s">
        <v>5865</v>
      </c>
      <c r="B2896" s="2" t="s">
        <v>5866</v>
      </c>
      <c r="C2896" s="2" t="s">
        <v>5867</v>
      </c>
      <c r="D2896" s="2" t="s">
        <v>4248</v>
      </c>
    </row>
    <row r="2897" spans="1:4" x14ac:dyDescent="0.3">
      <c r="A2897" s="2" t="s">
        <v>5868</v>
      </c>
      <c r="B2897" s="2" t="s">
        <v>5869</v>
      </c>
      <c r="C2897" s="2" t="s">
        <v>5870</v>
      </c>
      <c r="D2897" s="2" t="s">
        <v>4248</v>
      </c>
    </row>
    <row r="2898" spans="1:4" x14ac:dyDescent="0.3">
      <c r="A2898" s="2" t="s">
        <v>5871</v>
      </c>
      <c r="B2898" s="2" t="s">
        <v>5872</v>
      </c>
      <c r="C2898" s="2" t="s">
        <v>5873</v>
      </c>
      <c r="D2898" s="2" t="s">
        <v>4248</v>
      </c>
    </row>
    <row r="2899" spans="1:4" x14ac:dyDescent="0.3">
      <c r="A2899" s="2" t="s">
        <v>5874</v>
      </c>
      <c r="B2899" s="2" t="s">
        <v>5875</v>
      </c>
      <c r="C2899" s="2" t="s">
        <v>5876</v>
      </c>
      <c r="D2899" s="2" t="s">
        <v>4248</v>
      </c>
    </row>
    <row r="2900" spans="1:4" x14ac:dyDescent="0.3">
      <c r="A2900" s="18" t="s">
        <v>3522</v>
      </c>
      <c r="B2900" s="2" t="s">
        <v>3523</v>
      </c>
      <c r="C2900" s="2" t="s">
        <v>3524</v>
      </c>
      <c r="D2900" s="2" t="s">
        <v>4248</v>
      </c>
    </row>
    <row r="2901" spans="1:4" x14ac:dyDescent="0.3">
      <c r="A2901" s="2" t="s">
        <v>5877</v>
      </c>
      <c r="B2901" s="2" t="s">
        <v>5878</v>
      </c>
      <c r="C2901" s="2" t="s">
        <v>5879</v>
      </c>
      <c r="D2901" s="2" t="s">
        <v>4248</v>
      </c>
    </row>
    <row r="2902" spans="1:4" x14ac:dyDescent="0.3">
      <c r="A2902" s="2" t="s">
        <v>5988</v>
      </c>
      <c r="B2902" s="2" t="s">
        <v>5989</v>
      </c>
      <c r="C2902" s="2" t="s">
        <v>5990</v>
      </c>
      <c r="D2902" s="2" t="s">
        <v>4248</v>
      </c>
    </row>
    <row r="2903" spans="1:4" x14ac:dyDescent="0.3">
      <c r="A2903" s="2" t="s">
        <v>5991</v>
      </c>
      <c r="B2903" s="2" t="s">
        <v>5992</v>
      </c>
      <c r="C2903" s="2" t="s">
        <v>5993</v>
      </c>
      <c r="D2903" s="2" t="s">
        <v>4248</v>
      </c>
    </row>
    <row r="2904" spans="1:4" x14ac:dyDescent="0.3">
      <c r="A2904" s="2" t="s">
        <v>5994</v>
      </c>
      <c r="B2904" s="2" t="s">
        <v>5995</v>
      </c>
      <c r="C2904" s="2" t="s">
        <v>5996</v>
      </c>
      <c r="D2904" s="2" t="s">
        <v>4248</v>
      </c>
    </row>
    <row r="2905" spans="1:4" x14ac:dyDescent="0.3">
      <c r="A2905" s="2" t="s">
        <v>5997</v>
      </c>
      <c r="B2905" s="2" t="s">
        <v>5998</v>
      </c>
      <c r="C2905" s="2" t="s">
        <v>5999</v>
      </c>
      <c r="D2905" s="2" t="s">
        <v>4248</v>
      </c>
    </row>
    <row r="2906" spans="1:4" x14ac:dyDescent="0.3">
      <c r="A2906" s="2" t="s">
        <v>6000</v>
      </c>
      <c r="B2906" s="2" t="s">
        <v>6001</v>
      </c>
      <c r="C2906" s="2" t="s">
        <v>6002</v>
      </c>
      <c r="D2906" s="2" t="s">
        <v>4248</v>
      </c>
    </row>
    <row r="2907" spans="1:4" x14ac:dyDescent="0.3">
      <c r="A2907" s="2" t="s">
        <v>6003</v>
      </c>
      <c r="B2907" s="2" t="s">
        <v>6004</v>
      </c>
      <c r="C2907" s="2" t="s">
        <v>6005</v>
      </c>
      <c r="D2907" s="2" t="s">
        <v>4248</v>
      </c>
    </row>
    <row r="2908" spans="1:4" x14ac:dyDescent="0.3">
      <c r="A2908" s="2" t="s">
        <v>6006</v>
      </c>
      <c r="B2908" s="2" t="s">
        <v>6007</v>
      </c>
      <c r="C2908" s="2" t="s">
        <v>6008</v>
      </c>
      <c r="D2908" s="2" t="s">
        <v>4248</v>
      </c>
    </row>
    <row r="2909" spans="1:4" x14ac:dyDescent="0.3">
      <c r="A2909" s="2" t="s">
        <v>9468</v>
      </c>
      <c r="B2909" s="2" t="s">
        <v>6001</v>
      </c>
      <c r="C2909" s="2" t="s">
        <v>9469</v>
      </c>
      <c r="D2909" s="2" t="s">
        <v>4248</v>
      </c>
    </row>
    <row r="2910" spans="1:4" x14ac:dyDescent="0.3">
      <c r="A2910" s="2" t="s">
        <v>6009</v>
      </c>
      <c r="B2910" s="2" t="s">
        <v>6010</v>
      </c>
      <c r="C2910" s="2" t="s">
        <v>6011</v>
      </c>
      <c r="D2910" s="2" t="s">
        <v>4248</v>
      </c>
    </row>
    <row r="2911" spans="1:4" x14ac:dyDescent="0.3">
      <c r="A2911" s="2" t="s">
        <v>6012</v>
      </c>
      <c r="B2911" s="2" t="s">
        <v>6013</v>
      </c>
      <c r="C2911" s="2" t="s">
        <v>6014</v>
      </c>
      <c r="D2911" s="2" t="s">
        <v>4248</v>
      </c>
    </row>
    <row r="2912" spans="1:4" x14ac:dyDescent="0.3">
      <c r="A2912" s="2" t="s">
        <v>6015</v>
      </c>
      <c r="B2912" s="2" t="s">
        <v>6016</v>
      </c>
      <c r="C2912" s="2" t="s">
        <v>6017</v>
      </c>
      <c r="D2912" s="2" t="s">
        <v>4248</v>
      </c>
    </row>
    <row r="2913" spans="1:4" x14ac:dyDescent="0.3">
      <c r="A2913" s="2" t="s">
        <v>6018</v>
      </c>
      <c r="B2913" s="2" t="s">
        <v>6019</v>
      </c>
      <c r="C2913" s="2" t="s">
        <v>6020</v>
      </c>
      <c r="D2913" s="2" t="s">
        <v>4248</v>
      </c>
    </row>
    <row r="2914" spans="1:4" x14ac:dyDescent="0.3">
      <c r="A2914" s="2" t="s">
        <v>6021</v>
      </c>
      <c r="B2914" s="2" t="s">
        <v>6022</v>
      </c>
      <c r="C2914" s="2" t="s">
        <v>6023</v>
      </c>
      <c r="D2914" s="2" t="s">
        <v>4248</v>
      </c>
    </row>
    <row r="2915" spans="1:4" x14ac:dyDescent="0.3">
      <c r="A2915" s="2" t="s">
        <v>6024</v>
      </c>
      <c r="B2915" s="2" t="s">
        <v>6025</v>
      </c>
      <c r="C2915" s="2" t="s">
        <v>6026</v>
      </c>
      <c r="D2915" s="2" t="s">
        <v>4248</v>
      </c>
    </row>
    <row r="2916" spans="1:4" x14ac:dyDescent="0.3">
      <c r="A2916" s="2" t="s">
        <v>6027</v>
      </c>
      <c r="B2916" s="2" t="s">
        <v>6028</v>
      </c>
      <c r="C2916" s="2" t="s">
        <v>6029</v>
      </c>
      <c r="D2916" s="2" t="s">
        <v>4248</v>
      </c>
    </row>
    <row r="2917" spans="1:4" x14ac:dyDescent="0.3">
      <c r="A2917" s="2" t="s">
        <v>6030</v>
      </c>
      <c r="B2917" s="2" t="s">
        <v>6031</v>
      </c>
      <c r="C2917" s="2" t="s">
        <v>6032</v>
      </c>
      <c r="D2917" s="2" t="s">
        <v>4248</v>
      </c>
    </row>
    <row r="2918" spans="1:4" x14ac:dyDescent="0.3">
      <c r="A2918" s="2" t="s">
        <v>6033</v>
      </c>
      <c r="B2918" s="2" t="s">
        <v>6034</v>
      </c>
      <c r="C2918" s="2" t="s">
        <v>6035</v>
      </c>
      <c r="D2918" s="2" t="s">
        <v>4248</v>
      </c>
    </row>
    <row r="2919" spans="1:4" x14ac:dyDescent="0.3">
      <c r="A2919" s="2" t="s">
        <v>6036</v>
      </c>
      <c r="B2919" s="2" t="s">
        <v>6037</v>
      </c>
      <c r="C2919" s="2" t="s">
        <v>6038</v>
      </c>
      <c r="D2919" s="2" t="s">
        <v>4248</v>
      </c>
    </row>
    <row r="2920" spans="1:4" x14ac:dyDescent="0.3">
      <c r="A2920" s="2" t="s">
        <v>6039</v>
      </c>
      <c r="B2920" s="2" t="s">
        <v>6040</v>
      </c>
      <c r="C2920" s="2" t="s">
        <v>6041</v>
      </c>
      <c r="D2920" s="2" t="s">
        <v>4248</v>
      </c>
    </row>
    <row r="2921" spans="1:4" x14ac:dyDescent="0.3">
      <c r="A2921" s="2" t="s">
        <v>6042</v>
      </c>
      <c r="B2921" s="2" t="s">
        <v>6043</v>
      </c>
      <c r="C2921" s="2" t="s">
        <v>6044</v>
      </c>
      <c r="D2921" s="2" t="s">
        <v>4248</v>
      </c>
    </row>
    <row r="2922" spans="1:4" x14ac:dyDescent="0.3">
      <c r="A2922" s="2" t="s">
        <v>6045</v>
      </c>
      <c r="B2922" s="2" t="s">
        <v>6046</v>
      </c>
      <c r="C2922" s="2" t="s">
        <v>6047</v>
      </c>
      <c r="D2922" s="2" t="s">
        <v>4248</v>
      </c>
    </row>
    <row r="2923" spans="1:4" x14ac:dyDescent="0.3">
      <c r="A2923" s="2" t="s">
        <v>6048</v>
      </c>
      <c r="B2923" s="2" t="s">
        <v>6049</v>
      </c>
      <c r="C2923" s="2" t="s">
        <v>6050</v>
      </c>
      <c r="D2923" s="2" t="s">
        <v>4248</v>
      </c>
    </row>
    <row r="2924" spans="1:4" x14ac:dyDescent="0.3">
      <c r="A2924" s="2" t="s">
        <v>6051</v>
      </c>
      <c r="B2924" s="2" t="s">
        <v>6052</v>
      </c>
      <c r="C2924" s="2" t="s">
        <v>6053</v>
      </c>
      <c r="D2924" s="2" t="s">
        <v>4248</v>
      </c>
    </row>
    <row r="2925" spans="1:4" x14ac:dyDescent="0.3">
      <c r="A2925" s="2" t="s">
        <v>7211</v>
      </c>
      <c r="B2925" s="2" t="s">
        <v>7212</v>
      </c>
      <c r="C2925" s="2" t="s">
        <v>7213</v>
      </c>
      <c r="D2925" s="2" t="s">
        <v>3713</v>
      </c>
    </row>
    <row r="2926" spans="1:4" x14ac:dyDescent="0.3">
      <c r="A2926" s="2" t="s">
        <v>7214</v>
      </c>
      <c r="B2926" s="2" t="s">
        <v>7215</v>
      </c>
      <c r="C2926" s="2" t="s">
        <v>7216</v>
      </c>
      <c r="D2926" s="2" t="s">
        <v>3713</v>
      </c>
    </row>
    <row r="2927" spans="1:4" x14ac:dyDescent="0.3">
      <c r="A2927" s="2" t="s">
        <v>7217</v>
      </c>
      <c r="B2927" s="2" t="s">
        <v>7218</v>
      </c>
      <c r="C2927" s="2" t="s">
        <v>7219</v>
      </c>
      <c r="D2927" s="2" t="s">
        <v>3713</v>
      </c>
    </row>
    <row r="2928" spans="1:4" x14ac:dyDescent="0.3">
      <c r="A2928" s="2" t="s">
        <v>7220</v>
      </c>
      <c r="B2928" s="2" t="s">
        <v>7221</v>
      </c>
      <c r="C2928" s="2" t="s">
        <v>7222</v>
      </c>
      <c r="D2928" s="2" t="s">
        <v>4248</v>
      </c>
    </row>
    <row r="2929" spans="1:4" x14ac:dyDescent="0.3">
      <c r="A2929" s="2" t="s">
        <v>7223</v>
      </c>
      <c r="B2929" s="2" t="s">
        <v>7224</v>
      </c>
      <c r="C2929" s="2" t="s">
        <v>7225</v>
      </c>
      <c r="D2929" s="2" t="s">
        <v>4248</v>
      </c>
    </row>
    <row r="2930" spans="1:4" x14ac:dyDescent="0.3">
      <c r="A2930" s="2" t="s">
        <v>7226</v>
      </c>
      <c r="B2930" s="2" t="s">
        <v>7227</v>
      </c>
      <c r="C2930" s="2" t="s">
        <v>7228</v>
      </c>
      <c r="D2930" s="2" t="s">
        <v>4248</v>
      </c>
    </row>
    <row r="2931" spans="1:4" x14ac:dyDescent="0.3">
      <c r="A2931" s="2" t="s">
        <v>6054</v>
      </c>
      <c r="B2931" s="2" t="s">
        <v>6055</v>
      </c>
      <c r="C2931" s="2" t="s">
        <v>6056</v>
      </c>
      <c r="D2931" s="2" t="s">
        <v>4248</v>
      </c>
    </row>
    <row r="2932" spans="1:4" x14ac:dyDescent="0.3">
      <c r="A2932" s="2" t="s">
        <v>6057</v>
      </c>
      <c r="B2932" s="2" t="s">
        <v>6058</v>
      </c>
      <c r="C2932" s="2" t="s">
        <v>6059</v>
      </c>
      <c r="D2932" s="2" t="s">
        <v>4248</v>
      </c>
    </row>
    <row r="2933" spans="1:4" x14ac:dyDescent="0.3">
      <c r="A2933" s="2" t="s">
        <v>6060</v>
      </c>
      <c r="B2933" s="2" t="s">
        <v>6061</v>
      </c>
      <c r="C2933" s="2" t="s">
        <v>6062</v>
      </c>
      <c r="D2933" s="2" t="s">
        <v>4248</v>
      </c>
    </row>
    <row r="2934" spans="1:4" x14ac:dyDescent="0.3">
      <c r="A2934" s="2" t="s">
        <v>9493</v>
      </c>
      <c r="B2934" s="2" t="s">
        <v>6055</v>
      </c>
      <c r="C2934" s="2" t="s">
        <v>9494</v>
      </c>
      <c r="D2934" s="2" t="s">
        <v>4248</v>
      </c>
    </row>
    <row r="2935" spans="1:4" x14ac:dyDescent="0.3">
      <c r="A2935" s="2" t="s">
        <v>5931</v>
      </c>
      <c r="B2935" s="2" t="s">
        <v>5932</v>
      </c>
      <c r="C2935" s="2" t="s">
        <v>5933</v>
      </c>
      <c r="D2935" s="2" t="s">
        <v>4248</v>
      </c>
    </row>
    <row r="2936" spans="1:4" x14ac:dyDescent="0.3">
      <c r="A2936" s="2" t="s">
        <v>5934</v>
      </c>
      <c r="B2936" s="2" t="s">
        <v>5935</v>
      </c>
      <c r="C2936" s="2" t="s">
        <v>5936</v>
      </c>
      <c r="D2936" s="2" t="s">
        <v>4248</v>
      </c>
    </row>
    <row r="2937" spans="1:4" x14ac:dyDescent="0.3">
      <c r="A2937" s="2" t="s">
        <v>5937</v>
      </c>
      <c r="B2937" s="2" t="s">
        <v>5938</v>
      </c>
      <c r="C2937" s="2" t="s">
        <v>5939</v>
      </c>
      <c r="D2937" s="2" t="s">
        <v>4248</v>
      </c>
    </row>
    <row r="2938" spans="1:4" x14ac:dyDescent="0.3">
      <c r="A2938" s="2" t="s">
        <v>5940</v>
      </c>
      <c r="B2938" s="2" t="s">
        <v>5941</v>
      </c>
      <c r="C2938" s="2" t="s">
        <v>5942</v>
      </c>
      <c r="D2938" s="2" t="s">
        <v>4248</v>
      </c>
    </row>
    <row r="2939" spans="1:4" x14ac:dyDescent="0.3">
      <c r="A2939" s="2" t="s">
        <v>5943</v>
      </c>
      <c r="B2939" s="2" t="s">
        <v>5944</v>
      </c>
      <c r="C2939" s="2" t="s">
        <v>5945</v>
      </c>
      <c r="D2939" s="2" t="s">
        <v>4248</v>
      </c>
    </row>
    <row r="2940" spans="1:4" x14ac:dyDescent="0.3">
      <c r="A2940" s="2" t="s">
        <v>5946</v>
      </c>
      <c r="B2940" s="2" t="s">
        <v>5947</v>
      </c>
      <c r="C2940" s="2" t="s">
        <v>5948</v>
      </c>
      <c r="D2940" s="2" t="s">
        <v>4248</v>
      </c>
    </row>
    <row r="2941" spans="1:4" x14ac:dyDescent="0.3">
      <c r="A2941" s="2" t="s">
        <v>6668</v>
      </c>
      <c r="B2941" s="2" t="s">
        <v>6669</v>
      </c>
      <c r="C2941" s="2" t="s">
        <v>6670</v>
      </c>
      <c r="D2941" s="2" t="s">
        <v>3713</v>
      </c>
    </row>
    <row r="2942" spans="1:4" x14ac:dyDescent="0.3">
      <c r="A2942" s="2" t="s">
        <v>6671</v>
      </c>
      <c r="B2942" s="2" t="s">
        <v>6672</v>
      </c>
      <c r="C2942" s="2" t="s">
        <v>6673</v>
      </c>
      <c r="D2942" s="2" t="s">
        <v>3713</v>
      </c>
    </row>
    <row r="2943" spans="1:4" x14ac:dyDescent="0.3">
      <c r="A2943" s="2" t="s">
        <v>6674</v>
      </c>
      <c r="B2943" s="2" t="s">
        <v>6675</v>
      </c>
      <c r="C2943" s="2" t="s">
        <v>6676</v>
      </c>
      <c r="D2943" s="2" t="s">
        <v>3713</v>
      </c>
    </row>
    <row r="2944" spans="1:4" x14ac:dyDescent="0.3">
      <c r="A2944" s="2" t="s">
        <v>6677</v>
      </c>
      <c r="B2944" s="2" t="s">
        <v>6678</v>
      </c>
      <c r="C2944" s="2" t="s">
        <v>6679</v>
      </c>
      <c r="D2944" s="2" t="s">
        <v>4248</v>
      </c>
    </row>
    <row r="2945" spans="1:4" x14ac:dyDescent="0.3">
      <c r="A2945" s="2" t="s">
        <v>6680</v>
      </c>
      <c r="B2945" s="2" t="s">
        <v>6681</v>
      </c>
      <c r="C2945" s="2" t="s">
        <v>6682</v>
      </c>
      <c r="D2945" s="2" t="s">
        <v>4248</v>
      </c>
    </row>
    <row r="2946" spans="1:4" x14ac:dyDescent="0.3">
      <c r="A2946" s="2" t="s">
        <v>6683</v>
      </c>
      <c r="B2946" s="2" t="s">
        <v>6684</v>
      </c>
      <c r="C2946" s="2" t="s">
        <v>6685</v>
      </c>
      <c r="D2946" s="2" t="s">
        <v>4248</v>
      </c>
    </row>
    <row r="2947" spans="1:4" x14ac:dyDescent="0.3">
      <c r="A2947" s="2" t="s">
        <v>5949</v>
      </c>
      <c r="B2947" s="2" t="s">
        <v>5950</v>
      </c>
      <c r="C2947" s="2" t="s">
        <v>5951</v>
      </c>
      <c r="D2947" s="2" t="s">
        <v>4248</v>
      </c>
    </row>
    <row r="2948" spans="1:4" x14ac:dyDescent="0.3">
      <c r="A2948" s="2" t="s">
        <v>5952</v>
      </c>
      <c r="B2948" s="2" t="s">
        <v>5953</v>
      </c>
      <c r="C2948" s="2" t="s">
        <v>5954</v>
      </c>
      <c r="D2948" s="2" t="s">
        <v>4248</v>
      </c>
    </row>
    <row r="2949" spans="1:4" x14ac:dyDescent="0.3">
      <c r="A2949" s="2" t="s">
        <v>5955</v>
      </c>
      <c r="B2949" s="2" t="s">
        <v>5956</v>
      </c>
      <c r="C2949" s="2" t="s">
        <v>5957</v>
      </c>
      <c r="D2949" s="2" t="s">
        <v>4248</v>
      </c>
    </row>
    <row r="2950" spans="1:4" x14ac:dyDescent="0.3">
      <c r="A2950" s="2" t="s">
        <v>5958</v>
      </c>
      <c r="B2950" s="2" t="s">
        <v>5959</v>
      </c>
      <c r="C2950" s="2" t="s">
        <v>5960</v>
      </c>
      <c r="D2950" s="2" t="s">
        <v>4248</v>
      </c>
    </row>
    <row r="2951" spans="1:4" x14ac:dyDescent="0.3">
      <c r="A2951" s="2" t="s">
        <v>5961</v>
      </c>
      <c r="B2951" s="2" t="s">
        <v>5962</v>
      </c>
      <c r="C2951" s="2" t="s">
        <v>5963</v>
      </c>
      <c r="D2951" s="2" t="s">
        <v>4248</v>
      </c>
    </row>
    <row r="2952" spans="1:4" x14ac:dyDescent="0.3">
      <c r="A2952" s="2" t="s">
        <v>5964</v>
      </c>
      <c r="B2952" s="2" t="s">
        <v>5965</v>
      </c>
      <c r="C2952" s="2" t="s">
        <v>5966</v>
      </c>
      <c r="D2952" s="2" t="s">
        <v>4248</v>
      </c>
    </row>
    <row r="2953" spans="1:4" x14ac:dyDescent="0.3">
      <c r="A2953" s="2" t="s">
        <v>5967</v>
      </c>
      <c r="B2953" s="2" t="s">
        <v>5968</v>
      </c>
      <c r="C2953" s="2" t="s">
        <v>5969</v>
      </c>
      <c r="D2953" s="2" t="s">
        <v>4248</v>
      </c>
    </row>
    <row r="2954" spans="1:4" x14ac:dyDescent="0.3">
      <c r="A2954" s="2" t="s">
        <v>5970</v>
      </c>
      <c r="B2954" s="2" t="s">
        <v>5971</v>
      </c>
      <c r="C2954" s="2" t="s">
        <v>5972</v>
      </c>
      <c r="D2954" s="2" t="s">
        <v>4248</v>
      </c>
    </row>
    <row r="2955" spans="1:4" x14ac:dyDescent="0.3">
      <c r="A2955" s="2" t="s">
        <v>5973</v>
      </c>
      <c r="B2955" s="2" t="s">
        <v>5974</v>
      </c>
      <c r="C2955" s="2" t="s">
        <v>5975</v>
      </c>
      <c r="D2955" s="2" t="s">
        <v>4248</v>
      </c>
    </row>
    <row r="2956" spans="1:4" x14ac:dyDescent="0.3">
      <c r="A2956" s="2" t="s">
        <v>7196</v>
      </c>
      <c r="B2956" s="2" t="s">
        <v>7197</v>
      </c>
      <c r="C2956" s="2" t="s">
        <v>7198</v>
      </c>
      <c r="D2956" s="2" t="s">
        <v>3713</v>
      </c>
    </row>
    <row r="2957" spans="1:4" x14ac:dyDescent="0.3">
      <c r="A2957" s="2" t="s">
        <v>7199</v>
      </c>
      <c r="B2957" s="2" t="s">
        <v>7200</v>
      </c>
      <c r="C2957" s="2" t="s">
        <v>7201</v>
      </c>
      <c r="D2957" s="2" t="s">
        <v>3713</v>
      </c>
    </row>
    <row r="2958" spans="1:4" x14ac:dyDescent="0.3">
      <c r="A2958" s="2" t="s">
        <v>7202</v>
      </c>
      <c r="B2958" s="2" t="s">
        <v>7203</v>
      </c>
      <c r="C2958" s="2" t="s">
        <v>7204</v>
      </c>
      <c r="D2958" s="2" t="s">
        <v>3713</v>
      </c>
    </row>
    <row r="2959" spans="1:4" x14ac:dyDescent="0.3">
      <c r="A2959" s="2" t="s">
        <v>7205</v>
      </c>
      <c r="B2959" s="2" t="s">
        <v>7206</v>
      </c>
      <c r="C2959" s="2" t="s">
        <v>7207</v>
      </c>
      <c r="D2959" s="2" t="s">
        <v>3713</v>
      </c>
    </row>
    <row r="2960" spans="1:4" x14ac:dyDescent="0.3">
      <c r="A2960" s="2" t="s">
        <v>7208</v>
      </c>
      <c r="B2960" s="2" t="s">
        <v>7209</v>
      </c>
      <c r="C2960" s="2" t="s">
        <v>7210</v>
      </c>
      <c r="D2960" s="2" t="s">
        <v>3713</v>
      </c>
    </row>
    <row r="2961" spans="1:4" x14ac:dyDescent="0.3">
      <c r="A2961" s="2" t="s">
        <v>5976</v>
      </c>
      <c r="B2961" s="2" t="s">
        <v>5977</v>
      </c>
      <c r="C2961" s="2" t="s">
        <v>5978</v>
      </c>
      <c r="D2961" s="2" t="s">
        <v>3713</v>
      </c>
    </row>
    <row r="2962" spans="1:4" x14ac:dyDescent="0.3">
      <c r="A2962" s="2" t="s">
        <v>5979</v>
      </c>
      <c r="B2962" s="2" t="s">
        <v>5980</v>
      </c>
      <c r="C2962" s="2" t="s">
        <v>5981</v>
      </c>
      <c r="D2962" s="2" t="s">
        <v>4248</v>
      </c>
    </row>
    <row r="2963" spans="1:4" x14ac:dyDescent="0.3">
      <c r="A2963" s="2" t="s">
        <v>5982</v>
      </c>
      <c r="B2963" s="2" t="s">
        <v>5983</v>
      </c>
      <c r="C2963" s="2" t="s">
        <v>5984</v>
      </c>
      <c r="D2963" s="2" t="s">
        <v>4248</v>
      </c>
    </row>
    <row r="2964" spans="1:4" x14ac:dyDescent="0.3">
      <c r="A2964" s="2" t="s">
        <v>5985</v>
      </c>
      <c r="B2964" s="2" t="s">
        <v>5986</v>
      </c>
      <c r="C2964" s="2" t="s">
        <v>5987</v>
      </c>
      <c r="D2964" s="2" t="s">
        <v>4248</v>
      </c>
    </row>
    <row r="2965" spans="1:4" x14ac:dyDescent="0.3">
      <c r="A2965" s="2" t="s">
        <v>9495</v>
      </c>
      <c r="B2965" s="2" t="s">
        <v>5980</v>
      </c>
      <c r="C2965" s="2" t="s">
        <v>9496</v>
      </c>
      <c r="D2965" s="2" t="s">
        <v>4248</v>
      </c>
    </row>
    <row r="2966" spans="1:4" x14ac:dyDescent="0.3">
      <c r="A2966" s="2" t="s">
        <v>6135</v>
      </c>
      <c r="B2966" s="2" t="s">
        <v>6136</v>
      </c>
      <c r="C2966" s="2" t="s">
        <v>6137</v>
      </c>
      <c r="D2966" s="2" t="s">
        <v>4248</v>
      </c>
    </row>
    <row r="2967" spans="1:4" x14ac:dyDescent="0.3">
      <c r="A2967" s="2" t="s">
        <v>6138</v>
      </c>
      <c r="B2967" s="2" t="s">
        <v>6139</v>
      </c>
      <c r="C2967" s="2" t="s">
        <v>6140</v>
      </c>
      <c r="D2967" s="2" t="s">
        <v>4248</v>
      </c>
    </row>
    <row r="2968" spans="1:4" x14ac:dyDescent="0.3">
      <c r="A2968" s="2" t="s">
        <v>6141</v>
      </c>
      <c r="B2968" s="2" t="s">
        <v>6142</v>
      </c>
      <c r="C2968" s="2" t="s">
        <v>6143</v>
      </c>
      <c r="D2968" s="2" t="s">
        <v>4248</v>
      </c>
    </row>
    <row r="2969" spans="1:4" x14ac:dyDescent="0.3">
      <c r="A2969" s="2" t="s">
        <v>6144</v>
      </c>
      <c r="B2969" s="2" t="s">
        <v>6145</v>
      </c>
      <c r="C2969" s="2" t="s">
        <v>6146</v>
      </c>
      <c r="D2969" s="2" t="s">
        <v>4248</v>
      </c>
    </row>
    <row r="2970" spans="1:4" x14ac:dyDescent="0.3">
      <c r="A2970" s="2" t="s">
        <v>6147</v>
      </c>
      <c r="B2970" s="2" t="s">
        <v>6148</v>
      </c>
      <c r="C2970" s="2" t="s">
        <v>6149</v>
      </c>
      <c r="D2970" s="2" t="s">
        <v>4248</v>
      </c>
    </row>
    <row r="2971" spans="1:4" x14ac:dyDescent="0.3">
      <c r="A2971" s="2" t="s">
        <v>6150</v>
      </c>
      <c r="B2971" s="2" t="s">
        <v>6151</v>
      </c>
      <c r="C2971" s="2" t="s">
        <v>6152</v>
      </c>
      <c r="D2971" s="2" t="s">
        <v>4248</v>
      </c>
    </row>
    <row r="2972" spans="1:4" x14ac:dyDescent="0.3">
      <c r="A2972" s="2" t="s">
        <v>6153</v>
      </c>
      <c r="B2972" s="2" t="s">
        <v>6154</v>
      </c>
      <c r="C2972" s="2" t="s">
        <v>6155</v>
      </c>
      <c r="D2972" s="2" t="s">
        <v>4248</v>
      </c>
    </row>
    <row r="2973" spans="1:4" x14ac:dyDescent="0.3">
      <c r="A2973" s="2" t="s">
        <v>6156</v>
      </c>
      <c r="B2973" s="2" t="s">
        <v>6157</v>
      </c>
      <c r="C2973" s="2" t="s">
        <v>6158</v>
      </c>
      <c r="D2973" s="2" t="s">
        <v>4248</v>
      </c>
    </row>
    <row r="2974" spans="1:4" x14ac:dyDescent="0.3">
      <c r="A2974" s="2" t="s">
        <v>6159</v>
      </c>
      <c r="B2974" s="2" t="s">
        <v>6160</v>
      </c>
      <c r="C2974" s="2" t="s">
        <v>6161</v>
      </c>
      <c r="D2974" s="2" t="s">
        <v>4248</v>
      </c>
    </row>
    <row r="2975" spans="1:4" x14ac:dyDescent="0.3">
      <c r="A2975" s="2" t="s">
        <v>6162</v>
      </c>
      <c r="B2975" s="2" t="s">
        <v>6163</v>
      </c>
      <c r="C2975" s="2" t="s">
        <v>6164</v>
      </c>
      <c r="D2975" s="2" t="s">
        <v>4248</v>
      </c>
    </row>
    <row r="2976" spans="1:4" x14ac:dyDescent="0.3">
      <c r="A2976" s="2" t="s">
        <v>6165</v>
      </c>
      <c r="B2976" s="2" t="s">
        <v>6166</v>
      </c>
      <c r="C2976" s="2" t="s">
        <v>6167</v>
      </c>
      <c r="D2976" s="2" t="s">
        <v>4248</v>
      </c>
    </row>
    <row r="2977" spans="1:4" x14ac:dyDescent="0.3">
      <c r="A2977" s="2" t="s">
        <v>6168</v>
      </c>
      <c r="B2977" s="2" t="s">
        <v>6169</v>
      </c>
      <c r="C2977" s="2" t="s">
        <v>6170</v>
      </c>
      <c r="D2977" s="2" t="s">
        <v>4248</v>
      </c>
    </row>
    <row r="2978" spans="1:4" x14ac:dyDescent="0.3">
      <c r="A2978" s="2" t="s">
        <v>6171</v>
      </c>
      <c r="B2978" s="2" t="s">
        <v>6172</v>
      </c>
      <c r="C2978" s="2" t="s">
        <v>6173</v>
      </c>
      <c r="D2978" s="2" t="s">
        <v>4248</v>
      </c>
    </row>
    <row r="2979" spans="1:4" x14ac:dyDescent="0.3">
      <c r="A2979" s="2" t="s">
        <v>6174</v>
      </c>
      <c r="B2979" s="2" t="s">
        <v>6175</v>
      </c>
      <c r="C2979" s="2" t="s">
        <v>6176</v>
      </c>
      <c r="D2979" s="2" t="s">
        <v>4248</v>
      </c>
    </row>
    <row r="2980" spans="1:4" x14ac:dyDescent="0.3">
      <c r="A2980" s="2" t="s">
        <v>6177</v>
      </c>
      <c r="B2980" s="2" t="s">
        <v>6178</v>
      </c>
      <c r="C2980" s="2" t="s">
        <v>6179</v>
      </c>
      <c r="D2980" s="2" t="s">
        <v>4248</v>
      </c>
    </row>
    <row r="2981" spans="1:4" x14ac:dyDescent="0.3">
      <c r="A2981" s="2" t="s">
        <v>6180</v>
      </c>
      <c r="B2981" s="2" t="s">
        <v>6181</v>
      </c>
      <c r="C2981" s="2" t="s">
        <v>6182</v>
      </c>
      <c r="D2981" s="2" t="s">
        <v>4248</v>
      </c>
    </row>
    <row r="2982" spans="1:4" x14ac:dyDescent="0.3">
      <c r="A2982" s="2" t="s">
        <v>6183</v>
      </c>
      <c r="B2982" s="2" t="s">
        <v>6184</v>
      </c>
      <c r="C2982" s="2" t="s">
        <v>6185</v>
      </c>
      <c r="D2982" s="2" t="s">
        <v>4248</v>
      </c>
    </row>
    <row r="2983" spans="1:4" x14ac:dyDescent="0.3">
      <c r="A2983" s="2" t="s">
        <v>6186</v>
      </c>
      <c r="B2983" s="2" t="s">
        <v>6187</v>
      </c>
      <c r="C2983" s="2" t="s">
        <v>6188</v>
      </c>
      <c r="D2983" s="2" t="s">
        <v>4248</v>
      </c>
    </row>
    <row r="2984" spans="1:4" x14ac:dyDescent="0.3">
      <c r="A2984" s="2" t="s">
        <v>4901</v>
      </c>
      <c r="B2984" s="2" t="s">
        <v>4902</v>
      </c>
      <c r="C2984" s="2" t="s">
        <v>4903</v>
      </c>
      <c r="D2984" s="2" t="s">
        <v>4248</v>
      </c>
    </row>
    <row r="2985" spans="1:4" x14ac:dyDescent="0.3">
      <c r="A2985" s="2" t="s">
        <v>4273</v>
      </c>
      <c r="B2985" s="2" t="s">
        <v>4274</v>
      </c>
      <c r="C2985" s="2" t="s">
        <v>4275</v>
      </c>
      <c r="D2985" s="2" t="s">
        <v>4248</v>
      </c>
    </row>
    <row r="2986" spans="1:4" x14ac:dyDescent="0.3">
      <c r="A2986" s="2" t="s">
        <v>4596</v>
      </c>
      <c r="B2986" s="2" t="s">
        <v>4597</v>
      </c>
      <c r="C2986" s="2" t="s">
        <v>4598</v>
      </c>
      <c r="D2986" s="2" t="s">
        <v>4248</v>
      </c>
    </row>
    <row r="2987" spans="1:4" x14ac:dyDescent="0.3">
      <c r="A2987" s="2" t="s">
        <v>6189</v>
      </c>
      <c r="B2987" s="2" t="s">
        <v>6190</v>
      </c>
      <c r="C2987" s="2" t="s">
        <v>6191</v>
      </c>
      <c r="D2987" s="2" t="s">
        <v>4248</v>
      </c>
    </row>
    <row r="2988" spans="1:4" x14ac:dyDescent="0.3">
      <c r="A2988" s="2" t="s">
        <v>6192</v>
      </c>
      <c r="B2988" s="2" t="s">
        <v>6193</v>
      </c>
      <c r="C2988" s="2" t="s">
        <v>6194</v>
      </c>
      <c r="D2988" s="2" t="s">
        <v>4248</v>
      </c>
    </row>
    <row r="2989" spans="1:4" x14ac:dyDescent="0.3">
      <c r="A2989" s="2" t="s">
        <v>6195</v>
      </c>
      <c r="B2989" s="2" t="s">
        <v>6196</v>
      </c>
      <c r="C2989" s="2" t="s">
        <v>6197</v>
      </c>
      <c r="D2989" s="2" t="s">
        <v>4248</v>
      </c>
    </row>
    <row r="2990" spans="1:4" x14ac:dyDescent="0.3">
      <c r="A2990" s="2" t="s">
        <v>7232</v>
      </c>
      <c r="B2990" s="2" t="s">
        <v>7233</v>
      </c>
      <c r="C2990" s="2" t="s">
        <v>7234</v>
      </c>
      <c r="D2990" s="2" t="s">
        <v>3713</v>
      </c>
    </row>
    <row r="2991" spans="1:4" x14ac:dyDescent="0.3">
      <c r="A2991" s="2" t="s">
        <v>7235</v>
      </c>
      <c r="B2991" s="2" t="s">
        <v>7236</v>
      </c>
      <c r="C2991" s="2" t="s">
        <v>7237</v>
      </c>
      <c r="D2991" s="2" t="s">
        <v>3713</v>
      </c>
    </row>
    <row r="2992" spans="1:4" x14ac:dyDescent="0.3">
      <c r="A2992" s="2" t="s">
        <v>7238</v>
      </c>
      <c r="B2992" s="2" t="s">
        <v>7239</v>
      </c>
      <c r="C2992" s="2" t="s">
        <v>7240</v>
      </c>
      <c r="D2992" s="2" t="s">
        <v>3713</v>
      </c>
    </row>
    <row r="2993" spans="1:4" x14ac:dyDescent="0.3">
      <c r="A2993" s="2" t="s">
        <v>7241</v>
      </c>
      <c r="B2993" s="2" t="s">
        <v>7242</v>
      </c>
      <c r="C2993" s="2" t="s">
        <v>7243</v>
      </c>
      <c r="D2993" s="2" t="s">
        <v>4248</v>
      </c>
    </row>
    <row r="2994" spans="1:4" x14ac:dyDescent="0.3">
      <c r="A2994" s="2" t="s">
        <v>7244</v>
      </c>
      <c r="B2994" s="2" t="s">
        <v>7245</v>
      </c>
      <c r="C2994" s="2" t="s">
        <v>7246</v>
      </c>
      <c r="D2994" s="2" t="s">
        <v>4248</v>
      </c>
    </row>
    <row r="2995" spans="1:4" x14ac:dyDescent="0.3">
      <c r="A2995" s="2" t="s">
        <v>7247</v>
      </c>
      <c r="B2995" s="2" t="s">
        <v>7248</v>
      </c>
      <c r="C2995" s="2" t="s">
        <v>7249</v>
      </c>
      <c r="D2995" s="2" t="s">
        <v>4248</v>
      </c>
    </row>
    <row r="2996" spans="1:4" x14ac:dyDescent="0.3">
      <c r="A2996" s="2" t="s">
        <v>7250</v>
      </c>
      <c r="B2996" s="2" t="s">
        <v>7251</v>
      </c>
      <c r="C2996" s="2" t="s">
        <v>7252</v>
      </c>
      <c r="D2996" s="2" t="s">
        <v>3713</v>
      </c>
    </row>
    <row r="2997" spans="1:4" x14ac:dyDescent="0.3">
      <c r="A2997" s="2" t="s">
        <v>7253</v>
      </c>
      <c r="B2997" s="2" t="s">
        <v>7254</v>
      </c>
      <c r="C2997" s="2" t="s">
        <v>7255</v>
      </c>
      <c r="D2997" s="2" t="s">
        <v>3713</v>
      </c>
    </row>
    <row r="2998" spans="1:4" x14ac:dyDescent="0.3">
      <c r="A2998" s="2" t="s">
        <v>7229</v>
      </c>
      <c r="B2998" s="2" t="s">
        <v>7230</v>
      </c>
      <c r="C2998" s="2" t="s">
        <v>7231</v>
      </c>
      <c r="D2998" s="2" t="s">
        <v>3713</v>
      </c>
    </row>
    <row r="2999" spans="1:4" x14ac:dyDescent="0.3">
      <c r="A2999" s="2" t="s">
        <v>6063</v>
      </c>
      <c r="B2999" s="2" t="s">
        <v>6064</v>
      </c>
      <c r="C2999" s="2" t="s">
        <v>6065</v>
      </c>
      <c r="D2999" s="2" t="s">
        <v>4248</v>
      </c>
    </row>
    <row r="3000" spans="1:4" x14ac:dyDescent="0.3">
      <c r="A3000" s="2" t="s">
        <v>6066</v>
      </c>
      <c r="B3000" s="2" t="s">
        <v>6067</v>
      </c>
      <c r="C3000" s="2" t="s">
        <v>6068</v>
      </c>
      <c r="D3000" s="2" t="s">
        <v>4248</v>
      </c>
    </row>
    <row r="3001" spans="1:4" x14ac:dyDescent="0.3">
      <c r="A3001" s="2" t="s">
        <v>6069</v>
      </c>
      <c r="B3001" s="2" t="s">
        <v>6070</v>
      </c>
      <c r="C3001" s="2" t="s">
        <v>6071</v>
      </c>
      <c r="D3001" s="2" t="s">
        <v>4248</v>
      </c>
    </row>
    <row r="3002" spans="1:4" x14ac:dyDescent="0.3">
      <c r="A3002" s="2" t="s">
        <v>9470</v>
      </c>
      <c r="B3002" s="2" t="s">
        <v>6064</v>
      </c>
      <c r="C3002" s="2" t="s">
        <v>9471</v>
      </c>
      <c r="D3002" s="2" t="s">
        <v>4248</v>
      </c>
    </row>
    <row r="3003" spans="1:4" x14ac:dyDescent="0.3">
      <c r="A3003" s="2" t="s">
        <v>6072</v>
      </c>
      <c r="B3003" s="2" t="s">
        <v>6073</v>
      </c>
      <c r="C3003" s="2" t="s">
        <v>6074</v>
      </c>
      <c r="D3003" s="2" t="s">
        <v>4248</v>
      </c>
    </row>
    <row r="3004" spans="1:4" x14ac:dyDescent="0.3">
      <c r="A3004" s="2" t="s">
        <v>6075</v>
      </c>
      <c r="B3004" s="2" t="s">
        <v>6076</v>
      </c>
      <c r="C3004" s="2" t="s">
        <v>6077</v>
      </c>
      <c r="D3004" s="2" t="s">
        <v>4248</v>
      </c>
    </row>
    <row r="3005" spans="1:4" x14ac:dyDescent="0.3">
      <c r="A3005" s="18" t="s">
        <v>3619</v>
      </c>
      <c r="B3005" s="2" t="s">
        <v>3620</v>
      </c>
      <c r="C3005" s="2" t="s">
        <v>3621</v>
      </c>
      <c r="D3005" s="2" t="s">
        <v>4248</v>
      </c>
    </row>
    <row r="3006" spans="1:4" x14ac:dyDescent="0.3">
      <c r="A3006" s="2" t="s">
        <v>6078</v>
      </c>
      <c r="B3006" s="2" t="s">
        <v>6079</v>
      </c>
      <c r="C3006" s="2" t="s">
        <v>6080</v>
      </c>
      <c r="D3006" s="2" t="s">
        <v>4248</v>
      </c>
    </row>
    <row r="3007" spans="1:4" x14ac:dyDescent="0.3">
      <c r="A3007" s="2" t="s">
        <v>6081</v>
      </c>
      <c r="B3007" s="2" t="s">
        <v>6082</v>
      </c>
      <c r="C3007" s="2" t="s">
        <v>6083</v>
      </c>
      <c r="D3007" s="2" t="s">
        <v>4248</v>
      </c>
    </row>
    <row r="3008" spans="1:4" x14ac:dyDescent="0.3">
      <c r="A3008" s="2" t="s">
        <v>6084</v>
      </c>
      <c r="B3008" s="2" t="s">
        <v>6085</v>
      </c>
      <c r="C3008" s="2" t="s">
        <v>6086</v>
      </c>
      <c r="D3008" s="2" t="s">
        <v>4248</v>
      </c>
    </row>
    <row r="3009" spans="1:4" x14ac:dyDescent="0.3">
      <c r="A3009" s="2" t="s">
        <v>6087</v>
      </c>
      <c r="B3009" s="2" t="s">
        <v>6088</v>
      </c>
      <c r="C3009" s="2" t="s">
        <v>6089</v>
      </c>
      <c r="D3009" s="2" t="s">
        <v>3713</v>
      </c>
    </row>
    <row r="3010" spans="1:4" x14ac:dyDescent="0.3">
      <c r="A3010" s="2" t="s">
        <v>6090</v>
      </c>
      <c r="B3010" s="2" t="s">
        <v>6091</v>
      </c>
      <c r="C3010" s="2" t="s">
        <v>6092</v>
      </c>
      <c r="D3010" s="2" t="s">
        <v>3713</v>
      </c>
    </row>
    <row r="3011" spans="1:4" x14ac:dyDescent="0.3">
      <c r="A3011" s="2" t="s">
        <v>6093</v>
      </c>
      <c r="B3011" s="2" t="s">
        <v>6094</v>
      </c>
      <c r="C3011" s="2" t="s">
        <v>6095</v>
      </c>
      <c r="D3011" s="2" t="s">
        <v>3713</v>
      </c>
    </row>
    <row r="3012" spans="1:4" x14ac:dyDescent="0.3">
      <c r="A3012" s="2" t="s">
        <v>6096</v>
      </c>
      <c r="B3012" s="2" t="s">
        <v>6097</v>
      </c>
      <c r="C3012" s="2" t="s">
        <v>6098</v>
      </c>
      <c r="D3012" s="2" t="s">
        <v>4248</v>
      </c>
    </row>
    <row r="3013" spans="1:4" x14ac:dyDescent="0.3">
      <c r="A3013" s="2" t="s">
        <v>6099</v>
      </c>
      <c r="B3013" s="2" t="s">
        <v>6100</v>
      </c>
      <c r="C3013" s="2" t="s">
        <v>6101</v>
      </c>
      <c r="D3013" s="2" t="s">
        <v>4248</v>
      </c>
    </row>
    <row r="3014" spans="1:4" x14ac:dyDescent="0.3">
      <c r="A3014" s="2" t="s">
        <v>6102</v>
      </c>
      <c r="B3014" s="2" t="s">
        <v>6103</v>
      </c>
      <c r="C3014" s="2" t="s">
        <v>6104</v>
      </c>
      <c r="D3014" s="2" t="s">
        <v>4248</v>
      </c>
    </row>
    <row r="3015" spans="1:4" x14ac:dyDescent="0.3">
      <c r="A3015" s="2" t="s">
        <v>6105</v>
      </c>
      <c r="B3015" s="2" t="s">
        <v>6106</v>
      </c>
      <c r="C3015" s="2" t="s">
        <v>6107</v>
      </c>
      <c r="D3015" s="2" t="s">
        <v>4248</v>
      </c>
    </row>
    <row r="3016" spans="1:4" x14ac:dyDescent="0.3">
      <c r="A3016" s="2" t="s">
        <v>6108</v>
      </c>
      <c r="B3016" s="2" t="s">
        <v>6109</v>
      </c>
      <c r="C3016" s="2" t="s">
        <v>6110</v>
      </c>
      <c r="D3016" s="2" t="s">
        <v>4248</v>
      </c>
    </row>
    <row r="3017" spans="1:4" x14ac:dyDescent="0.3">
      <c r="A3017" s="2" t="s">
        <v>6686</v>
      </c>
      <c r="B3017" s="2" t="s">
        <v>6687</v>
      </c>
      <c r="C3017" s="2" t="s">
        <v>6688</v>
      </c>
      <c r="D3017" s="2" t="s">
        <v>4248</v>
      </c>
    </row>
    <row r="3018" spans="1:4" x14ac:dyDescent="0.3">
      <c r="A3018" s="2" t="s">
        <v>6111</v>
      </c>
      <c r="B3018" s="2" t="s">
        <v>6112</v>
      </c>
      <c r="C3018" s="2" t="s">
        <v>6113</v>
      </c>
      <c r="D3018" s="2" t="s">
        <v>4248</v>
      </c>
    </row>
    <row r="3019" spans="1:4" x14ac:dyDescent="0.3">
      <c r="A3019" s="2" t="s">
        <v>6114</v>
      </c>
      <c r="B3019" s="2" t="s">
        <v>6115</v>
      </c>
      <c r="C3019" s="2" t="s">
        <v>6116</v>
      </c>
      <c r="D3019" s="2" t="s">
        <v>4248</v>
      </c>
    </row>
    <row r="3020" spans="1:4" x14ac:dyDescent="0.3">
      <c r="A3020" s="2" t="s">
        <v>6117</v>
      </c>
      <c r="B3020" s="2" t="s">
        <v>6118</v>
      </c>
      <c r="C3020" s="2" t="s">
        <v>6119</v>
      </c>
      <c r="D3020" s="2" t="s">
        <v>4248</v>
      </c>
    </row>
    <row r="3021" spans="1:4" x14ac:dyDescent="0.3">
      <c r="A3021" s="2" t="s">
        <v>6689</v>
      </c>
      <c r="B3021" s="2" t="s">
        <v>6690</v>
      </c>
      <c r="C3021" s="2" t="s">
        <v>6691</v>
      </c>
      <c r="D3021" s="2" t="s">
        <v>4248</v>
      </c>
    </row>
    <row r="3022" spans="1:4" x14ac:dyDescent="0.3">
      <c r="A3022" s="2" t="s">
        <v>6120</v>
      </c>
      <c r="B3022" s="2" t="s">
        <v>6121</v>
      </c>
      <c r="C3022" s="2" t="s">
        <v>6122</v>
      </c>
      <c r="D3022" s="2" t="s">
        <v>4248</v>
      </c>
    </row>
    <row r="3023" spans="1:4" x14ac:dyDescent="0.3">
      <c r="A3023" s="2" t="s">
        <v>6123</v>
      </c>
      <c r="B3023" s="2" t="s">
        <v>6124</v>
      </c>
      <c r="C3023" s="2" t="s">
        <v>6125</v>
      </c>
      <c r="D3023" s="2" t="s">
        <v>4248</v>
      </c>
    </row>
    <row r="3024" spans="1:4" x14ac:dyDescent="0.3">
      <c r="A3024" s="2" t="s">
        <v>6126</v>
      </c>
      <c r="B3024" s="2" t="s">
        <v>6127</v>
      </c>
      <c r="C3024" s="2" t="s">
        <v>6128</v>
      </c>
      <c r="D3024" s="2" t="s">
        <v>4248</v>
      </c>
    </row>
    <row r="3025" spans="1:4" x14ac:dyDescent="0.3">
      <c r="A3025" s="2" t="s">
        <v>6129</v>
      </c>
      <c r="B3025" s="2" t="s">
        <v>6130</v>
      </c>
      <c r="C3025" s="2" t="s">
        <v>6131</v>
      </c>
      <c r="D3025" s="2" t="s">
        <v>4248</v>
      </c>
    </row>
    <row r="3026" spans="1:4" x14ac:dyDescent="0.3">
      <c r="A3026" s="2" t="s">
        <v>6132</v>
      </c>
      <c r="B3026" s="2" t="s">
        <v>6133</v>
      </c>
      <c r="C3026" s="2" t="s">
        <v>6134</v>
      </c>
      <c r="D3026" s="2" t="s">
        <v>4248</v>
      </c>
    </row>
    <row r="3027" spans="1:4" x14ac:dyDescent="0.3">
      <c r="A3027" s="2" t="s">
        <v>8189</v>
      </c>
      <c r="B3027" s="2" t="s">
        <v>8190</v>
      </c>
      <c r="C3027" s="2" t="s">
        <v>8191</v>
      </c>
      <c r="D3027" s="2" t="s">
        <v>4248</v>
      </c>
    </row>
    <row r="3028" spans="1:4" x14ac:dyDescent="0.3">
      <c r="A3028" s="2" t="s">
        <v>4495</v>
      </c>
      <c r="B3028" s="2" t="s">
        <v>4496</v>
      </c>
      <c r="C3028" s="2" t="s">
        <v>4497</v>
      </c>
      <c r="D3028" s="2" t="s">
        <v>4362</v>
      </c>
    </row>
    <row r="3029" spans="1:4" x14ac:dyDescent="0.3">
      <c r="A3029" s="2" t="s">
        <v>8067</v>
      </c>
      <c r="B3029" s="2" t="s">
        <v>8068</v>
      </c>
      <c r="C3029" s="2" t="s">
        <v>8069</v>
      </c>
      <c r="D3029" s="2" t="s">
        <v>4249</v>
      </c>
    </row>
    <row r="3030" spans="1:4" x14ac:dyDescent="0.3">
      <c r="A3030" s="2" t="s">
        <v>8070</v>
      </c>
      <c r="B3030" s="2" t="s">
        <v>8071</v>
      </c>
      <c r="C3030" s="2" t="s">
        <v>8072</v>
      </c>
      <c r="D3030" s="2" t="s">
        <v>3713</v>
      </c>
    </row>
    <row r="3031" spans="1:4" x14ac:dyDescent="0.3">
      <c r="A3031" s="2" t="s">
        <v>8073</v>
      </c>
      <c r="B3031" s="2" t="s">
        <v>8074</v>
      </c>
      <c r="C3031" s="2" t="s">
        <v>8075</v>
      </c>
      <c r="D3031" s="2" t="s">
        <v>4248</v>
      </c>
    </row>
    <row r="3032" spans="1:4" x14ac:dyDescent="0.3">
      <c r="A3032" s="2" t="s">
        <v>8076</v>
      </c>
      <c r="B3032" s="2" t="s">
        <v>8077</v>
      </c>
      <c r="C3032" s="2" t="s">
        <v>8078</v>
      </c>
      <c r="D3032" s="2" t="s">
        <v>4248</v>
      </c>
    </row>
    <row r="3033" spans="1:4" x14ac:dyDescent="0.3">
      <c r="A3033" s="2" t="s">
        <v>8079</v>
      </c>
      <c r="B3033" s="2" t="s">
        <v>8080</v>
      </c>
      <c r="C3033" s="2" t="s">
        <v>8081</v>
      </c>
      <c r="D3033" s="2" t="s">
        <v>4248</v>
      </c>
    </row>
    <row r="3034" spans="1:4" x14ac:dyDescent="0.3">
      <c r="A3034" s="2" t="s">
        <v>8082</v>
      </c>
      <c r="B3034" s="2" t="s">
        <v>8083</v>
      </c>
      <c r="C3034" s="2" t="s">
        <v>8084</v>
      </c>
      <c r="D3034" s="2" t="s">
        <v>4248</v>
      </c>
    </row>
    <row r="3035" spans="1:4" x14ac:dyDescent="0.3">
      <c r="A3035" s="18" t="s">
        <v>3582</v>
      </c>
      <c r="B3035" s="2" t="s">
        <v>3583</v>
      </c>
      <c r="C3035" s="2" t="s">
        <v>3584</v>
      </c>
      <c r="D3035" s="2" t="s">
        <v>4248</v>
      </c>
    </row>
    <row r="3036" spans="1:4" x14ac:dyDescent="0.3">
      <c r="A3036" s="2" t="s">
        <v>8085</v>
      </c>
      <c r="B3036" s="2" t="s">
        <v>8086</v>
      </c>
      <c r="C3036" s="2" t="s">
        <v>8087</v>
      </c>
      <c r="D3036" s="2" t="s">
        <v>3713</v>
      </c>
    </row>
    <row r="3037" spans="1:4" x14ac:dyDescent="0.3">
      <c r="A3037" s="2" t="s">
        <v>6536</v>
      </c>
      <c r="B3037" s="2" t="s">
        <v>6537</v>
      </c>
      <c r="C3037" s="2" t="s">
        <v>6538</v>
      </c>
      <c r="D3037" s="2" t="s">
        <v>3713</v>
      </c>
    </row>
    <row r="3038" spans="1:4" x14ac:dyDescent="0.3">
      <c r="A3038" s="2" t="s">
        <v>4539</v>
      </c>
      <c r="B3038" s="2" t="s">
        <v>4540</v>
      </c>
      <c r="C3038" s="2" t="s">
        <v>4541</v>
      </c>
      <c r="D3038" s="2" t="s">
        <v>4248</v>
      </c>
    </row>
    <row r="3039" spans="1:4" x14ac:dyDescent="0.3">
      <c r="A3039" s="2" t="s">
        <v>4363</v>
      </c>
      <c r="B3039" s="2" t="s">
        <v>4364</v>
      </c>
      <c r="C3039" s="2" t="s">
        <v>4365</v>
      </c>
      <c r="D3039" s="2" t="s">
        <v>4248</v>
      </c>
    </row>
    <row r="3040" spans="1:4" x14ac:dyDescent="0.3">
      <c r="A3040" s="2" t="s">
        <v>8088</v>
      </c>
      <c r="B3040" s="2" t="s">
        <v>8089</v>
      </c>
      <c r="C3040" s="2" t="s">
        <v>8090</v>
      </c>
      <c r="D3040" s="2" t="s">
        <v>4248</v>
      </c>
    </row>
    <row r="3041" spans="1:4" x14ac:dyDescent="0.3">
      <c r="A3041" s="2" t="s">
        <v>8091</v>
      </c>
      <c r="B3041" s="2" t="s">
        <v>8092</v>
      </c>
      <c r="C3041" s="2" t="s">
        <v>8093</v>
      </c>
      <c r="D3041" s="2" t="s">
        <v>4248</v>
      </c>
    </row>
    <row r="3042" spans="1:4" x14ac:dyDescent="0.3">
      <c r="A3042" s="2" t="s">
        <v>8094</v>
      </c>
      <c r="B3042" s="2" t="s">
        <v>8095</v>
      </c>
      <c r="C3042" s="2" t="s">
        <v>8096</v>
      </c>
      <c r="D3042" s="2" t="s">
        <v>4248</v>
      </c>
    </row>
    <row r="3043" spans="1:4" x14ac:dyDescent="0.3">
      <c r="A3043" s="2" t="s">
        <v>4578</v>
      </c>
      <c r="B3043" s="2" t="s">
        <v>4579</v>
      </c>
      <c r="C3043" s="2" t="s">
        <v>4580</v>
      </c>
      <c r="D3043" s="2" t="s">
        <v>3713</v>
      </c>
    </row>
    <row r="3044" spans="1:4" x14ac:dyDescent="0.3">
      <c r="A3044" s="2" t="s">
        <v>7980</v>
      </c>
      <c r="B3044" s="2" t="s">
        <v>7981</v>
      </c>
      <c r="C3044" s="2" t="s">
        <v>7982</v>
      </c>
      <c r="D3044" s="2" t="s">
        <v>3713</v>
      </c>
    </row>
    <row r="3045" spans="1:4" x14ac:dyDescent="0.3">
      <c r="A3045" s="2" t="s">
        <v>7431</v>
      </c>
      <c r="B3045" s="2" t="s">
        <v>7432</v>
      </c>
      <c r="C3045" s="2" t="s">
        <v>7433</v>
      </c>
      <c r="D3045" s="2" t="s">
        <v>4249</v>
      </c>
    </row>
    <row r="3046" spans="1:4" x14ac:dyDescent="0.3">
      <c r="A3046" s="2" t="s">
        <v>5048</v>
      </c>
      <c r="B3046" s="2" t="s">
        <v>5049</v>
      </c>
      <c r="C3046" s="2" t="s">
        <v>5050</v>
      </c>
      <c r="D3046" s="2" t="s">
        <v>4248</v>
      </c>
    </row>
    <row r="3047" spans="1:4" x14ac:dyDescent="0.3">
      <c r="A3047" s="2" t="s">
        <v>8097</v>
      </c>
      <c r="B3047" s="2" t="s">
        <v>8098</v>
      </c>
      <c r="C3047" s="2" t="s">
        <v>8099</v>
      </c>
      <c r="D3047" s="2" t="s">
        <v>3713</v>
      </c>
    </row>
    <row r="3048" spans="1:4" x14ac:dyDescent="0.3">
      <c r="A3048" s="2" t="s">
        <v>7983</v>
      </c>
      <c r="B3048" s="2" t="s">
        <v>7984</v>
      </c>
      <c r="C3048" s="2" t="s">
        <v>7985</v>
      </c>
      <c r="D3048" s="2" t="s">
        <v>4248</v>
      </c>
    </row>
    <row r="3049" spans="1:4" x14ac:dyDescent="0.3">
      <c r="A3049" s="2" t="s">
        <v>7986</v>
      </c>
      <c r="B3049" s="2" t="s">
        <v>7987</v>
      </c>
      <c r="C3049" s="2" t="s">
        <v>7988</v>
      </c>
      <c r="D3049" s="2" t="s">
        <v>4248</v>
      </c>
    </row>
    <row r="3050" spans="1:4" x14ac:dyDescent="0.3">
      <c r="A3050" s="2" t="s">
        <v>7989</v>
      </c>
      <c r="B3050" s="2" t="s">
        <v>7990</v>
      </c>
      <c r="C3050" s="2" t="s">
        <v>7991</v>
      </c>
      <c r="D3050" s="2" t="s">
        <v>4248</v>
      </c>
    </row>
    <row r="3051" spans="1:4" x14ac:dyDescent="0.3">
      <c r="A3051" s="2" t="s">
        <v>5024</v>
      </c>
      <c r="B3051" s="2" t="s">
        <v>5025</v>
      </c>
      <c r="C3051" s="2" t="s">
        <v>5026</v>
      </c>
      <c r="D3051" s="2" t="s">
        <v>3713</v>
      </c>
    </row>
    <row r="3052" spans="1:4" x14ac:dyDescent="0.3">
      <c r="A3052" s="2" t="s">
        <v>7992</v>
      </c>
      <c r="B3052" s="2" t="s">
        <v>7993</v>
      </c>
      <c r="C3052" s="2" t="s">
        <v>7994</v>
      </c>
      <c r="D3052" s="2" t="s">
        <v>3713</v>
      </c>
    </row>
    <row r="3053" spans="1:4" x14ac:dyDescent="0.3">
      <c r="A3053" s="18" t="s">
        <v>3551</v>
      </c>
      <c r="B3053" s="2" t="s">
        <v>3552</v>
      </c>
      <c r="C3053" s="2" t="s">
        <v>3553</v>
      </c>
      <c r="D3053" s="2" t="s">
        <v>4248</v>
      </c>
    </row>
    <row r="3054" spans="1:4" x14ac:dyDescent="0.3">
      <c r="A3054" s="2" t="s">
        <v>7995</v>
      </c>
      <c r="B3054" s="2" t="s">
        <v>7996</v>
      </c>
      <c r="C3054" s="2" t="s">
        <v>7997</v>
      </c>
      <c r="D3054" s="2" t="s">
        <v>4248</v>
      </c>
    </row>
    <row r="3055" spans="1:4" x14ac:dyDescent="0.3">
      <c r="A3055" s="18" t="s">
        <v>3667</v>
      </c>
      <c r="B3055" s="2" t="s">
        <v>3668</v>
      </c>
      <c r="C3055" s="2" t="s">
        <v>3669</v>
      </c>
      <c r="D3055" s="2" t="s">
        <v>3713</v>
      </c>
    </row>
    <row r="3056" spans="1:4" x14ac:dyDescent="0.3">
      <c r="A3056" s="2" t="s">
        <v>5143</v>
      </c>
      <c r="B3056" s="2" t="s">
        <v>5144</v>
      </c>
      <c r="C3056" s="2" t="s">
        <v>5145</v>
      </c>
      <c r="D3056" s="2" t="s">
        <v>4248</v>
      </c>
    </row>
    <row r="3057" spans="1:4" x14ac:dyDescent="0.3">
      <c r="A3057" s="2" t="s">
        <v>7998</v>
      </c>
      <c r="B3057" s="2" t="s">
        <v>7999</v>
      </c>
      <c r="C3057" s="2" t="s">
        <v>8000</v>
      </c>
      <c r="D3057" s="2" t="s">
        <v>3713</v>
      </c>
    </row>
    <row r="3058" spans="1:4" x14ac:dyDescent="0.3">
      <c r="A3058" s="2" t="s">
        <v>7386</v>
      </c>
      <c r="B3058" s="2" t="s">
        <v>7387</v>
      </c>
      <c r="C3058" s="2" t="s">
        <v>7388</v>
      </c>
      <c r="D3058" s="2" t="s">
        <v>3713</v>
      </c>
    </row>
    <row r="3059" spans="1:4" x14ac:dyDescent="0.3">
      <c r="A3059" s="2" t="s">
        <v>4584</v>
      </c>
      <c r="B3059" s="2" t="s">
        <v>4585</v>
      </c>
      <c r="C3059" s="2" t="s">
        <v>4586</v>
      </c>
      <c r="D3059" s="2" t="s">
        <v>4248</v>
      </c>
    </row>
    <row r="3060" spans="1:4" x14ac:dyDescent="0.3">
      <c r="A3060" s="2" t="s">
        <v>7974</v>
      </c>
      <c r="B3060" s="2" t="s">
        <v>7975</v>
      </c>
      <c r="C3060" s="2" t="s">
        <v>7976</v>
      </c>
      <c r="D3060" s="2" t="s">
        <v>4248</v>
      </c>
    </row>
    <row r="3061" spans="1:4" x14ac:dyDescent="0.3">
      <c r="A3061" s="2" t="s">
        <v>7977</v>
      </c>
      <c r="B3061" s="2" t="s">
        <v>7978</v>
      </c>
      <c r="C3061" s="2" t="s">
        <v>7979</v>
      </c>
      <c r="D3061" s="2" t="s">
        <v>4248</v>
      </c>
    </row>
    <row r="3062" spans="1:4" x14ac:dyDescent="0.3">
      <c r="A3062" s="2" t="s">
        <v>4460</v>
      </c>
      <c r="B3062" s="2" t="s">
        <v>4461</v>
      </c>
      <c r="C3062" s="2" t="s">
        <v>4462</v>
      </c>
      <c r="D3062" s="2" t="s">
        <v>4248</v>
      </c>
    </row>
    <row r="3063" spans="1:4" x14ac:dyDescent="0.3">
      <c r="A3063" s="2" t="s">
        <v>8022</v>
      </c>
      <c r="B3063" s="2" t="s">
        <v>8023</v>
      </c>
      <c r="C3063" s="2" t="s">
        <v>8024</v>
      </c>
      <c r="D3063" s="2" t="s">
        <v>4248</v>
      </c>
    </row>
    <row r="3064" spans="1:4" x14ac:dyDescent="0.3">
      <c r="A3064" s="2" t="s">
        <v>4623</v>
      </c>
      <c r="B3064" s="2" t="s">
        <v>4624</v>
      </c>
      <c r="C3064" s="2" t="s">
        <v>4625</v>
      </c>
      <c r="D3064" s="2" t="s">
        <v>4248</v>
      </c>
    </row>
    <row r="3065" spans="1:4" x14ac:dyDescent="0.3">
      <c r="A3065" s="2" t="s">
        <v>4581</v>
      </c>
      <c r="B3065" s="2" t="s">
        <v>4582</v>
      </c>
      <c r="C3065" s="2" t="s">
        <v>4583</v>
      </c>
      <c r="D3065" s="2" t="s">
        <v>4248</v>
      </c>
    </row>
    <row r="3066" spans="1:4" x14ac:dyDescent="0.3">
      <c r="A3066" s="2" t="s">
        <v>4323</v>
      </c>
      <c r="B3066" s="2" t="s">
        <v>4324</v>
      </c>
      <c r="C3066" s="2" t="s">
        <v>4325</v>
      </c>
      <c r="D3066" s="2" t="s">
        <v>4248</v>
      </c>
    </row>
    <row r="3067" spans="1:4" x14ac:dyDescent="0.3">
      <c r="A3067" s="18" t="s">
        <v>3601</v>
      </c>
      <c r="B3067" s="2" t="s">
        <v>3602</v>
      </c>
      <c r="C3067" s="2" t="s">
        <v>3603</v>
      </c>
      <c r="D3067" s="2" t="s">
        <v>4248</v>
      </c>
    </row>
    <row r="3068" spans="1:4" x14ac:dyDescent="0.3">
      <c r="A3068" s="2" t="s">
        <v>8025</v>
      </c>
      <c r="B3068" s="2" t="s">
        <v>8026</v>
      </c>
      <c r="C3068" s="2" t="s">
        <v>8027</v>
      </c>
      <c r="D3068" s="2" t="s">
        <v>4248</v>
      </c>
    </row>
    <row r="3069" spans="1:4" x14ac:dyDescent="0.3">
      <c r="A3069" s="2" t="s">
        <v>8028</v>
      </c>
      <c r="B3069" s="2" t="s">
        <v>8029</v>
      </c>
      <c r="C3069" s="2" t="s">
        <v>8030</v>
      </c>
      <c r="D3069" s="2" t="s">
        <v>3713</v>
      </c>
    </row>
    <row r="3070" spans="1:4" x14ac:dyDescent="0.3">
      <c r="A3070" s="2" t="s">
        <v>7419</v>
      </c>
      <c r="B3070" s="2" t="s">
        <v>7420</v>
      </c>
      <c r="C3070" s="2" t="s">
        <v>7421</v>
      </c>
      <c r="D3070" s="2" t="s">
        <v>4249</v>
      </c>
    </row>
    <row r="3071" spans="1:4" x14ac:dyDescent="0.3">
      <c r="A3071" s="2" t="s">
        <v>8031</v>
      </c>
      <c r="B3071" s="2" t="s">
        <v>8032</v>
      </c>
      <c r="C3071" s="2" t="s">
        <v>8033</v>
      </c>
      <c r="D3071" s="2" t="s">
        <v>3713</v>
      </c>
    </row>
    <row r="3072" spans="1:4" x14ac:dyDescent="0.3">
      <c r="A3072" s="2" t="s">
        <v>8034</v>
      </c>
      <c r="B3072" s="2" t="s">
        <v>8035</v>
      </c>
      <c r="C3072" s="2" t="s">
        <v>8036</v>
      </c>
      <c r="D3072" s="2" t="s">
        <v>4248</v>
      </c>
    </row>
    <row r="3073" spans="1:4" x14ac:dyDescent="0.3">
      <c r="A3073" s="2" t="s">
        <v>8037</v>
      </c>
      <c r="B3073" s="2" t="s">
        <v>8038</v>
      </c>
      <c r="C3073" s="2" t="s">
        <v>8039</v>
      </c>
      <c r="D3073" s="2" t="s">
        <v>4248</v>
      </c>
    </row>
    <row r="3074" spans="1:4" x14ac:dyDescent="0.3">
      <c r="A3074" s="2" t="s">
        <v>8040</v>
      </c>
      <c r="B3074" s="2" t="s">
        <v>8041</v>
      </c>
      <c r="C3074" s="2" t="s">
        <v>8042</v>
      </c>
      <c r="D3074" s="2" t="s">
        <v>4362</v>
      </c>
    </row>
    <row r="3075" spans="1:4" x14ac:dyDescent="0.3">
      <c r="A3075" s="2" t="s">
        <v>8043</v>
      </c>
      <c r="B3075" s="2" t="s">
        <v>8044</v>
      </c>
      <c r="C3075" s="2" t="s">
        <v>8045</v>
      </c>
      <c r="D3075" s="2" t="s">
        <v>4362</v>
      </c>
    </row>
    <row r="3076" spans="1:4" x14ac:dyDescent="0.3">
      <c r="A3076" s="2" t="s">
        <v>5078</v>
      </c>
      <c r="B3076" s="2" t="s">
        <v>5079</v>
      </c>
      <c r="C3076" s="2" t="s">
        <v>5080</v>
      </c>
      <c r="D3076" s="2" t="s">
        <v>3713</v>
      </c>
    </row>
    <row r="3077" spans="1:4" x14ac:dyDescent="0.3">
      <c r="A3077" s="2" t="s">
        <v>8046</v>
      </c>
      <c r="B3077" s="2" t="s">
        <v>8047</v>
      </c>
      <c r="C3077" s="2" t="s">
        <v>8048</v>
      </c>
      <c r="D3077" s="2" t="s">
        <v>4248</v>
      </c>
    </row>
    <row r="3078" spans="1:4" x14ac:dyDescent="0.3">
      <c r="A3078" s="60" t="s">
        <v>3663</v>
      </c>
      <c r="B3078" s="2" t="s">
        <v>3559</v>
      </c>
      <c r="C3078" s="2" t="s">
        <v>3560</v>
      </c>
      <c r="D3078" s="2" t="s">
        <v>4248</v>
      </c>
    </row>
    <row r="3079" spans="1:4" x14ac:dyDescent="0.3">
      <c r="A3079" s="2" t="s">
        <v>8049</v>
      </c>
      <c r="B3079" s="2" t="s">
        <v>8050</v>
      </c>
      <c r="C3079" s="2" t="s">
        <v>8051</v>
      </c>
      <c r="D3079" s="2" t="s">
        <v>4248</v>
      </c>
    </row>
    <row r="3080" spans="1:4" x14ac:dyDescent="0.3">
      <c r="A3080" s="2" t="s">
        <v>8052</v>
      </c>
      <c r="B3080" s="2" t="s">
        <v>8053</v>
      </c>
      <c r="C3080" s="2" t="s">
        <v>8054</v>
      </c>
      <c r="D3080" s="2" t="s">
        <v>4248</v>
      </c>
    </row>
    <row r="3081" spans="1:4" x14ac:dyDescent="0.3">
      <c r="A3081" s="2" t="s">
        <v>4557</v>
      </c>
      <c r="B3081" s="2" t="s">
        <v>4558</v>
      </c>
      <c r="C3081" s="2" t="s">
        <v>4559</v>
      </c>
      <c r="D3081" s="2" t="s">
        <v>3713</v>
      </c>
    </row>
    <row r="3082" spans="1:4" x14ac:dyDescent="0.3">
      <c r="A3082" s="2" t="s">
        <v>4560</v>
      </c>
      <c r="B3082" s="2" t="s">
        <v>4561</v>
      </c>
      <c r="C3082" s="2" t="s">
        <v>4562</v>
      </c>
      <c r="D3082" s="2" t="s">
        <v>3713</v>
      </c>
    </row>
    <row r="3083" spans="1:4" x14ac:dyDescent="0.3">
      <c r="A3083" s="2" t="s">
        <v>8055</v>
      </c>
      <c r="B3083" s="2" t="s">
        <v>8056</v>
      </c>
      <c r="C3083" s="2" t="s">
        <v>8057</v>
      </c>
      <c r="D3083" s="2" t="s">
        <v>4248</v>
      </c>
    </row>
    <row r="3084" spans="1:4" x14ac:dyDescent="0.3">
      <c r="A3084" s="2" t="s">
        <v>7470</v>
      </c>
      <c r="B3084" s="2" t="s">
        <v>7471</v>
      </c>
      <c r="C3084" s="2" t="s">
        <v>7472</v>
      </c>
      <c r="D3084" s="2" t="s">
        <v>4248</v>
      </c>
    </row>
    <row r="3085" spans="1:4" x14ac:dyDescent="0.3">
      <c r="A3085" s="2" t="s">
        <v>8058</v>
      </c>
      <c r="B3085" s="2" t="s">
        <v>8059</v>
      </c>
      <c r="C3085" s="2" t="s">
        <v>8060</v>
      </c>
      <c r="D3085" s="2" t="s">
        <v>4248</v>
      </c>
    </row>
    <row r="3086" spans="1:4" x14ac:dyDescent="0.3">
      <c r="A3086" s="2" t="s">
        <v>8061</v>
      </c>
      <c r="B3086" s="2" t="s">
        <v>8062</v>
      </c>
      <c r="C3086" s="2" t="s">
        <v>8063</v>
      </c>
      <c r="D3086" s="2" t="s">
        <v>4248</v>
      </c>
    </row>
    <row r="3087" spans="1:4" x14ac:dyDescent="0.3">
      <c r="A3087" s="2" t="s">
        <v>7464</v>
      </c>
      <c r="B3087" s="2" t="s">
        <v>7465</v>
      </c>
      <c r="C3087" s="2" t="s">
        <v>7466</v>
      </c>
      <c r="D3087" s="2" t="s">
        <v>4248</v>
      </c>
    </row>
    <row r="3088" spans="1:4" x14ac:dyDescent="0.3">
      <c r="A3088" s="2" t="s">
        <v>4620</v>
      </c>
      <c r="B3088" s="2" t="s">
        <v>4621</v>
      </c>
      <c r="C3088" s="2" t="s">
        <v>4622</v>
      </c>
      <c r="D3088" s="2" t="s">
        <v>4248</v>
      </c>
    </row>
    <row r="3089" spans="1:4" x14ac:dyDescent="0.3">
      <c r="A3089" s="2" t="s">
        <v>8064</v>
      </c>
      <c r="B3089" s="2" t="s">
        <v>8065</v>
      </c>
      <c r="C3089" s="2" t="s">
        <v>8066</v>
      </c>
      <c r="D3089" s="2" t="s">
        <v>4248</v>
      </c>
    </row>
    <row r="3090" spans="1:4" x14ac:dyDescent="0.3">
      <c r="A3090" s="2" t="s">
        <v>7488</v>
      </c>
      <c r="B3090" s="2" t="s">
        <v>7489</v>
      </c>
      <c r="C3090" s="2" t="s">
        <v>7490</v>
      </c>
      <c r="D3090" s="2" t="s">
        <v>3713</v>
      </c>
    </row>
    <row r="3091" spans="1:4" x14ac:dyDescent="0.3">
      <c r="A3091" s="2" t="s">
        <v>7497</v>
      </c>
      <c r="B3091" s="2" t="s">
        <v>7498</v>
      </c>
      <c r="C3091" s="2" t="s">
        <v>7499</v>
      </c>
      <c r="D3091" s="2" t="s">
        <v>3713</v>
      </c>
    </row>
    <row r="3092" spans="1:4" x14ac:dyDescent="0.3">
      <c r="A3092" s="2" t="s">
        <v>4515</v>
      </c>
      <c r="B3092" s="2" t="s">
        <v>4516</v>
      </c>
      <c r="C3092" s="2" t="s">
        <v>4517</v>
      </c>
      <c r="D3092" s="2" t="s">
        <v>3713</v>
      </c>
    </row>
    <row r="3093" spans="1:4" x14ac:dyDescent="0.3">
      <c r="A3093" s="2" t="s">
        <v>4590</v>
      </c>
      <c r="B3093" s="2" t="s">
        <v>4591</v>
      </c>
      <c r="C3093" s="2" t="s">
        <v>4592</v>
      </c>
      <c r="D3093" s="2" t="s">
        <v>3713</v>
      </c>
    </row>
    <row r="3094" spans="1:4" x14ac:dyDescent="0.3">
      <c r="A3094" s="2" t="s">
        <v>4518</v>
      </c>
      <c r="B3094" s="2" t="s">
        <v>4519</v>
      </c>
      <c r="C3094" s="2" t="s">
        <v>4520</v>
      </c>
      <c r="D3094" s="2" t="s">
        <v>4248</v>
      </c>
    </row>
    <row r="3095" spans="1:4" x14ac:dyDescent="0.3">
      <c r="A3095" s="2" t="s">
        <v>4293</v>
      </c>
      <c r="B3095" s="2" t="s">
        <v>4294</v>
      </c>
      <c r="C3095" s="2" t="s">
        <v>4295</v>
      </c>
      <c r="D3095" s="2" t="s">
        <v>3713</v>
      </c>
    </row>
    <row r="3096" spans="1:4" x14ac:dyDescent="0.3">
      <c r="A3096" s="2" t="s">
        <v>8001</v>
      </c>
      <c r="B3096" s="2" t="s">
        <v>8002</v>
      </c>
      <c r="C3096" s="2" t="s">
        <v>8003</v>
      </c>
      <c r="D3096" s="2" t="s">
        <v>4248</v>
      </c>
    </row>
    <row r="3097" spans="1:4" x14ac:dyDescent="0.3">
      <c r="A3097" s="2" t="s">
        <v>5036</v>
      </c>
      <c r="B3097" s="2" t="s">
        <v>5037</v>
      </c>
      <c r="C3097" s="2" t="s">
        <v>5038</v>
      </c>
      <c r="D3097" s="2" t="s">
        <v>4248</v>
      </c>
    </row>
    <row r="3098" spans="1:4" x14ac:dyDescent="0.3">
      <c r="A3098" s="2" t="s">
        <v>7452</v>
      </c>
      <c r="B3098" s="2" t="s">
        <v>7453</v>
      </c>
      <c r="C3098" s="2" t="s">
        <v>7454</v>
      </c>
      <c r="D3098" s="2" t="s">
        <v>4248</v>
      </c>
    </row>
    <row r="3099" spans="1:4" x14ac:dyDescent="0.3">
      <c r="A3099" s="2" t="s">
        <v>4483</v>
      </c>
      <c r="B3099" s="2" t="s">
        <v>4484</v>
      </c>
      <c r="C3099" s="2" t="s">
        <v>4485</v>
      </c>
      <c r="D3099" s="2" t="s">
        <v>4248</v>
      </c>
    </row>
    <row r="3100" spans="1:4" x14ac:dyDescent="0.3">
      <c r="A3100" s="2" t="s">
        <v>8004</v>
      </c>
      <c r="B3100" s="2" t="s">
        <v>8005</v>
      </c>
      <c r="C3100" s="2" t="s">
        <v>8006</v>
      </c>
      <c r="D3100" s="2" t="s">
        <v>4362</v>
      </c>
    </row>
    <row r="3101" spans="1:4" x14ac:dyDescent="0.3">
      <c r="A3101" s="2" t="s">
        <v>8007</v>
      </c>
      <c r="B3101" s="2" t="s">
        <v>8008</v>
      </c>
      <c r="C3101" s="2" t="s">
        <v>8009</v>
      </c>
      <c r="D3101" s="2" t="s">
        <v>4248</v>
      </c>
    </row>
    <row r="3102" spans="1:4" x14ac:dyDescent="0.3">
      <c r="A3102" s="2" t="s">
        <v>8010</v>
      </c>
      <c r="B3102" s="2" t="s">
        <v>8011</v>
      </c>
      <c r="C3102" s="2" t="s">
        <v>8012</v>
      </c>
      <c r="D3102" s="2" t="s">
        <v>4249</v>
      </c>
    </row>
    <row r="3103" spans="1:4" x14ac:dyDescent="0.3">
      <c r="A3103" s="2" t="s">
        <v>8013</v>
      </c>
      <c r="B3103" s="2" t="s">
        <v>8014</v>
      </c>
      <c r="C3103" s="2" t="s">
        <v>8015</v>
      </c>
      <c r="D3103" s="2" t="s">
        <v>4248</v>
      </c>
    </row>
    <row r="3104" spans="1:4" x14ac:dyDescent="0.3">
      <c r="A3104" s="2" t="s">
        <v>8016</v>
      </c>
      <c r="B3104" s="2" t="s">
        <v>8017</v>
      </c>
      <c r="C3104" s="2" t="s">
        <v>8018</v>
      </c>
      <c r="D3104" s="2" t="s">
        <v>4249</v>
      </c>
    </row>
    <row r="3105" spans="1:4" x14ac:dyDescent="0.3">
      <c r="A3105" s="2" t="s">
        <v>6542</v>
      </c>
      <c r="B3105" s="2" t="s">
        <v>6543</v>
      </c>
      <c r="C3105" s="2" t="s">
        <v>6544</v>
      </c>
      <c r="D3105" s="2" t="s">
        <v>4248</v>
      </c>
    </row>
    <row r="3106" spans="1:4" x14ac:dyDescent="0.3">
      <c r="A3106" s="2" t="s">
        <v>8019</v>
      </c>
      <c r="B3106" s="2" t="s">
        <v>8020</v>
      </c>
      <c r="C3106" s="2" t="s">
        <v>8021</v>
      </c>
      <c r="D3106" s="2" t="s">
        <v>4362</v>
      </c>
    </row>
    <row r="3107" spans="1:4" x14ac:dyDescent="0.3">
      <c r="A3107" s="2" t="s">
        <v>5093</v>
      </c>
      <c r="B3107" s="2" t="s">
        <v>5094</v>
      </c>
      <c r="C3107" s="2" t="s">
        <v>5095</v>
      </c>
      <c r="D3107" s="2" t="s">
        <v>4248</v>
      </c>
    </row>
    <row r="3108" spans="1:4" x14ac:dyDescent="0.3">
      <c r="A3108" s="2" t="s">
        <v>4545</v>
      </c>
      <c r="B3108" s="2" t="s">
        <v>4546</v>
      </c>
      <c r="C3108" s="2" t="s">
        <v>4547</v>
      </c>
      <c r="D3108" s="2" t="s">
        <v>3713</v>
      </c>
    </row>
    <row r="3109" spans="1:4" x14ac:dyDescent="0.3">
      <c r="A3109" s="2" t="s">
        <v>4715</v>
      </c>
      <c r="B3109" s="2" t="s">
        <v>4716</v>
      </c>
      <c r="C3109" s="2" t="s">
        <v>4717</v>
      </c>
      <c r="D3109" s="2" t="s">
        <v>4248</v>
      </c>
    </row>
    <row r="3110" spans="1:4" x14ac:dyDescent="0.3">
      <c r="A3110" s="2" t="s">
        <v>4721</v>
      </c>
      <c r="B3110" s="2" t="s">
        <v>4722</v>
      </c>
      <c r="C3110" s="2" t="s">
        <v>4723</v>
      </c>
      <c r="D3110" s="2" t="s">
        <v>4248</v>
      </c>
    </row>
    <row r="3111" spans="1:4" x14ac:dyDescent="0.3">
      <c r="A3111" s="2" t="s">
        <v>4718</v>
      </c>
      <c r="B3111" s="2" t="s">
        <v>4719</v>
      </c>
      <c r="C3111" s="2" t="s">
        <v>4720</v>
      </c>
      <c r="D3111" s="2" t="s">
        <v>4248</v>
      </c>
    </row>
    <row r="3112" spans="1:4" x14ac:dyDescent="0.3">
      <c r="A3112" s="2" t="s">
        <v>4727</v>
      </c>
      <c r="B3112" s="2" t="s">
        <v>4728</v>
      </c>
      <c r="C3112" s="2" t="s">
        <v>4729</v>
      </c>
      <c r="D3112" s="2" t="s">
        <v>4248</v>
      </c>
    </row>
    <row r="3113" spans="1:4" x14ac:dyDescent="0.3">
      <c r="A3113" s="2" t="s">
        <v>4724</v>
      </c>
      <c r="B3113" s="2" t="s">
        <v>4725</v>
      </c>
      <c r="C3113" s="2" t="s">
        <v>4726</v>
      </c>
      <c r="D3113" s="2" t="s">
        <v>4248</v>
      </c>
    </row>
    <row r="3114" spans="1:4" x14ac:dyDescent="0.3">
      <c r="A3114" s="2" t="s">
        <v>4733</v>
      </c>
      <c r="B3114" s="2" t="s">
        <v>4734</v>
      </c>
      <c r="C3114" s="2" t="s">
        <v>4735</v>
      </c>
      <c r="D3114" s="2" t="s">
        <v>4248</v>
      </c>
    </row>
    <row r="3115" spans="1:4" x14ac:dyDescent="0.3">
      <c r="A3115" s="2" t="s">
        <v>4730</v>
      </c>
      <c r="B3115" s="2" t="s">
        <v>4731</v>
      </c>
      <c r="C3115" s="2" t="s">
        <v>4732</v>
      </c>
      <c r="D3115" s="2" t="s">
        <v>4248</v>
      </c>
    </row>
    <row r="3116" spans="1:4" x14ac:dyDescent="0.3">
      <c r="A3116" s="2" t="s">
        <v>4739</v>
      </c>
      <c r="B3116" s="2" t="s">
        <v>4740</v>
      </c>
      <c r="C3116" s="2" t="s">
        <v>4741</v>
      </c>
      <c r="D3116" s="2" t="s">
        <v>4248</v>
      </c>
    </row>
    <row r="3117" spans="1:4" x14ac:dyDescent="0.3">
      <c r="A3117" s="2" t="s">
        <v>4736</v>
      </c>
      <c r="B3117" s="2" t="s">
        <v>4737</v>
      </c>
      <c r="C3117" s="2" t="s">
        <v>4738</v>
      </c>
      <c r="D3117" s="2" t="s">
        <v>4248</v>
      </c>
    </row>
    <row r="3118" spans="1:4" x14ac:dyDescent="0.3">
      <c r="A3118" s="2" t="s">
        <v>4745</v>
      </c>
      <c r="B3118" s="2" t="s">
        <v>4746</v>
      </c>
      <c r="C3118" s="2" t="s">
        <v>4747</v>
      </c>
      <c r="D3118" s="2" t="s">
        <v>4248</v>
      </c>
    </row>
    <row r="3119" spans="1:4" x14ac:dyDescent="0.3">
      <c r="A3119" s="2" t="s">
        <v>4742</v>
      </c>
      <c r="B3119" s="2" t="s">
        <v>4743</v>
      </c>
      <c r="C3119" s="2" t="s">
        <v>4744</v>
      </c>
      <c r="D3119" s="2" t="s">
        <v>4248</v>
      </c>
    </row>
    <row r="3120" spans="1:4" x14ac:dyDescent="0.3">
      <c r="A3120" s="2" t="s">
        <v>4751</v>
      </c>
      <c r="B3120" s="2" t="s">
        <v>4752</v>
      </c>
      <c r="C3120" s="2" t="s">
        <v>4753</v>
      </c>
      <c r="D3120" s="2" t="s">
        <v>4248</v>
      </c>
    </row>
    <row r="3121" spans="1:4" x14ac:dyDescent="0.3">
      <c r="A3121" s="2" t="s">
        <v>4748</v>
      </c>
      <c r="B3121" s="2" t="s">
        <v>4749</v>
      </c>
      <c r="C3121" s="2" t="s">
        <v>4750</v>
      </c>
      <c r="D3121" s="2" t="s">
        <v>4248</v>
      </c>
    </row>
    <row r="3122" spans="1:4" x14ac:dyDescent="0.3">
      <c r="A3122" s="2" t="s">
        <v>4757</v>
      </c>
      <c r="B3122" s="2" t="s">
        <v>4758</v>
      </c>
      <c r="C3122" s="2" t="s">
        <v>4759</v>
      </c>
      <c r="D3122" s="2" t="s">
        <v>4248</v>
      </c>
    </row>
    <row r="3123" spans="1:4" x14ac:dyDescent="0.3">
      <c r="A3123" s="2" t="s">
        <v>4754</v>
      </c>
      <c r="B3123" s="2" t="s">
        <v>4755</v>
      </c>
      <c r="C3123" s="2" t="s">
        <v>4756</v>
      </c>
      <c r="D3123" s="2" t="s">
        <v>4248</v>
      </c>
    </row>
    <row r="3124" spans="1:4" x14ac:dyDescent="0.3">
      <c r="A3124" s="2" t="s">
        <v>4763</v>
      </c>
      <c r="B3124" s="2" t="s">
        <v>4764</v>
      </c>
      <c r="C3124" s="2" t="s">
        <v>4765</v>
      </c>
      <c r="D3124" s="2" t="s">
        <v>4248</v>
      </c>
    </row>
    <row r="3125" spans="1:4" x14ac:dyDescent="0.3">
      <c r="A3125" s="2" t="s">
        <v>4760</v>
      </c>
      <c r="B3125" s="2" t="s">
        <v>4761</v>
      </c>
      <c r="C3125" s="2" t="s">
        <v>4762</v>
      </c>
      <c r="D3125" s="2" t="s">
        <v>4248</v>
      </c>
    </row>
    <row r="3126" spans="1:4" x14ac:dyDescent="0.3">
      <c r="A3126" s="2" t="s">
        <v>4769</v>
      </c>
      <c r="B3126" s="2" t="s">
        <v>4770</v>
      </c>
      <c r="C3126" s="2" t="s">
        <v>4771</v>
      </c>
      <c r="D3126" s="2" t="s">
        <v>4248</v>
      </c>
    </row>
    <row r="3127" spans="1:4" x14ac:dyDescent="0.3">
      <c r="A3127" s="2" t="s">
        <v>4766</v>
      </c>
      <c r="B3127" s="2" t="s">
        <v>4767</v>
      </c>
      <c r="C3127" s="2" t="s">
        <v>4768</v>
      </c>
      <c r="D3127" s="2" t="s">
        <v>4248</v>
      </c>
    </row>
    <row r="3128" spans="1:4" x14ac:dyDescent="0.3">
      <c r="A3128" s="2" t="s">
        <v>4775</v>
      </c>
      <c r="B3128" s="2" t="s">
        <v>4776</v>
      </c>
      <c r="C3128" s="2" t="s">
        <v>4777</v>
      </c>
      <c r="D3128" s="2" t="s">
        <v>4248</v>
      </c>
    </row>
    <row r="3129" spans="1:4" x14ac:dyDescent="0.3">
      <c r="A3129" s="2" t="s">
        <v>4772</v>
      </c>
      <c r="B3129" s="2" t="s">
        <v>4773</v>
      </c>
      <c r="C3129" s="2" t="s">
        <v>4774</v>
      </c>
      <c r="D3129" s="2" t="s">
        <v>4248</v>
      </c>
    </row>
    <row r="3130" spans="1:4" x14ac:dyDescent="0.3">
      <c r="A3130" s="2" t="s">
        <v>4781</v>
      </c>
      <c r="B3130" s="2" t="s">
        <v>4782</v>
      </c>
      <c r="C3130" s="2" t="s">
        <v>4783</v>
      </c>
      <c r="D3130" s="2" t="s">
        <v>4248</v>
      </c>
    </row>
    <row r="3131" spans="1:4" x14ac:dyDescent="0.3">
      <c r="A3131" s="2" t="s">
        <v>4778</v>
      </c>
      <c r="B3131" s="2" t="s">
        <v>4779</v>
      </c>
      <c r="C3131" s="2" t="s">
        <v>4780</v>
      </c>
      <c r="D3131" s="2" t="s">
        <v>4248</v>
      </c>
    </row>
    <row r="3132" spans="1:4" x14ac:dyDescent="0.3">
      <c r="A3132" s="2" t="s">
        <v>4509</v>
      </c>
      <c r="B3132" s="2" t="s">
        <v>4510</v>
      </c>
      <c r="C3132" s="2" t="s">
        <v>4511</v>
      </c>
      <c r="D3132" s="2" t="s">
        <v>4248</v>
      </c>
    </row>
    <row r="3133" spans="1:4" x14ac:dyDescent="0.3">
      <c r="A3133" s="2" t="s">
        <v>4784</v>
      </c>
      <c r="B3133" s="2" t="s">
        <v>4785</v>
      </c>
      <c r="C3133" s="2" t="s">
        <v>4786</v>
      </c>
      <c r="D3133" s="2" t="s">
        <v>4248</v>
      </c>
    </row>
    <row r="3134" spans="1:4" x14ac:dyDescent="0.3">
      <c r="A3134" s="2" t="s">
        <v>4790</v>
      </c>
      <c r="B3134" s="2" t="s">
        <v>4791</v>
      </c>
      <c r="C3134" s="2" t="s">
        <v>4792</v>
      </c>
      <c r="D3134" s="2" t="s">
        <v>4248</v>
      </c>
    </row>
    <row r="3135" spans="1:4" x14ac:dyDescent="0.3">
      <c r="A3135" s="2" t="s">
        <v>4787</v>
      </c>
      <c r="B3135" s="2" t="s">
        <v>4788</v>
      </c>
      <c r="C3135" s="2" t="s">
        <v>4789</v>
      </c>
      <c r="D3135" s="2" t="s">
        <v>4248</v>
      </c>
    </row>
    <row r="3136" spans="1:4" x14ac:dyDescent="0.3">
      <c r="A3136" s="2" t="s">
        <v>4796</v>
      </c>
      <c r="B3136" s="2" t="s">
        <v>4797</v>
      </c>
      <c r="C3136" s="2" t="s">
        <v>4798</v>
      </c>
      <c r="D3136" s="2" t="s">
        <v>4248</v>
      </c>
    </row>
    <row r="3137" spans="1:4" x14ac:dyDescent="0.3">
      <c r="A3137" s="2" t="s">
        <v>4793</v>
      </c>
      <c r="B3137" s="2" t="s">
        <v>4794</v>
      </c>
      <c r="C3137" s="2" t="s">
        <v>4795</v>
      </c>
      <c r="D3137" s="2" t="s">
        <v>4248</v>
      </c>
    </row>
    <row r="3138" spans="1:4" x14ac:dyDescent="0.3">
      <c r="A3138" s="2" t="s">
        <v>4802</v>
      </c>
      <c r="B3138" s="2" t="s">
        <v>4803</v>
      </c>
      <c r="C3138" s="2" t="s">
        <v>4804</v>
      </c>
      <c r="D3138" s="2" t="s">
        <v>4248</v>
      </c>
    </row>
    <row r="3139" spans="1:4" x14ac:dyDescent="0.3">
      <c r="A3139" s="2" t="s">
        <v>4799</v>
      </c>
      <c r="B3139" s="2" t="s">
        <v>4800</v>
      </c>
      <c r="C3139" s="2" t="s">
        <v>4801</v>
      </c>
      <c r="D3139" s="2" t="s">
        <v>4248</v>
      </c>
    </row>
    <row r="3140" spans="1:4" x14ac:dyDescent="0.3">
      <c r="A3140" s="2" t="s">
        <v>4808</v>
      </c>
      <c r="B3140" s="2" t="s">
        <v>4809</v>
      </c>
      <c r="C3140" s="2" t="s">
        <v>4810</v>
      </c>
      <c r="D3140" s="2" t="s">
        <v>4248</v>
      </c>
    </row>
    <row r="3141" spans="1:4" x14ac:dyDescent="0.3">
      <c r="A3141" s="2" t="s">
        <v>4805</v>
      </c>
      <c r="B3141" s="2" t="s">
        <v>4806</v>
      </c>
      <c r="C3141" s="2" t="s">
        <v>4807</v>
      </c>
      <c r="D3141" s="2" t="s">
        <v>4248</v>
      </c>
    </row>
    <row r="3142" spans="1:4" x14ac:dyDescent="0.3">
      <c r="A3142" s="2" t="s">
        <v>4814</v>
      </c>
      <c r="B3142" s="2" t="s">
        <v>4815</v>
      </c>
      <c r="C3142" s="2" t="s">
        <v>4816</v>
      </c>
      <c r="D3142" s="2" t="s">
        <v>4248</v>
      </c>
    </row>
    <row r="3143" spans="1:4" x14ac:dyDescent="0.3">
      <c r="A3143" s="2" t="s">
        <v>4811</v>
      </c>
      <c r="B3143" s="2" t="s">
        <v>4812</v>
      </c>
      <c r="C3143" s="2" t="s">
        <v>4813</v>
      </c>
      <c r="D3143" s="2" t="s">
        <v>4248</v>
      </c>
    </row>
    <row r="3144" spans="1:4" x14ac:dyDescent="0.3">
      <c r="A3144" s="2" t="s">
        <v>4820</v>
      </c>
      <c r="B3144" s="2" t="s">
        <v>4821</v>
      </c>
      <c r="C3144" s="2" t="s">
        <v>4822</v>
      </c>
      <c r="D3144" s="2" t="s">
        <v>4248</v>
      </c>
    </row>
    <row r="3145" spans="1:4" x14ac:dyDescent="0.3">
      <c r="A3145" s="2" t="s">
        <v>4817</v>
      </c>
      <c r="B3145" s="2" t="s">
        <v>4818</v>
      </c>
      <c r="C3145" s="2" t="s">
        <v>4819</v>
      </c>
      <c r="D3145" s="2" t="s">
        <v>4248</v>
      </c>
    </row>
    <row r="3146" spans="1:4" x14ac:dyDescent="0.3">
      <c r="A3146" s="2" t="s">
        <v>4823</v>
      </c>
      <c r="B3146" s="2" t="s">
        <v>4824</v>
      </c>
      <c r="C3146" s="2" t="s">
        <v>4825</v>
      </c>
      <c r="D3146" s="2" t="s">
        <v>4248</v>
      </c>
    </row>
    <row r="3147" spans="1:4" x14ac:dyDescent="0.3">
      <c r="A3147" s="2" t="s">
        <v>4393</v>
      </c>
      <c r="B3147" s="2" t="s">
        <v>4394</v>
      </c>
      <c r="C3147" s="2" t="s">
        <v>4395</v>
      </c>
      <c r="D3147" s="2" t="s">
        <v>4362</v>
      </c>
    </row>
    <row r="3148" spans="1:4" x14ac:dyDescent="0.3">
      <c r="A3148" s="2" t="s">
        <v>4390</v>
      </c>
      <c r="B3148" s="2" t="s">
        <v>4391</v>
      </c>
      <c r="C3148" s="2" t="s">
        <v>4392</v>
      </c>
      <c r="D3148" s="2" t="s">
        <v>4362</v>
      </c>
    </row>
    <row r="3149" spans="1:4" x14ac:dyDescent="0.3">
      <c r="A3149" s="2" t="s">
        <v>4396</v>
      </c>
      <c r="B3149" s="2" t="s">
        <v>4397</v>
      </c>
      <c r="C3149" s="2" t="s">
        <v>4398</v>
      </c>
      <c r="D3149" s="2" t="s">
        <v>4362</v>
      </c>
    </row>
    <row r="3150" spans="1:4" x14ac:dyDescent="0.3">
      <c r="A3150" s="2" t="s">
        <v>4359</v>
      </c>
      <c r="B3150" s="2" t="s">
        <v>4360</v>
      </c>
      <c r="C3150" s="2" t="s">
        <v>4361</v>
      </c>
      <c r="D3150" s="2" t="s">
        <v>4362</v>
      </c>
    </row>
    <row r="3151" spans="1:4" x14ac:dyDescent="0.3">
      <c r="A3151" s="2" t="s">
        <v>4402</v>
      </c>
      <c r="B3151" s="2" t="s">
        <v>4403</v>
      </c>
      <c r="C3151" s="2" t="s">
        <v>4404</v>
      </c>
      <c r="D3151" s="2" t="s">
        <v>4362</v>
      </c>
    </row>
    <row r="3152" spans="1:4" x14ac:dyDescent="0.3">
      <c r="A3152" s="2" t="s">
        <v>4399</v>
      </c>
      <c r="B3152" s="2" t="s">
        <v>4400</v>
      </c>
      <c r="C3152" s="2" t="s">
        <v>4401</v>
      </c>
      <c r="D3152" s="2" t="s">
        <v>4362</v>
      </c>
    </row>
    <row r="3153" spans="1:4" x14ac:dyDescent="0.3">
      <c r="A3153" s="2" t="s">
        <v>4498</v>
      </c>
      <c r="B3153" s="2" t="s">
        <v>4406</v>
      </c>
      <c r="C3153" s="2" t="s">
        <v>4499</v>
      </c>
      <c r="D3153" s="2" t="s">
        <v>4362</v>
      </c>
    </row>
    <row r="3154" spans="1:4" x14ac:dyDescent="0.3">
      <c r="A3154" s="2" t="s">
        <v>4405</v>
      </c>
      <c r="B3154" s="2" t="s">
        <v>4406</v>
      </c>
      <c r="C3154" s="2" t="s">
        <v>4407</v>
      </c>
      <c r="D3154" s="2" t="s">
        <v>4362</v>
      </c>
    </row>
    <row r="3155" spans="1:4" x14ac:dyDescent="0.3">
      <c r="A3155" s="2" t="s">
        <v>4408</v>
      </c>
      <c r="B3155" s="2" t="s">
        <v>4409</v>
      </c>
      <c r="C3155" s="2" t="s">
        <v>4410</v>
      </c>
      <c r="D3155" s="2" t="s">
        <v>4362</v>
      </c>
    </row>
    <row r="3156" spans="1:4" x14ac:dyDescent="0.3">
      <c r="A3156" s="2" t="s">
        <v>4500</v>
      </c>
      <c r="B3156" s="2" t="s">
        <v>4501</v>
      </c>
      <c r="C3156" s="2" t="s">
        <v>4502</v>
      </c>
      <c r="D3156" s="2" t="s">
        <v>4362</v>
      </c>
    </row>
    <row r="3157" spans="1:4" x14ac:dyDescent="0.3">
      <c r="A3157" s="2" t="s">
        <v>4270</v>
      </c>
      <c r="B3157" s="2" t="s">
        <v>4271</v>
      </c>
      <c r="C3157" s="2" t="s">
        <v>4272</v>
      </c>
      <c r="D3157" s="2" t="s">
        <v>4249</v>
      </c>
    </row>
    <row r="3158" spans="1:4" x14ac:dyDescent="0.3">
      <c r="A3158" s="2" t="s">
        <v>4411</v>
      </c>
      <c r="B3158" s="2" t="s">
        <v>4412</v>
      </c>
      <c r="C3158" s="2" t="s">
        <v>4413</v>
      </c>
      <c r="D3158" s="2" t="s">
        <v>4249</v>
      </c>
    </row>
    <row r="3159" spans="1:4" x14ac:dyDescent="0.3">
      <c r="A3159" s="2" t="s">
        <v>4417</v>
      </c>
      <c r="B3159" s="2" t="s">
        <v>4418</v>
      </c>
      <c r="C3159" s="2" t="s">
        <v>4419</v>
      </c>
      <c r="D3159" s="2" t="s">
        <v>4249</v>
      </c>
    </row>
    <row r="3160" spans="1:4" x14ac:dyDescent="0.3">
      <c r="A3160" s="2" t="s">
        <v>4414</v>
      </c>
      <c r="B3160" s="2" t="s">
        <v>4415</v>
      </c>
      <c r="C3160" s="2" t="s">
        <v>4416</v>
      </c>
      <c r="D3160" s="2" t="s">
        <v>4362</v>
      </c>
    </row>
    <row r="3161" spans="1:4" x14ac:dyDescent="0.3">
      <c r="A3161" s="2" t="s">
        <v>4423</v>
      </c>
      <c r="B3161" s="2" t="s">
        <v>4424</v>
      </c>
      <c r="C3161" s="2" t="s">
        <v>4425</v>
      </c>
      <c r="D3161" s="2" t="s">
        <v>4362</v>
      </c>
    </row>
    <row r="3162" spans="1:4" x14ac:dyDescent="0.3">
      <c r="A3162" s="2" t="s">
        <v>4420</v>
      </c>
      <c r="B3162" s="2" t="s">
        <v>4421</v>
      </c>
      <c r="C3162" s="2" t="s">
        <v>4422</v>
      </c>
      <c r="D3162" s="2" t="s">
        <v>4362</v>
      </c>
    </row>
    <row r="3163" spans="1:4" x14ac:dyDescent="0.3">
      <c r="A3163" s="2" t="s">
        <v>4429</v>
      </c>
      <c r="B3163" s="2" t="s">
        <v>4430</v>
      </c>
      <c r="C3163" s="2" t="s">
        <v>4431</v>
      </c>
      <c r="D3163" s="2" t="s">
        <v>4362</v>
      </c>
    </row>
    <row r="3164" spans="1:4" x14ac:dyDescent="0.3">
      <c r="A3164" s="2" t="s">
        <v>4426</v>
      </c>
      <c r="B3164" s="2" t="s">
        <v>4427</v>
      </c>
      <c r="C3164" s="2" t="s">
        <v>4428</v>
      </c>
      <c r="D3164" s="2" t="s">
        <v>4362</v>
      </c>
    </row>
    <row r="3165" spans="1:4" x14ac:dyDescent="0.3">
      <c r="A3165" s="2" t="s">
        <v>4435</v>
      </c>
      <c r="B3165" s="2" t="s">
        <v>4433</v>
      </c>
      <c r="C3165" s="2" t="s">
        <v>4436</v>
      </c>
      <c r="D3165" s="2" t="s">
        <v>4362</v>
      </c>
    </row>
    <row r="3166" spans="1:4" x14ac:dyDescent="0.3">
      <c r="A3166" s="2" t="s">
        <v>4432</v>
      </c>
      <c r="B3166" s="2" t="s">
        <v>4433</v>
      </c>
      <c r="C3166" s="2" t="s">
        <v>4434</v>
      </c>
      <c r="D3166" s="2" t="s">
        <v>4362</v>
      </c>
    </row>
    <row r="3167" spans="1:4" x14ac:dyDescent="0.3">
      <c r="A3167" s="2" t="s">
        <v>4440</v>
      </c>
      <c r="B3167" s="2" t="s">
        <v>4433</v>
      </c>
      <c r="C3167" s="2" t="s">
        <v>4441</v>
      </c>
      <c r="D3167" s="2" t="s">
        <v>4362</v>
      </c>
    </row>
    <row r="3168" spans="1:4" x14ac:dyDescent="0.3">
      <c r="A3168" s="2" t="s">
        <v>4437</v>
      </c>
      <c r="B3168" s="2" t="s">
        <v>4438</v>
      </c>
      <c r="C3168" s="2" t="s">
        <v>4439</v>
      </c>
      <c r="D3168" s="2" t="s">
        <v>4249</v>
      </c>
    </row>
    <row r="3169" spans="1:4" x14ac:dyDescent="0.3">
      <c r="A3169" s="2" t="s">
        <v>4445</v>
      </c>
      <c r="B3169" s="2" t="s">
        <v>4446</v>
      </c>
      <c r="C3169" s="2" t="s">
        <v>4447</v>
      </c>
      <c r="D3169" s="2" t="s">
        <v>4249</v>
      </c>
    </row>
    <row r="3170" spans="1:4" x14ac:dyDescent="0.3">
      <c r="A3170" s="2" t="s">
        <v>4442</v>
      </c>
      <c r="B3170" s="2" t="s">
        <v>4443</v>
      </c>
      <c r="C3170" s="2" t="s">
        <v>4444</v>
      </c>
      <c r="D3170" s="2" t="s">
        <v>4249</v>
      </c>
    </row>
    <row r="3171" spans="1:4" x14ac:dyDescent="0.3">
      <c r="A3171" s="2" t="s">
        <v>4267</v>
      </c>
      <c r="B3171" s="2" t="s">
        <v>4268</v>
      </c>
      <c r="C3171" s="2" t="s">
        <v>4269</v>
      </c>
      <c r="D3171" s="2" t="s">
        <v>4249</v>
      </c>
    </row>
    <row r="3172" spans="1:4" x14ac:dyDescent="0.3">
      <c r="A3172" s="2" t="s">
        <v>4614</v>
      </c>
      <c r="B3172" s="2" t="s">
        <v>4615</v>
      </c>
      <c r="C3172" s="2" t="s">
        <v>4616</v>
      </c>
      <c r="D3172" s="2" t="s">
        <v>3713</v>
      </c>
    </row>
    <row r="3173" spans="1:4" x14ac:dyDescent="0.3">
      <c r="A3173" s="2" t="s">
        <v>6497</v>
      </c>
      <c r="B3173" s="2" t="s">
        <v>6498</v>
      </c>
      <c r="C3173" s="2" t="s">
        <v>6499</v>
      </c>
      <c r="D3173" s="2" t="s">
        <v>4248</v>
      </c>
    </row>
    <row r="3174" spans="1:4" x14ac:dyDescent="0.3">
      <c r="A3174" s="2" t="s">
        <v>6506</v>
      </c>
      <c r="B3174" s="2" t="s">
        <v>6507</v>
      </c>
      <c r="C3174" s="2" t="s">
        <v>6508</v>
      </c>
      <c r="D3174" s="2" t="s">
        <v>4248</v>
      </c>
    </row>
    <row r="3175" spans="1:4" x14ac:dyDescent="0.3">
      <c r="A3175" s="2" t="s">
        <v>6509</v>
      </c>
      <c r="B3175" s="2" t="s">
        <v>6510</v>
      </c>
      <c r="C3175" s="2" t="s">
        <v>6511</v>
      </c>
      <c r="D3175" s="2" t="s">
        <v>4248</v>
      </c>
    </row>
    <row r="3176" spans="1:4" x14ac:dyDescent="0.3">
      <c r="A3176" s="2" t="s">
        <v>6512</v>
      </c>
      <c r="B3176" s="2" t="s">
        <v>6513</v>
      </c>
      <c r="C3176" s="2" t="s">
        <v>6514</v>
      </c>
      <c r="D3176" s="2" t="s">
        <v>4248</v>
      </c>
    </row>
    <row r="3177" spans="1:4" x14ac:dyDescent="0.3">
      <c r="A3177" s="2"/>
      <c r="B3177" s="2"/>
      <c r="C3177" s="2" t="s">
        <v>2710</v>
      </c>
      <c r="D3177" s="2" t="s">
        <v>4248</v>
      </c>
    </row>
    <row r="3178" spans="1:4" x14ac:dyDescent="0.3">
      <c r="A3178" s="2"/>
      <c r="B3178" s="2"/>
      <c r="C3178" s="2" t="s">
        <v>2707</v>
      </c>
      <c r="D3178" s="2" t="s">
        <v>4248</v>
      </c>
    </row>
    <row r="3179" spans="1:4" x14ac:dyDescent="0.3">
      <c r="A3179" s="2"/>
      <c r="B3179" s="2" t="s">
        <v>3437</v>
      </c>
      <c r="C3179" s="2" t="s">
        <v>3438</v>
      </c>
      <c r="D3179" s="2" t="s">
        <v>3713</v>
      </c>
    </row>
  </sheetData>
  <autoFilter ref="A1:E3179" xr:uid="{5AA80415-7446-430A-B8AE-006615FD7679}">
    <sortState xmlns:xlrd2="http://schemas.microsoft.com/office/spreadsheetml/2017/richdata2" ref="A2:E3179">
      <sortCondition ref="A1:A3179"/>
    </sortState>
  </autoFilter>
  <conditionalFormatting sqref="A1:A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C90A-785F-4BCC-8F3D-4963B6F243C2}">
  <dimension ref="A1:C137"/>
  <sheetViews>
    <sheetView workbookViewId="0">
      <selection activeCell="A3" sqref="A3"/>
    </sheetView>
  </sheetViews>
  <sheetFormatPr defaultRowHeight="14.4" x14ac:dyDescent="0.3"/>
  <cols>
    <col min="1" max="1" width="17.88671875" bestFit="1" customWidth="1"/>
    <col min="2" max="2" width="15.21875" bestFit="1" customWidth="1"/>
    <col min="3" max="3" width="13.5546875" bestFit="1" customWidth="1"/>
  </cols>
  <sheetData>
    <row r="1" spans="1:3" x14ac:dyDescent="0.3">
      <c r="A1" s="2" t="s">
        <v>3714</v>
      </c>
      <c r="B1" s="52" t="s">
        <v>3715</v>
      </c>
      <c r="C1" s="52" t="s">
        <v>3716</v>
      </c>
    </row>
    <row r="2" spans="1:3" x14ac:dyDescent="0.3">
      <c r="A2" s="54">
        <v>357</v>
      </c>
      <c r="B2" s="52">
        <v>59</v>
      </c>
      <c r="C2" s="52">
        <v>60</v>
      </c>
    </row>
    <row r="3" spans="1:3" x14ac:dyDescent="0.3">
      <c r="A3" s="54">
        <v>431</v>
      </c>
      <c r="B3" s="52">
        <v>83</v>
      </c>
      <c r="C3" s="52">
        <v>84</v>
      </c>
    </row>
    <row r="4" spans="1:3" x14ac:dyDescent="0.3">
      <c r="A4" s="54">
        <v>451</v>
      </c>
      <c r="B4" s="52">
        <v>30</v>
      </c>
      <c r="C4" s="52">
        <v>31</v>
      </c>
    </row>
    <row r="5" spans="1:3" x14ac:dyDescent="0.3">
      <c r="A5" s="54">
        <v>528</v>
      </c>
      <c r="B5" s="52">
        <v>71</v>
      </c>
      <c r="C5" s="52">
        <v>76</v>
      </c>
    </row>
    <row r="6" spans="1:3" x14ac:dyDescent="0.3">
      <c r="A6" s="55" t="s">
        <v>3759</v>
      </c>
      <c r="B6" s="52">
        <v>42</v>
      </c>
      <c r="C6" s="52">
        <v>43</v>
      </c>
    </row>
    <row r="7" spans="1:3" x14ac:dyDescent="0.3">
      <c r="A7" s="53" t="s">
        <v>3754</v>
      </c>
      <c r="B7" s="52">
        <v>61</v>
      </c>
      <c r="C7" s="52">
        <v>62</v>
      </c>
    </row>
    <row r="8" spans="1:3" x14ac:dyDescent="0.3">
      <c r="A8" s="53" t="s">
        <v>3753</v>
      </c>
      <c r="B8" s="52">
        <v>79</v>
      </c>
      <c r="C8" s="52">
        <v>80</v>
      </c>
    </row>
    <row r="9" spans="1:3" x14ac:dyDescent="0.3">
      <c r="A9" s="2" t="s">
        <v>3794</v>
      </c>
      <c r="B9" s="52" t="s">
        <v>0</v>
      </c>
      <c r="C9" s="52">
        <v>73</v>
      </c>
    </row>
    <row r="10" spans="1:3" x14ac:dyDescent="0.3">
      <c r="A10" s="2" t="s">
        <v>3786</v>
      </c>
      <c r="B10" s="52">
        <v>41</v>
      </c>
      <c r="C10" s="52" t="s">
        <v>3787</v>
      </c>
    </row>
    <row r="11" spans="1:3" x14ac:dyDescent="0.3">
      <c r="A11" s="2" t="s">
        <v>3788</v>
      </c>
      <c r="B11" s="52">
        <v>54</v>
      </c>
      <c r="C11" s="52">
        <v>55</v>
      </c>
    </row>
    <row r="12" spans="1:3" x14ac:dyDescent="0.3">
      <c r="A12" s="2" t="s">
        <v>3785</v>
      </c>
      <c r="B12" s="52">
        <v>75</v>
      </c>
      <c r="C12" s="52">
        <v>76</v>
      </c>
    </row>
    <row r="13" spans="1:3" x14ac:dyDescent="0.3">
      <c r="A13" s="2" t="s">
        <v>3830</v>
      </c>
      <c r="B13" s="52">
        <v>52</v>
      </c>
      <c r="C13" s="52">
        <v>53</v>
      </c>
    </row>
    <row r="14" spans="1:3" x14ac:dyDescent="0.3">
      <c r="A14" s="2" t="s">
        <v>3829</v>
      </c>
      <c r="B14" s="52">
        <v>71</v>
      </c>
      <c r="C14" s="52">
        <v>72</v>
      </c>
    </row>
    <row r="15" spans="1:3" x14ac:dyDescent="0.3">
      <c r="A15" s="2" t="s">
        <v>3782</v>
      </c>
      <c r="B15" s="52">
        <v>154</v>
      </c>
      <c r="C15" s="52">
        <v>158</v>
      </c>
    </row>
    <row r="16" spans="1:3" x14ac:dyDescent="0.3">
      <c r="A16" s="2" t="s">
        <v>3790</v>
      </c>
      <c r="B16" s="52">
        <v>83</v>
      </c>
      <c r="C16" s="52">
        <v>84</v>
      </c>
    </row>
    <row r="17" spans="1:3" x14ac:dyDescent="0.3">
      <c r="A17" s="53" t="s">
        <v>3725</v>
      </c>
      <c r="B17" s="52" t="s">
        <v>3726</v>
      </c>
      <c r="C17" s="52">
        <v>116</v>
      </c>
    </row>
    <row r="18" spans="1:3" x14ac:dyDescent="0.3">
      <c r="A18" s="53" t="s">
        <v>3727</v>
      </c>
      <c r="B18" s="52" t="s">
        <v>3726</v>
      </c>
      <c r="C18" s="52">
        <v>116</v>
      </c>
    </row>
    <row r="19" spans="1:3" x14ac:dyDescent="0.3">
      <c r="A19" s="2" t="s">
        <v>3824</v>
      </c>
      <c r="B19" s="52">
        <v>73</v>
      </c>
      <c r="C19" s="52">
        <v>74</v>
      </c>
    </row>
    <row r="20" spans="1:3" x14ac:dyDescent="0.3">
      <c r="A20" s="2" t="s">
        <v>3775</v>
      </c>
      <c r="B20" s="52">
        <v>179</v>
      </c>
      <c r="C20" s="52">
        <v>180</v>
      </c>
    </row>
    <row r="21" spans="1:3" x14ac:dyDescent="0.3">
      <c r="A21" s="53" t="s">
        <v>3755</v>
      </c>
      <c r="B21" s="52">
        <v>280</v>
      </c>
      <c r="C21" s="52">
        <v>280</v>
      </c>
    </row>
    <row r="22" spans="1:3" x14ac:dyDescent="0.3">
      <c r="A22" s="53" t="s">
        <v>3752</v>
      </c>
      <c r="B22" s="52">
        <v>35</v>
      </c>
      <c r="C22" s="52">
        <v>36</v>
      </c>
    </row>
    <row r="23" spans="1:3" x14ac:dyDescent="0.3">
      <c r="A23" s="53" t="s">
        <v>3751</v>
      </c>
      <c r="B23" s="52">
        <v>59</v>
      </c>
      <c r="C23" s="52">
        <v>60</v>
      </c>
    </row>
    <row r="24" spans="1:3" x14ac:dyDescent="0.3">
      <c r="A24" s="53" t="s">
        <v>3750</v>
      </c>
      <c r="B24" s="52">
        <v>82</v>
      </c>
      <c r="C24" s="52">
        <v>83</v>
      </c>
    </row>
    <row r="25" spans="1:3" x14ac:dyDescent="0.3">
      <c r="A25" s="2" t="s">
        <v>3774</v>
      </c>
      <c r="B25" s="52">
        <v>54</v>
      </c>
      <c r="C25" s="52">
        <v>55</v>
      </c>
    </row>
    <row r="26" spans="1:3" x14ac:dyDescent="0.3">
      <c r="A26" s="2" t="s">
        <v>3763</v>
      </c>
      <c r="B26" s="52">
        <v>24</v>
      </c>
      <c r="C26" s="52">
        <v>24</v>
      </c>
    </row>
    <row r="27" spans="1:3" x14ac:dyDescent="0.3">
      <c r="A27" s="2" t="s">
        <v>3764</v>
      </c>
      <c r="B27" s="52">
        <v>24</v>
      </c>
      <c r="C27" s="52">
        <v>48</v>
      </c>
    </row>
    <row r="28" spans="1:3" x14ac:dyDescent="0.3">
      <c r="A28" s="53" t="s">
        <v>3731</v>
      </c>
      <c r="B28" s="52">
        <v>129</v>
      </c>
      <c r="C28" s="52">
        <v>130</v>
      </c>
    </row>
    <row r="29" spans="1:3" x14ac:dyDescent="0.3">
      <c r="A29" s="53" t="s">
        <v>3732</v>
      </c>
      <c r="B29" s="52">
        <v>129</v>
      </c>
      <c r="C29" s="52">
        <v>130</v>
      </c>
    </row>
    <row r="30" spans="1:3" x14ac:dyDescent="0.3">
      <c r="A30" s="53" t="s">
        <v>3745</v>
      </c>
      <c r="B30" s="52">
        <v>35</v>
      </c>
      <c r="C30" s="52">
        <v>36</v>
      </c>
    </row>
    <row r="31" spans="1:3" x14ac:dyDescent="0.3">
      <c r="A31" s="53" t="s">
        <v>3744</v>
      </c>
      <c r="B31" s="52">
        <v>58</v>
      </c>
      <c r="C31" s="52">
        <v>60</v>
      </c>
    </row>
    <row r="32" spans="1:3" x14ac:dyDescent="0.3">
      <c r="A32" s="53" t="s">
        <v>3743</v>
      </c>
      <c r="B32" s="52">
        <v>79</v>
      </c>
      <c r="C32" s="52">
        <v>80</v>
      </c>
    </row>
    <row r="33" spans="1:3" x14ac:dyDescent="0.3">
      <c r="A33" s="54" t="s">
        <v>3789</v>
      </c>
      <c r="B33" s="52">
        <v>156</v>
      </c>
      <c r="C33" s="52">
        <v>157</v>
      </c>
    </row>
    <row r="34" spans="1:3" x14ac:dyDescent="0.3">
      <c r="A34" s="53" t="s">
        <v>3758</v>
      </c>
      <c r="B34" s="52">
        <v>74</v>
      </c>
      <c r="C34" s="52">
        <v>75</v>
      </c>
    </row>
    <row r="35" spans="1:3" x14ac:dyDescent="0.3">
      <c r="A35" s="53" t="s">
        <v>3734</v>
      </c>
      <c r="B35" s="52">
        <v>71</v>
      </c>
      <c r="C35" s="52">
        <v>72</v>
      </c>
    </row>
    <row r="36" spans="1:3" x14ac:dyDescent="0.3">
      <c r="A36" s="2" t="s">
        <v>3779</v>
      </c>
      <c r="B36" s="52" t="s">
        <v>0</v>
      </c>
      <c r="C36" s="52">
        <v>123</v>
      </c>
    </row>
    <row r="37" spans="1:3" x14ac:dyDescent="0.3">
      <c r="A37" s="2" t="s">
        <v>3781</v>
      </c>
      <c r="B37" s="52" t="s">
        <v>0</v>
      </c>
      <c r="C37" s="52">
        <v>146</v>
      </c>
    </row>
    <row r="38" spans="1:3" x14ac:dyDescent="0.3">
      <c r="A38" s="2" t="s">
        <v>3780</v>
      </c>
      <c r="B38" s="52" t="s">
        <v>0</v>
      </c>
      <c r="C38" s="52">
        <v>144</v>
      </c>
    </row>
    <row r="39" spans="1:3" x14ac:dyDescent="0.3">
      <c r="A39" s="53" t="s">
        <v>3757</v>
      </c>
      <c r="B39" s="52" t="s">
        <v>0</v>
      </c>
      <c r="C39" s="52">
        <v>43</v>
      </c>
    </row>
    <row r="40" spans="1:3" x14ac:dyDescent="0.3">
      <c r="A40" s="53" t="s">
        <v>3756</v>
      </c>
      <c r="B40" s="52" t="s">
        <v>0</v>
      </c>
      <c r="C40" s="52">
        <v>82</v>
      </c>
    </row>
    <row r="41" spans="1:3" x14ac:dyDescent="0.3">
      <c r="A41" s="53" t="s">
        <v>3722</v>
      </c>
      <c r="B41" s="52">
        <v>28</v>
      </c>
      <c r="C41" s="52">
        <v>29</v>
      </c>
    </row>
    <row r="42" spans="1:3" x14ac:dyDescent="0.3">
      <c r="A42" s="53" t="s">
        <v>3723</v>
      </c>
      <c r="B42" s="52">
        <v>50</v>
      </c>
      <c r="C42" s="52">
        <v>51</v>
      </c>
    </row>
    <row r="43" spans="1:3" x14ac:dyDescent="0.3">
      <c r="A43" s="53" t="s">
        <v>3724</v>
      </c>
      <c r="B43" s="52">
        <v>66</v>
      </c>
      <c r="C43" s="52">
        <v>67</v>
      </c>
    </row>
    <row r="44" spans="1:3" x14ac:dyDescent="0.3">
      <c r="A44" s="53" t="s">
        <v>3728</v>
      </c>
      <c r="B44" s="52">
        <v>32</v>
      </c>
      <c r="C44" s="52">
        <v>32</v>
      </c>
    </row>
    <row r="45" spans="1:3" x14ac:dyDescent="0.3">
      <c r="A45" s="53" t="s">
        <v>3729</v>
      </c>
      <c r="B45" s="52">
        <v>67</v>
      </c>
      <c r="C45" s="52">
        <v>68</v>
      </c>
    </row>
    <row r="46" spans="1:3" x14ac:dyDescent="0.3">
      <c r="A46" s="53" t="s">
        <v>3730</v>
      </c>
      <c r="B46" s="52">
        <v>82</v>
      </c>
      <c r="C46" s="52">
        <v>84</v>
      </c>
    </row>
    <row r="47" spans="1:3" x14ac:dyDescent="0.3">
      <c r="A47" s="2" t="s">
        <v>3784</v>
      </c>
      <c r="B47" s="52">
        <v>59</v>
      </c>
      <c r="C47" s="52">
        <v>61</v>
      </c>
    </row>
    <row r="48" spans="1:3" x14ac:dyDescent="0.3">
      <c r="A48" s="2" t="s">
        <v>3783</v>
      </c>
      <c r="B48" s="52">
        <v>77</v>
      </c>
      <c r="C48" s="52">
        <v>79</v>
      </c>
    </row>
    <row r="49" spans="1:3" x14ac:dyDescent="0.3">
      <c r="A49" s="2" t="s">
        <v>3765</v>
      </c>
      <c r="B49" s="52">
        <v>30</v>
      </c>
      <c r="C49" s="52">
        <v>31</v>
      </c>
    </row>
    <row r="50" spans="1:3" x14ac:dyDescent="0.3">
      <c r="A50" s="2" t="s">
        <v>3766</v>
      </c>
      <c r="B50" s="52">
        <v>55</v>
      </c>
      <c r="C50" s="52">
        <v>56</v>
      </c>
    </row>
    <row r="51" spans="1:3" x14ac:dyDescent="0.3">
      <c r="A51" s="2" t="s">
        <v>3767</v>
      </c>
      <c r="B51" s="52">
        <v>77</v>
      </c>
      <c r="C51" s="52">
        <v>56</v>
      </c>
    </row>
    <row r="52" spans="1:3" x14ac:dyDescent="0.3">
      <c r="A52" s="2" t="s">
        <v>3770</v>
      </c>
      <c r="B52" s="52">
        <v>32</v>
      </c>
      <c r="C52" s="52">
        <v>33</v>
      </c>
    </row>
    <row r="53" spans="1:3" x14ac:dyDescent="0.3">
      <c r="A53" s="2" t="s">
        <v>3769</v>
      </c>
      <c r="B53" s="52">
        <v>54</v>
      </c>
      <c r="C53" s="52">
        <v>55</v>
      </c>
    </row>
    <row r="54" spans="1:3" x14ac:dyDescent="0.3">
      <c r="A54" s="2" t="s">
        <v>3768</v>
      </c>
      <c r="B54" s="52">
        <v>78</v>
      </c>
      <c r="C54" s="52">
        <v>79</v>
      </c>
    </row>
    <row r="55" spans="1:3" x14ac:dyDescent="0.3">
      <c r="A55" s="2" t="s">
        <v>3828</v>
      </c>
      <c r="B55" s="52">
        <v>56</v>
      </c>
      <c r="C55" s="52">
        <v>57</v>
      </c>
    </row>
    <row r="56" spans="1:3" x14ac:dyDescent="0.3">
      <c r="A56" s="2" t="s">
        <v>3827</v>
      </c>
      <c r="B56" s="52">
        <v>78</v>
      </c>
      <c r="C56" s="52">
        <v>79</v>
      </c>
    </row>
    <row r="57" spans="1:3" x14ac:dyDescent="0.3">
      <c r="A57" s="2" t="s">
        <v>3795</v>
      </c>
      <c r="B57" s="52">
        <v>157</v>
      </c>
      <c r="C57" s="52">
        <v>158</v>
      </c>
    </row>
    <row r="58" spans="1:3" x14ac:dyDescent="0.3">
      <c r="A58" s="2" t="s">
        <v>3776</v>
      </c>
      <c r="B58" s="52" t="s">
        <v>0</v>
      </c>
      <c r="C58" s="52">
        <v>82</v>
      </c>
    </row>
    <row r="59" spans="1:3" x14ac:dyDescent="0.3">
      <c r="A59" s="53" t="s">
        <v>3717</v>
      </c>
      <c r="B59" s="52">
        <v>35</v>
      </c>
      <c r="C59" s="52">
        <v>36</v>
      </c>
    </row>
    <row r="60" spans="1:3" x14ac:dyDescent="0.3">
      <c r="A60" s="53" t="s">
        <v>3718</v>
      </c>
      <c r="B60" s="52">
        <v>59</v>
      </c>
      <c r="C60" s="52">
        <v>60</v>
      </c>
    </row>
    <row r="61" spans="1:3" x14ac:dyDescent="0.3">
      <c r="A61" s="53" t="s">
        <v>3719</v>
      </c>
      <c r="B61" s="52">
        <v>78</v>
      </c>
      <c r="C61" s="52">
        <v>80</v>
      </c>
    </row>
    <row r="62" spans="1:3" x14ac:dyDescent="0.3">
      <c r="A62" s="2" t="s">
        <v>3825</v>
      </c>
      <c r="B62" s="52">
        <v>72</v>
      </c>
      <c r="C62" s="52">
        <v>73</v>
      </c>
    </row>
    <row r="63" spans="1:3" x14ac:dyDescent="0.3">
      <c r="A63" s="2" t="s">
        <v>3773</v>
      </c>
      <c r="B63" s="52">
        <v>33</v>
      </c>
      <c r="C63" s="52">
        <v>34</v>
      </c>
    </row>
    <row r="64" spans="1:3" x14ac:dyDescent="0.3">
      <c r="A64" s="2" t="s">
        <v>3836</v>
      </c>
      <c r="B64" s="52"/>
      <c r="C64" s="52"/>
    </row>
    <row r="65" spans="1:3" x14ac:dyDescent="0.3">
      <c r="A65" s="53" t="s">
        <v>3746</v>
      </c>
      <c r="B65" s="52">
        <v>129</v>
      </c>
      <c r="C65" s="52">
        <v>130</v>
      </c>
    </row>
    <row r="66" spans="1:3" x14ac:dyDescent="0.3">
      <c r="A66" s="53" t="s">
        <v>3747</v>
      </c>
      <c r="B66" s="52">
        <v>129</v>
      </c>
      <c r="C66" s="52">
        <v>130</v>
      </c>
    </row>
    <row r="67" spans="1:3" x14ac:dyDescent="0.3">
      <c r="A67" s="53" t="s">
        <v>3741</v>
      </c>
      <c r="B67" s="52">
        <v>30</v>
      </c>
      <c r="C67" s="52">
        <v>31</v>
      </c>
    </row>
    <row r="68" spans="1:3" x14ac:dyDescent="0.3">
      <c r="A68" s="2" t="s">
        <v>3741</v>
      </c>
      <c r="B68" s="52">
        <v>30</v>
      </c>
      <c r="C68" s="52">
        <v>31</v>
      </c>
    </row>
    <row r="69" spans="1:3" x14ac:dyDescent="0.3">
      <c r="A69" s="53" t="s">
        <v>3742</v>
      </c>
      <c r="B69" s="52">
        <v>58</v>
      </c>
      <c r="C69" s="52">
        <v>59</v>
      </c>
    </row>
    <row r="70" spans="1:3" x14ac:dyDescent="0.3">
      <c r="A70" s="2" t="s">
        <v>3772</v>
      </c>
      <c r="B70" s="52">
        <v>72</v>
      </c>
      <c r="C70" s="52">
        <v>73</v>
      </c>
    </row>
    <row r="71" spans="1:3" x14ac:dyDescent="0.3">
      <c r="A71" s="2" t="s">
        <v>3777</v>
      </c>
      <c r="B71" s="52">
        <v>198</v>
      </c>
      <c r="C71" s="52">
        <v>198</v>
      </c>
    </row>
    <row r="72" spans="1:3" x14ac:dyDescent="0.3">
      <c r="A72" s="53" t="s">
        <v>3737</v>
      </c>
      <c r="B72" s="52">
        <v>33</v>
      </c>
      <c r="C72" s="52">
        <v>34</v>
      </c>
    </row>
    <row r="73" spans="1:3" x14ac:dyDescent="0.3">
      <c r="A73" s="2" t="s">
        <v>3737</v>
      </c>
      <c r="B73" s="52">
        <v>31</v>
      </c>
      <c r="C73" s="52">
        <v>35</v>
      </c>
    </row>
    <row r="74" spans="1:3" x14ac:dyDescent="0.3">
      <c r="A74" s="2" t="s">
        <v>3771</v>
      </c>
      <c r="B74" s="52">
        <v>55</v>
      </c>
      <c r="C74" s="52">
        <v>60</v>
      </c>
    </row>
    <row r="75" spans="1:3" x14ac:dyDescent="0.3">
      <c r="A75" s="53" t="s">
        <v>3736</v>
      </c>
      <c r="B75" s="52">
        <v>75</v>
      </c>
      <c r="C75" s="52">
        <v>76</v>
      </c>
    </row>
    <row r="76" spans="1:3" x14ac:dyDescent="0.3">
      <c r="A76" s="2" t="s">
        <v>3736</v>
      </c>
      <c r="B76" s="52">
        <v>72</v>
      </c>
      <c r="C76" s="52">
        <v>73</v>
      </c>
    </row>
    <row r="77" spans="1:3" x14ac:dyDescent="0.3">
      <c r="A77" s="53" t="s">
        <v>3738</v>
      </c>
      <c r="B77" s="52">
        <v>42</v>
      </c>
      <c r="C77" s="52">
        <v>46</v>
      </c>
    </row>
    <row r="78" spans="1:3" x14ac:dyDescent="0.3">
      <c r="A78" s="53" t="s">
        <v>3739</v>
      </c>
      <c r="B78" s="52">
        <v>65</v>
      </c>
      <c r="C78" s="52">
        <v>66</v>
      </c>
    </row>
    <row r="79" spans="1:3" x14ac:dyDescent="0.3">
      <c r="A79" s="53" t="s">
        <v>3740</v>
      </c>
      <c r="B79" s="52">
        <v>87</v>
      </c>
      <c r="C79" s="52">
        <v>88</v>
      </c>
    </row>
    <row r="80" spans="1:3" x14ac:dyDescent="0.3">
      <c r="A80" s="53" t="s">
        <v>3749</v>
      </c>
      <c r="B80" s="52">
        <v>41</v>
      </c>
      <c r="C80" s="52">
        <v>42</v>
      </c>
    </row>
    <row r="81" spans="1:3" x14ac:dyDescent="0.3">
      <c r="A81" s="53" t="s">
        <v>3748</v>
      </c>
      <c r="B81" s="52">
        <v>59</v>
      </c>
      <c r="C81" s="52">
        <v>60</v>
      </c>
    </row>
    <row r="82" spans="1:3" x14ac:dyDescent="0.3">
      <c r="A82" s="53" t="s">
        <v>3733</v>
      </c>
      <c r="B82" s="52">
        <v>71</v>
      </c>
      <c r="C82" s="52">
        <v>72</v>
      </c>
    </row>
    <row r="83" spans="1:3" x14ac:dyDescent="0.3">
      <c r="A83" s="2" t="s">
        <v>3778</v>
      </c>
      <c r="B83" s="52">
        <v>72</v>
      </c>
      <c r="C83" s="52">
        <v>73</v>
      </c>
    </row>
    <row r="84" spans="1:3" x14ac:dyDescent="0.3">
      <c r="A84" s="53" t="s">
        <v>3720</v>
      </c>
      <c r="B84" s="52">
        <v>28</v>
      </c>
      <c r="C84" s="52">
        <v>29</v>
      </c>
    </row>
    <row r="85" spans="1:3" x14ac:dyDescent="0.3">
      <c r="A85" s="53" t="s">
        <v>3721</v>
      </c>
      <c r="B85" s="52">
        <v>30</v>
      </c>
      <c r="C85" s="52"/>
    </row>
    <row r="86" spans="1:3" x14ac:dyDescent="0.3">
      <c r="A86" s="2" t="s">
        <v>3760</v>
      </c>
      <c r="B86" s="52">
        <v>37</v>
      </c>
      <c r="C86" s="52">
        <v>38</v>
      </c>
    </row>
    <row r="87" spans="1:3" x14ac:dyDescent="0.3">
      <c r="A87" s="2" t="s">
        <v>3761</v>
      </c>
      <c r="B87" s="52">
        <v>60</v>
      </c>
      <c r="C87" s="52">
        <v>59</v>
      </c>
    </row>
    <row r="88" spans="1:3" x14ac:dyDescent="0.3">
      <c r="A88" s="2" t="s">
        <v>3762</v>
      </c>
      <c r="B88" s="52">
        <v>82</v>
      </c>
      <c r="C88" s="52">
        <v>83</v>
      </c>
    </row>
    <row r="89" spans="1:3" x14ac:dyDescent="0.3">
      <c r="A89" s="2" t="s">
        <v>3797</v>
      </c>
      <c r="B89" s="52">
        <v>71</v>
      </c>
      <c r="C89" s="52">
        <v>72</v>
      </c>
    </row>
    <row r="90" spans="1:3" x14ac:dyDescent="0.3">
      <c r="A90" s="2" t="s">
        <v>3796</v>
      </c>
      <c r="B90" s="52">
        <v>154</v>
      </c>
      <c r="C90" s="52">
        <v>156</v>
      </c>
    </row>
    <row r="91" spans="1:3" x14ac:dyDescent="0.3">
      <c r="A91" s="2" t="s">
        <v>3831</v>
      </c>
      <c r="B91" s="52">
        <v>39</v>
      </c>
      <c r="C91" s="52">
        <v>40</v>
      </c>
    </row>
    <row r="92" spans="1:3" x14ac:dyDescent="0.3">
      <c r="A92" s="2" t="s">
        <v>3802</v>
      </c>
      <c r="B92" s="52">
        <v>112</v>
      </c>
      <c r="C92" s="52">
        <v>113</v>
      </c>
    </row>
    <row r="93" spans="1:3" x14ac:dyDescent="0.3">
      <c r="A93" s="2" t="s">
        <v>3803</v>
      </c>
      <c r="B93" s="52">
        <v>132</v>
      </c>
      <c r="C93" s="52">
        <v>133</v>
      </c>
    </row>
    <row r="94" spans="1:3" x14ac:dyDescent="0.3">
      <c r="A94" s="2" t="s">
        <v>3801</v>
      </c>
      <c r="B94" s="52">
        <v>53</v>
      </c>
      <c r="C94" s="52">
        <v>54</v>
      </c>
    </row>
    <row r="95" spans="1:3" x14ac:dyDescent="0.3">
      <c r="A95" s="2" t="s">
        <v>3837</v>
      </c>
      <c r="B95" s="52" t="s">
        <v>0</v>
      </c>
      <c r="C95" s="52">
        <v>108.5</v>
      </c>
    </row>
    <row r="96" spans="1:3" x14ac:dyDescent="0.3">
      <c r="A96" s="2" t="s">
        <v>3832</v>
      </c>
      <c r="B96" s="52" t="s">
        <v>3833</v>
      </c>
      <c r="C96" s="52" t="s">
        <v>3834</v>
      </c>
    </row>
    <row r="97" spans="1:3" x14ac:dyDescent="0.3">
      <c r="A97" s="2" t="s">
        <v>3799</v>
      </c>
      <c r="B97" s="52">
        <v>24</v>
      </c>
      <c r="C97" s="52">
        <v>25</v>
      </c>
    </row>
    <row r="98" spans="1:3" x14ac:dyDescent="0.3">
      <c r="A98" s="2" t="s">
        <v>3814</v>
      </c>
      <c r="B98" s="52">
        <v>18</v>
      </c>
      <c r="C98" s="52">
        <v>19</v>
      </c>
    </row>
    <row r="99" spans="1:3" x14ac:dyDescent="0.3">
      <c r="A99" s="2" t="s">
        <v>3835</v>
      </c>
      <c r="B99" s="52">
        <v>22.5</v>
      </c>
      <c r="C99" s="52">
        <v>23.5</v>
      </c>
    </row>
    <row r="100" spans="1:3" x14ac:dyDescent="0.3">
      <c r="A100" s="2" t="s">
        <v>3815</v>
      </c>
      <c r="B100" s="52">
        <v>61</v>
      </c>
      <c r="C100" s="52">
        <v>62</v>
      </c>
    </row>
    <row r="101" spans="1:3" x14ac:dyDescent="0.3">
      <c r="A101" s="2" t="s">
        <v>3811</v>
      </c>
      <c r="B101" s="52">
        <v>64</v>
      </c>
      <c r="C101" s="52">
        <v>65</v>
      </c>
    </row>
    <row r="102" spans="1:3" x14ac:dyDescent="0.3">
      <c r="A102" s="2" t="s">
        <v>3810</v>
      </c>
      <c r="B102" s="52">
        <v>80</v>
      </c>
      <c r="C102" s="52">
        <v>81</v>
      </c>
    </row>
    <row r="103" spans="1:3" x14ac:dyDescent="0.3">
      <c r="A103" s="2" t="s">
        <v>3820</v>
      </c>
      <c r="B103" s="52">
        <v>51</v>
      </c>
      <c r="C103" s="52">
        <v>52</v>
      </c>
    </row>
    <row r="104" spans="1:3" x14ac:dyDescent="0.3">
      <c r="A104" s="2" t="s">
        <v>3809</v>
      </c>
      <c r="B104" s="52">
        <v>75</v>
      </c>
      <c r="C104" s="52">
        <v>76</v>
      </c>
    </row>
    <row r="105" spans="1:3" x14ac:dyDescent="0.3">
      <c r="A105" s="2" t="s">
        <v>3821</v>
      </c>
      <c r="B105" s="52">
        <v>72</v>
      </c>
      <c r="C105" s="52">
        <v>73</v>
      </c>
    </row>
    <row r="106" spans="1:3" x14ac:dyDescent="0.3">
      <c r="A106" s="2" t="s">
        <v>3826</v>
      </c>
      <c r="B106" s="52" t="s">
        <v>0</v>
      </c>
      <c r="C106" s="52">
        <v>84</v>
      </c>
    </row>
    <row r="107" spans="1:3" x14ac:dyDescent="0.3">
      <c r="A107" s="2" t="s">
        <v>3822</v>
      </c>
      <c r="B107" s="52">
        <v>95</v>
      </c>
      <c r="C107" s="52">
        <v>96</v>
      </c>
    </row>
    <row r="108" spans="1:3" x14ac:dyDescent="0.3">
      <c r="A108" s="2" t="s">
        <v>3806</v>
      </c>
      <c r="B108" s="52">
        <v>59</v>
      </c>
      <c r="C108" s="52">
        <v>60</v>
      </c>
    </row>
    <row r="109" spans="1:3" x14ac:dyDescent="0.3">
      <c r="A109" s="2" t="s">
        <v>3807</v>
      </c>
      <c r="B109" s="52">
        <v>80</v>
      </c>
      <c r="C109" s="52">
        <v>81</v>
      </c>
    </row>
    <row r="110" spans="1:3" x14ac:dyDescent="0.3">
      <c r="A110" s="2" t="s">
        <v>3823</v>
      </c>
      <c r="B110" s="52">
        <v>74</v>
      </c>
      <c r="C110" s="52">
        <v>75</v>
      </c>
    </row>
    <row r="111" spans="1:3" x14ac:dyDescent="0.3">
      <c r="A111" s="2" t="s">
        <v>3432</v>
      </c>
      <c r="B111" s="52">
        <v>59</v>
      </c>
      <c r="C111" s="52">
        <v>60</v>
      </c>
    </row>
    <row r="112" spans="1:3" x14ac:dyDescent="0.3">
      <c r="A112" s="2" t="s">
        <v>3433</v>
      </c>
      <c r="B112" s="52">
        <v>80</v>
      </c>
      <c r="C112" s="52">
        <v>81</v>
      </c>
    </row>
    <row r="113" spans="1:3" x14ac:dyDescent="0.3">
      <c r="A113" s="2" t="s">
        <v>3813</v>
      </c>
      <c r="B113" s="52">
        <v>28.5</v>
      </c>
      <c r="C113" s="52">
        <v>29.5</v>
      </c>
    </row>
    <row r="114" spans="1:3" x14ac:dyDescent="0.3">
      <c r="A114" s="2" t="s">
        <v>3426</v>
      </c>
      <c r="B114" s="52">
        <v>40</v>
      </c>
      <c r="C114" s="52">
        <v>41</v>
      </c>
    </row>
    <row r="115" spans="1:3" x14ac:dyDescent="0.3">
      <c r="A115" s="2" t="s">
        <v>3427</v>
      </c>
      <c r="B115" s="52">
        <v>60</v>
      </c>
      <c r="C115" s="52">
        <v>61</v>
      </c>
    </row>
    <row r="116" spans="1:3" x14ac:dyDescent="0.3">
      <c r="A116" s="2" t="s">
        <v>3428</v>
      </c>
      <c r="B116" s="52">
        <v>80</v>
      </c>
      <c r="C116" s="52">
        <v>81</v>
      </c>
    </row>
    <row r="117" spans="1:3" x14ac:dyDescent="0.3">
      <c r="A117" s="22" t="s">
        <v>3429</v>
      </c>
      <c r="B117" s="56">
        <v>49</v>
      </c>
      <c r="C117" s="56">
        <v>50</v>
      </c>
    </row>
    <row r="118" spans="1:3" x14ac:dyDescent="0.3">
      <c r="A118" s="22" t="s">
        <v>3430</v>
      </c>
      <c r="B118" s="56">
        <v>71</v>
      </c>
      <c r="C118" s="56">
        <v>72</v>
      </c>
    </row>
    <row r="119" spans="1:3" x14ac:dyDescent="0.3">
      <c r="A119" s="22" t="s">
        <v>3804</v>
      </c>
      <c r="B119" s="56">
        <v>99</v>
      </c>
      <c r="C119" s="56">
        <v>100</v>
      </c>
    </row>
    <row r="120" spans="1:3" x14ac:dyDescent="0.3">
      <c r="A120" s="22" t="s">
        <v>3434</v>
      </c>
      <c r="B120" s="56">
        <v>26.5</v>
      </c>
      <c r="C120" s="56">
        <v>27.5</v>
      </c>
    </row>
    <row r="121" spans="1:3" x14ac:dyDescent="0.3">
      <c r="A121" s="22" t="s">
        <v>3819</v>
      </c>
      <c r="B121" s="56">
        <v>45.5</v>
      </c>
      <c r="C121" s="56">
        <v>46.5</v>
      </c>
    </row>
    <row r="122" spans="1:3" x14ac:dyDescent="0.3">
      <c r="A122" s="22" t="s">
        <v>3436</v>
      </c>
      <c r="B122" s="56">
        <v>65</v>
      </c>
      <c r="C122" s="56">
        <v>66</v>
      </c>
    </row>
    <row r="123" spans="1:3" x14ac:dyDescent="0.3">
      <c r="A123" s="22" t="s">
        <v>3571</v>
      </c>
      <c r="B123" s="56">
        <v>33.5</v>
      </c>
      <c r="C123" s="56">
        <v>34.5</v>
      </c>
    </row>
    <row r="124" spans="1:3" x14ac:dyDescent="0.3">
      <c r="A124" s="22" t="s">
        <v>3805</v>
      </c>
      <c r="B124" s="56">
        <v>49.5</v>
      </c>
      <c r="C124" s="56">
        <v>50.5</v>
      </c>
    </row>
    <row r="125" spans="1:3" x14ac:dyDescent="0.3">
      <c r="A125" s="22" t="s">
        <v>3568</v>
      </c>
      <c r="B125" s="56">
        <v>69</v>
      </c>
      <c r="C125" s="56">
        <v>70</v>
      </c>
    </row>
    <row r="126" spans="1:3" x14ac:dyDescent="0.3">
      <c r="A126" s="22" t="s">
        <v>3817</v>
      </c>
      <c r="B126" s="56">
        <v>33.5</v>
      </c>
      <c r="C126" s="56">
        <v>34.5</v>
      </c>
    </row>
    <row r="127" spans="1:3" x14ac:dyDescent="0.3">
      <c r="A127" s="22" t="s">
        <v>3536</v>
      </c>
      <c r="B127" s="56">
        <v>72</v>
      </c>
      <c r="C127" s="56">
        <v>73</v>
      </c>
    </row>
    <row r="128" spans="1:3" x14ac:dyDescent="0.3">
      <c r="A128" s="22" t="s">
        <v>3818</v>
      </c>
      <c r="B128" s="56">
        <v>74</v>
      </c>
      <c r="C128" s="56">
        <v>75</v>
      </c>
    </row>
    <row r="129" spans="1:3" x14ac:dyDescent="0.3">
      <c r="A129" s="57" t="s">
        <v>3735</v>
      </c>
      <c r="B129" s="56">
        <v>32</v>
      </c>
      <c r="C129" s="56">
        <v>33</v>
      </c>
    </row>
    <row r="130" spans="1:3" x14ac:dyDescent="0.3">
      <c r="A130" s="22" t="s">
        <v>3800</v>
      </c>
      <c r="B130" s="56">
        <v>24</v>
      </c>
      <c r="C130" s="56">
        <v>25</v>
      </c>
    </row>
    <row r="131" spans="1:3" x14ac:dyDescent="0.3">
      <c r="A131" s="22" t="s">
        <v>3808</v>
      </c>
      <c r="B131" s="56">
        <v>47</v>
      </c>
      <c r="C131" s="56">
        <v>48</v>
      </c>
    </row>
    <row r="132" spans="1:3" x14ac:dyDescent="0.3">
      <c r="A132" s="22" t="s">
        <v>3798</v>
      </c>
      <c r="B132" s="56">
        <v>28</v>
      </c>
      <c r="C132" s="56">
        <v>29.5</v>
      </c>
    </row>
    <row r="133" spans="1:3" x14ac:dyDescent="0.3">
      <c r="A133" s="22" t="s">
        <v>3812</v>
      </c>
      <c r="B133" s="56">
        <v>34</v>
      </c>
      <c r="C133" s="56">
        <v>35</v>
      </c>
    </row>
    <row r="134" spans="1:3" x14ac:dyDescent="0.3">
      <c r="A134" s="22" t="s">
        <v>3816</v>
      </c>
      <c r="B134" s="56">
        <v>69</v>
      </c>
      <c r="C134" s="56">
        <v>70</v>
      </c>
    </row>
    <row r="135" spans="1:3" x14ac:dyDescent="0.3">
      <c r="A135" s="22" t="s">
        <v>3793</v>
      </c>
      <c r="B135" s="56">
        <v>31</v>
      </c>
      <c r="C135" s="56">
        <v>32</v>
      </c>
    </row>
    <row r="136" spans="1:3" x14ac:dyDescent="0.3">
      <c r="A136" s="22" t="s">
        <v>3792</v>
      </c>
      <c r="B136" s="56">
        <v>53</v>
      </c>
      <c r="C136" s="56">
        <v>54</v>
      </c>
    </row>
    <row r="137" spans="1:3" x14ac:dyDescent="0.3">
      <c r="A137" s="22" t="s">
        <v>3791</v>
      </c>
      <c r="B137" s="56">
        <v>71</v>
      </c>
      <c r="C137" s="56">
        <v>72</v>
      </c>
    </row>
  </sheetData>
  <autoFilter ref="A1:C1" xr:uid="{9395C90A-785F-4BCC-8F3D-4963B6F243C2}">
    <sortState xmlns:xlrd2="http://schemas.microsoft.com/office/spreadsheetml/2017/richdata2" ref="A2:C137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58F5E-B889-4ACA-9A69-2B0C0C29A7ED}">
  <dimension ref="B6:B23"/>
  <sheetViews>
    <sheetView zoomScale="170" zoomScaleNormal="170" workbookViewId="0">
      <selection activeCell="B7" sqref="B7"/>
    </sheetView>
  </sheetViews>
  <sheetFormatPr defaultRowHeight="14.4" x14ac:dyDescent="0.3"/>
  <cols>
    <col min="2" max="2" width="42.88671875" bestFit="1" customWidth="1"/>
    <col min="6" max="6" width="11.88671875" bestFit="1" customWidth="1"/>
    <col min="7" max="7" width="32.109375" bestFit="1" customWidth="1"/>
  </cols>
  <sheetData>
    <row r="6" spans="2:2" ht="21" x14ac:dyDescent="0.4">
      <c r="B6" s="17" t="s">
        <v>3372</v>
      </c>
    </row>
    <row r="7" spans="2:2" x14ac:dyDescent="0.3">
      <c r="B7" s="2" t="s">
        <v>257</v>
      </c>
    </row>
    <row r="8" spans="2:2" x14ac:dyDescent="0.3">
      <c r="B8" s="2" t="s">
        <v>320</v>
      </c>
    </row>
    <row r="9" spans="2:2" x14ac:dyDescent="0.3">
      <c r="B9" s="2" t="s">
        <v>245</v>
      </c>
    </row>
    <row r="10" spans="2:2" x14ac:dyDescent="0.3">
      <c r="B10" s="2" t="s">
        <v>1010</v>
      </c>
    </row>
    <row r="11" spans="2:2" x14ac:dyDescent="0.3">
      <c r="B11" s="2" t="s">
        <v>268</v>
      </c>
    </row>
    <row r="12" spans="2:2" x14ac:dyDescent="0.3">
      <c r="B12" s="2" t="s">
        <v>315</v>
      </c>
    </row>
    <row r="13" spans="2:2" x14ac:dyDescent="0.3">
      <c r="B13" s="2" t="s">
        <v>123</v>
      </c>
    </row>
    <row r="14" spans="2:2" x14ac:dyDescent="0.3">
      <c r="B14" s="2" t="s">
        <v>96</v>
      </c>
    </row>
    <row r="15" spans="2:2" x14ac:dyDescent="0.3">
      <c r="B15" s="2" t="s">
        <v>517</v>
      </c>
    </row>
    <row r="16" spans="2:2" x14ac:dyDescent="0.3">
      <c r="B16" s="2" t="s">
        <v>2661</v>
      </c>
    </row>
    <row r="17" spans="2:2" x14ac:dyDescent="0.3">
      <c r="B17" s="2" t="s">
        <v>1374</v>
      </c>
    </row>
    <row r="18" spans="2:2" x14ac:dyDescent="0.3">
      <c r="B18" s="2" t="s">
        <v>3445</v>
      </c>
    </row>
    <row r="19" spans="2:2" x14ac:dyDescent="0.3">
      <c r="B19" s="2" t="s">
        <v>3576</v>
      </c>
    </row>
    <row r="23" spans="2:2" x14ac:dyDescent="0.3">
      <c r="B23" t="s">
        <v>3477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9"/>
  <sheetViews>
    <sheetView workbookViewId="0">
      <selection activeCell="B57" sqref="B57"/>
    </sheetView>
  </sheetViews>
  <sheetFormatPr defaultRowHeight="14.4" x14ac:dyDescent="0.3"/>
  <cols>
    <col min="1" max="1" width="39.109375" bestFit="1" customWidth="1"/>
  </cols>
  <sheetData>
    <row r="1" spans="1:1" x14ac:dyDescent="0.3">
      <c r="A1" t="s">
        <v>90</v>
      </c>
    </row>
    <row r="2" spans="1:1" x14ac:dyDescent="0.3">
      <c r="A2" s="2" t="s">
        <v>157</v>
      </c>
    </row>
    <row r="3" spans="1:1" x14ac:dyDescent="0.3">
      <c r="A3" s="2" t="s">
        <v>2719</v>
      </c>
    </row>
    <row r="4" spans="1:1" x14ac:dyDescent="0.3">
      <c r="A4" s="2" t="s">
        <v>1251</v>
      </c>
    </row>
    <row r="5" spans="1:1" x14ac:dyDescent="0.3">
      <c r="A5" s="2" t="s">
        <v>1026</v>
      </c>
    </row>
    <row r="6" spans="1:1" x14ac:dyDescent="0.3">
      <c r="A6" s="2" t="s">
        <v>1168</v>
      </c>
    </row>
    <row r="7" spans="1:1" x14ac:dyDescent="0.3">
      <c r="A7" s="2" t="s">
        <v>2712</v>
      </c>
    </row>
    <row r="8" spans="1:1" x14ac:dyDescent="0.3">
      <c r="A8" s="2" t="s">
        <v>1942</v>
      </c>
    </row>
    <row r="9" spans="1:1" x14ac:dyDescent="0.3">
      <c r="A9" s="4" t="s">
        <v>914</v>
      </c>
    </row>
    <row r="10" spans="1:1" x14ac:dyDescent="0.3">
      <c r="A10" s="4" t="s">
        <v>909</v>
      </c>
    </row>
    <row r="11" spans="1:1" x14ac:dyDescent="0.3">
      <c r="A11" s="2" t="s">
        <v>161</v>
      </c>
    </row>
    <row r="12" spans="1:1" x14ac:dyDescent="0.3">
      <c r="A12" s="2" t="s">
        <v>649</v>
      </c>
    </row>
    <row r="13" spans="1:1" x14ac:dyDescent="0.3">
      <c r="A13" s="2" t="s">
        <v>245</v>
      </c>
    </row>
    <row r="14" spans="1:1" x14ac:dyDescent="0.3">
      <c r="A14" s="2" t="s">
        <v>1374</v>
      </c>
    </row>
    <row r="15" spans="1:1" x14ac:dyDescent="0.3">
      <c r="A15" s="2" t="s">
        <v>123</v>
      </c>
    </row>
    <row r="16" spans="1:1" x14ac:dyDescent="0.3">
      <c r="A16" s="2" t="s">
        <v>96</v>
      </c>
    </row>
    <row r="17" spans="1:1" x14ac:dyDescent="0.3">
      <c r="A17" s="2" t="s">
        <v>257</v>
      </c>
    </row>
    <row r="18" spans="1:1" x14ac:dyDescent="0.3">
      <c r="A18" s="2" t="s">
        <v>388</v>
      </c>
    </row>
    <row r="19" spans="1:1" x14ac:dyDescent="0.3">
      <c r="A19" s="2" t="s">
        <v>315</v>
      </c>
    </row>
    <row r="20" spans="1:1" x14ac:dyDescent="0.3">
      <c r="A20" s="2" t="s">
        <v>2661</v>
      </c>
    </row>
    <row r="21" spans="1:1" x14ac:dyDescent="0.3">
      <c r="A21" s="2" t="s">
        <v>517</v>
      </c>
    </row>
    <row r="22" spans="1:1" x14ac:dyDescent="0.3">
      <c r="A22" s="2" t="s">
        <v>268</v>
      </c>
    </row>
    <row r="23" spans="1:1" x14ac:dyDescent="0.3">
      <c r="A23" s="2" t="s">
        <v>320</v>
      </c>
    </row>
    <row r="24" spans="1:1" x14ac:dyDescent="0.3">
      <c r="A24" s="2" t="s">
        <v>1010</v>
      </c>
    </row>
    <row r="25" spans="1:1" x14ac:dyDescent="0.3">
      <c r="A25" s="2" t="s">
        <v>856</v>
      </c>
    </row>
    <row r="26" spans="1:1" x14ac:dyDescent="0.3">
      <c r="A26" s="2" t="s">
        <v>747</v>
      </c>
    </row>
    <row r="27" spans="1:1" x14ac:dyDescent="0.3">
      <c r="A27" s="2" t="s">
        <v>941</v>
      </c>
    </row>
    <row r="28" spans="1:1" x14ac:dyDescent="0.3">
      <c r="A28" s="2" t="s">
        <v>976</v>
      </c>
    </row>
    <row r="29" spans="1:1" x14ac:dyDescent="0.3">
      <c r="A29" s="2" t="s">
        <v>2718</v>
      </c>
    </row>
    <row r="30" spans="1:1" x14ac:dyDescent="0.3">
      <c r="A30" s="2" t="s">
        <v>253</v>
      </c>
    </row>
    <row r="31" spans="1:1" x14ac:dyDescent="0.3">
      <c r="A31" s="2" t="s">
        <v>474</v>
      </c>
    </row>
    <row r="32" spans="1:1" x14ac:dyDescent="0.3">
      <c r="A32" s="2" t="s">
        <v>355</v>
      </c>
    </row>
    <row r="33" spans="1:1" x14ac:dyDescent="0.3">
      <c r="A33" s="2" t="s">
        <v>359</v>
      </c>
    </row>
    <row r="34" spans="1:1" x14ac:dyDescent="0.3">
      <c r="A34" s="2" t="s">
        <v>1436</v>
      </c>
    </row>
    <row r="35" spans="1:1" x14ac:dyDescent="0.3">
      <c r="A35" s="2" t="s">
        <v>336</v>
      </c>
    </row>
    <row r="36" spans="1:1" x14ac:dyDescent="0.3">
      <c r="A36" s="2" t="s">
        <v>346</v>
      </c>
    </row>
    <row r="37" spans="1:1" x14ac:dyDescent="0.3">
      <c r="A37" s="2" t="s">
        <v>310</v>
      </c>
    </row>
    <row r="38" spans="1:1" x14ac:dyDescent="0.3">
      <c r="A38" s="2" t="s">
        <v>1567</v>
      </c>
    </row>
    <row r="39" spans="1:1" x14ac:dyDescent="0.3">
      <c r="A39" s="2" t="s">
        <v>1563</v>
      </c>
    </row>
    <row r="40" spans="1:1" x14ac:dyDescent="0.3">
      <c r="A40" s="2" t="s">
        <v>186</v>
      </c>
    </row>
    <row r="41" spans="1:1" x14ac:dyDescent="0.3">
      <c r="A41" s="2" t="s">
        <v>423</v>
      </c>
    </row>
    <row r="42" spans="1:1" x14ac:dyDescent="0.3">
      <c r="A42" s="2" t="s">
        <v>1205</v>
      </c>
    </row>
    <row r="43" spans="1:1" x14ac:dyDescent="0.3">
      <c r="A43" s="2" t="s">
        <v>1368</v>
      </c>
    </row>
    <row r="44" spans="1:1" x14ac:dyDescent="0.3">
      <c r="A44" s="2" t="s">
        <v>431</v>
      </c>
    </row>
    <row r="45" spans="1:1" x14ac:dyDescent="0.3">
      <c r="A45" s="2" t="s">
        <v>110</v>
      </c>
    </row>
    <row r="46" spans="1:1" x14ac:dyDescent="0.3">
      <c r="A46" s="2" t="s">
        <v>1117</v>
      </c>
    </row>
    <row r="47" spans="1:1" x14ac:dyDescent="0.3">
      <c r="A47" s="2" t="s">
        <v>441</v>
      </c>
    </row>
    <row r="48" spans="1:1" x14ac:dyDescent="0.3">
      <c r="A48" s="2" t="s">
        <v>481</v>
      </c>
    </row>
    <row r="49" spans="1:1" x14ac:dyDescent="0.3">
      <c r="A49" s="2" t="s">
        <v>194</v>
      </c>
    </row>
    <row r="50" spans="1:1" x14ac:dyDescent="0.3">
      <c r="A50" s="2" t="s">
        <v>198</v>
      </c>
    </row>
    <row r="51" spans="1:1" x14ac:dyDescent="0.3">
      <c r="A51" s="2" t="s">
        <v>1971</v>
      </c>
    </row>
    <row r="52" spans="1:1" x14ac:dyDescent="0.3">
      <c r="A52" s="2" t="s">
        <v>2033</v>
      </c>
    </row>
    <row r="53" spans="1:1" x14ac:dyDescent="0.3">
      <c r="A53" s="2" t="s">
        <v>130</v>
      </c>
    </row>
    <row r="54" spans="1:1" x14ac:dyDescent="0.3">
      <c r="A54" s="2" t="s">
        <v>1533</v>
      </c>
    </row>
    <row r="55" spans="1:1" x14ac:dyDescent="0.3">
      <c r="A55" s="2" t="s">
        <v>1666</v>
      </c>
    </row>
    <row r="56" spans="1:1" x14ac:dyDescent="0.3">
      <c r="A56" s="2" t="s">
        <v>1936</v>
      </c>
    </row>
    <row r="57" spans="1:1" x14ac:dyDescent="0.3">
      <c r="A57" s="2" t="s">
        <v>349</v>
      </c>
    </row>
    <row r="58" spans="1:1" x14ac:dyDescent="0.3">
      <c r="A58" s="2" t="s">
        <v>627</v>
      </c>
    </row>
    <row r="59" spans="1:1" x14ac:dyDescent="0.3">
      <c r="A59" s="2" t="s">
        <v>634</v>
      </c>
    </row>
    <row r="60" spans="1:1" x14ac:dyDescent="0.3">
      <c r="A60" s="2" t="s">
        <v>641</v>
      </c>
    </row>
    <row r="61" spans="1:1" x14ac:dyDescent="0.3">
      <c r="A61" s="2" t="s">
        <v>645</v>
      </c>
    </row>
    <row r="62" spans="1:1" x14ac:dyDescent="0.3">
      <c r="A62" s="2" t="s">
        <v>2717</v>
      </c>
    </row>
    <row r="63" spans="1:1" x14ac:dyDescent="0.3">
      <c r="A63" s="2" t="s">
        <v>2308</v>
      </c>
    </row>
    <row r="64" spans="1:1" x14ac:dyDescent="0.3">
      <c r="A64" s="2" t="s">
        <v>2318</v>
      </c>
    </row>
    <row r="65" spans="1:1" x14ac:dyDescent="0.3">
      <c r="A65" s="2" t="s">
        <v>2294</v>
      </c>
    </row>
    <row r="66" spans="1:1" x14ac:dyDescent="0.3">
      <c r="A66" s="2" t="s">
        <v>2711</v>
      </c>
    </row>
    <row r="67" spans="1:1" x14ac:dyDescent="0.3">
      <c r="A67" s="2" t="s">
        <v>2264</v>
      </c>
    </row>
    <row r="68" spans="1:1" x14ac:dyDescent="0.3">
      <c r="A68" s="2" t="s">
        <v>394</v>
      </c>
    </row>
    <row r="69" spans="1:1" x14ac:dyDescent="0.3">
      <c r="A69" s="2" t="s">
        <v>1145</v>
      </c>
    </row>
    <row r="70" spans="1:1" x14ac:dyDescent="0.3">
      <c r="A70" s="2" t="s">
        <v>271</v>
      </c>
    </row>
    <row r="71" spans="1:1" x14ac:dyDescent="0.3">
      <c r="A71" s="2" t="s">
        <v>2121</v>
      </c>
    </row>
    <row r="72" spans="1:1" x14ac:dyDescent="0.3">
      <c r="A72" s="2" t="s">
        <v>1122</v>
      </c>
    </row>
    <row r="73" spans="1:1" x14ac:dyDescent="0.3">
      <c r="A73" s="2" t="s">
        <v>190</v>
      </c>
    </row>
    <row r="74" spans="1:1" x14ac:dyDescent="0.3">
      <c r="A74" s="2" t="s">
        <v>1126</v>
      </c>
    </row>
    <row r="75" spans="1:1" x14ac:dyDescent="0.3">
      <c r="A75" s="2" t="s">
        <v>2714</v>
      </c>
    </row>
    <row r="76" spans="1:1" x14ac:dyDescent="0.3">
      <c r="A76" s="2" t="s">
        <v>84</v>
      </c>
    </row>
    <row r="77" spans="1:1" x14ac:dyDescent="0.3">
      <c r="A77" s="2" t="s">
        <v>948</v>
      </c>
    </row>
    <row r="78" spans="1:1" x14ac:dyDescent="0.3">
      <c r="A78" s="2" t="s">
        <v>869</v>
      </c>
    </row>
    <row r="79" spans="1:1" ht="28.8" x14ac:dyDescent="0.3">
      <c r="A79" s="15" t="s">
        <v>461</v>
      </c>
    </row>
    <row r="80" spans="1:1" x14ac:dyDescent="0.3">
      <c r="A80" s="5" t="s">
        <v>697</v>
      </c>
    </row>
    <row r="81" spans="1:1" x14ac:dyDescent="0.3">
      <c r="A81" s="4" t="s">
        <v>147</v>
      </c>
    </row>
    <row r="82" spans="1:1" x14ac:dyDescent="0.3">
      <c r="A82" s="4" t="s">
        <v>142</v>
      </c>
    </row>
    <row r="83" spans="1:1" x14ac:dyDescent="0.3">
      <c r="A83" s="2" t="s">
        <v>757</v>
      </c>
    </row>
    <row r="84" spans="1:1" x14ac:dyDescent="0.3">
      <c r="A84" s="4" t="s">
        <v>761</v>
      </c>
    </row>
    <row r="85" spans="1:1" x14ac:dyDescent="0.3">
      <c r="A85" s="2" t="s">
        <v>2708</v>
      </c>
    </row>
    <row r="86" spans="1:1" x14ac:dyDescent="0.3">
      <c r="A86" s="2" t="s">
        <v>2709</v>
      </c>
    </row>
    <row r="87" spans="1:1" ht="28.8" x14ac:dyDescent="0.3">
      <c r="A87" s="5" t="s">
        <v>457</v>
      </c>
    </row>
    <row r="88" spans="1:1" x14ac:dyDescent="0.3">
      <c r="A88" s="2" t="s">
        <v>1929</v>
      </c>
    </row>
    <row r="89" spans="1:1" x14ac:dyDescent="0.3">
      <c r="A89" s="2" t="s">
        <v>2622</v>
      </c>
    </row>
    <row r="90" spans="1:1" x14ac:dyDescent="0.3">
      <c r="A90" s="5" t="s">
        <v>704</v>
      </c>
    </row>
    <row r="91" spans="1:1" x14ac:dyDescent="0.3">
      <c r="A91" s="2" t="s">
        <v>778</v>
      </c>
    </row>
    <row r="92" spans="1:1" x14ac:dyDescent="0.3">
      <c r="A92" s="4" t="s">
        <v>151</v>
      </c>
    </row>
    <row r="93" spans="1:1" x14ac:dyDescent="0.3">
      <c r="A93" s="2" t="s">
        <v>2080</v>
      </c>
    </row>
    <row r="94" spans="1:1" x14ac:dyDescent="0.3">
      <c r="A94" s="2" t="s">
        <v>2090</v>
      </c>
    </row>
    <row r="95" spans="1:1" x14ac:dyDescent="0.3">
      <c r="A95" s="2" t="s">
        <v>2086</v>
      </c>
    </row>
    <row r="96" spans="1:1" x14ac:dyDescent="0.3">
      <c r="A96" s="2" t="s">
        <v>556</v>
      </c>
    </row>
    <row r="97" spans="1:1" x14ac:dyDescent="0.3">
      <c r="A97" s="2" t="s">
        <v>2715</v>
      </c>
    </row>
    <row r="98" spans="1:1" x14ac:dyDescent="0.3">
      <c r="A98" s="2" t="s">
        <v>771</v>
      </c>
    </row>
    <row r="99" spans="1:1" x14ac:dyDescent="0.3">
      <c r="A99" s="2" t="s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57"/>
  <sheetViews>
    <sheetView workbookViewId="0">
      <selection activeCell="F16" sqref="F16"/>
    </sheetView>
  </sheetViews>
  <sheetFormatPr defaultRowHeight="14.4" x14ac:dyDescent="0.3"/>
  <cols>
    <col min="1" max="1" width="27.6640625" customWidth="1"/>
  </cols>
  <sheetData>
    <row r="1" spans="1:1" x14ac:dyDescent="0.3">
      <c r="A1" s="12" t="s">
        <v>90</v>
      </c>
    </row>
    <row r="2" spans="1:1" x14ac:dyDescent="0.3">
      <c r="A2" s="2" t="s">
        <v>157</v>
      </c>
    </row>
    <row r="3" spans="1:1" x14ac:dyDescent="0.3">
      <c r="A3" s="2" t="s">
        <v>157</v>
      </c>
    </row>
    <row r="4" spans="1:1" x14ac:dyDescent="0.3">
      <c r="A4" s="2" t="s">
        <v>194</v>
      </c>
    </row>
    <row r="5" spans="1:1" x14ac:dyDescent="0.3">
      <c r="A5" s="2" t="s">
        <v>257</v>
      </c>
    </row>
    <row r="6" spans="1:1" x14ac:dyDescent="0.3">
      <c r="A6" s="2" t="s">
        <v>320</v>
      </c>
    </row>
    <row r="7" spans="1:1" x14ac:dyDescent="0.3">
      <c r="A7" s="2" t="s">
        <v>257</v>
      </c>
    </row>
    <row r="8" spans="1:1" x14ac:dyDescent="0.3">
      <c r="A8" s="2" t="s">
        <v>320</v>
      </c>
    </row>
    <row r="9" spans="1:1" x14ac:dyDescent="0.3">
      <c r="A9" s="2" t="s">
        <v>137</v>
      </c>
    </row>
    <row r="10" spans="1:1" x14ac:dyDescent="0.3">
      <c r="A10" s="2" t="s">
        <v>627</v>
      </c>
    </row>
    <row r="11" spans="1:1" x14ac:dyDescent="0.3">
      <c r="A11" s="2" t="s">
        <v>394</v>
      </c>
    </row>
    <row r="12" spans="1:1" x14ac:dyDescent="0.3">
      <c r="A12" s="2" t="s">
        <v>245</v>
      </c>
    </row>
    <row r="13" spans="1:1" x14ac:dyDescent="0.3">
      <c r="A13" s="2" t="s">
        <v>257</v>
      </c>
    </row>
    <row r="14" spans="1:1" x14ac:dyDescent="0.3">
      <c r="A14" s="2" t="s">
        <v>257</v>
      </c>
    </row>
    <row r="15" spans="1:1" x14ac:dyDescent="0.3">
      <c r="A15" s="2" t="s">
        <v>257</v>
      </c>
    </row>
    <row r="16" spans="1:1" x14ac:dyDescent="0.3">
      <c r="A16" s="2" t="s">
        <v>137</v>
      </c>
    </row>
    <row r="17" spans="1:1" x14ac:dyDescent="0.3">
      <c r="A17" s="2" t="s">
        <v>137</v>
      </c>
    </row>
    <row r="18" spans="1:1" x14ac:dyDescent="0.3">
      <c r="A18" s="2" t="s">
        <v>137</v>
      </c>
    </row>
    <row r="19" spans="1:1" x14ac:dyDescent="0.3">
      <c r="A19" s="2" t="s">
        <v>137</v>
      </c>
    </row>
    <row r="20" spans="1:1" x14ac:dyDescent="0.3">
      <c r="A20" s="2" t="s">
        <v>137</v>
      </c>
    </row>
    <row r="21" spans="1:1" x14ac:dyDescent="0.3">
      <c r="A21" s="2" t="s">
        <v>157</v>
      </c>
    </row>
    <row r="22" spans="1:1" x14ac:dyDescent="0.3">
      <c r="A22" s="2" t="s">
        <v>157</v>
      </c>
    </row>
    <row r="23" spans="1:1" x14ac:dyDescent="0.3">
      <c r="A23" s="2" t="s">
        <v>157</v>
      </c>
    </row>
    <row r="24" spans="1:1" x14ac:dyDescent="0.3">
      <c r="A24" s="2" t="s">
        <v>1251</v>
      </c>
    </row>
    <row r="25" spans="1:1" x14ac:dyDescent="0.3">
      <c r="A25" s="2" t="s">
        <v>1251</v>
      </c>
    </row>
    <row r="26" spans="1:1" x14ac:dyDescent="0.3">
      <c r="A26" s="2" t="s">
        <v>137</v>
      </c>
    </row>
    <row r="27" spans="1:1" x14ac:dyDescent="0.3">
      <c r="A27" s="2" t="s">
        <v>137</v>
      </c>
    </row>
    <row r="28" spans="1:1" x14ac:dyDescent="0.3">
      <c r="A28" s="2" t="s">
        <v>137</v>
      </c>
    </row>
    <row r="29" spans="1:1" x14ac:dyDescent="0.3">
      <c r="A29" s="2" t="s">
        <v>137</v>
      </c>
    </row>
    <row r="30" spans="1:1" ht="28.8" x14ac:dyDescent="0.3">
      <c r="A30" s="5" t="s">
        <v>704</v>
      </c>
    </row>
    <row r="31" spans="1:1" ht="28.8" x14ac:dyDescent="0.3">
      <c r="A31" s="5" t="s">
        <v>704</v>
      </c>
    </row>
    <row r="32" spans="1:1" ht="28.8" x14ac:dyDescent="0.3">
      <c r="A32" s="5" t="s">
        <v>704</v>
      </c>
    </row>
    <row r="33" spans="1:1" x14ac:dyDescent="0.3">
      <c r="A33" s="2" t="s">
        <v>320</v>
      </c>
    </row>
    <row r="34" spans="1:1" x14ac:dyDescent="0.3">
      <c r="A34" s="2" t="s">
        <v>320</v>
      </c>
    </row>
    <row r="35" spans="1:1" x14ac:dyDescent="0.3">
      <c r="A35" s="2" t="s">
        <v>320</v>
      </c>
    </row>
    <row r="36" spans="1:1" x14ac:dyDescent="0.3">
      <c r="A36" s="2" t="s">
        <v>394</v>
      </c>
    </row>
    <row r="37" spans="1:1" x14ac:dyDescent="0.3">
      <c r="A37" s="2" t="s">
        <v>161</v>
      </c>
    </row>
    <row r="38" spans="1:1" x14ac:dyDescent="0.3">
      <c r="A38" s="4" t="s">
        <v>151</v>
      </c>
    </row>
    <row r="39" spans="1:1" x14ac:dyDescent="0.3">
      <c r="A39" s="2" t="s">
        <v>161</v>
      </c>
    </row>
    <row r="40" spans="1:1" x14ac:dyDescent="0.3">
      <c r="A40" s="2" t="s">
        <v>137</v>
      </c>
    </row>
    <row r="41" spans="1:1" x14ac:dyDescent="0.3">
      <c r="A41" s="4" t="s">
        <v>151</v>
      </c>
    </row>
    <row r="42" spans="1:1" x14ac:dyDescent="0.3">
      <c r="A42" s="2" t="s">
        <v>257</v>
      </c>
    </row>
    <row r="43" spans="1:1" x14ac:dyDescent="0.3">
      <c r="A43" s="2" t="s">
        <v>394</v>
      </c>
    </row>
    <row r="44" spans="1:1" x14ac:dyDescent="0.3">
      <c r="A44" s="2" t="s">
        <v>1533</v>
      </c>
    </row>
    <row r="45" spans="1:1" x14ac:dyDescent="0.3">
      <c r="A45" s="2" t="s">
        <v>1026</v>
      </c>
    </row>
    <row r="46" spans="1:1" x14ac:dyDescent="0.3">
      <c r="A46" s="2" t="s">
        <v>2709</v>
      </c>
    </row>
    <row r="47" spans="1:1" x14ac:dyDescent="0.3">
      <c r="A47" s="2" t="s">
        <v>2708</v>
      </c>
    </row>
    <row r="48" spans="1:1" x14ac:dyDescent="0.3">
      <c r="A48" s="2" t="s">
        <v>2711</v>
      </c>
    </row>
    <row r="49" spans="1:1" x14ac:dyDescent="0.3">
      <c r="A49" s="2" t="s">
        <v>84</v>
      </c>
    </row>
    <row r="50" spans="1:1" x14ac:dyDescent="0.3">
      <c r="A50" s="2" t="s">
        <v>388</v>
      </c>
    </row>
    <row r="51" spans="1:1" x14ac:dyDescent="0.3">
      <c r="A51" s="2" t="s">
        <v>1503</v>
      </c>
    </row>
    <row r="52" spans="1:1" x14ac:dyDescent="0.3">
      <c r="A52" s="2" t="s">
        <v>359</v>
      </c>
    </row>
    <row r="53" spans="1:1" x14ac:dyDescent="0.3">
      <c r="A53" s="2" t="s">
        <v>253</v>
      </c>
    </row>
    <row r="54" spans="1:1" x14ac:dyDescent="0.3">
      <c r="A54" s="2" t="s">
        <v>157</v>
      </c>
    </row>
    <row r="55" spans="1:1" x14ac:dyDescent="0.3">
      <c r="A55" s="2" t="s">
        <v>137</v>
      </c>
    </row>
    <row r="56" spans="1:1" x14ac:dyDescent="0.3">
      <c r="A56" s="2" t="s">
        <v>137</v>
      </c>
    </row>
    <row r="57" spans="1:1" x14ac:dyDescent="0.3">
      <c r="A57" s="2" t="s">
        <v>346</v>
      </c>
    </row>
    <row r="58" spans="1:1" x14ac:dyDescent="0.3">
      <c r="A58" s="2" t="s">
        <v>117</v>
      </c>
    </row>
    <row r="59" spans="1:1" x14ac:dyDescent="0.3">
      <c r="A59" s="2" t="s">
        <v>355</v>
      </c>
    </row>
    <row r="60" spans="1:1" x14ac:dyDescent="0.3">
      <c r="A60" s="2" t="s">
        <v>1251</v>
      </c>
    </row>
    <row r="61" spans="1:1" x14ac:dyDescent="0.3">
      <c r="A61" s="2" t="s">
        <v>157</v>
      </c>
    </row>
    <row r="62" spans="1:1" x14ac:dyDescent="0.3">
      <c r="A62" s="2" t="s">
        <v>137</v>
      </c>
    </row>
    <row r="63" spans="1:1" x14ac:dyDescent="0.3">
      <c r="A63" s="2" t="s">
        <v>137</v>
      </c>
    </row>
    <row r="64" spans="1:1" x14ac:dyDescent="0.3">
      <c r="A64" s="2" t="s">
        <v>137</v>
      </c>
    </row>
    <row r="65" spans="1:1" x14ac:dyDescent="0.3">
      <c r="A65" s="2" t="s">
        <v>137</v>
      </c>
    </row>
    <row r="66" spans="1:1" x14ac:dyDescent="0.3">
      <c r="A66" s="2" t="s">
        <v>137</v>
      </c>
    </row>
    <row r="67" spans="1:1" x14ac:dyDescent="0.3">
      <c r="A67" s="2" t="s">
        <v>137</v>
      </c>
    </row>
    <row r="68" spans="1:1" x14ac:dyDescent="0.3">
      <c r="A68" s="2" t="s">
        <v>137</v>
      </c>
    </row>
    <row r="69" spans="1:1" x14ac:dyDescent="0.3">
      <c r="A69" s="2" t="s">
        <v>137</v>
      </c>
    </row>
    <row r="70" spans="1:1" x14ac:dyDescent="0.3">
      <c r="A70" s="2" t="s">
        <v>137</v>
      </c>
    </row>
    <row r="71" spans="1:1" x14ac:dyDescent="0.3">
      <c r="A71" s="2" t="s">
        <v>137</v>
      </c>
    </row>
    <row r="72" spans="1:1" x14ac:dyDescent="0.3">
      <c r="A72" s="2" t="s">
        <v>137</v>
      </c>
    </row>
    <row r="73" spans="1:1" x14ac:dyDescent="0.3">
      <c r="A73" s="2" t="s">
        <v>157</v>
      </c>
    </row>
    <row r="74" spans="1:1" x14ac:dyDescent="0.3">
      <c r="A74" s="2" t="s">
        <v>157</v>
      </c>
    </row>
    <row r="75" spans="1:1" x14ac:dyDescent="0.3">
      <c r="A75" s="2" t="s">
        <v>157</v>
      </c>
    </row>
    <row r="76" spans="1:1" x14ac:dyDescent="0.3">
      <c r="A76" s="2" t="s">
        <v>161</v>
      </c>
    </row>
    <row r="77" spans="1:1" x14ac:dyDescent="0.3">
      <c r="A77" s="2" t="s">
        <v>137</v>
      </c>
    </row>
    <row r="78" spans="1:1" x14ac:dyDescent="0.3">
      <c r="A78" s="2" t="s">
        <v>869</v>
      </c>
    </row>
    <row r="79" spans="1:1" x14ac:dyDescent="0.3">
      <c r="A79" s="2" t="s">
        <v>161</v>
      </c>
    </row>
    <row r="80" spans="1:1" x14ac:dyDescent="0.3">
      <c r="A80" s="2" t="s">
        <v>137</v>
      </c>
    </row>
    <row r="81" spans="1:1" x14ac:dyDescent="0.3">
      <c r="A81" s="2" t="s">
        <v>869</v>
      </c>
    </row>
    <row r="82" spans="1:1" x14ac:dyDescent="0.3">
      <c r="A82" s="2" t="s">
        <v>161</v>
      </c>
    </row>
    <row r="83" spans="1:1" x14ac:dyDescent="0.3">
      <c r="A83" s="2" t="s">
        <v>137</v>
      </c>
    </row>
    <row r="84" spans="1:1" x14ac:dyDescent="0.3">
      <c r="A84" s="2" t="s">
        <v>869</v>
      </c>
    </row>
    <row r="85" spans="1:1" x14ac:dyDescent="0.3">
      <c r="A85" s="2" t="s">
        <v>157</v>
      </c>
    </row>
    <row r="86" spans="1:1" x14ac:dyDescent="0.3">
      <c r="A86" s="2" t="s">
        <v>556</v>
      </c>
    </row>
    <row r="87" spans="1:1" x14ac:dyDescent="0.3">
      <c r="A87" s="2" t="s">
        <v>157</v>
      </c>
    </row>
    <row r="88" spans="1:1" x14ac:dyDescent="0.3">
      <c r="A88" s="2" t="s">
        <v>556</v>
      </c>
    </row>
    <row r="89" spans="1:1" x14ac:dyDescent="0.3">
      <c r="A89" s="2" t="s">
        <v>157</v>
      </c>
    </row>
    <row r="90" spans="1:1" x14ac:dyDescent="0.3">
      <c r="A90" s="2" t="s">
        <v>556</v>
      </c>
    </row>
    <row r="91" spans="1:1" x14ac:dyDescent="0.3">
      <c r="A91" s="2" t="s">
        <v>157</v>
      </c>
    </row>
    <row r="92" spans="1:1" x14ac:dyDescent="0.3">
      <c r="A92" s="2" t="s">
        <v>556</v>
      </c>
    </row>
    <row r="93" spans="1:1" x14ac:dyDescent="0.3">
      <c r="A93" s="5" t="s">
        <v>117</v>
      </c>
    </row>
    <row r="94" spans="1:1" x14ac:dyDescent="0.3">
      <c r="A94" s="5" t="s">
        <v>117</v>
      </c>
    </row>
    <row r="95" spans="1:1" x14ac:dyDescent="0.3">
      <c r="A95" s="5" t="s">
        <v>117</v>
      </c>
    </row>
    <row r="96" spans="1:1" x14ac:dyDescent="0.3">
      <c r="A96" s="5" t="s">
        <v>697</v>
      </c>
    </row>
    <row r="97" spans="1:1" x14ac:dyDescent="0.3">
      <c r="A97" s="2" t="s">
        <v>257</v>
      </c>
    </row>
    <row r="98" spans="1:1" x14ac:dyDescent="0.3">
      <c r="A98" s="2" t="s">
        <v>137</v>
      </c>
    </row>
    <row r="99" spans="1:1" x14ac:dyDescent="0.3">
      <c r="A99" s="5" t="s">
        <v>697</v>
      </c>
    </row>
    <row r="100" spans="1:1" x14ac:dyDescent="0.3">
      <c r="A100" s="2" t="s">
        <v>257</v>
      </c>
    </row>
    <row r="101" spans="1:1" x14ac:dyDescent="0.3">
      <c r="A101" s="2" t="s">
        <v>137</v>
      </c>
    </row>
    <row r="102" spans="1:1" x14ac:dyDescent="0.3">
      <c r="A102" s="5" t="s">
        <v>697</v>
      </c>
    </row>
    <row r="103" spans="1:1" x14ac:dyDescent="0.3">
      <c r="A103" s="2" t="s">
        <v>257</v>
      </c>
    </row>
    <row r="104" spans="1:1" x14ac:dyDescent="0.3">
      <c r="A104" s="2" t="s">
        <v>137</v>
      </c>
    </row>
    <row r="105" spans="1:1" x14ac:dyDescent="0.3">
      <c r="A105" s="2" t="s">
        <v>976</v>
      </c>
    </row>
    <row r="106" spans="1:1" x14ac:dyDescent="0.3">
      <c r="A106" s="2" t="s">
        <v>394</v>
      </c>
    </row>
    <row r="107" spans="1:1" x14ac:dyDescent="0.3">
      <c r="A107" s="2" t="s">
        <v>976</v>
      </c>
    </row>
    <row r="108" spans="1:1" x14ac:dyDescent="0.3">
      <c r="A108" s="2" t="s">
        <v>137</v>
      </c>
    </row>
    <row r="109" spans="1:1" x14ac:dyDescent="0.3">
      <c r="A109" s="2" t="s">
        <v>194</v>
      </c>
    </row>
    <row r="110" spans="1:1" x14ac:dyDescent="0.3">
      <c r="A110" s="4" t="s">
        <v>142</v>
      </c>
    </row>
    <row r="111" spans="1:1" x14ac:dyDescent="0.3">
      <c r="A111" s="4" t="s">
        <v>147</v>
      </c>
    </row>
    <row r="112" spans="1:1" x14ac:dyDescent="0.3">
      <c r="A112" s="4" t="s">
        <v>761</v>
      </c>
    </row>
    <row r="113" spans="1:1" x14ac:dyDescent="0.3">
      <c r="A113" s="2" t="s">
        <v>757</v>
      </c>
    </row>
    <row r="114" spans="1:1" x14ac:dyDescent="0.3">
      <c r="A114" s="4" t="s">
        <v>914</v>
      </c>
    </row>
    <row r="115" spans="1:1" x14ac:dyDescent="0.3">
      <c r="A115" s="4" t="s">
        <v>909</v>
      </c>
    </row>
    <row r="116" spans="1:1" x14ac:dyDescent="0.3">
      <c r="A116" s="4" t="s">
        <v>914</v>
      </c>
    </row>
    <row r="117" spans="1:1" x14ac:dyDescent="0.3">
      <c r="A117" s="4" t="s">
        <v>909</v>
      </c>
    </row>
    <row r="118" spans="1:1" x14ac:dyDescent="0.3">
      <c r="A118" s="2" t="s">
        <v>137</v>
      </c>
    </row>
    <row r="119" spans="1:1" x14ac:dyDescent="0.3">
      <c r="A119" s="2" t="s">
        <v>137</v>
      </c>
    </row>
    <row r="120" spans="1:1" x14ac:dyDescent="0.3">
      <c r="A120" s="2" t="s">
        <v>137</v>
      </c>
    </row>
    <row r="121" spans="1:1" x14ac:dyDescent="0.3">
      <c r="A121" s="2" t="s">
        <v>137</v>
      </c>
    </row>
    <row r="122" spans="1:1" x14ac:dyDescent="0.3">
      <c r="A122" s="2" t="s">
        <v>137</v>
      </c>
    </row>
    <row r="123" spans="1:1" x14ac:dyDescent="0.3">
      <c r="A123" s="2" t="s">
        <v>137</v>
      </c>
    </row>
    <row r="124" spans="1:1" x14ac:dyDescent="0.3">
      <c r="A124" s="2" t="s">
        <v>137</v>
      </c>
    </row>
    <row r="125" spans="1:1" x14ac:dyDescent="0.3">
      <c r="A125" s="2" t="s">
        <v>137</v>
      </c>
    </row>
    <row r="126" spans="1:1" x14ac:dyDescent="0.3">
      <c r="A126" s="2" t="s">
        <v>137</v>
      </c>
    </row>
    <row r="127" spans="1:1" x14ac:dyDescent="0.3">
      <c r="A127" s="2" t="s">
        <v>137</v>
      </c>
    </row>
    <row r="128" spans="1:1" x14ac:dyDescent="0.3">
      <c r="A128" s="2" t="s">
        <v>137</v>
      </c>
    </row>
    <row r="129" spans="1:1" x14ac:dyDescent="0.3">
      <c r="A129" s="2" t="s">
        <v>137</v>
      </c>
    </row>
    <row r="130" spans="1:1" x14ac:dyDescent="0.3">
      <c r="A130" s="2" t="s">
        <v>137</v>
      </c>
    </row>
    <row r="131" spans="1:1" x14ac:dyDescent="0.3">
      <c r="A131" s="2" t="s">
        <v>137</v>
      </c>
    </row>
    <row r="132" spans="1:1" x14ac:dyDescent="0.3">
      <c r="A132" s="2" t="s">
        <v>137</v>
      </c>
    </row>
    <row r="133" spans="1:1" x14ac:dyDescent="0.3">
      <c r="A133" s="2" t="s">
        <v>137</v>
      </c>
    </row>
    <row r="134" spans="1:1" x14ac:dyDescent="0.3">
      <c r="A134" s="2" t="s">
        <v>137</v>
      </c>
    </row>
    <row r="135" spans="1:1" x14ac:dyDescent="0.3">
      <c r="A135" s="2" t="s">
        <v>137</v>
      </c>
    </row>
    <row r="136" spans="1:1" x14ac:dyDescent="0.3">
      <c r="A136" s="2" t="s">
        <v>137</v>
      </c>
    </row>
    <row r="137" spans="1:1" x14ac:dyDescent="0.3">
      <c r="A137" s="2" t="s">
        <v>137</v>
      </c>
    </row>
    <row r="138" spans="1:1" x14ac:dyDescent="0.3">
      <c r="A138" s="2" t="s">
        <v>137</v>
      </c>
    </row>
    <row r="139" spans="1:1" x14ac:dyDescent="0.3">
      <c r="A139" s="2" t="s">
        <v>137</v>
      </c>
    </row>
    <row r="140" spans="1:1" x14ac:dyDescent="0.3">
      <c r="A140" s="2" t="s">
        <v>137</v>
      </c>
    </row>
    <row r="141" spans="1:1" x14ac:dyDescent="0.3">
      <c r="A141" s="2" t="s">
        <v>137</v>
      </c>
    </row>
    <row r="142" spans="1:1" x14ac:dyDescent="0.3">
      <c r="A142" s="2" t="s">
        <v>137</v>
      </c>
    </row>
    <row r="143" spans="1:1" x14ac:dyDescent="0.3">
      <c r="A143" s="2" t="s">
        <v>137</v>
      </c>
    </row>
    <row r="144" spans="1:1" x14ac:dyDescent="0.3">
      <c r="A144" s="2" t="s">
        <v>137</v>
      </c>
    </row>
    <row r="145" spans="1:1" x14ac:dyDescent="0.3">
      <c r="A145" s="2" t="s">
        <v>137</v>
      </c>
    </row>
    <row r="146" spans="1:1" x14ac:dyDescent="0.3">
      <c r="A146" s="2" t="s">
        <v>137</v>
      </c>
    </row>
    <row r="147" spans="1:1" x14ac:dyDescent="0.3">
      <c r="A147" s="2" t="s">
        <v>271</v>
      </c>
    </row>
    <row r="148" spans="1:1" x14ac:dyDescent="0.3">
      <c r="A148" s="2" t="s">
        <v>137</v>
      </c>
    </row>
    <row r="149" spans="1:1" x14ac:dyDescent="0.3">
      <c r="A149" s="2" t="s">
        <v>194</v>
      </c>
    </row>
    <row r="150" spans="1:1" x14ac:dyDescent="0.3">
      <c r="A150" s="2" t="s">
        <v>137</v>
      </c>
    </row>
    <row r="151" spans="1:1" x14ac:dyDescent="0.3">
      <c r="A151" s="2" t="s">
        <v>423</v>
      </c>
    </row>
    <row r="152" spans="1:1" x14ac:dyDescent="0.3">
      <c r="A152" s="2" t="s">
        <v>194</v>
      </c>
    </row>
    <row r="153" spans="1:1" x14ac:dyDescent="0.3">
      <c r="A153" s="2" t="s">
        <v>423</v>
      </c>
    </row>
    <row r="154" spans="1:1" x14ac:dyDescent="0.3">
      <c r="A154" s="2" t="s">
        <v>117</v>
      </c>
    </row>
    <row r="155" spans="1:1" x14ac:dyDescent="0.3">
      <c r="A155" s="2" t="s">
        <v>117</v>
      </c>
    </row>
    <row r="156" spans="1:1" x14ac:dyDescent="0.3">
      <c r="A156" s="2" t="s">
        <v>257</v>
      </c>
    </row>
    <row r="157" spans="1:1" x14ac:dyDescent="0.3">
      <c r="A157" s="2" t="s">
        <v>257</v>
      </c>
    </row>
    <row r="158" spans="1:1" x14ac:dyDescent="0.3">
      <c r="A158" s="2" t="s">
        <v>320</v>
      </c>
    </row>
    <row r="159" spans="1:1" x14ac:dyDescent="0.3">
      <c r="A159" s="2" t="s">
        <v>320</v>
      </c>
    </row>
    <row r="160" spans="1:1" x14ac:dyDescent="0.3">
      <c r="A160" s="2" t="s">
        <v>1010</v>
      </c>
    </row>
    <row r="161" spans="1:1" x14ac:dyDescent="0.3">
      <c r="A161" s="2" t="s">
        <v>2308</v>
      </c>
    </row>
    <row r="162" spans="1:1" x14ac:dyDescent="0.3">
      <c r="A162" s="2" t="s">
        <v>2318</v>
      </c>
    </row>
    <row r="163" spans="1:1" x14ac:dyDescent="0.3">
      <c r="A163" s="2" t="s">
        <v>2318</v>
      </c>
    </row>
    <row r="164" spans="1:1" x14ac:dyDescent="0.3">
      <c r="A164" s="2" t="s">
        <v>2294</v>
      </c>
    </row>
    <row r="165" spans="1:1" x14ac:dyDescent="0.3">
      <c r="A165" s="2" t="s">
        <v>2294</v>
      </c>
    </row>
    <row r="166" spans="1:1" x14ac:dyDescent="0.3">
      <c r="A166" s="2" t="s">
        <v>257</v>
      </c>
    </row>
    <row r="167" spans="1:1" x14ac:dyDescent="0.3">
      <c r="A167" s="2" t="s">
        <v>257</v>
      </c>
    </row>
    <row r="168" spans="1:1" x14ac:dyDescent="0.3">
      <c r="A168" s="2" t="s">
        <v>320</v>
      </c>
    </row>
    <row r="169" spans="1:1" x14ac:dyDescent="0.3">
      <c r="A169" s="2" t="s">
        <v>320</v>
      </c>
    </row>
    <row r="170" spans="1:1" x14ac:dyDescent="0.3">
      <c r="A170" s="2" t="s">
        <v>1010</v>
      </c>
    </row>
    <row r="171" spans="1:1" x14ac:dyDescent="0.3">
      <c r="A171" s="2" t="s">
        <v>2308</v>
      </c>
    </row>
    <row r="172" spans="1:1" x14ac:dyDescent="0.3">
      <c r="A172" s="2" t="s">
        <v>2318</v>
      </c>
    </row>
    <row r="173" spans="1:1" x14ac:dyDescent="0.3">
      <c r="A173" s="2" t="s">
        <v>2318</v>
      </c>
    </row>
    <row r="174" spans="1:1" x14ac:dyDescent="0.3">
      <c r="A174" s="2" t="s">
        <v>2294</v>
      </c>
    </row>
    <row r="175" spans="1:1" x14ac:dyDescent="0.3">
      <c r="A175" s="2" t="s">
        <v>2294</v>
      </c>
    </row>
    <row r="176" spans="1:1" x14ac:dyDescent="0.3">
      <c r="A176" s="2" t="s">
        <v>257</v>
      </c>
    </row>
    <row r="177" spans="1:1" x14ac:dyDescent="0.3">
      <c r="A177" s="2" t="s">
        <v>257</v>
      </c>
    </row>
    <row r="178" spans="1:1" x14ac:dyDescent="0.3">
      <c r="A178" s="2" t="s">
        <v>320</v>
      </c>
    </row>
    <row r="179" spans="1:1" x14ac:dyDescent="0.3">
      <c r="A179" s="2" t="s">
        <v>320</v>
      </c>
    </row>
    <row r="180" spans="1:1" x14ac:dyDescent="0.3">
      <c r="A180" s="2" t="s">
        <v>1010</v>
      </c>
    </row>
    <row r="181" spans="1:1" x14ac:dyDescent="0.3">
      <c r="A181" s="2" t="s">
        <v>2308</v>
      </c>
    </row>
    <row r="182" spans="1:1" x14ac:dyDescent="0.3">
      <c r="A182" s="2" t="s">
        <v>2318</v>
      </c>
    </row>
    <row r="183" spans="1:1" x14ac:dyDescent="0.3">
      <c r="A183" s="2" t="s">
        <v>2318</v>
      </c>
    </row>
    <row r="184" spans="1:1" x14ac:dyDescent="0.3">
      <c r="A184" s="2" t="s">
        <v>2294</v>
      </c>
    </row>
    <row r="185" spans="1:1" x14ac:dyDescent="0.3">
      <c r="A185" s="2" t="s">
        <v>2294</v>
      </c>
    </row>
    <row r="186" spans="1:1" x14ac:dyDescent="0.3">
      <c r="A186" s="2" t="s">
        <v>157</v>
      </c>
    </row>
    <row r="187" spans="1:1" x14ac:dyDescent="0.3">
      <c r="A187" s="2" t="s">
        <v>157</v>
      </c>
    </row>
    <row r="188" spans="1:1" x14ac:dyDescent="0.3">
      <c r="A188" s="2" t="s">
        <v>137</v>
      </c>
    </row>
    <row r="189" spans="1:1" x14ac:dyDescent="0.3">
      <c r="A189" s="2" t="s">
        <v>394</v>
      </c>
    </row>
    <row r="190" spans="1:1" x14ac:dyDescent="0.3">
      <c r="A190" s="2" t="s">
        <v>257</v>
      </c>
    </row>
    <row r="191" spans="1:1" x14ac:dyDescent="0.3">
      <c r="A191" s="2" t="s">
        <v>245</v>
      </c>
    </row>
    <row r="192" spans="1:1" x14ac:dyDescent="0.3">
      <c r="A192" s="2" t="s">
        <v>257</v>
      </c>
    </row>
    <row r="193" spans="1:1" x14ac:dyDescent="0.3">
      <c r="A193" s="2" t="s">
        <v>2264</v>
      </c>
    </row>
    <row r="194" spans="1:1" x14ac:dyDescent="0.3">
      <c r="A194" s="2" t="s">
        <v>394</v>
      </c>
    </row>
    <row r="195" spans="1:1" x14ac:dyDescent="0.3">
      <c r="A195" s="2" t="s">
        <v>137</v>
      </c>
    </row>
    <row r="196" spans="1:1" x14ac:dyDescent="0.3">
      <c r="A196" s="2" t="s">
        <v>257</v>
      </c>
    </row>
    <row r="197" spans="1:1" x14ac:dyDescent="0.3">
      <c r="A197" s="2" t="s">
        <v>394</v>
      </c>
    </row>
    <row r="198" spans="1:1" x14ac:dyDescent="0.3">
      <c r="A198" s="2" t="s">
        <v>257</v>
      </c>
    </row>
    <row r="199" spans="1:1" x14ac:dyDescent="0.3">
      <c r="A199" s="2" t="s">
        <v>394</v>
      </c>
    </row>
    <row r="200" spans="1:1" x14ac:dyDescent="0.3">
      <c r="A200" s="2" t="s">
        <v>268</v>
      </c>
    </row>
    <row r="201" spans="1:1" x14ac:dyDescent="0.3">
      <c r="A201" s="2" t="s">
        <v>117</v>
      </c>
    </row>
    <row r="202" spans="1:1" x14ac:dyDescent="0.3">
      <c r="A202" s="2" t="s">
        <v>117</v>
      </c>
    </row>
    <row r="203" spans="1:1" x14ac:dyDescent="0.3">
      <c r="A203" s="2" t="s">
        <v>117</v>
      </c>
    </row>
    <row r="204" spans="1:1" x14ac:dyDescent="0.3">
      <c r="A204" s="2" t="s">
        <v>117</v>
      </c>
    </row>
    <row r="205" spans="1:1" x14ac:dyDescent="0.3">
      <c r="A205" s="2" t="s">
        <v>257</v>
      </c>
    </row>
    <row r="206" spans="1:1" x14ac:dyDescent="0.3">
      <c r="A206" s="2" t="s">
        <v>394</v>
      </c>
    </row>
    <row r="207" spans="1:1" x14ac:dyDescent="0.3">
      <c r="A207" s="2" t="s">
        <v>257</v>
      </c>
    </row>
    <row r="208" spans="1:1" x14ac:dyDescent="0.3">
      <c r="A208" s="2" t="s">
        <v>268</v>
      </c>
    </row>
    <row r="209" spans="1:1" x14ac:dyDescent="0.3">
      <c r="A209" s="2" t="s">
        <v>394</v>
      </c>
    </row>
    <row r="210" spans="1:1" x14ac:dyDescent="0.3">
      <c r="A210" s="2" t="s">
        <v>137</v>
      </c>
    </row>
    <row r="211" spans="1:1" x14ac:dyDescent="0.3">
      <c r="A211" s="2" t="s">
        <v>1251</v>
      </c>
    </row>
    <row r="212" spans="1:1" x14ac:dyDescent="0.3">
      <c r="A212" s="2" t="s">
        <v>1168</v>
      </c>
    </row>
    <row r="213" spans="1:1" x14ac:dyDescent="0.3">
      <c r="A213" s="2" t="s">
        <v>1251</v>
      </c>
    </row>
    <row r="214" spans="1:1" x14ac:dyDescent="0.3">
      <c r="A214" s="2" t="s">
        <v>1168</v>
      </c>
    </row>
    <row r="215" spans="1:1" ht="43.2" x14ac:dyDescent="0.3">
      <c r="A215" s="5" t="s">
        <v>457</v>
      </c>
    </row>
    <row r="216" spans="1:1" ht="43.2" x14ac:dyDescent="0.3">
      <c r="A216" s="5" t="s">
        <v>457</v>
      </c>
    </row>
    <row r="217" spans="1:1" ht="43.2" x14ac:dyDescent="0.3">
      <c r="A217" s="5" t="s">
        <v>461</v>
      </c>
    </row>
    <row r="218" spans="1:1" ht="43.2" x14ac:dyDescent="0.3">
      <c r="A218" s="5" t="s">
        <v>457</v>
      </c>
    </row>
    <row r="219" spans="1:1" x14ac:dyDescent="0.3">
      <c r="A219" s="2" t="s">
        <v>1251</v>
      </c>
    </row>
    <row r="220" spans="1:1" x14ac:dyDescent="0.3">
      <c r="A220" s="2" t="s">
        <v>117</v>
      </c>
    </row>
    <row r="221" spans="1:1" x14ac:dyDescent="0.3">
      <c r="A221" s="2" t="s">
        <v>1026</v>
      </c>
    </row>
    <row r="222" spans="1:1" x14ac:dyDescent="0.3">
      <c r="A222" s="2" t="s">
        <v>157</v>
      </c>
    </row>
    <row r="223" spans="1:1" x14ac:dyDescent="0.3">
      <c r="A223" s="2" t="s">
        <v>1251</v>
      </c>
    </row>
    <row r="224" spans="1:1" x14ac:dyDescent="0.3">
      <c r="A224" s="2" t="s">
        <v>117</v>
      </c>
    </row>
    <row r="225" spans="1:1" x14ac:dyDescent="0.3">
      <c r="A225" s="2" t="s">
        <v>1026</v>
      </c>
    </row>
    <row r="226" spans="1:1" x14ac:dyDescent="0.3">
      <c r="A226" s="6" t="s">
        <v>1290</v>
      </c>
    </row>
    <row r="227" spans="1:1" x14ac:dyDescent="0.3">
      <c r="A227" s="2" t="s">
        <v>117</v>
      </c>
    </row>
    <row r="228" spans="1:1" x14ac:dyDescent="0.3">
      <c r="A228" s="2" t="s">
        <v>117</v>
      </c>
    </row>
    <row r="229" spans="1:1" x14ac:dyDescent="0.3">
      <c r="A229" s="2" t="s">
        <v>137</v>
      </c>
    </row>
    <row r="230" spans="1:1" x14ac:dyDescent="0.3">
      <c r="A230" s="2" t="s">
        <v>137</v>
      </c>
    </row>
    <row r="231" spans="1:1" x14ac:dyDescent="0.3">
      <c r="A231" s="2" t="s">
        <v>1251</v>
      </c>
    </row>
    <row r="232" spans="1:1" x14ac:dyDescent="0.3">
      <c r="A232" s="2" t="s">
        <v>157</v>
      </c>
    </row>
    <row r="233" spans="1:1" x14ac:dyDescent="0.3">
      <c r="A233" s="2" t="s">
        <v>1026</v>
      </c>
    </row>
    <row r="234" spans="1:1" x14ac:dyDescent="0.3">
      <c r="A234" s="2" t="s">
        <v>1251</v>
      </c>
    </row>
    <row r="235" spans="1:1" x14ac:dyDescent="0.3">
      <c r="A235" s="2" t="s">
        <v>117</v>
      </c>
    </row>
    <row r="236" spans="1:1" x14ac:dyDescent="0.3">
      <c r="A236" s="2" t="s">
        <v>117</v>
      </c>
    </row>
    <row r="237" spans="1:1" x14ac:dyDescent="0.3">
      <c r="A237" s="2" t="s">
        <v>394</v>
      </c>
    </row>
    <row r="238" spans="1:1" x14ac:dyDescent="0.3">
      <c r="A238" s="2" t="s">
        <v>315</v>
      </c>
    </row>
    <row r="239" spans="1:1" x14ac:dyDescent="0.3">
      <c r="A239" s="2" t="s">
        <v>157</v>
      </c>
    </row>
    <row r="240" spans="1:1" x14ac:dyDescent="0.3">
      <c r="A240" s="2" t="s">
        <v>1026</v>
      </c>
    </row>
    <row r="241" spans="1:1" x14ac:dyDescent="0.3">
      <c r="A241" s="2" t="s">
        <v>1251</v>
      </c>
    </row>
    <row r="242" spans="1:1" x14ac:dyDescent="0.3">
      <c r="A242" s="2" t="s">
        <v>137</v>
      </c>
    </row>
    <row r="243" spans="1:1" x14ac:dyDescent="0.3">
      <c r="A243" s="2" t="s">
        <v>117</v>
      </c>
    </row>
    <row r="244" spans="1:1" x14ac:dyDescent="0.3">
      <c r="A244" s="2" t="s">
        <v>117</v>
      </c>
    </row>
    <row r="245" spans="1:1" x14ac:dyDescent="0.3">
      <c r="A245" s="2" t="s">
        <v>1026</v>
      </c>
    </row>
    <row r="246" spans="1:1" x14ac:dyDescent="0.3">
      <c r="A246" s="2" t="s">
        <v>157</v>
      </c>
    </row>
    <row r="247" spans="1:1" x14ac:dyDescent="0.3">
      <c r="A247" s="2" t="s">
        <v>394</v>
      </c>
    </row>
    <row r="248" spans="1:1" x14ac:dyDescent="0.3">
      <c r="A248" s="2" t="s">
        <v>315</v>
      </c>
    </row>
    <row r="249" spans="1:1" x14ac:dyDescent="0.3">
      <c r="A249" s="2" t="s">
        <v>137</v>
      </c>
    </row>
    <row r="250" spans="1:1" x14ac:dyDescent="0.3">
      <c r="A250" s="2" t="s">
        <v>137</v>
      </c>
    </row>
    <row r="251" spans="1:1" x14ac:dyDescent="0.3">
      <c r="A251" s="2" t="s">
        <v>137</v>
      </c>
    </row>
    <row r="252" spans="1:1" x14ac:dyDescent="0.3">
      <c r="A252" s="2" t="s">
        <v>257</v>
      </c>
    </row>
    <row r="253" spans="1:1" x14ac:dyDescent="0.3">
      <c r="A253" s="2" t="s">
        <v>117</v>
      </c>
    </row>
    <row r="254" spans="1:1" x14ac:dyDescent="0.3">
      <c r="A254" s="2" t="s">
        <v>117</v>
      </c>
    </row>
    <row r="255" spans="1:1" x14ac:dyDescent="0.3">
      <c r="A255" s="2" t="s">
        <v>394</v>
      </c>
    </row>
    <row r="256" spans="1:1" x14ac:dyDescent="0.3">
      <c r="A256" s="2" t="s">
        <v>117</v>
      </c>
    </row>
    <row r="257" spans="1:1" x14ac:dyDescent="0.3">
      <c r="A257" s="2" t="s">
        <v>245</v>
      </c>
    </row>
    <row r="258" spans="1:1" x14ac:dyDescent="0.3">
      <c r="A258" s="2" t="s">
        <v>645</v>
      </c>
    </row>
    <row r="259" spans="1:1" x14ac:dyDescent="0.3">
      <c r="A259" s="2" t="s">
        <v>641</v>
      </c>
    </row>
    <row r="260" spans="1:1" x14ac:dyDescent="0.3">
      <c r="A260" s="2" t="s">
        <v>634</v>
      </c>
    </row>
    <row r="261" spans="1:1" x14ac:dyDescent="0.3">
      <c r="A261" s="2" t="s">
        <v>645</v>
      </c>
    </row>
    <row r="262" spans="1:1" x14ac:dyDescent="0.3">
      <c r="A262" s="2" t="s">
        <v>641</v>
      </c>
    </row>
    <row r="263" spans="1:1" x14ac:dyDescent="0.3">
      <c r="A263" s="2" t="s">
        <v>634</v>
      </c>
    </row>
    <row r="264" spans="1:1" x14ac:dyDescent="0.3">
      <c r="A264" s="2" t="s">
        <v>649</v>
      </c>
    </row>
    <row r="265" spans="1:1" x14ac:dyDescent="0.3">
      <c r="A265" s="2" t="s">
        <v>645</v>
      </c>
    </row>
    <row r="266" spans="1:1" x14ac:dyDescent="0.3">
      <c r="A266" s="2" t="s">
        <v>641</v>
      </c>
    </row>
    <row r="267" spans="1:1" x14ac:dyDescent="0.3">
      <c r="A267" s="2" t="s">
        <v>634</v>
      </c>
    </row>
    <row r="268" spans="1:1" x14ac:dyDescent="0.3">
      <c r="A268" s="2" t="s">
        <v>137</v>
      </c>
    </row>
    <row r="269" spans="1:1" x14ac:dyDescent="0.3">
      <c r="A269" s="2" t="s">
        <v>123</v>
      </c>
    </row>
    <row r="270" spans="1:1" x14ac:dyDescent="0.3">
      <c r="A270" s="2" t="s">
        <v>245</v>
      </c>
    </row>
    <row r="271" spans="1:1" x14ac:dyDescent="0.3">
      <c r="A271" s="2" t="s">
        <v>96</v>
      </c>
    </row>
    <row r="272" spans="1:1" x14ac:dyDescent="0.3">
      <c r="A272" s="2" t="s">
        <v>186</v>
      </c>
    </row>
    <row r="273" spans="1:1" x14ac:dyDescent="0.3">
      <c r="A273" s="2" t="s">
        <v>137</v>
      </c>
    </row>
    <row r="274" spans="1:1" x14ac:dyDescent="0.3">
      <c r="A274" s="2" t="s">
        <v>137</v>
      </c>
    </row>
    <row r="275" spans="1:1" x14ac:dyDescent="0.3">
      <c r="A275" s="2" t="s">
        <v>137</v>
      </c>
    </row>
    <row r="276" spans="1:1" x14ac:dyDescent="0.3">
      <c r="A276" s="2" t="s">
        <v>137</v>
      </c>
    </row>
    <row r="277" spans="1:1" x14ac:dyDescent="0.3">
      <c r="A277" s="2" t="s">
        <v>137</v>
      </c>
    </row>
    <row r="278" spans="1:1" x14ac:dyDescent="0.3">
      <c r="A278" s="2" t="s">
        <v>137</v>
      </c>
    </row>
    <row r="279" spans="1:1" x14ac:dyDescent="0.3">
      <c r="A279" s="2" t="s">
        <v>137</v>
      </c>
    </row>
    <row r="280" spans="1:1" x14ac:dyDescent="0.3">
      <c r="A280" s="2" t="s">
        <v>137</v>
      </c>
    </row>
    <row r="281" spans="1:1" x14ac:dyDescent="0.3">
      <c r="A281" s="2" t="s">
        <v>137</v>
      </c>
    </row>
    <row r="282" spans="1:1" x14ac:dyDescent="0.3">
      <c r="A282" s="2" t="s">
        <v>137</v>
      </c>
    </row>
    <row r="283" spans="1:1" x14ac:dyDescent="0.3">
      <c r="A283" s="2" t="s">
        <v>137</v>
      </c>
    </row>
    <row r="284" spans="1:1" x14ac:dyDescent="0.3">
      <c r="A284" s="2" t="s">
        <v>137</v>
      </c>
    </row>
    <row r="285" spans="1:1" x14ac:dyDescent="0.3">
      <c r="A285" s="2" t="s">
        <v>137</v>
      </c>
    </row>
    <row r="286" spans="1:1" x14ac:dyDescent="0.3">
      <c r="A286" s="2" t="s">
        <v>320</v>
      </c>
    </row>
    <row r="287" spans="1:1" x14ac:dyDescent="0.3">
      <c r="A287" s="2" t="s">
        <v>257</v>
      </c>
    </row>
    <row r="288" spans="1:1" x14ac:dyDescent="0.3">
      <c r="A288" s="2" t="s">
        <v>315</v>
      </c>
    </row>
    <row r="289" spans="1:1" x14ac:dyDescent="0.3">
      <c r="A289" s="2" t="s">
        <v>517</v>
      </c>
    </row>
    <row r="290" spans="1:1" x14ac:dyDescent="0.3">
      <c r="A290" s="2" t="s">
        <v>1168</v>
      </c>
    </row>
    <row r="291" spans="1:1" x14ac:dyDescent="0.3">
      <c r="A291" s="2" t="s">
        <v>2491</v>
      </c>
    </row>
    <row r="292" spans="1:1" x14ac:dyDescent="0.3">
      <c r="A292" s="2" t="s">
        <v>320</v>
      </c>
    </row>
    <row r="293" spans="1:1" x14ac:dyDescent="0.3">
      <c r="A293" s="2" t="s">
        <v>257</v>
      </c>
    </row>
    <row r="294" spans="1:1" x14ac:dyDescent="0.3">
      <c r="A294" s="2" t="s">
        <v>315</v>
      </c>
    </row>
    <row r="295" spans="1:1" x14ac:dyDescent="0.3">
      <c r="A295" s="2" t="s">
        <v>517</v>
      </c>
    </row>
    <row r="296" spans="1:1" x14ac:dyDescent="0.3">
      <c r="A296" s="2" t="s">
        <v>1168</v>
      </c>
    </row>
    <row r="297" spans="1:1" x14ac:dyDescent="0.3">
      <c r="A297" s="2" t="s">
        <v>1251</v>
      </c>
    </row>
    <row r="298" spans="1:1" x14ac:dyDescent="0.3">
      <c r="A298" s="2" t="s">
        <v>320</v>
      </c>
    </row>
    <row r="299" spans="1:1" x14ac:dyDescent="0.3">
      <c r="A299" s="2" t="s">
        <v>257</v>
      </c>
    </row>
    <row r="300" spans="1:1" x14ac:dyDescent="0.3">
      <c r="A300" s="2" t="s">
        <v>315</v>
      </c>
    </row>
    <row r="301" spans="1:1" x14ac:dyDescent="0.3">
      <c r="A301" s="2" t="s">
        <v>517</v>
      </c>
    </row>
    <row r="302" spans="1:1" x14ac:dyDescent="0.3">
      <c r="A302" s="2" t="s">
        <v>1168</v>
      </c>
    </row>
    <row r="303" spans="1:1" x14ac:dyDescent="0.3">
      <c r="A303" s="2" t="s">
        <v>2705</v>
      </c>
    </row>
    <row r="304" spans="1:1" x14ac:dyDescent="0.3">
      <c r="A304" s="2" t="s">
        <v>1251</v>
      </c>
    </row>
    <row r="305" spans="1:1" x14ac:dyDescent="0.3">
      <c r="A305" s="2" t="s">
        <v>1251</v>
      </c>
    </row>
    <row r="306" spans="1:1" x14ac:dyDescent="0.3">
      <c r="A306" s="2" t="s">
        <v>2718</v>
      </c>
    </row>
    <row r="307" spans="1:1" x14ac:dyDescent="0.3">
      <c r="A307" s="2" t="s">
        <v>517</v>
      </c>
    </row>
    <row r="308" spans="1:1" x14ac:dyDescent="0.3">
      <c r="A308" s="2" t="s">
        <v>320</v>
      </c>
    </row>
    <row r="309" spans="1:1" x14ac:dyDescent="0.3">
      <c r="A309" s="2" t="s">
        <v>315</v>
      </c>
    </row>
    <row r="310" spans="1:1" x14ac:dyDescent="0.3">
      <c r="A310" s="2" t="s">
        <v>1251</v>
      </c>
    </row>
    <row r="311" spans="1:1" x14ac:dyDescent="0.3">
      <c r="A311" s="2" t="s">
        <v>320</v>
      </c>
    </row>
    <row r="312" spans="1:1" x14ac:dyDescent="0.3">
      <c r="A312" s="2" t="s">
        <v>257</v>
      </c>
    </row>
    <row r="313" spans="1:1" x14ac:dyDescent="0.3">
      <c r="A313" s="2" t="s">
        <v>315</v>
      </c>
    </row>
    <row r="314" spans="1:1" x14ac:dyDescent="0.3">
      <c r="A314" s="2" t="s">
        <v>517</v>
      </c>
    </row>
    <row r="315" spans="1:1" x14ac:dyDescent="0.3">
      <c r="A315" s="2" t="s">
        <v>137</v>
      </c>
    </row>
    <row r="316" spans="1:1" x14ac:dyDescent="0.3">
      <c r="A316" s="2" t="s">
        <v>190</v>
      </c>
    </row>
    <row r="317" spans="1:1" x14ac:dyDescent="0.3">
      <c r="A317" s="2" t="s">
        <v>186</v>
      </c>
    </row>
    <row r="318" spans="1:1" x14ac:dyDescent="0.3">
      <c r="A318" s="2" t="s">
        <v>137</v>
      </c>
    </row>
    <row r="319" spans="1:1" x14ac:dyDescent="0.3">
      <c r="A319" s="2" t="s">
        <v>137</v>
      </c>
    </row>
    <row r="320" spans="1:1" x14ac:dyDescent="0.3">
      <c r="A320" s="2" t="s">
        <v>137</v>
      </c>
    </row>
    <row r="321" spans="1:1" x14ac:dyDescent="0.3">
      <c r="A321" s="2" t="s">
        <v>137</v>
      </c>
    </row>
    <row r="322" spans="1:1" x14ac:dyDescent="0.3">
      <c r="A322" s="2" t="s">
        <v>137</v>
      </c>
    </row>
    <row r="323" spans="1:1" x14ac:dyDescent="0.3">
      <c r="A323" s="2" t="s">
        <v>190</v>
      </c>
    </row>
    <row r="324" spans="1:1" x14ac:dyDescent="0.3">
      <c r="A324" s="2" t="s">
        <v>186</v>
      </c>
    </row>
    <row r="325" spans="1:1" x14ac:dyDescent="0.3">
      <c r="A325" s="2" t="s">
        <v>137</v>
      </c>
    </row>
    <row r="326" spans="1:1" x14ac:dyDescent="0.3">
      <c r="A326" s="2" t="s">
        <v>137</v>
      </c>
    </row>
    <row r="327" spans="1:1" x14ac:dyDescent="0.3">
      <c r="A327" s="2" t="s">
        <v>137</v>
      </c>
    </row>
    <row r="328" spans="1:1" x14ac:dyDescent="0.3">
      <c r="A328" s="2" t="s">
        <v>137</v>
      </c>
    </row>
    <row r="329" spans="1:1" x14ac:dyDescent="0.3">
      <c r="A329" s="2" t="s">
        <v>137</v>
      </c>
    </row>
    <row r="330" spans="1:1" x14ac:dyDescent="0.3">
      <c r="A330" s="2" t="s">
        <v>137</v>
      </c>
    </row>
    <row r="331" spans="1:1" x14ac:dyDescent="0.3">
      <c r="A331" s="2" t="s">
        <v>137</v>
      </c>
    </row>
    <row r="332" spans="1:1" x14ac:dyDescent="0.3">
      <c r="A332" s="2" t="s">
        <v>137</v>
      </c>
    </row>
    <row r="333" spans="1:1" x14ac:dyDescent="0.3">
      <c r="A333" s="2" t="s">
        <v>137</v>
      </c>
    </row>
    <row r="334" spans="1:1" x14ac:dyDescent="0.3">
      <c r="A334" s="2" t="s">
        <v>117</v>
      </c>
    </row>
    <row r="335" spans="1:1" x14ac:dyDescent="0.3">
      <c r="A335" s="2" t="s">
        <v>190</v>
      </c>
    </row>
    <row r="336" spans="1:1" x14ac:dyDescent="0.3">
      <c r="A336" s="2" t="s">
        <v>186</v>
      </c>
    </row>
    <row r="337" spans="1:1" x14ac:dyDescent="0.3">
      <c r="A337" s="2" t="s">
        <v>137</v>
      </c>
    </row>
    <row r="338" spans="1:1" x14ac:dyDescent="0.3">
      <c r="A338" s="2" t="s">
        <v>137</v>
      </c>
    </row>
    <row r="339" spans="1:1" x14ac:dyDescent="0.3">
      <c r="A339" s="2" t="s">
        <v>137</v>
      </c>
    </row>
    <row r="340" spans="1:1" x14ac:dyDescent="0.3">
      <c r="A340" s="2" t="s">
        <v>1026</v>
      </c>
    </row>
    <row r="341" spans="1:1" x14ac:dyDescent="0.3">
      <c r="A341" s="2" t="s">
        <v>157</v>
      </c>
    </row>
    <row r="342" spans="1:1" x14ac:dyDescent="0.3">
      <c r="A342" s="2" t="s">
        <v>137</v>
      </c>
    </row>
    <row r="343" spans="1:1" x14ac:dyDescent="0.3">
      <c r="A343" s="2" t="s">
        <v>1026</v>
      </c>
    </row>
    <row r="344" spans="1:1" x14ac:dyDescent="0.3">
      <c r="A344" s="2" t="s">
        <v>157</v>
      </c>
    </row>
    <row r="345" spans="1:1" x14ac:dyDescent="0.3">
      <c r="A345" s="2" t="s">
        <v>137</v>
      </c>
    </row>
    <row r="346" spans="1:1" x14ac:dyDescent="0.3">
      <c r="A346" s="2" t="s">
        <v>137</v>
      </c>
    </row>
    <row r="347" spans="1:1" x14ac:dyDescent="0.3">
      <c r="A347" s="2" t="s">
        <v>1026</v>
      </c>
    </row>
    <row r="348" spans="1:1" x14ac:dyDescent="0.3">
      <c r="A348" s="2" t="s">
        <v>137</v>
      </c>
    </row>
    <row r="349" spans="1:1" x14ac:dyDescent="0.3">
      <c r="A349" s="2" t="s">
        <v>1026</v>
      </c>
    </row>
    <row r="350" spans="1:1" x14ac:dyDescent="0.3">
      <c r="A350" s="2" t="s">
        <v>137</v>
      </c>
    </row>
    <row r="351" spans="1:1" x14ac:dyDescent="0.3">
      <c r="A351" s="2" t="s">
        <v>137</v>
      </c>
    </row>
    <row r="352" spans="1:1" x14ac:dyDescent="0.3">
      <c r="A352" s="2" t="s">
        <v>137</v>
      </c>
    </row>
    <row r="353" spans="1:1" x14ac:dyDescent="0.3">
      <c r="A353" s="2" t="s">
        <v>137</v>
      </c>
    </row>
    <row r="354" spans="1:1" x14ac:dyDescent="0.3">
      <c r="A354" s="2" t="s">
        <v>137</v>
      </c>
    </row>
    <row r="355" spans="1:1" x14ac:dyDescent="0.3">
      <c r="A355" s="2" t="s">
        <v>137</v>
      </c>
    </row>
    <row r="356" spans="1:1" x14ac:dyDescent="0.3">
      <c r="A356" s="2" t="s">
        <v>137</v>
      </c>
    </row>
    <row r="357" spans="1:1" x14ac:dyDescent="0.3">
      <c r="A357" s="2" t="s">
        <v>137</v>
      </c>
    </row>
    <row r="358" spans="1:1" x14ac:dyDescent="0.3">
      <c r="A358" s="2" t="s">
        <v>137</v>
      </c>
    </row>
    <row r="359" spans="1:1" x14ac:dyDescent="0.3">
      <c r="A359" s="2" t="s">
        <v>137</v>
      </c>
    </row>
    <row r="360" spans="1:1" x14ac:dyDescent="0.3">
      <c r="A360" s="2" t="s">
        <v>117</v>
      </c>
    </row>
    <row r="361" spans="1:1" x14ac:dyDescent="0.3">
      <c r="A361" s="2" t="s">
        <v>117</v>
      </c>
    </row>
    <row r="362" spans="1:1" x14ac:dyDescent="0.3">
      <c r="A362" s="2" t="s">
        <v>117</v>
      </c>
    </row>
    <row r="363" spans="1:1" x14ac:dyDescent="0.3">
      <c r="A363" s="2" t="s">
        <v>257</v>
      </c>
    </row>
    <row r="364" spans="1:1" x14ac:dyDescent="0.3">
      <c r="A364" s="2" t="s">
        <v>137</v>
      </c>
    </row>
    <row r="365" spans="1:1" x14ac:dyDescent="0.3">
      <c r="A365" s="2" t="s">
        <v>245</v>
      </c>
    </row>
    <row r="366" spans="1:1" x14ac:dyDescent="0.3">
      <c r="A366" s="2" t="s">
        <v>245</v>
      </c>
    </row>
    <row r="367" spans="1:1" x14ac:dyDescent="0.3">
      <c r="A367" s="2" t="s">
        <v>645</v>
      </c>
    </row>
    <row r="368" spans="1:1" x14ac:dyDescent="0.3">
      <c r="A368" s="2" t="s">
        <v>117</v>
      </c>
    </row>
    <row r="369" spans="1:1" x14ac:dyDescent="0.3">
      <c r="A369" s="2" t="s">
        <v>645</v>
      </c>
    </row>
    <row r="370" spans="1:1" x14ac:dyDescent="0.3">
      <c r="A370" s="2" t="s">
        <v>310</v>
      </c>
    </row>
    <row r="371" spans="1:1" x14ac:dyDescent="0.3">
      <c r="A371" s="2" t="s">
        <v>137</v>
      </c>
    </row>
    <row r="372" spans="1:1" x14ac:dyDescent="0.3">
      <c r="A372" s="2" t="s">
        <v>110</v>
      </c>
    </row>
    <row r="373" spans="1:1" x14ac:dyDescent="0.3">
      <c r="A373" s="2" t="s">
        <v>394</v>
      </c>
    </row>
    <row r="374" spans="1:1" x14ac:dyDescent="0.3">
      <c r="A374" s="2" t="s">
        <v>1010</v>
      </c>
    </row>
    <row r="375" spans="1:1" x14ac:dyDescent="0.3">
      <c r="A375" s="2" t="s">
        <v>394</v>
      </c>
    </row>
    <row r="376" spans="1:1" x14ac:dyDescent="0.3">
      <c r="A376" s="2" t="s">
        <v>1205</v>
      </c>
    </row>
    <row r="377" spans="1:1" x14ac:dyDescent="0.3">
      <c r="A377" s="2" t="s">
        <v>1010</v>
      </c>
    </row>
    <row r="378" spans="1:1" x14ac:dyDescent="0.3">
      <c r="A378" s="2" t="s">
        <v>1936</v>
      </c>
    </row>
    <row r="379" spans="1:1" x14ac:dyDescent="0.3">
      <c r="A379" s="2" t="s">
        <v>1936</v>
      </c>
    </row>
    <row r="380" spans="1:1" x14ac:dyDescent="0.3">
      <c r="A380" s="2" t="s">
        <v>2622</v>
      </c>
    </row>
    <row r="381" spans="1:1" x14ac:dyDescent="0.3">
      <c r="A381" s="2" t="s">
        <v>2622</v>
      </c>
    </row>
    <row r="382" spans="1:1" x14ac:dyDescent="0.3">
      <c r="A382" s="2" t="s">
        <v>349</v>
      </c>
    </row>
    <row r="383" spans="1:1" x14ac:dyDescent="0.3">
      <c r="A383" s="2" t="s">
        <v>349</v>
      </c>
    </row>
    <row r="384" spans="1:1" x14ac:dyDescent="0.3">
      <c r="A384" s="2" t="s">
        <v>1942</v>
      </c>
    </row>
    <row r="385" spans="1:1" x14ac:dyDescent="0.3">
      <c r="A385" s="2" t="s">
        <v>1942</v>
      </c>
    </row>
    <row r="386" spans="1:1" x14ac:dyDescent="0.3">
      <c r="A386" s="2" t="s">
        <v>1929</v>
      </c>
    </row>
    <row r="387" spans="1:1" x14ac:dyDescent="0.3">
      <c r="A387" s="2" t="s">
        <v>1929</v>
      </c>
    </row>
    <row r="388" spans="1:1" x14ac:dyDescent="0.3">
      <c r="A388" s="2" t="s">
        <v>137</v>
      </c>
    </row>
    <row r="389" spans="1:1" x14ac:dyDescent="0.3">
      <c r="A389" s="2" t="s">
        <v>137</v>
      </c>
    </row>
    <row r="390" spans="1:1" x14ac:dyDescent="0.3">
      <c r="A390" s="2" t="s">
        <v>137</v>
      </c>
    </row>
    <row r="391" spans="1:1" x14ac:dyDescent="0.3">
      <c r="A391" s="2" t="s">
        <v>268</v>
      </c>
    </row>
    <row r="392" spans="1:1" x14ac:dyDescent="0.3">
      <c r="A392" s="2" t="s">
        <v>517</v>
      </c>
    </row>
    <row r="393" spans="1:1" x14ac:dyDescent="0.3">
      <c r="A393" s="2" t="s">
        <v>517</v>
      </c>
    </row>
    <row r="394" spans="1:1" x14ac:dyDescent="0.3">
      <c r="A394" s="2" t="s">
        <v>137</v>
      </c>
    </row>
    <row r="395" spans="1:1" x14ac:dyDescent="0.3">
      <c r="A395" s="2" t="s">
        <v>2273</v>
      </c>
    </row>
    <row r="396" spans="1:1" x14ac:dyDescent="0.3">
      <c r="A396" s="2" t="s">
        <v>2715</v>
      </c>
    </row>
    <row r="397" spans="1:1" x14ac:dyDescent="0.3">
      <c r="A397" s="2" t="s">
        <v>2715</v>
      </c>
    </row>
    <row r="398" spans="1:1" x14ac:dyDescent="0.3">
      <c r="A398" s="2" t="s">
        <v>517</v>
      </c>
    </row>
    <row r="399" spans="1:1" x14ac:dyDescent="0.3">
      <c r="A399" s="2" t="s">
        <v>517</v>
      </c>
    </row>
    <row r="400" spans="1:1" x14ac:dyDescent="0.3">
      <c r="A400" s="2" t="s">
        <v>1010</v>
      </c>
    </row>
    <row r="401" spans="1:1" x14ac:dyDescent="0.3">
      <c r="A401" s="2" t="s">
        <v>315</v>
      </c>
    </row>
    <row r="402" spans="1:1" x14ac:dyDescent="0.3">
      <c r="A402" s="2" t="s">
        <v>1010</v>
      </c>
    </row>
    <row r="403" spans="1:1" x14ac:dyDescent="0.3">
      <c r="A403" s="2" t="s">
        <v>315</v>
      </c>
    </row>
    <row r="404" spans="1:1" x14ac:dyDescent="0.3">
      <c r="A404" s="2" t="s">
        <v>1010</v>
      </c>
    </row>
    <row r="405" spans="1:1" x14ac:dyDescent="0.3">
      <c r="A405" s="2" t="s">
        <v>315</v>
      </c>
    </row>
    <row r="406" spans="1:1" x14ac:dyDescent="0.3">
      <c r="A406" s="2" t="s">
        <v>320</v>
      </c>
    </row>
    <row r="407" spans="1:1" x14ac:dyDescent="0.3">
      <c r="A407" s="2" t="s">
        <v>315</v>
      </c>
    </row>
    <row r="408" spans="1:1" x14ac:dyDescent="0.3">
      <c r="A408" s="2" t="s">
        <v>320</v>
      </c>
    </row>
    <row r="409" spans="1:1" x14ac:dyDescent="0.3">
      <c r="A409" s="2" t="s">
        <v>315</v>
      </c>
    </row>
    <row r="410" spans="1:1" x14ac:dyDescent="0.3">
      <c r="A410" s="2" t="s">
        <v>320</v>
      </c>
    </row>
    <row r="411" spans="1:1" x14ac:dyDescent="0.3">
      <c r="A411" s="2" t="s">
        <v>315</v>
      </c>
    </row>
    <row r="412" spans="1:1" x14ac:dyDescent="0.3">
      <c r="A412" s="2" t="s">
        <v>941</v>
      </c>
    </row>
    <row r="413" spans="1:1" x14ac:dyDescent="0.3">
      <c r="A413" s="2" t="s">
        <v>394</v>
      </c>
    </row>
    <row r="414" spans="1:1" x14ac:dyDescent="0.3">
      <c r="A414" s="2" t="s">
        <v>948</v>
      </c>
    </row>
    <row r="415" spans="1:1" x14ac:dyDescent="0.3">
      <c r="A415" s="2" t="s">
        <v>941</v>
      </c>
    </row>
    <row r="416" spans="1:1" x14ac:dyDescent="0.3">
      <c r="A416" s="2" t="s">
        <v>394</v>
      </c>
    </row>
    <row r="417" spans="1:1" x14ac:dyDescent="0.3">
      <c r="A417" s="2" t="s">
        <v>948</v>
      </c>
    </row>
    <row r="418" spans="1:1" x14ac:dyDescent="0.3">
      <c r="A418" s="2" t="s">
        <v>941</v>
      </c>
    </row>
    <row r="419" spans="1:1" x14ac:dyDescent="0.3">
      <c r="A419" s="2" t="s">
        <v>394</v>
      </c>
    </row>
    <row r="420" spans="1:1" x14ac:dyDescent="0.3">
      <c r="A420" s="2" t="s">
        <v>948</v>
      </c>
    </row>
    <row r="421" spans="1:1" x14ac:dyDescent="0.3">
      <c r="A421" s="2" t="s">
        <v>117</v>
      </c>
    </row>
    <row r="422" spans="1:1" x14ac:dyDescent="0.3">
      <c r="A422" s="2" t="s">
        <v>110</v>
      </c>
    </row>
    <row r="423" spans="1:1" x14ac:dyDescent="0.3">
      <c r="A423" s="2" t="s">
        <v>96</v>
      </c>
    </row>
    <row r="424" spans="1:1" x14ac:dyDescent="0.3">
      <c r="A424" s="2" t="s">
        <v>117</v>
      </c>
    </row>
    <row r="425" spans="1:1" x14ac:dyDescent="0.3">
      <c r="A425" s="2" t="s">
        <v>110</v>
      </c>
    </row>
    <row r="426" spans="1:1" x14ac:dyDescent="0.3">
      <c r="A426" s="2" t="s">
        <v>96</v>
      </c>
    </row>
    <row r="427" spans="1:1" x14ac:dyDescent="0.3">
      <c r="A427" s="2" t="s">
        <v>123</v>
      </c>
    </row>
    <row r="428" spans="1:1" x14ac:dyDescent="0.3">
      <c r="A428" s="2" t="s">
        <v>123</v>
      </c>
    </row>
    <row r="429" spans="1:1" x14ac:dyDescent="0.3">
      <c r="A429" s="2" t="s">
        <v>137</v>
      </c>
    </row>
    <row r="430" spans="1:1" x14ac:dyDescent="0.3">
      <c r="A430" s="2" t="s">
        <v>320</v>
      </c>
    </row>
    <row r="431" spans="1:1" x14ac:dyDescent="0.3">
      <c r="A431" s="2" t="s">
        <v>257</v>
      </c>
    </row>
    <row r="432" spans="1:1" x14ac:dyDescent="0.3">
      <c r="A432" s="2" t="s">
        <v>778</v>
      </c>
    </row>
    <row r="433" spans="1:1" x14ac:dyDescent="0.3">
      <c r="A433" s="2" t="s">
        <v>771</v>
      </c>
    </row>
    <row r="434" spans="1:1" x14ac:dyDescent="0.3">
      <c r="A434" s="2" t="s">
        <v>775</v>
      </c>
    </row>
    <row r="435" spans="1:1" x14ac:dyDescent="0.3">
      <c r="A435" s="2" t="s">
        <v>320</v>
      </c>
    </row>
    <row r="436" spans="1:1" x14ac:dyDescent="0.3">
      <c r="A436" s="2" t="s">
        <v>257</v>
      </c>
    </row>
    <row r="437" spans="1:1" x14ac:dyDescent="0.3">
      <c r="A437" s="2" t="s">
        <v>778</v>
      </c>
    </row>
    <row r="438" spans="1:1" x14ac:dyDescent="0.3">
      <c r="A438" s="2" t="s">
        <v>771</v>
      </c>
    </row>
    <row r="439" spans="1:1" x14ac:dyDescent="0.3">
      <c r="A439" s="2" t="s">
        <v>775</v>
      </c>
    </row>
    <row r="440" spans="1:1" x14ac:dyDescent="0.3">
      <c r="A440" s="2" t="s">
        <v>320</v>
      </c>
    </row>
    <row r="441" spans="1:1" x14ac:dyDescent="0.3">
      <c r="A441" s="2" t="s">
        <v>257</v>
      </c>
    </row>
    <row r="442" spans="1:1" x14ac:dyDescent="0.3">
      <c r="A442" s="2" t="s">
        <v>778</v>
      </c>
    </row>
    <row r="443" spans="1:1" x14ac:dyDescent="0.3">
      <c r="A443" s="2" t="s">
        <v>771</v>
      </c>
    </row>
    <row r="444" spans="1:1" x14ac:dyDescent="0.3">
      <c r="A444" s="2" t="s">
        <v>775</v>
      </c>
    </row>
    <row r="445" spans="1:1" x14ac:dyDescent="0.3">
      <c r="A445" s="2" t="s">
        <v>137</v>
      </c>
    </row>
    <row r="446" spans="1:1" x14ac:dyDescent="0.3">
      <c r="A446" s="2" t="s">
        <v>137</v>
      </c>
    </row>
    <row r="447" spans="1:1" x14ac:dyDescent="0.3">
      <c r="A447" s="2" t="s">
        <v>137</v>
      </c>
    </row>
    <row r="448" spans="1:1" x14ac:dyDescent="0.3">
      <c r="A448" s="2" t="s">
        <v>320</v>
      </c>
    </row>
    <row r="449" spans="1:1" x14ac:dyDescent="0.3">
      <c r="A449" s="2" t="s">
        <v>315</v>
      </c>
    </row>
    <row r="450" spans="1:1" x14ac:dyDescent="0.3">
      <c r="A450" s="2" t="s">
        <v>190</v>
      </c>
    </row>
    <row r="451" spans="1:1" x14ac:dyDescent="0.3">
      <c r="A451" s="2" t="s">
        <v>320</v>
      </c>
    </row>
    <row r="452" spans="1:1" x14ac:dyDescent="0.3">
      <c r="A452" s="2" t="s">
        <v>315</v>
      </c>
    </row>
    <row r="453" spans="1:1" x14ac:dyDescent="0.3">
      <c r="A453" s="2" t="s">
        <v>190</v>
      </c>
    </row>
    <row r="454" spans="1:1" x14ac:dyDescent="0.3">
      <c r="A454" s="2" t="s">
        <v>320</v>
      </c>
    </row>
    <row r="455" spans="1:1" x14ac:dyDescent="0.3">
      <c r="A455" s="2" t="s">
        <v>315</v>
      </c>
    </row>
    <row r="456" spans="1:1" x14ac:dyDescent="0.3">
      <c r="A456" s="2" t="s">
        <v>190</v>
      </c>
    </row>
    <row r="457" spans="1:1" x14ac:dyDescent="0.3">
      <c r="A457" s="2" t="s">
        <v>194</v>
      </c>
    </row>
    <row r="458" spans="1:1" x14ac:dyDescent="0.3">
      <c r="A458" s="2" t="s">
        <v>474</v>
      </c>
    </row>
    <row r="459" spans="1:1" x14ac:dyDescent="0.3">
      <c r="A459" s="2" t="s">
        <v>198</v>
      </c>
    </row>
    <row r="460" spans="1:1" x14ac:dyDescent="0.3">
      <c r="A460" s="2" t="s">
        <v>481</v>
      </c>
    </row>
    <row r="461" spans="1:1" x14ac:dyDescent="0.3">
      <c r="A461" s="2" t="s">
        <v>110</v>
      </c>
    </row>
    <row r="462" spans="1:1" x14ac:dyDescent="0.3">
      <c r="A462" s="2" t="s">
        <v>194</v>
      </c>
    </row>
    <row r="463" spans="1:1" x14ac:dyDescent="0.3">
      <c r="A463" s="2" t="s">
        <v>474</v>
      </c>
    </row>
    <row r="464" spans="1:1" x14ac:dyDescent="0.3">
      <c r="A464" s="2" t="s">
        <v>198</v>
      </c>
    </row>
    <row r="465" spans="1:1" x14ac:dyDescent="0.3">
      <c r="A465" s="2" t="s">
        <v>481</v>
      </c>
    </row>
    <row r="466" spans="1:1" x14ac:dyDescent="0.3">
      <c r="A466" s="2" t="s">
        <v>110</v>
      </c>
    </row>
    <row r="467" spans="1:1" x14ac:dyDescent="0.3">
      <c r="A467" s="2" t="s">
        <v>194</v>
      </c>
    </row>
    <row r="468" spans="1:1" x14ac:dyDescent="0.3">
      <c r="A468" s="2" t="s">
        <v>474</v>
      </c>
    </row>
    <row r="469" spans="1:1" x14ac:dyDescent="0.3">
      <c r="A469" s="2" t="s">
        <v>198</v>
      </c>
    </row>
    <row r="470" spans="1:1" x14ac:dyDescent="0.3">
      <c r="A470" s="2" t="s">
        <v>110</v>
      </c>
    </row>
    <row r="471" spans="1:1" x14ac:dyDescent="0.3">
      <c r="A471" s="2" t="s">
        <v>481</v>
      </c>
    </row>
    <row r="472" spans="1:1" x14ac:dyDescent="0.3">
      <c r="A472" s="2" t="s">
        <v>1010</v>
      </c>
    </row>
    <row r="473" spans="1:1" x14ac:dyDescent="0.3">
      <c r="A473" s="2" t="s">
        <v>2661</v>
      </c>
    </row>
    <row r="474" spans="1:1" x14ac:dyDescent="0.3">
      <c r="A474" s="2" t="s">
        <v>1010</v>
      </c>
    </row>
    <row r="475" spans="1:1" x14ac:dyDescent="0.3">
      <c r="A475" s="2" t="s">
        <v>2661</v>
      </c>
    </row>
    <row r="476" spans="1:1" x14ac:dyDescent="0.3">
      <c r="A476" s="2" t="s">
        <v>1010</v>
      </c>
    </row>
    <row r="477" spans="1:1" x14ac:dyDescent="0.3">
      <c r="A477" s="2" t="s">
        <v>2661</v>
      </c>
    </row>
    <row r="478" spans="1:1" x14ac:dyDescent="0.3">
      <c r="A478" s="2" t="s">
        <v>1010</v>
      </c>
    </row>
    <row r="479" spans="1:1" x14ac:dyDescent="0.3">
      <c r="A479" s="2" t="s">
        <v>315</v>
      </c>
    </row>
    <row r="480" spans="1:1" x14ac:dyDescent="0.3">
      <c r="A480" s="2" t="s">
        <v>194</v>
      </c>
    </row>
    <row r="481" spans="1:1" x14ac:dyDescent="0.3">
      <c r="A481" s="2" t="s">
        <v>1010</v>
      </c>
    </row>
    <row r="482" spans="1:1" x14ac:dyDescent="0.3">
      <c r="A482" s="2" t="s">
        <v>315</v>
      </c>
    </row>
    <row r="483" spans="1:1" x14ac:dyDescent="0.3">
      <c r="A483" s="2" t="s">
        <v>194</v>
      </c>
    </row>
    <row r="484" spans="1:1" x14ac:dyDescent="0.3">
      <c r="A484" s="2" t="s">
        <v>1010</v>
      </c>
    </row>
    <row r="485" spans="1:1" x14ac:dyDescent="0.3">
      <c r="A485" s="2" t="s">
        <v>315</v>
      </c>
    </row>
    <row r="486" spans="1:1" x14ac:dyDescent="0.3">
      <c r="A486" s="2" t="s">
        <v>194</v>
      </c>
    </row>
    <row r="487" spans="1:1" x14ac:dyDescent="0.3">
      <c r="A487" s="2" t="s">
        <v>747</v>
      </c>
    </row>
    <row r="488" spans="1:1" x14ac:dyDescent="0.3">
      <c r="A488" s="2" t="s">
        <v>1567</v>
      </c>
    </row>
    <row r="489" spans="1:1" x14ac:dyDescent="0.3">
      <c r="A489" s="2" t="s">
        <v>747</v>
      </c>
    </row>
    <row r="490" spans="1:1" x14ac:dyDescent="0.3">
      <c r="A490" s="2" t="s">
        <v>1567</v>
      </c>
    </row>
    <row r="491" spans="1:1" x14ac:dyDescent="0.3">
      <c r="A491" s="2" t="s">
        <v>747</v>
      </c>
    </row>
    <row r="492" spans="1:1" x14ac:dyDescent="0.3">
      <c r="A492" s="2" t="s">
        <v>1567</v>
      </c>
    </row>
    <row r="493" spans="1:1" x14ac:dyDescent="0.3">
      <c r="A493" s="2" t="s">
        <v>1129</v>
      </c>
    </row>
    <row r="494" spans="1:1" x14ac:dyDescent="0.3">
      <c r="A494" s="2" t="s">
        <v>1122</v>
      </c>
    </row>
    <row r="495" spans="1:1" x14ac:dyDescent="0.3">
      <c r="A495" s="2" t="s">
        <v>1126</v>
      </c>
    </row>
    <row r="496" spans="1:1" x14ac:dyDescent="0.3">
      <c r="A496" s="2" t="s">
        <v>1117</v>
      </c>
    </row>
    <row r="497" spans="1:1" x14ac:dyDescent="0.3">
      <c r="A497" s="2" t="s">
        <v>2714</v>
      </c>
    </row>
    <row r="498" spans="1:1" x14ac:dyDescent="0.3">
      <c r="A498" s="2" t="s">
        <v>271</v>
      </c>
    </row>
    <row r="499" spans="1:1" x14ac:dyDescent="0.3">
      <c r="A499" s="2" t="s">
        <v>1145</v>
      </c>
    </row>
    <row r="500" spans="1:1" x14ac:dyDescent="0.3">
      <c r="A500" s="2" t="s">
        <v>1122</v>
      </c>
    </row>
    <row r="501" spans="1:1" x14ac:dyDescent="0.3">
      <c r="A501" s="2" t="s">
        <v>1126</v>
      </c>
    </row>
    <row r="502" spans="1:1" x14ac:dyDescent="0.3">
      <c r="A502" s="2" t="s">
        <v>1117</v>
      </c>
    </row>
    <row r="503" spans="1:1" x14ac:dyDescent="0.3">
      <c r="A503" s="2" t="s">
        <v>2714</v>
      </c>
    </row>
    <row r="504" spans="1:1" x14ac:dyDescent="0.3">
      <c r="A504" s="2" t="s">
        <v>271</v>
      </c>
    </row>
    <row r="505" spans="1:1" x14ac:dyDescent="0.3">
      <c r="A505" s="2" t="s">
        <v>1129</v>
      </c>
    </row>
    <row r="506" spans="1:1" x14ac:dyDescent="0.3">
      <c r="A506" s="2" t="s">
        <v>1122</v>
      </c>
    </row>
    <row r="507" spans="1:1" x14ac:dyDescent="0.3">
      <c r="A507" s="2" t="s">
        <v>1126</v>
      </c>
    </row>
    <row r="508" spans="1:1" x14ac:dyDescent="0.3">
      <c r="A508" s="2" t="s">
        <v>1117</v>
      </c>
    </row>
    <row r="509" spans="1:1" x14ac:dyDescent="0.3">
      <c r="A509" s="2" t="s">
        <v>2714</v>
      </c>
    </row>
    <row r="510" spans="1:1" x14ac:dyDescent="0.3">
      <c r="A510" s="2" t="s">
        <v>271</v>
      </c>
    </row>
    <row r="511" spans="1:1" x14ac:dyDescent="0.3">
      <c r="A511" s="2" t="s">
        <v>2268</v>
      </c>
    </row>
    <row r="512" spans="1:1" x14ac:dyDescent="0.3">
      <c r="A512" s="2" t="s">
        <v>336</v>
      </c>
    </row>
    <row r="513" spans="1:1" x14ac:dyDescent="0.3">
      <c r="A513" s="2" t="s">
        <v>336</v>
      </c>
    </row>
    <row r="514" spans="1:1" x14ac:dyDescent="0.3">
      <c r="A514" s="2" t="s">
        <v>1026</v>
      </c>
    </row>
    <row r="515" spans="1:1" x14ac:dyDescent="0.3">
      <c r="A515" s="2" t="s">
        <v>1026</v>
      </c>
    </row>
    <row r="516" spans="1:1" x14ac:dyDescent="0.3">
      <c r="A516" s="2" t="s">
        <v>1026</v>
      </c>
    </row>
    <row r="517" spans="1:1" x14ac:dyDescent="0.3">
      <c r="A517" s="2" t="s">
        <v>1666</v>
      </c>
    </row>
    <row r="518" spans="1:1" x14ac:dyDescent="0.3">
      <c r="A518" s="2" t="s">
        <v>1026</v>
      </c>
    </row>
    <row r="519" spans="1:1" x14ac:dyDescent="0.3">
      <c r="A519" s="2" t="s">
        <v>310</v>
      </c>
    </row>
    <row r="520" spans="1:1" x14ac:dyDescent="0.3">
      <c r="A520" s="2" t="s">
        <v>1563</v>
      </c>
    </row>
    <row r="521" spans="1:1" x14ac:dyDescent="0.3">
      <c r="A521" s="2" t="s">
        <v>2715</v>
      </c>
    </row>
    <row r="522" spans="1:1" x14ac:dyDescent="0.3">
      <c r="A522" s="2" t="s">
        <v>2715</v>
      </c>
    </row>
    <row r="523" spans="1:1" x14ac:dyDescent="0.3">
      <c r="A523" s="2" t="s">
        <v>1010</v>
      </c>
    </row>
    <row r="524" spans="1:1" x14ac:dyDescent="0.3">
      <c r="A524" s="2" t="s">
        <v>1251</v>
      </c>
    </row>
    <row r="525" spans="1:1" x14ac:dyDescent="0.3">
      <c r="A525" s="2" t="s">
        <v>320</v>
      </c>
    </row>
    <row r="526" spans="1:1" x14ac:dyDescent="0.3">
      <c r="A526" s="2" t="s">
        <v>257</v>
      </c>
    </row>
    <row r="527" spans="1:1" x14ac:dyDescent="0.3">
      <c r="A527" s="2" t="s">
        <v>1251</v>
      </c>
    </row>
    <row r="528" spans="1:1" x14ac:dyDescent="0.3">
      <c r="A528" s="2" t="s">
        <v>320</v>
      </c>
    </row>
    <row r="529" spans="1:1" x14ac:dyDescent="0.3">
      <c r="A529" s="2" t="s">
        <v>257</v>
      </c>
    </row>
    <row r="530" spans="1:1" x14ac:dyDescent="0.3">
      <c r="A530" s="2" t="s">
        <v>320</v>
      </c>
    </row>
    <row r="531" spans="1:1" x14ac:dyDescent="0.3">
      <c r="A531" s="2" t="s">
        <v>268</v>
      </c>
    </row>
    <row r="532" spans="1:1" x14ac:dyDescent="0.3">
      <c r="A532" s="2" t="s">
        <v>2715</v>
      </c>
    </row>
    <row r="533" spans="1:1" x14ac:dyDescent="0.3">
      <c r="A533" s="2" t="s">
        <v>320</v>
      </c>
    </row>
    <row r="534" spans="1:1" x14ac:dyDescent="0.3">
      <c r="A534" s="2" t="s">
        <v>268</v>
      </c>
    </row>
    <row r="535" spans="1:1" x14ac:dyDescent="0.3">
      <c r="A535" s="2" t="s">
        <v>2715</v>
      </c>
    </row>
    <row r="536" spans="1:1" x14ac:dyDescent="0.3">
      <c r="A536" s="2" t="s">
        <v>320</v>
      </c>
    </row>
    <row r="537" spans="1:1" x14ac:dyDescent="0.3">
      <c r="A537" s="2" t="s">
        <v>268</v>
      </c>
    </row>
    <row r="538" spans="1:1" x14ac:dyDescent="0.3">
      <c r="A538" s="2" t="s">
        <v>2715</v>
      </c>
    </row>
    <row r="539" spans="1:1" x14ac:dyDescent="0.3">
      <c r="A539" s="2" t="s">
        <v>1122</v>
      </c>
    </row>
    <row r="540" spans="1:1" x14ac:dyDescent="0.3">
      <c r="A540" s="2" t="s">
        <v>190</v>
      </c>
    </row>
    <row r="541" spans="1:1" x14ac:dyDescent="0.3">
      <c r="A541" s="2" t="s">
        <v>1122</v>
      </c>
    </row>
    <row r="542" spans="1:1" x14ac:dyDescent="0.3">
      <c r="A542" s="2" t="s">
        <v>190</v>
      </c>
    </row>
    <row r="543" spans="1:1" x14ac:dyDescent="0.3">
      <c r="A543" s="2" t="s">
        <v>1122</v>
      </c>
    </row>
    <row r="544" spans="1:1" x14ac:dyDescent="0.3">
      <c r="A544" s="2" t="s">
        <v>190</v>
      </c>
    </row>
    <row r="545" spans="1:1" x14ac:dyDescent="0.3">
      <c r="A545" s="2" t="s">
        <v>257</v>
      </c>
    </row>
    <row r="546" spans="1:1" x14ac:dyDescent="0.3">
      <c r="A546" s="2" t="s">
        <v>271</v>
      </c>
    </row>
    <row r="547" spans="1:1" x14ac:dyDescent="0.3">
      <c r="A547" s="2" t="s">
        <v>110</v>
      </c>
    </row>
    <row r="548" spans="1:1" x14ac:dyDescent="0.3">
      <c r="A548" s="2" t="s">
        <v>394</v>
      </c>
    </row>
    <row r="549" spans="1:1" x14ac:dyDescent="0.3">
      <c r="A549" s="2" t="s">
        <v>1205</v>
      </c>
    </row>
    <row r="550" spans="1:1" x14ac:dyDescent="0.3">
      <c r="A550" s="2" t="s">
        <v>257</v>
      </c>
    </row>
    <row r="551" spans="1:1" x14ac:dyDescent="0.3">
      <c r="A551" s="2" t="s">
        <v>110</v>
      </c>
    </row>
    <row r="552" spans="1:1" x14ac:dyDescent="0.3">
      <c r="A552" s="2" t="s">
        <v>394</v>
      </c>
    </row>
    <row r="553" spans="1:1" x14ac:dyDescent="0.3">
      <c r="A553" s="2" t="s">
        <v>1205</v>
      </c>
    </row>
    <row r="554" spans="1:1" x14ac:dyDescent="0.3">
      <c r="A554" s="2" t="s">
        <v>271</v>
      </c>
    </row>
    <row r="555" spans="1:1" x14ac:dyDescent="0.3">
      <c r="A555" s="2" t="s">
        <v>271</v>
      </c>
    </row>
    <row r="556" spans="1:1" x14ac:dyDescent="0.3">
      <c r="A556" s="2" t="s">
        <v>257</v>
      </c>
    </row>
    <row r="557" spans="1:1" x14ac:dyDescent="0.3">
      <c r="A557" s="2" t="s">
        <v>110</v>
      </c>
    </row>
    <row r="558" spans="1:1" x14ac:dyDescent="0.3">
      <c r="A558" s="2" t="s">
        <v>394</v>
      </c>
    </row>
    <row r="559" spans="1:1" x14ac:dyDescent="0.3">
      <c r="A559" s="2" t="s">
        <v>1205</v>
      </c>
    </row>
    <row r="560" spans="1:1" x14ac:dyDescent="0.3">
      <c r="A560" s="2" t="s">
        <v>194</v>
      </c>
    </row>
    <row r="561" spans="1:1" x14ac:dyDescent="0.3">
      <c r="A561" s="2" t="s">
        <v>271</v>
      </c>
    </row>
    <row r="562" spans="1:1" x14ac:dyDescent="0.3">
      <c r="A562" s="2" t="s">
        <v>2033</v>
      </c>
    </row>
    <row r="563" spans="1:1" x14ac:dyDescent="0.3">
      <c r="A563" s="2" t="s">
        <v>198</v>
      </c>
    </row>
    <row r="564" spans="1:1" x14ac:dyDescent="0.3">
      <c r="A564" s="2" t="s">
        <v>423</v>
      </c>
    </row>
    <row r="565" spans="1:1" x14ac:dyDescent="0.3">
      <c r="A565" s="2" t="s">
        <v>110</v>
      </c>
    </row>
    <row r="566" spans="1:1" x14ac:dyDescent="0.3">
      <c r="A566" s="2" t="s">
        <v>194</v>
      </c>
    </row>
    <row r="567" spans="1:1" x14ac:dyDescent="0.3">
      <c r="A567" s="2" t="s">
        <v>271</v>
      </c>
    </row>
    <row r="568" spans="1:1" x14ac:dyDescent="0.3">
      <c r="A568" s="2" t="s">
        <v>2033</v>
      </c>
    </row>
    <row r="569" spans="1:1" x14ac:dyDescent="0.3">
      <c r="A569" s="2" t="s">
        <v>198</v>
      </c>
    </row>
    <row r="570" spans="1:1" x14ac:dyDescent="0.3">
      <c r="A570" s="2" t="s">
        <v>423</v>
      </c>
    </row>
    <row r="571" spans="1:1" x14ac:dyDescent="0.3">
      <c r="A571" s="2" t="s">
        <v>110</v>
      </c>
    </row>
    <row r="572" spans="1:1" x14ac:dyDescent="0.3">
      <c r="A572" s="2" t="s">
        <v>194</v>
      </c>
    </row>
    <row r="573" spans="1:1" x14ac:dyDescent="0.3">
      <c r="A573" s="2" t="s">
        <v>271</v>
      </c>
    </row>
    <row r="574" spans="1:1" x14ac:dyDescent="0.3">
      <c r="A574" s="2" t="s">
        <v>2033</v>
      </c>
    </row>
    <row r="575" spans="1:1" x14ac:dyDescent="0.3">
      <c r="A575" s="2" t="s">
        <v>198</v>
      </c>
    </row>
    <row r="576" spans="1:1" x14ac:dyDescent="0.3">
      <c r="A576" s="2" t="s">
        <v>423</v>
      </c>
    </row>
    <row r="577" spans="1:1" x14ac:dyDescent="0.3">
      <c r="A577" s="2" t="s">
        <v>110</v>
      </c>
    </row>
    <row r="578" spans="1:1" x14ac:dyDescent="0.3">
      <c r="A578" s="2" t="s">
        <v>320</v>
      </c>
    </row>
    <row r="579" spans="1:1" x14ac:dyDescent="0.3">
      <c r="A579" s="2" t="s">
        <v>1436</v>
      </c>
    </row>
    <row r="580" spans="1:1" x14ac:dyDescent="0.3">
      <c r="A580" s="2" t="s">
        <v>394</v>
      </c>
    </row>
    <row r="581" spans="1:1" x14ac:dyDescent="0.3">
      <c r="A581" s="2" t="s">
        <v>190</v>
      </c>
    </row>
    <row r="582" spans="1:1" x14ac:dyDescent="0.3">
      <c r="A582" s="2" t="s">
        <v>320</v>
      </c>
    </row>
    <row r="583" spans="1:1" x14ac:dyDescent="0.3">
      <c r="A583" s="2" t="s">
        <v>1436</v>
      </c>
    </row>
    <row r="584" spans="1:1" x14ac:dyDescent="0.3">
      <c r="A584" s="2" t="s">
        <v>394</v>
      </c>
    </row>
    <row r="585" spans="1:1" x14ac:dyDescent="0.3">
      <c r="A585" s="2" t="s">
        <v>190</v>
      </c>
    </row>
    <row r="586" spans="1:1" x14ac:dyDescent="0.3">
      <c r="A586" s="2" t="s">
        <v>320</v>
      </c>
    </row>
    <row r="587" spans="1:1" x14ac:dyDescent="0.3">
      <c r="A587" s="2" t="s">
        <v>1436</v>
      </c>
    </row>
    <row r="588" spans="1:1" x14ac:dyDescent="0.3">
      <c r="A588" s="2" t="s">
        <v>394</v>
      </c>
    </row>
    <row r="589" spans="1:1" x14ac:dyDescent="0.3">
      <c r="A589" s="2" t="s">
        <v>190</v>
      </c>
    </row>
    <row r="590" spans="1:1" x14ac:dyDescent="0.3">
      <c r="A590" s="2" t="s">
        <v>117</v>
      </c>
    </row>
    <row r="591" spans="1:1" x14ac:dyDescent="0.3">
      <c r="A591" s="2" t="s">
        <v>194</v>
      </c>
    </row>
    <row r="592" spans="1:1" x14ac:dyDescent="0.3">
      <c r="A592" s="2" t="s">
        <v>271</v>
      </c>
    </row>
    <row r="593" spans="1:1" x14ac:dyDescent="0.3">
      <c r="A593" s="2" t="s">
        <v>1374</v>
      </c>
    </row>
    <row r="594" spans="1:1" x14ac:dyDescent="0.3">
      <c r="A594" s="2" t="s">
        <v>198</v>
      </c>
    </row>
    <row r="595" spans="1:1" x14ac:dyDescent="0.3">
      <c r="A595" s="2" t="s">
        <v>394</v>
      </c>
    </row>
    <row r="596" spans="1:1" x14ac:dyDescent="0.3">
      <c r="A596" s="2" t="s">
        <v>190</v>
      </c>
    </row>
    <row r="597" spans="1:1" x14ac:dyDescent="0.3">
      <c r="A597" s="2" t="s">
        <v>186</v>
      </c>
    </row>
    <row r="598" spans="1:1" x14ac:dyDescent="0.3">
      <c r="A598" s="2" t="s">
        <v>1368</v>
      </c>
    </row>
    <row r="599" spans="1:1" x14ac:dyDescent="0.3">
      <c r="A599" s="2" t="s">
        <v>194</v>
      </c>
    </row>
    <row r="600" spans="1:1" x14ac:dyDescent="0.3">
      <c r="A600" s="2" t="s">
        <v>271</v>
      </c>
    </row>
    <row r="601" spans="1:1" x14ac:dyDescent="0.3">
      <c r="A601" s="2" t="s">
        <v>1374</v>
      </c>
    </row>
    <row r="602" spans="1:1" x14ac:dyDescent="0.3">
      <c r="A602" s="2" t="s">
        <v>198</v>
      </c>
    </row>
    <row r="603" spans="1:1" x14ac:dyDescent="0.3">
      <c r="A603" s="2" t="s">
        <v>394</v>
      </c>
    </row>
    <row r="604" spans="1:1" x14ac:dyDescent="0.3">
      <c r="A604" s="2" t="s">
        <v>190</v>
      </c>
    </row>
    <row r="605" spans="1:1" x14ac:dyDescent="0.3">
      <c r="A605" s="2" t="s">
        <v>186</v>
      </c>
    </row>
    <row r="606" spans="1:1" x14ac:dyDescent="0.3">
      <c r="A606" s="2" t="s">
        <v>1368</v>
      </c>
    </row>
    <row r="607" spans="1:1" x14ac:dyDescent="0.3">
      <c r="A607" s="2" t="s">
        <v>194</v>
      </c>
    </row>
    <row r="608" spans="1:1" x14ac:dyDescent="0.3">
      <c r="A608" s="2" t="s">
        <v>271</v>
      </c>
    </row>
    <row r="609" spans="1:1" x14ac:dyDescent="0.3">
      <c r="A609" s="2" t="s">
        <v>1374</v>
      </c>
    </row>
    <row r="610" spans="1:1" x14ac:dyDescent="0.3">
      <c r="A610" s="2" t="s">
        <v>198</v>
      </c>
    </row>
    <row r="611" spans="1:1" x14ac:dyDescent="0.3">
      <c r="A611" s="2" t="s">
        <v>394</v>
      </c>
    </row>
    <row r="612" spans="1:1" x14ac:dyDescent="0.3">
      <c r="A612" s="2" t="s">
        <v>190</v>
      </c>
    </row>
    <row r="613" spans="1:1" x14ac:dyDescent="0.3">
      <c r="A613" s="2" t="s">
        <v>186</v>
      </c>
    </row>
    <row r="614" spans="1:1" x14ac:dyDescent="0.3">
      <c r="A614" s="2" t="s">
        <v>271</v>
      </c>
    </row>
    <row r="615" spans="1:1" x14ac:dyDescent="0.3">
      <c r="A615" s="2" t="s">
        <v>268</v>
      </c>
    </row>
    <row r="616" spans="1:1" x14ac:dyDescent="0.3">
      <c r="A616" s="2" t="s">
        <v>198</v>
      </c>
    </row>
    <row r="617" spans="1:1" x14ac:dyDescent="0.3">
      <c r="A617" s="2" t="s">
        <v>257</v>
      </c>
    </row>
    <row r="618" spans="1:1" x14ac:dyDescent="0.3">
      <c r="A618" s="2" t="s">
        <v>190</v>
      </c>
    </row>
    <row r="619" spans="1:1" x14ac:dyDescent="0.3">
      <c r="A619" s="2" t="s">
        <v>271</v>
      </c>
    </row>
    <row r="620" spans="1:1" x14ac:dyDescent="0.3">
      <c r="A620" s="2" t="s">
        <v>268</v>
      </c>
    </row>
    <row r="621" spans="1:1" x14ac:dyDescent="0.3">
      <c r="A621" s="2" t="s">
        <v>198</v>
      </c>
    </row>
    <row r="622" spans="1:1" x14ac:dyDescent="0.3">
      <c r="A622" s="2" t="s">
        <v>257</v>
      </c>
    </row>
    <row r="623" spans="1:1" x14ac:dyDescent="0.3">
      <c r="A623" s="2" t="s">
        <v>190</v>
      </c>
    </row>
    <row r="624" spans="1:1" x14ac:dyDescent="0.3">
      <c r="A624" s="2" t="s">
        <v>271</v>
      </c>
    </row>
    <row r="625" spans="1:1" x14ac:dyDescent="0.3">
      <c r="A625" s="2" t="s">
        <v>268</v>
      </c>
    </row>
    <row r="626" spans="1:1" x14ac:dyDescent="0.3">
      <c r="A626" s="2" t="s">
        <v>198</v>
      </c>
    </row>
    <row r="627" spans="1:1" x14ac:dyDescent="0.3">
      <c r="A627" s="2" t="s">
        <v>257</v>
      </c>
    </row>
    <row r="628" spans="1:1" x14ac:dyDescent="0.3">
      <c r="A628" s="2" t="s">
        <v>190</v>
      </c>
    </row>
    <row r="629" spans="1:1" x14ac:dyDescent="0.3">
      <c r="A629" s="2" t="s">
        <v>117</v>
      </c>
    </row>
    <row r="630" spans="1:1" x14ac:dyDescent="0.3">
      <c r="A630" s="2" t="s">
        <v>117</v>
      </c>
    </row>
    <row r="631" spans="1:1" x14ac:dyDescent="0.3">
      <c r="A631" s="2" t="s">
        <v>117</v>
      </c>
    </row>
    <row r="632" spans="1:1" x14ac:dyDescent="0.3">
      <c r="A632" s="2" t="s">
        <v>117</v>
      </c>
    </row>
    <row r="633" spans="1:1" x14ac:dyDescent="0.3">
      <c r="A633" s="2" t="s">
        <v>117</v>
      </c>
    </row>
    <row r="634" spans="1:1" x14ac:dyDescent="0.3">
      <c r="A634" s="2" t="s">
        <v>117</v>
      </c>
    </row>
    <row r="635" spans="1:1" x14ac:dyDescent="0.3">
      <c r="A635" s="2" t="s">
        <v>117</v>
      </c>
    </row>
    <row r="636" spans="1:1" x14ac:dyDescent="0.3">
      <c r="A636" s="2" t="s">
        <v>117</v>
      </c>
    </row>
    <row r="637" spans="1:1" x14ac:dyDescent="0.3">
      <c r="A637" s="2" t="s">
        <v>941</v>
      </c>
    </row>
    <row r="638" spans="1:1" x14ac:dyDescent="0.3">
      <c r="A638" s="2" t="s">
        <v>268</v>
      </c>
    </row>
    <row r="639" spans="1:1" x14ac:dyDescent="0.3">
      <c r="A639" s="2" t="s">
        <v>320</v>
      </c>
    </row>
    <row r="640" spans="1:1" x14ac:dyDescent="0.3">
      <c r="A640" s="2" t="s">
        <v>394</v>
      </c>
    </row>
    <row r="641" spans="1:1" x14ac:dyDescent="0.3">
      <c r="A641" s="2" t="s">
        <v>941</v>
      </c>
    </row>
    <row r="642" spans="1:1" x14ac:dyDescent="0.3">
      <c r="A642" s="2" t="s">
        <v>268</v>
      </c>
    </row>
    <row r="643" spans="1:1" x14ac:dyDescent="0.3">
      <c r="A643" s="2" t="s">
        <v>320</v>
      </c>
    </row>
    <row r="644" spans="1:1" x14ac:dyDescent="0.3">
      <c r="A644" s="2" t="s">
        <v>394</v>
      </c>
    </row>
    <row r="645" spans="1:1" x14ac:dyDescent="0.3">
      <c r="A645" s="2" t="s">
        <v>941</v>
      </c>
    </row>
    <row r="646" spans="1:1" x14ac:dyDescent="0.3">
      <c r="A646" s="2" t="s">
        <v>117</v>
      </c>
    </row>
    <row r="647" spans="1:1" x14ac:dyDescent="0.3">
      <c r="A647" s="2" t="s">
        <v>117</v>
      </c>
    </row>
    <row r="648" spans="1:1" x14ac:dyDescent="0.3">
      <c r="A648" s="2" t="s">
        <v>394</v>
      </c>
    </row>
    <row r="649" spans="1:1" x14ac:dyDescent="0.3">
      <c r="A649" s="2" t="s">
        <v>194</v>
      </c>
    </row>
    <row r="650" spans="1:1" x14ac:dyDescent="0.3">
      <c r="A650" s="2" t="s">
        <v>194</v>
      </c>
    </row>
    <row r="651" spans="1:1" x14ac:dyDescent="0.3">
      <c r="A651" s="2" t="s">
        <v>194</v>
      </c>
    </row>
    <row r="652" spans="1:1" x14ac:dyDescent="0.3">
      <c r="A652" s="2" t="s">
        <v>190</v>
      </c>
    </row>
    <row r="653" spans="1:1" x14ac:dyDescent="0.3">
      <c r="A653" s="2" t="s">
        <v>190</v>
      </c>
    </row>
    <row r="654" spans="1:1" x14ac:dyDescent="0.3">
      <c r="A654" s="2" t="s">
        <v>190</v>
      </c>
    </row>
    <row r="655" spans="1:1" x14ac:dyDescent="0.3">
      <c r="A655" s="2" t="s">
        <v>117</v>
      </c>
    </row>
    <row r="656" spans="1:1" x14ac:dyDescent="0.3">
      <c r="A656" s="2" t="s">
        <v>198</v>
      </c>
    </row>
    <row r="657" spans="1:1" x14ac:dyDescent="0.3">
      <c r="A657" s="2" t="s">
        <v>190</v>
      </c>
    </row>
    <row r="658" spans="1:1" x14ac:dyDescent="0.3">
      <c r="A658" s="2" t="s">
        <v>117</v>
      </c>
    </row>
    <row r="659" spans="1:1" x14ac:dyDescent="0.3">
      <c r="A659" s="2" t="s">
        <v>198</v>
      </c>
    </row>
    <row r="660" spans="1:1" x14ac:dyDescent="0.3">
      <c r="A660" s="2" t="s">
        <v>190</v>
      </c>
    </row>
    <row r="661" spans="1:1" x14ac:dyDescent="0.3">
      <c r="A661" s="2" t="s">
        <v>117</v>
      </c>
    </row>
    <row r="662" spans="1:1" x14ac:dyDescent="0.3">
      <c r="A662" s="2" t="s">
        <v>2715</v>
      </c>
    </row>
    <row r="663" spans="1:1" x14ac:dyDescent="0.3">
      <c r="A663" s="2" t="s">
        <v>198</v>
      </c>
    </row>
    <row r="664" spans="1:1" x14ac:dyDescent="0.3">
      <c r="A664" s="2" t="s">
        <v>117</v>
      </c>
    </row>
    <row r="665" spans="1:1" x14ac:dyDescent="0.3">
      <c r="A665" s="2" t="s">
        <v>2090</v>
      </c>
    </row>
    <row r="666" spans="1:1" x14ac:dyDescent="0.3">
      <c r="A666" s="2" t="s">
        <v>2086</v>
      </c>
    </row>
    <row r="667" spans="1:1" x14ac:dyDescent="0.3">
      <c r="A667" s="2" t="s">
        <v>2080</v>
      </c>
    </row>
    <row r="668" spans="1:1" x14ac:dyDescent="0.3">
      <c r="A668" s="2" t="s">
        <v>423</v>
      </c>
    </row>
    <row r="669" spans="1:1" x14ac:dyDescent="0.3">
      <c r="A669" s="2" t="s">
        <v>2715</v>
      </c>
    </row>
    <row r="670" spans="1:1" x14ac:dyDescent="0.3">
      <c r="A670" s="2" t="s">
        <v>186</v>
      </c>
    </row>
    <row r="671" spans="1:1" x14ac:dyDescent="0.3">
      <c r="A671" s="2" t="s">
        <v>96</v>
      </c>
    </row>
    <row r="672" spans="1:1" x14ac:dyDescent="0.3">
      <c r="A672" s="2" t="s">
        <v>320</v>
      </c>
    </row>
    <row r="673" spans="1:1" x14ac:dyDescent="0.3">
      <c r="A673" s="2" t="s">
        <v>123</v>
      </c>
    </row>
    <row r="674" spans="1:1" x14ac:dyDescent="0.3">
      <c r="A674" s="2" t="s">
        <v>271</v>
      </c>
    </row>
    <row r="675" spans="1:1" x14ac:dyDescent="0.3">
      <c r="A675" s="2" t="s">
        <v>1122</v>
      </c>
    </row>
    <row r="676" spans="1:1" x14ac:dyDescent="0.3">
      <c r="A676" s="2" t="s">
        <v>2121</v>
      </c>
    </row>
    <row r="677" spans="1:1" x14ac:dyDescent="0.3">
      <c r="A677" s="2" t="s">
        <v>110</v>
      </c>
    </row>
    <row r="678" spans="1:1" x14ac:dyDescent="0.3">
      <c r="A678" s="2" t="s">
        <v>1971</v>
      </c>
    </row>
    <row r="679" spans="1:1" x14ac:dyDescent="0.3">
      <c r="A679" s="2" t="s">
        <v>1117</v>
      </c>
    </row>
    <row r="680" spans="1:1" x14ac:dyDescent="0.3">
      <c r="A680" s="2" t="s">
        <v>268</v>
      </c>
    </row>
    <row r="681" spans="1:1" x14ac:dyDescent="0.3">
      <c r="A681" s="2" t="s">
        <v>1567</v>
      </c>
    </row>
    <row r="682" spans="1:1" x14ac:dyDescent="0.3">
      <c r="A682" s="2" t="s">
        <v>257</v>
      </c>
    </row>
    <row r="683" spans="1:1" x14ac:dyDescent="0.3">
      <c r="A683" s="2" t="s">
        <v>517</v>
      </c>
    </row>
    <row r="684" spans="1:1" x14ac:dyDescent="0.3">
      <c r="A684" s="2" t="s">
        <v>1368</v>
      </c>
    </row>
    <row r="685" spans="1:1" x14ac:dyDescent="0.3">
      <c r="A685" s="2" t="s">
        <v>186</v>
      </c>
    </row>
    <row r="686" spans="1:1" x14ac:dyDescent="0.3">
      <c r="A686" s="2" t="s">
        <v>2715</v>
      </c>
    </row>
    <row r="687" spans="1:1" x14ac:dyDescent="0.3">
      <c r="A687" s="2" t="s">
        <v>268</v>
      </c>
    </row>
    <row r="688" spans="1:1" x14ac:dyDescent="0.3">
      <c r="A688" s="2" t="s">
        <v>194</v>
      </c>
    </row>
    <row r="689" spans="1:1" x14ac:dyDescent="0.3">
      <c r="A689" s="2" t="s">
        <v>198</v>
      </c>
    </row>
    <row r="690" spans="1:1" x14ac:dyDescent="0.3">
      <c r="A690" s="2" t="s">
        <v>268</v>
      </c>
    </row>
    <row r="691" spans="1:1" x14ac:dyDescent="0.3">
      <c r="A691" s="2" t="s">
        <v>194</v>
      </c>
    </row>
    <row r="692" spans="1:1" x14ac:dyDescent="0.3">
      <c r="A692" s="2" t="s">
        <v>198</v>
      </c>
    </row>
    <row r="693" spans="1:1" x14ac:dyDescent="0.3">
      <c r="A693" s="2" t="s">
        <v>271</v>
      </c>
    </row>
    <row r="694" spans="1:1" x14ac:dyDescent="0.3">
      <c r="A694" s="2" t="s">
        <v>2717</v>
      </c>
    </row>
    <row r="695" spans="1:1" x14ac:dyDescent="0.3">
      <c r="A695" s="2" t="s">
        <v>2715</v>
      </c>
    </row>
    <row r="696" spans="1:1" x14ac:dyDescent="0.3">
      <c r="A696" s="2" t="s">
        <v>186</v>
      </c>
    </row>
    <row r="697" spans="1:1" x14ac:dyDescent="0.3">
      <c r="A697" s="2" t="s">
        <v>271</v>
      </c>
    </row>
    <row r="698" spans="1:1" x14ac:dyDescent="0.3">
      <c r="A698" s="2" t="s">
        <v>198</v>
      </c>
    </row>
    <row r="699" spans="1:1" x14ac:dyDescent="0.3">
      <c r="A699" s="2" t="s">
        <v>110</v>
      </c>
    </row>
    <row r="700" spans="1:1" x14ac:dyDescent="0.3">
      <c r="A700" s="2" t="s">
        <v>431</v>
      </c>
    </row>
    <row r="701" spans="1:1" x14ac:dyDescent="0.3">
      <c r="A701" s="2" t="s">
        <v>2715</v>
      </c>
    </row>
    <row r="702" spans="1:1" x14ac:dyDescent="0.3">
      <c r="A702" s="2" t="s">
        <v>423</v>
      </c>
    </row>
    <row r="703" spans="1:1" x14ac:dyDescent="0.3">
      <c r="A703" s="2" t="s">
        <v>441</v>
      </c>
    </row>
    <row r="704" spans="1:1" x14ac:dyDescent="0.3">
      <c r="A704" s="2" t="s">
        <v>137</v>
      </c>
    </row>
    <row r="705" spans="1:1" x14ac:dyDescent="0.3">
      <c r="A705" s="2" t="s">
        <v>137</v>
      </c>
    </row>
    <row r="706" spans="1:1" x14ac:dyDescent="0.3">
      <c r="A706" s="2" t="s">
        <v>130</v>
      </c>
    </row>
    <row r="707" spans="1:1" x14ac:dyDescent="0.3">
      <c r="A707" s="2" t="s">
        <v>117</v>
      </c>
    </row>
    <row r="708" spans="1:1" x14ac:dyDescent="0.3">
      <c r="A708" s="2" t="s">
        <v>117</v>
      </c>
    </row>
    <row r="709" spans="1:1" x14ac:dyDescent="0.3">
      <c r="A709" s="2" t="s">
        <v>137</v>
      </c>
    </row>
    <row r="710" spans="1:1" x14ac:dyDescent="0.3">
      <c r="A710" s="2" t="s">
        <v>117</v>
      </c>
    </row>
    <row r="711" spans="1:1" x14ac:dyDescent="0.3">
      <c r="A711" s="2" t="s">
        <v>137</v>
      </c>
    </row>
    <row r="712" spans="1:1" x14ac:dyDescent="0.3">
      <c r="A712" s="2" t="s">
        <v>856</v>
      </c>
    </row>
    <row r="713" spans="1:1" x14ac:dyDescent="0.3">
      <c r="A713" s="2" t="s">
        <v>1374</v>
      </c>
    </row>
    <row r="714" spans="1:1" x14ac:dyDescent="0.3">
      <c r="A714" s="2" t="s">
        <v>130</v>
      </c>
    </row>
    <row r="715" spans="1:1" x14ac:dyDescent="0.3">
      <c r="A715" s="2" t="s">
        <v>137</v>
      </c>
    </row>
    <row r="716" spans="1:1" x14ac:dyDescent="0.3">
      <c r="A716" s="2" t="s">
        <v>1026</v>
      </c>
    </row>
    <row r="717" spans="1:1" x14ac:dyDescent="0.3">
      <c r="A717" s="2" t="s">
        <v>157</v>
      </c>
    </row>
    <row r="718" spans="1:1" x14ac:dyDescent="0.3">
      <c r="A718" s="2" t="s">
        <v>1168</v>
      </c>
    </row>
    <row r="719" spans="1:1" x14ac:dyDescent="0.3">
      <c r="A719" s="2" t="s">
        <v>1026</v>
      </c>
    </row>
    <row r="720" spans="1:1" x14ac:dyDescent="0.3">
      <c r="A720" s="2" t="s">
        <v>157</v>
      </c>
    </row>
    <row r="721" spans="1:1" x14ac:dyDescent="0.3">
      <c r="A721" s="2" t="s">
        <v>1168</v>
      </c>
    </row>
    <row r="722" spans="1:1" x14ac:dyDescent="0.3">
      <c r="A722" s="2" t="s">
        <v>1026</v>
      </c>
    </row>
    <row r="723" spans="1:1" x14ac:dyDescent="0.3">
      <c r="A723" s="2" t="s">
        <v>157</v>
      </c>
    </row>
    <row r="724" spans="1:1" x14ac:dyDescent="0.3">
      <c r="A724" s="2" t="s">
        <v>1168</v>
      </c>
    </row>
    <row r="725" spans="1:1" x14ac:dyDescent="0.3">
      <c r="A725" s="2" t="s">
        <v>1026</v>
      </c>
    </row>
    <row r="726" spans="1:1" x14ac:dyDescent="0.3">
      <c r="A726" s="2" t="s">
        <v>1251</v>
      </c>
    </row>
    <row r="727" spans="1:1" x14ac:dyDescent="0.3">
      <c r="A727" s="2" t="s">
        <v>157</v>
      </c>
    </row>
    <row r="728" spans="1:1" x14ac:dyDescent="0.3">
      <c r="A728" s="2" t="s">
        <v>198</v>
      </c>
    </row>
    <row r="729" spans="1:1" x14ac:dyDescent="0.3">
      <c r="A729" s="2" t="s">
        <v>2715</v>
      </c>
    </row>
    <row r="730" spans="1:1" x14ac:dyDescent="0.3">
      <c r="A730" s="2" t="s">
        <v>1026</v>
      </c>
    </row>
    <row r="731" spans="1:1" x14ac:dyDescent="0.3">
      <c r="A731" s="2" t="s">
        <v>157</v>
      </c>
    </row>
    <row r="732" spans="1:1" x14ac:dyDescent="0.3">
      <c r="A732" s="2" t="s">
        <v>1251</v>
      </c>
    </row>
    <row r="733" spans="1:1" x14ac:dyDescent="0.3">
      <c r="A733" s="2" t="s">
        <v>198</v>
      </c>
    </row>
    <row r="734" spans="1:1" x14ac:dyDescent="0.3">
      <c r="A734" s="2" t="s">
        <v>2715</v>
      </c>
    </row>
    <row r="735" spans="1:1" x14ac:dyDescent="0.3">
      <c r="A735" s="2" t="s">
        <v>1026</v>
      </c>
    </row>
    <row r="736" spans="1:1" x14ac:dyDescent="0.3">
      <c r="A736" s="2" t="s">
        <v>157</v>
      </c>
    </row>
    <row r="737" spans="1:1" x14ac:dyDescent="0.3">
      <c r="A737" s="2" t="s">
        <v>1251</v>
      </c>
    </row>
    <row r="738" spans="1:1" x14ac:dyDescent="0.3">
      <c r="A738" s="2" t="s">
        <v>198</v>
      </c>
    </row>
    <row r="739" spans="1:1" x14ac:dyDescent="0.3">
      <c r="A739" s="2" t="s">
        <v>2715</v>
      </c>
    </row>
    <row r="740" spans="1:1" x14ac:dyDescent="0.3">
      <c r="A740" s="2" t="s">
        <v>117</v>
      </c>
    </row>
    <row r="741" spans="1:1" x14ac:dyDescent="0.3">
      <c r="A741" s="2" t="s">
        <v>117</v>
      </c>
    </row>
    <row r="742" spans="1:1" x14ac:dyDescent="0.3">
      <c r="A742" s="2" t="s">
        <v>117</v>
      </c>
    </row>
    <row r="743" spans="1:1" x14ac:dyDescent="0.3">
      <c r="A743" s="2" t="s">
        <v>117</v>
      </c>
    </row>
    <row r="744" spans="1:1" x14ac:dyDescent="0.3">
      <c r="A744" s="2" t="s">
        <v>117</v>
      </c>
    </row>
    <row r="745" spans="1:1" x14ac:dyDescent="0.3">
      <c r="A745" s="2" t="s">
        <v>117</v>
      </c>
    </row>
    <row r="746" spans="1:1" x14ac:dyDescent="0.3">
      <c r="A746" s="2" t="s">
        <v>117</v>
      </c>
    </row>
    <row r="747" spans="1:1" x14ac:dyDescent="0.3">
      <c r="A747" s="2" t="s">
        <v>117</v>
      </c>
    </row>
    <row r="748" spans="1:1" x14ac:dyDescent="0.3">
      <c r="A748" s="2" t="s">
        <v>117</v>
      </c>
    </row>
    <row r="749" spans="1:1" x14ac:dyDescent="0.3">
      <c r="A749" s="2" t="s">
        <v>117</v>
      </c>
    </row>
    <row r="750" spans="1:1" x14ac:dyDescent="0.3">
      <c r="A750" s="2" t="s">
        <v>117</v>
      </c>
    </row>
    <row r="751" spans="1:1" x14ac:dyDescent="0.3">
      <c r="A751" s="2" t="s">
        <v>117</v>
      </c>
    </row>
    <row r="752" spans="1:1" x14ac:dyDescent="0.3">
      <c r="A752" s="2" t="s">
        <v>117</v>
      </c>
    </row>
    <row r="753" spans="1:1" x14ac:dyDescent="0.3">
      <c r="A753" s="2" t="s">
        <v>117</v>
      </c>
    </row>
    <row r="754" spans="1:1" x14ac:dyDescent="0.3">
      <c r="A754" s="2" t="s">
        <v>117</v>
      </c>
    </row>
    <row r="755" spans="1:1" x14ac:dyDescent="0.3">
      <c r="A755" s="2" t="s">
        <v>117</v>
      </c>
    </row>
    <row r="756" spans="1:1" x14ac:dyDescent="0.3">
      <c r="A756" s="2" t="s">
        <v>1205</v>
      </c>
    </row>
    <row r="757" spans="1:1" x14ac:dyDescent="0.3">
      <c r="A757" s="2" t="s">
        <v>1010</v>
      </c>
    </row>
    <row r="758" spans="1:1" x14ac:dyDescent="0.3">
      <c r="A758" s="2" t="s">
        <v>257</v>
      </c>
    </row>
    <row r="759" spans="1:1" x14ac:dyDescent="0.3">
      <c r="A759" s="2" t="s">
        <v>257</v>
      </c>
    </row>
    <row r="760" spans="1:1" x14ac:dyDescent="0.3">
      <c r="A760" s="2" t="s">
        <v>1205</v>
      </c>
    </row>
    <row r="761" spans="1:1" x14ac:dyDescent="0.3">
      <c r="A761" s="2" t="s">
        <v>1010</v>
      </c>
    </row>
    <row r="762" spans="1:1" x14ac:dyDescent="0.3">
      <c r="A762" s="2" t="s">
        <v>257</v>
      </c>
    </row>
    <row r="763" spans="1:1" x14ac:dyDescent="0.3">
      <c r="A763" s="2" t="s">
        <v>1205</v>
      </c>
    </row>
    <row r="764" spans="1:1" x14ac:dyDescent="0.3">
      <c r="A764" s="2" t="s">
        <v>268</v>
      </c>
    </row>
    <row r="765" spans="1:1" x14ac:dyDescent="0.3">
      <c r="A765" s="2" t="s">
        <v>394</v>
      </c>
    </row>
    <row r="766" spans="1:1" x14ac:dyDescent="0.3">
      <c r="A766" s="2" t="s">
        <v>1205</v>
      </c>
    </row>
    <row r="767" spans="1:1" x14ac:dyDescent="0.3">
      <c r="A767" s="2" t="s">
        <v>268</v>
      </c>
    </row>
    <row r="768" spans="1:1" x14ac:dyDescent="0.3">
      <c r="A768" s="2" t="s">
        <v>394</v>
      </c>
    </row>
    <row r="769" spans="1:1" x14ac:dyDescent="0.3">
      <c r="A769" s="2" t="s">
        <v>1205</v>
      </c>
    </row>
    <row r="770" spans="1:1" x14ac:dyDescent="0.3">
      <c r="A770" s="2" t="s">
        <v>268</v>
      </c>
    </row>
    <row r="771" spans="1:1" x14ac:dyDescent="0.3">
      <c r="A771" s="2" t="s">
        <v>394</v>
      </c>
    </row>
    <row r="772" spans="1:1" x14ac:dyDescent="0.3">
      <c r="A772" s="2" t="s">
        <v>1205</v>
      </c>
    </row>
    <row r="773" spans="1:1" x14ac:dyDescent="0.3">
      <c r="A773" s="2" t="s">
        <v>117</v>
      </c>
    </row>
    <row r="774" spans="1:1" x14ac:dyDescent="0.3">
      <c r="A774" s="2" t="s">
        <v>117</v>
      </c>
    </row>
    <row r="775" spans="1:1" x14ac:dyDescent="0.3">
      <c r="A775" s="2" t="s">
        <v>194</v>
      </c>
    </row>
    <row r="776" spans="1:1" x14ac:dyDescent="0.3">
      <c r="A776" s="2" t="s">
        <v>198</v>
      </c>
    </row>
    <row r="777" spans="1:1" x14ac:dyDescent="0.3">
      <c r="A777" s="2" t="s">
        <v>194</v>
      </c>
    </row>
    <row r="778" spans="1:1" x14ac:dyDescent="0.3">
      <c r="A778" s="2" t="s">
        <v>198</v>
      </c>
    </row>
    <row r="779" spans="1:1" x14ac:dyDescent="0.3">
      <c r="A779" s="14" t="s">
        <v>194</v>
      </c>
    </row>
    <row r="780" spans="1:1" x14ac:dyDescent="0.3">
      <c r="A780" s="2" t="s">
        <v>198</v>
      </c>
    </row>
    <row r="781" spans="1:1" x14ac:dyDescent="0.3">
      <c r="A781" s="2" t="s">
        <v>1368</v>
      </c>
    </row>
    <row r="782" spans="1:1" x14ac:dyDescent="0.3">
      <c r="A782" s="2" t="s">
        <v>198</v>
      </c>
    </row>
    <row r="783" spans="1:1" x14ac:dyDescent="0.3">
      <c r="A783" s="2" t="s">
        <v>194</v>
      </c>
    </row>
    <row r="784" spans="1:1" x14ac:dyDescent="0.3">
      <c r="A784" s="2" t="s">
        <v>190</v>
      </c>
    </row>
    <row r="785" spans="1:1" x14ac:dyDescent="0.3">
      <c r="A785" s="2" t="s">
        <v>1368</v>
      </c>
    </row>
    <row r="786" spans="1:1" x14ac:dyDescent="0.3">
      <c r="A786" s="2" t="s">
        <v>198</v>
      </c>
    </row>
    <row r="787" spans="1:1" x14ac:dyDescent="0.3">
      <c r="A787" s="2" t="s">
        <v>194</v>
      </c>
    </row>
    <row r="788" spans="1:1" x14ac:dyDescent="0.3">
      <c r="A788" s="2" t="s">
        <v>190</v>
      </c>
    </row>
    <row r="789" spans="1:1" x14ac:dyDescent="0.3">
      <c r="A789" s="2" t="s">
        <v>1368</v>
      </c>
    </row>
    <row r="790" spans="1:1" x14ac:dyDescent="0.3">
      <c r="A790" s="2" t="s">
        <v>198</v>
      </c>
    </row>
    <row r="791" spans="1:1" x14ac:dyDescent="0.3">
      <c r="A791" s="2" t="s">
        <v>117</v>
      </c>
    </row>
    <row r="792" spans="1:1" x14ac:dyDescent="0.3">
      <c r="A792" s="2" t="s">
        <v>190</v>
      </c>
    </row>
    <row r="793" spans="1:1" x14ac:dyDescent="0.3">
      <c r="A793" s="2" t="s">
        <v>137</v>
      </c>
    </row>
    <row r="794" spans="1:1" x14ac:dyDescent="0.3">
      <c r="A794" s="2" t="s">
        <v>137</v>
      </c>
    </row>
    <row r="795" spans="1:1" x14ac:dyDescent="0.3">
      <c r="A795" s="2" t="s">
        <v>137</v>
      </c>
    </row>
    <row r="796" spans="1:1" x14ac:dyDescent="0.3">
      <c r="A796" s="2" t="s">
        <v>137</v>
      </c>
    </row>
    <row r="797" spans="1:1" x14ac:dyDescent="0.3">
      <c r="A797" s="2" t="s">
        <v>137</v>
      </c>
    </row>
    <row r="798" spans="1:1" x14ac:dyDescent="0.3">
      <c r="A798" s="2" t="s">
        <v>123</v>
      </c>
    </row>
    <row r="799" spans="1:1" x14ac:dyDescent="0.3">
      <c r="A799" s="2" t="s">
        <v>137</v>
      </c>
    </row>
    <row r="800" spans="1:1" x14ac:dyDescent="0.3">
      <c r="A800" s="2" t="s">
        <v>137</v>
      </c>
    </row>
    <row r="801" spans="1:1" x14ac:dyDescent="0.3">
      <c r="A801" s="2" t="s">
        <v>198</v>
      </c>
    </row>
    <row r="802" spans="1:1" x14ac:dyDescent="0.3">
      <c r="A802" s="2" t="s">
        <v>194</v>
      </c>
    </row>
    <row r="803" spans="1:1" x14ac:dyDescent="0.3">
      <c r="A803" s="2" t="s">
        <v>198</v>
      </c>
    </row>
    <row r="804" spans="1:1" x14ac:dyDescent="0.3">
      <c r="A804" s="2" t="s">
        <v>194</v>
      </c>
    </row>
    <row r="805" spans="1:1" x14ac:dyDescent="0.3">
      <c r="A805" s="2" t="s">
        <v>198</v>
      </c>
    </row>
    <row r="806" spans="1:1" x14ac:dyDescent="0.3">
      <c r="A806" s="2" t="s">
        <v>194</v>
      </c>
    </row>
    <row r="807" spans="1:1" x14ac:dyDescent="0.3">
      <c r="A807" s="2" t="s">
        <v>271</v>
      </c>
    </row>
    <row r="808" spans="1:1" x14ac:dyDescent="0.3">
      <c r="A808" s="2" t="s">
        <v>2715</v>
      </c>
    </row>
    <row r="809" spans="1:1" x14ac:dyDescent="0.3">
      <c r="A809" s="2" t="s">
        <v>117</v>
      </c>
    </row>
    <row r="810" spans="1:1" x14ac:dyDescent="0.3">
      <c r="A810" s="2" t="s">
        <v>198</v>
      </c>
    </row>
    <row r="811" spans="1:1" x14ac:dyDescent="0.3">
      <c r="A811" s="2" t="s">
        <v>110</v>
      </c>
    </row>
    <row r="812" spans="1:1" x14ac:dyDescent="0.3">
      <c r="A812" s="2" t="s">
        <v>190</v>
      </c>
    </row>
    <row r="813" spans="1:1" x14ac:dyDescent="0.3">
      <c r="A813" s="2" t="s">
        <v>271</v>
      </c>
    </row>
    <row r="814" spans="1:1" x14ac:dyDescent="0.3">
      <c r="A814" s="2" t="s">
        <v>271</v>
      </c>
    </row>
    <row r="815" spans="1:1" x14ac:dyDescent="0.3">
      <c r="A815" s="2" t="s">
        <v>117</v>
      </c>
    </row>
    <row r="816" spans="1:1" x14ac:dyDescent="0.3">
      <c r="A816" s="2" t="s">
        <v>198</v>
      </c>
    </row>
    <row r="817" spans="1:1" x14ac:dyDescent="0.3">
      <c r="A817" s="2" t="s">
        <v>110</v>
      </c>
    </row>
    <row r="818" spans="1:1" x14ac:dyDescent="0.3">
      <c r="A818" s="2" t="s">
        <v>190</v>
      </c>
    </row>
    <row r="819" spans="1:1" x14ac:dyDescent="0.3">
      <c r="A819" s="2" t="s">
        <v>271</v>
      </c>
    </row>
    <row r="820" spans="1:1" x14ac:dyDescent="0.3">
      <c r="A820" s="2" t="s">
        <v>117</v>
      </c>
    </row>
    <row r="821" spans="1:1" x14ac:dyDescent="0.3">
      <c r="A821" s="2" t="s">
        <v>198</v>
      </c>
    </row>
    <row r="822" spans="1:1" x14ac:dyDescent="0.3">
      <c r="A822" s="2" t="s">
        <v>110</v>
      </c>
    </row>
    <row r="823" spans="1:1" x14ac:dyDescent="0.3">
      <c r="A823" s="2" t="s">
        <v>190</v>
      </c>
    </row>
    <row r="824" spans="1:1" x14ac:dyDescent="0.3">
      <c r="A824" s="2" t="s">
        <v>271</v>
      </c>
    </row>
    <row r="825" spans="1:1" x14ac:dyDescent="0.3">
      <c r="A825" s="2" t="s">
        <v>198</v>
      </c>
    </row>
    <row r="826" spans="1:1" x14ac:dyDescent="0.3">
      <c r="A826" s="2" t="s">
        <v>190</v>
      </c>
    </row>
    <row r="827" spans="1:1" x14ac:dyDescent="0.3">
      <c r="A827" s="2" t="s">
        <v>271</v>
      </c>
    </row>
    <row r="828" spans="1:1" x14ac:dyDescent="0.3">
      <c r="A828" s="2" t="s">
        <v>198</v>
      </c>
    </row>
    <row r="829" spans="1:1" x14ac:dyDescent="0.3">
      <c r="A829" s="2" t="s">
        <v>190</v>
      </c>
    </row>
    <row r="830" spans="1:1" x14ac:dyDescent="0.3">
      <c r="A830" s="2" t="s">
        <v>271</v>
      </c>
    </row>
    <row r="831" spans="1:1" x14ac:dyDescent="0.3">
      <c r="A831" s="2" t="s">
        <v>198</v>
      </c>
    </row>
    <row r="832" spans="1:1" x14ac:dyDescent="0.3">
      <c r="A832" s="2" t="s">
        <v>190</v>
      </c>
    </row>
    <row r="833" spans="1:1" x14ac:dyDescent="0.3">
      <c r="A833" s="2" t="s">
        <v>194</v>
      </c>
    </row>
    <row r="834" spans="1:1" x14ac:dyDescent="0.3">
      <c r="A834" s="2" t="s">
        <v>157</v>
      </c>
    </row>
    <row r="835" spans="1:1" x14ac:dyDescent="0.3">
      <c r="A835" s="2" t="s">
        <v>198</v>
      </c>
    </row>
    <row r="836" spans="1:1" x14ac:dyDescent="0.3">
      <c r="A836" s="2" t="s">
        <v>190</v>
      </c>
    </row>
    <row r="837" spans="1:1" x14ac:dyDescent="0.3">
      <c r="A837" s="2" t="s">
        <v>194</v>
      </c>
    </row>
    <row r="838" spans="1:1" x14ac:dyDescent="0.3">
      <c r="A838" s="2" t="s">
        <v>157</v>
      </c>
    </row>
    <row r="839" spans="1:1" x14ac:dyDescent="0.3">
      <c r="A839" s="2" t="s">
        <v>198</v>
      </c>
    </row>
    <row r="840" spans="1:1" x14ac:dyDescent="0.3">
      <c r="A840" s="2" t="s">
        <v>190</v>
      </c>
    </row>
    <row r="841" spans="1:1" x14ac:dyDescent="0.3">
      <c r="A841" s="2" t="s">
        <v>194</v>
      </c>
    </row>
    <row r="842" spans="1:1" x14ac:dyDescent="0.3">
      <c r="A842" s="2" t="s">
        <v>157</v>
      </c>
    </row>
    <row r="843" spans="1:1" x14ac:dyDescent="0.3">
      <c r="A843" s="2" t="s">
        <v>198</v>
      </c>
    </row>
    <row r="844" spans="1:1" x14ac:dyDescent="0.3">
      <c r="A844" s="2" t="s">
        <v>190</v>
      </c>
    </row>
    <row r="845" spans="1:1" x14ac:dyDescent="0.3">
      <c r="A845" s="2" t="s">
        <v>157</v>
      </c>
    </row>
    <row r="846" spans="1:1" x14ac:dyDescent="0.3">
      <c r="A846" s="2" t="s">
        <v>194</v>
      </c>
    </row>
    <row r="847" spans="1:1" x14ac:dyDescent="0.3">
      <c r="A847" s="2" t="s">
        <v>198</v>
      </c>
    </row>
    <row r="848" spans="1:1" x14ac:dyDescent="0.3">
      <c r="A848" s="2" t="s">
        <v>157</v>
      </c>
    </row>
    <row r="849" spans="1:1" x14ac:dyDescent="0.3">
      <c r="A849" s="2" t="s">
        <v>194</v>
      </c>
    </row>
    <row r="850" spans="1:1" x14ac:dyDescent="0.3">
      <c r="A850" s="2" t="s">
        <v>2712</v>
      </c>
    </row>
    <row r="851" spans="1:1" x14ac:dyDescent="0.3">
      <c r="A851" s="2" t="s">
        <v>157</v>
      </c>
    </row>
    <row r="852" spans="1:1" x14ac:dyDescent="0.3">
      <c r="A852" s="2" t="s">
        <v>556</v>
      </c>
    </row>
    <row r="853" spans="1:1" x14ac:dyDescent="0.3">
      <c r="A853" s="2" t="s">
        <v>556</v>
      </c>
    </row>
    <row r="854" spans="1:1" x14ac:dyDescent="0.3">
      <c r="A854" s="2" t="s">
        <v>556</v>
      </c>
    </row>
    <row r="855" spans="1:1" x14ac:dyDescent="0.3">
      <c r="A855" s="2" t="s">
        <v>157</v>
      </c>
    </row>
    <row r="856" spans="1:1" x14ac:dyDescent="0.3">
      <c r="A856" s="2" t="s">
        <v>157</v>
      </c>
    </row>
    <row r="857" spans="1:1" x14ac:dyDescent="0.3">
      <c r="A857" s="2" t="s">
        <v>856</v>
      </c>
    </row>
  </sheetData>
  <autoFilter ref="A1:A857" xr:uid="{00000000-0009-0000-0000-000002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56FD4-7DB9-459F-B58E-D6246E3FC10C}">
  <sheetPr filterMode="1"/>
  <dimension ref="A1:C1100"/>
  <sheetViews>
    <sheetView topLeftCell="A32" zoomScaleNormal="100" workbookViewId="0">
      <selection activeCell="G679" sqref="G679"/>
    </sheetView>
  </sheetViews>
  <sheetFormatPr defaultRowHeight="14.4" x14ac:dyDescent="0.3"/>
  <cols>
    <col min="1" max="1" width="21.6640625" bestFit="1" customWidth="1"/>
    <col min="2" max="2" width="41.6640625" customWidth="1"/>
    <col min="3" max="3" width="36.5546875" customWidth="1"/>
  </cols>
  <sheetData>
    <row r="1" spans="1:3" x14ac:dyDescent="0.3">
      <c r="A1" s="1" t="s">
        <v>81</v>
      </c>
      <c r="B1" s="7" t="s">
        <v>82</v>
      </c>
      <c r="C1" s="12" t="s">
        <v>83</v>
      </c>
    </row>
    <row r="2" spans="1:3" hidden="1" x14ac:dyDescent="0.3">
      <c r="A2" s="2" t="s">
        <v>591</v>
      </c>
      <c r="B2" s="8" t="s">
        <v>592</v>
      </c>
      <c r="C2" s="2" t="s">
        <v>593</v>
      </c>
    </row>
    <row r="3" spans="1:3" x14ac:dyDescent="0.3">
      <c r="A3" s="2" t="s">
        <v>582</v>
      </c>
      <c r="B3" s="8" t="s">
        <v>583</v>
      </c>
      <c r="C3" s="2" t="s">
        <v>584</v>
      </c>
    </row>
    <row r="4" spans="1:3" hidden="1" x14ac:dyDescent="0.3">
      <c r="A4" s="2" t="s">
        <v>1004</v>
      </c>
      <c r="B4" s="8" t="s">
        <v>1005</v>
      </c>
      <c r="C4" s="2" t="s">
        <v>1006</v>
      </c>
    </row>
    <row r="5" spans="1:3" hidden="1" x14ac:dyDescent="0.3">
      <c r="A5" s="2" t="s">
        <v>2409</v>
      </c>
      <c r="B5" s="8" t="s">
        <v>2410</v>
      </c>
      <c r="C5" s="2" t="s">
        <v>2411</v>
      </c>
    </row>
    <row r="6" spans="1:3" hidden="1" x14ac:dyDescent="0.3">
      <c r="A6" s="2" t="s">
        <v>2406</v>
      </c>
      <c r="B6" s="8" t="s">
        <v>2407</v>
      </c>
      <c r="C6" s="2" t="s">
        <v>2408</v>
      </c>
    </row>
    <row r="7" spans="1:3" hidden="1" x14ac:dyDescent="0.3">
      <c r="A7" s="2" t="s">
        <v>2404</v>
      </c>
      <c r="B7" s="8" t="s">
        <v>2405</v>
      </c>
      <c r="C7" s="2" t="s">
        <v>1</v>
      </c>
    </row>
    <row r="8" spans="1:3" hidden="1" x14ac:dyDescent="0.3">
      <c r="A8" s="2" t="s">
        <v>2401</v>
      </c>
      <c r="B8" s="8" t="s">
        <v>2402</v>
      </c>
      <c r="C8" s="2" t="s">
        <v>2</v>
      </c>
    </row>
    <row r="9" spans="1:3" hidden="1" x14ac:dyDescent="0.3">
      <c r="A9" s="2" t="s">
        <v>360</v>
      </c>
      <c r="B9" s="8" t="s">
        <v>361</v>
      </c>
      <c r="C9" s="2" t="s">
        <v>362</v>
      </c>
    </row>
    <row r="10" spans="1:3" hidden="1" x14ac:dyDescent="0.3">
      <c r="A10" s="2" t="s">
        <v>624</v>
      </c>
      <c r="B10" s="8" t="s">
        <v>625</v>
      </c>
      <c r="C10" s="2" t="s">
        <v>626</v>
      </c>
    </row>
    <row r="11" spans="1:3" x14ac:dyDescent="0.3">
      <c r="A11" s="2" t="s">
        <v>863</v>
      </c>
      <c r="B11" s="8" t="s">
        <v>864</v>
      </c>
      <c r="C11" s="2" t="s">
        <v>865</v>
      </c>
    </row>
    <row r="12" spans="1:3" x14ac:dyDescent="0.3">
      <c r="A12" s="2" t="s">
        <v>859</v>
      </c>
      <c r="B12" s="8" t="s">
        <v>860</v>
      </c>
      <c r="C12" s="2" t="s">
        <v>861</v>
      </c>
    </row>
    <row r="13" spans="1:3" hidden="1" x14ac:dyDescent="0.3">
      <c r="A13" s="2" t="s">
        <v>664</v>
      </c>
      <c r="B13" s="8" t="s">
        <v>665</v>
      </c>
      <c r="C13" s="2" t="s">
        <v>666</v>
      </c>
    </row>
    <row r="14" spans="1:3" hidden="1" x14ac:dyDescent="0.3">
      <c r="A14" s="2" t="s">
        <v>653</v>
      </c>
      <c r="B14" s="8" t="s">
        <v>654</v>
      </c>
      <c r="C14" s="2" t="s">
        <v>3</v>
      </c>
    </row>
    <row r="15" spans="1:3" x14ac:dyDescent="0.3">
      <c r="A15" s="2" t="s">
        <v>635</v>
      </c>
      <c r="B15" s="8" t="s">
        <v>636</v>
      </c>
      <c r="C15" s="2" t="s">
        <v>637</v>
      </c>
    </row>
    <row r="16" spans="1:3" hidden="1" x14ac:dyDescent="0.3">
      <c r="A16" s="2" t="s">
        <v>451</v>
      </c>
      <c r="B16" s="8" t="s">
        <v>452</v>
      </c>
      <c r="C16" s="2" t="s">
        <v>453</v>
      </c>
    </row>
    <row r="17" spans="1:3" hidden="1" x14ac:dyDescent="0.3">
      <c r="A17" s="2" t="s">
        <v>448</v>
      </c>
      <c r="B17" s="8" t="s">
        <v>449</v>
      </c>
      <c r="C17" s="2" t="s">
        <v>450</v>
      </c>
    </row>
    <row r="18" spans="1:3" x14ac:dyDescent="0.3">
      <c r="A18" s="2" t="s">
        <v>445</v>
      </c>
      <c r="B18" s="8" t="s">
        <v>446</v>
      </c>
      <c r="C18" s="2" t="s">
        <v>447</v>
      </c>
    </row>
    <row r="19" spans="1:3" hidden="1" x14ac:dyDescent="0.3">
      <c r="A19" s="2" t="s">
        <v>1790</v>
      </c>
      <c r="B19" s="8" t="s">
        <v>1791</v>
      </c>
      <c r="C19" s="2" t="s">
        <v>1792</v>
      </c>
    </row>
    <row r="20" spans="1:3" x14ac:dyDescent="0.3">
      <c r="A20" s="2" t="s">
        <v>1011</v>
      </c>
      <c r="B20" s="8" t="s">
        <v>1012</v>
      </c>
      <c r="C20" s="2" t="s">
        <v>1013</v>
      </c>
    </row>
    <row r="21" spans="1:3" hidden="1" x14ac:dyDescent="0.3">
      <c r="A21" s="2" t="s">
        <v>1902</v>
      </c>
      <c r="B21" s="8" t="s">
        <v>1903</v>
      </c>
      <c r="C21" s="2" t="s">
        <v>1904</v>
      </c>
    </row>
    <row r="22" spans="1:3" hidden="1" x14ac:dyDescent="0.3">
      <c r="A22" s="2" t="s">
        <v>1893</v>
      </c>
      <c r="B22" s="8" t="s">
        <v>1894</v>
      </c>
      <c r="C22" s="2" t="s">
        <v>1895</v>
      </c>
    </row>
    <row r="23" spans="1:3" x14ac:dyDescent="0.3">
      <c r="A23" s="2" t="s">
        <v>1884</v>
      </c>
      <c r="B23" s="8" t="s">
        <v>1885</v>
      </c>
      <c r="C23" s="2" t="s">
        <v>1886</v>
      </c>
    </row>
    <row r="24" spans="1:3" hidden="1" x14ac:dyDescent="0.3">
      <c r="A24" s="2" t="s">
        <v>1908</v>
      </c>
      <c r="B24" s="8" t="s">
        <v>1909</v>
      </c>
      <c r="C24" s="2" t="s">
        <v>1910</v>
      </c>
    </row>
    <row r="25" spans="1:3" x14ac:dyDescent="0.3">
      <c r="A25" s="2" t="s">
        <v>1890</v>
      </c>
      <c r="B25" s="8" t="s">
        <v>1891</v>
      </c>
      <c r="C25" s="2" t="s">
        <v>1892</v>
      </c>
    </row>
    <row r="26" spans="1:3" hidden="1" x14ac:dyDescent="0.3">
      <c r="A26" s="2" t="s">
        <v>1039</v>
      </c>
      <c r="B26" s="8" t="s">
        <v>1040</v>
      </c>
      <c r="C26" s="2" t="s">
        <v>1041</v>
      </c>
    </row>
    <row r="27" spans="1:3" hidden="1" x14ac:dyDescent="0.3">
      <c r="A27" s="2" t="s">
        <v>1066</v>
      </c>
      <c r="B27" s="8" t="s">
        <v>1067</v>
      </c>
      <c r="C27" s="2" t="s">
        <v>1068</v>
      </c>
    </row>
    <row r="28" spans="1:3" hidden="1" x14ac:dyDescent="0.3">
      <c r="A28" s="2" t="s">
        <v>1063</v>
      </c>
      <c r="B28" s="8" t="s">
        <v>1064</v>
      </c>
      <c r="C28" s="2" t="s">
        <v>1065</v>
      </c>
    </row>
    <row r="29" spans="1:3" x14ac:dyDescent="0.3">
      <c r="A29" s="2" t="s">
        <v>1042</v>
      </c>
      <c r="B29" s="8" t="s">
        <v>1043</v>
      </c>
      <c r="C29" s="2" t="s">
        <v>1044</v>
      </c>
    </row>
    <row r="30" spans="1:3" hidden="1" x14ac:dyDescent="0.3">
      <c r="A30" s="2" t="s">
        <v>738</v>
      </c>
      <c r="B30" s="8" t="s">
        <v>739</v>
      </c>
      <c r="C30" s="2" t="s">
        <v>740</v>
      </c>
    </row>
    <row r="31" spans="1:3" hidden="1" x14ac:dyDescent="0.3">
      <c r="A31" s="2" t="s">
        <v>720</v>
      </c>
      <c r="B31" s="8" t="s">
        <v>721</v>
      </c>
      <c r="C31" s="2" t="s">
        <v>722</v>
      </c>
    </row>
    <row r="32" spans="1:3" x14ac:dyDescent="0.3">
      <c r="A32" s="2" t="s">
        <v>701</v>
      </c>
      <c r="B32" s="8" t="s">
        <v>702</v>
      </c>
      <c r="C32" s="2" t="s">
        <v>703</v>
      </c>
    </row>
    <row r="33" spans="1:3" hidden="1" x14ac:dyDescent="0.3">
      <c r="A33" s="2" t="s">
        <v>735</v>
      </c>
      <c r="B33" s="8" t="s">
        <v>736</v>
      </c>
      <c r="C33" s="2" t="s">
        <v>737</v>
      </c>
    </row>
    <row r="34" spans="1:3" hidden="1" x14ac:dyDescent="0.3">
      <c r="A34" s="2" t="s">
        <v>717</v>
      </c>
      <c r="B34" s="8" t="s">
        <v>718</v>
      </c>
      <c r="C34" s="2" t="s">
        <v>719</v>
      </c>
    </row>
    <row r="35" spans="1:3" x14ac:dyDescent="0.3">
      <c r="A35" s="2" t="s">
        <v>698</v>
      </c>
      <c r="B35" s="8" t="s">
        <v>699</v>
      </c>
      <c r="C35" s="2" t="s">
        <v>700</v>
      </c>
    </row>
    <row r="36" spans="1:3" hidden="1" x14ac:dyDescent="0.3">
      <c r="A36" s="2" t="s">
        <v>977</v>
      </c>
      <c r="B36" s="8" t="s">
        <v>978</v>
      </c>
      <c r="C36" s="2" t="s">
        <v>979</v>
      </c>
    </row>
    <row r="37" spans="1:3" hidden="1" x14ac:dyDescent="0.3">
      <c r="A37" s="2" t="s">
        <v>168</v>
      </c>
      <c r="B37" s="8" t="s">
        <v>169</v>
      </c>
      <c r="C37" s="2" t="s">
        <v>170</v>
      </c>
    </row>
    <row r="38" spans="1:3" hidden="1" x14ac:dyDescent="0.3">
      <c r="A38" s="2" t="s">
        <v>165</v>
      </c>
      <c r="B38" s="8" t="s">
        <v>166</v>
      </c>
      <c r="C38" s="2" t="s">
        <v>167</v>
      </c>
    </row>
    <row r="39" spans="1:3" x14ac:dyDescent="0.3">
      <c r="A39" s="2" t="s">
        <v>158</v>
      </c>
      <c r="B39" s="8" t="s">
        <v>159</v>
      </c>
      <c r="C39" s="2" t="s">
        <v>160</v>
      </c>
    </row>
    <row r="40" spans="1:3" x14ac:dyDescent="0.3">
      <c r="A40" s="2" t="s">
        <v>162</v>
      </c>
      <c r="B40" s="8" t="s">
        <v>163</v>
      </c>
      <c r="C40" s="2" t="s">
        <v>164</v>
      </c>
    </row>
    <row r="41" spans="1:3" x14ac:dyDescent="0.3">
      <c r="A41" s="2" t="s">
        <v>148</v>
      </c>
      <c r="B41" s="8" t="s">
        <v>149</v>
      </c>
      <c r="C41" s="2" t="s">
        <v>150</v>
      </c>
    </row>
    <row r="42" spans="1:3" x14ac:dyDescent="0.3">
      <c r="A42" s="2" t="s">
        <v>395</v>
      </c>
      <c r="B42" s="8" t="s">
        <v>396</v>
      </c>
      <c r="C42" s="3" t="s">
        <v>397</v>
      </c>
    </row>
    <row r="43" spans="1:3" x14ac:dyDescent="0.3">
      <c r="A43" s="2" t="s">
        <v>391</v>
      </c>
      <c r="B43" s="8" t="s">
        <v>392</v>
      </c>
      <c r="C43" s="3" t="s">
        <v>393</v>
      </c>
    </row>
    <row r="44" spans="1:3" hidden="1" x14ac:dyDescent="0.3">
      <c r="A44" s="2" t="s">
        <v>1530</v>
      </c>
      <c r="B44" s="8" t="s">
        <v>1531</v>
      </c>
      <c r="C44" s="2" t="s">
        <v>1532</v>
      </c>
    </row>
    <row r="45" spans="1:3" hidden="1" x14ac:dyDescent="0.3">
      <c r="A45" s="2" t="s">
        <v>1550</v>
      </c>
      <c r="B45" s="8" t="s">
        <v>1551</v>
      </c>
      <c r="C45" s="2" t="s">
        <v>4</v>
      </c>
    </row>
    <row r="46" spans="1:3" x14ac:dyDescent="0.3">
      <c r="A46" s="2" t="s">
        <v>1541</v>
      </c>
      <c r="B46" s="8" t="s">
        <v>1542</v>
      </c>
      <c r="C46" s="2" t="s">
        <v>1543</v>
      </c>
    </row>
    <row r="47" spans="1:3" hidden="1" x14ac:dyDescent="0.3">
      <c r="A47" s="2"/>
      <c r="B47" s="8"/>
      <c r="C47" s="2" t="s">
        <v>2707</v>
      </c>
    </row>
    <row r="48" spans="1:3" hidden="1" x14ac:dyDescent="0.3">
      <c r="A48" s="2"/>
      <c r="B48" s="8"/>
      <c r="C48" s="2" t="s">
        <v>2710</v>
      </c>
    </row>
    <row r="49" spans="1:3" hidden="1" x14ac:dyDescent="0.3">
      <c r="A49" s="2" t="s">
        <v>385</v>
      </c>
      <c r="B49" s="8" t="s">
        <v>386</v>
      </c>
      <c r="C49" s="2" t="s">
        <v>387</v>
      </c>
    </row>
    <row r="50" spans="1:3" hidden="1" x14ac:dyDescent="0.3">
      <c r="A50" s="2" t="s">
        <v>1500</v>
      </c>
      <c r="B50" s="8" t="s">
        <v>1501</v>
      </c>
      <c r="C50" s="2" t="s">
        <v>1502</v>
      </c>
    </row>
    <row r="51" spans="1:3" x14ac:dyDescent="0.3">
      <c r="A51" s="2" t="s">
        <v>356</v>
      </c>
      <c r="B51" s="8" t="s">
        <v>357</v>
      </c>
      <c r="C51" s="2" t="s">
        <v>358</v>
      </c>
    </row>
    <row r="52" spans="1:3" hidden="1" x14ac:dyDescent="0.3">
      <c r="A52" s="2" t="s">
        <v>250</v>
      </c>
      <c r="B52" s="8" t="s">
        <v>251</v>
      </c>
      <c r="C52" s="2" t="s">
        <v>252</v>
      </c>
    </row>
    <row r="53" spans="1:3" x14ac:dyDescent="0.3">
      <c r="A53" s="2" t="s">
        <v>1017</v>
      </c>
      <c r="B53" s="8" t="s">
        <v>1018</v>
      </c>
      <c r="C53" s="2" t="s">
        <v>1019</v>
      </c>
    </row>
    <row r="54" spans="1:3" hidden="1" x14ac:dyDescent="0.3">
      <c r="A54" s="2" t="s">
        <v>992</v>
      </c>
      <c r="B54" s="8" t="s">
        <v>993</v>
      </c>
      <c r="C54" s="2" t="s">
        <v>994</v>
      </c>
    </row>
    <row r="55" spans="1:3" hidden="1" x14ac:dyDescent="0.3">
      <c r="A55" s="2" t="s">
        <v>921</v>
      </c>
      <c r="B55" s="8" t="s">
        <v>922</v>
      </c>
      <c r="C55" s="2" t="s">
        <v>923</v>
      </c>
    </row>
    <row r="56" spans="1:3" hidden="1" x14ac:dyDescent="0.3">
      <c r="A56" s="2" t="s">
        <v>343</v>
      </c>
      <c r="B56" s="8" t="s">
        <v>344</v>
      </c>
      <c r="C56" s="2" t="s">
        <v>345</v>
      </c>
    </row>
    <row r="57" spans="1:3" hidden="1" x14ac:dyDescent="0.3">
      <c r="A57" s="2" t="s">
        <v>2581</v>
      </c>
      <c r="B57" s="8" t="s">
        <v>2582</v>
      </c>
      <c r="C57" s="2" t="s">
        <v>2583</v>
      </c>
    </row>
    <row r="58" spans="1:3" hidden="1" x14ac:dyDescent="0.3">
      <c r="A58" s="2" t="s">
        <v>352</v>
      </c>
      <c r="B58" s="8" t="s">
        <v>353</v>
      </c>
      <c r="C58" s="2" t="s">
        <v>354</v>
      </c>
    </row>
    <row r="59" spans="1:3" hidden="1" x14ac:dyDescent="0.3">
      <c r="A59" s="2" t="s">
        <v>1905</v>
      </c>
      <c r="B59" s="8" t="s">
        <v>1906</v>
      </c>
      <c r="C59" s="2" t="s">
        <v>1907</v>
      </c>
    </row>
    <row r="60" spans="1:3" hidden="1" x14ac:dyDescent="0.3">
      <c r="A60" s="2" t="s">
        <v>1896</v>
      </c>
      <c r="B60" s="8" t="s">
        <v>1897</v>
      </c>
      <c r="C60" s="2" t="s">
        <v>1898</v>
      </c>
    </row>
    <row r="61" spans="1:3" x14ac:dyDescent="0.3">
      <c r="A61" s="2" t="s">
        <v>1887</v>
      </c>
      <c r="B61" s="8" t="s">
        <v>1888</v>
      </c>
      <c r="C61" s="2" t="s">
        <v>1889</v>
      </c>
    </row>
    <row r="62" spans="1:3" hidden="1" x14ac:dyDescent="0.3">
      <c r="A62" s="2" t="s">
        <v>1899</v>
      </c>
      <c r="B62" s="8" t="s">
        <v>1900</v>
      </c>
      <c r="C62" s="2" t="s">
        <v>1901</v>
      </c>
    </row>
    <row r="63" spans="1:3" hidden="1" x14ac:dyDescent="0.3">
      <c r="A63" s="18" t="s">
        <v>2813</v>
      </c>
      <c r="B63" s="8" t="s">
        <v>3239</v>
      </c>
      <c r="C63" s="2" t="s">
        <v>3035</v>
      </c>
    </row>
    <row r="64" spans="1:3" hidden="1" x14ac:dyDescent="0.3">
      <c r="A64" s="2" t="s">
        <v>1881</v>
      </c>
      <c r="B64" s="8" t="s">
        <v>1882</v>
      </c>
      <c r="C64" s="2" t="s">
        <v>1883</v>
      </c>
    </row>
    <row r="65" spans="1:3" hidden="1" x14ac:dyDescent="0.3">
      <c r="A65" s="18" t="s">
        <v>2779</v>
      </c>
      <c r="B65" s="8" t="s">
        <v>3205</v>
      </c>
      <c r="C65" s="2" t="s">
        <v>3001</v>
      </c>
    </row>
    <row r="66" spans="1:3" x14ac:dyDescent="0.3">
      <c r="A66" s="18" t="s">
        <v>2824</v>
      </c>
      <c r="B66" s="8" t="s">
        <v>3250</v>
      </c>
      <c r="C66" s="2" t="s">
        <v>3046</v>
      </c>
    </row>
    <row r="67" spans="1:3" hidden="1" x14ac:dyDescent="0.3">
      <c r="A67" s="2" t="s">
        <v>530</v>
      </c>
      <c r="B67" s="8" t="s">
        <v>531</v>
      </c>
      <c r="C67" s="2" t="s">
        <v>532</v>
      </c>
    </row>
    <row r="68" spans="1:3" hidden="1" x14ac:dyDescent="0.3">
      <c r="A68" s="2" t="s">
        <v>527</v>
      </c>
      <c r="B68" s="8" t="s">
        <v>528</v>
      </c>
      <c r="C68" s="2" t="s">
        <v>529</v>
      </c>
    </row>
    <row r="69" spans="1:3" x14ac:dyDescent="0.3">
      <c r="A69" s="2" t="s">
        <v>524</v>
      </c>
      <c r="B69" s="8" t="s">
        <v>525</v>
      </c>
      <c r="C69" s="2" t="s">
        <v>526</v>
      </c>
    </row>
    <row r="70" spans="1:3" hidden="1" x14ac:dyDescent="0.3">
      <c r="A70" s="2" t="s">
        <v>236</v>
      </c>
      <c r="B70" s="8" t="s">
        <v>237</v>
      </c>
      <c r="C70" s="2" t="s">
        <v>238</v>
      </c>
    </row>
    <row r="71" spans="1:3" x14ac:dyDescent="0.3">
      <c r="A71" s="2" t="s">
        <v>232</v>
      </c>
      <c r="B71" s="8" t="s">
        <v>233</v>
      </c>
      <c r="C71" s="2" t="s">
        <v>234</v>
      </c>
    </row>
    <row r="72" spans="1:3" hidden="1" x14ac:dyDescent="0.3">
      <c r="A72" s="2" t="s">
        <v>1467</v>
      </c>
      <c r="B72" s="8" t="s">
        <v>1468</v>
      </c>
      <c r="C72" s="2" t="s">
        <v>1469</v>
      </c>
    </row>
    <row r="73" spans="1:3" x14ac:dyDescent="0.3">
      <c r="A73" s="2" t="s">
        <v>1464</v>
      </c>
      <c r="B73" s="8" t="s">
        <v>1465</v>
      </c>
      <c r="C73" s="2" t="s">
        <v>1466</v>
      </c>
    </row>
    <row r="74" spans="1:3" hidden="1" x14ac:dyDescent="0.3">
      <c r="A74" s="2" t="s">
        <v>2700</v>
      </c>
      <c r="B74" s="8" t="s">
        <v>2701</v>
      </c>
      <c r="C74" s="2" t="s">
        <v>2702</v>
      </c>
    </row>
    <row r="75" spans="1:3" hidden="1" x14ac:dyDescent="0.3">
      <c r="A75" s="2" t="s">
        <v>2694</v>
      </c>
      <c r="B75" s="8" t="s">
        <v>2695</v>
      </c>
      <c r="C75" s="2" t="s">
        <v>2696</v>
      </c>
    </row>
    <row r="76" spans="1:3" x14ac:dyDescent="0.3">
      <c r="A76" s="2" t="s">
        <v>2691</v>
      </c>
      <c r="B76" s="8" t="s">
        <v>2692</v>
      </c>
      <c r="C76" s="2" t="s">
        <v>2693</v>
      </c>
    </row>
    <row r="77" spans="1:3" hidden="1" x14ac:dyDescent="0.3">
      <c r="A77" s="2" t="s">
        <v>2697</v>
      </c>
      <c r="B77" s="8" t="s">
        <v>2698</v>
      </c>
      <c r="C77" s="2" t="s">
        <v>2699</v>
      </c>
    </row>
    <row r="78" spans="1:3" hidden="1" x14ac:dyDescent="0.3">
      <c r="A78" s="2" t="s">
        <v>897</v>
      </c>
      <c r="B78" s="8" t="s">
        <v>898</v>
      </c>
      <c r="C78" s="2" t="s">
        <v>899</v>
      </c>
    </row>
    <row r="79" spans="1:3" hidden="1" x14ac:dyDescent="0.3">
      <c r="A79" s="2" t="s">
        <v>885</v>
      </c>
      <c r="B79" s="8" t="s">
        <v>886</v>
      </c>
      <c r="C79" s="2" t="s">
        <v>887</v>
      </c>
    </row>
    <row r="80" spans="1:3" x14ac:dyDescent="0.3">
      <c r="A80" s="2" t="s">
        <v>873</v>
      </c>
      <c r="B80" s="8" t="s">
        <v>874</v>
      </c>
      <c r="C80" s="2" t="s">
        <v>875</v>
      </c>
    </row>
    <row r="81" spans="1:3" hidden="1" x14ac:dyDescent="0.3">
      <c r="A81" s="2" t="s">
        <v>900</v>
      </c>
      <c r="B81" s="8" t="s">
        <v>901</v>
      </c>
      <c r="C81" s="2" t="s">
        <v>902</v>
      </c>
    </row>
    <row r="82" spans="1:3" hidden="1" x14ac:dyDescent="0.3">
      <c r="A82" s="2" t="s">
        <v>894</v>
      </c>
      <c r="B82" s="8" t="s">
        <v>895</v>
      </c>
      <c r="C82" s="2" t="s">
        <v>896</v>
      </c>
    </row>
    <row r="83" spans="1:3" hidden="1" x14ac:dyDescent="0.3">
      <c r="A83" s="2" t="s">
        <v>891</v>
      </c>
      <c r="B83" s="8" t="s">
        <v>892</v>
      </c>
      <c r="C83" s="2" t="s">
        <v>893</v>
      </c>
    </row>
    <row r="84" spans="1:3" hidden="1" x14ac:dyDescent="0.3">
      <c r="A84" s="2" t="s">
        <v>888</v>
      </c>
      <c r="B84" s="8" t="s">
        <v>889</v>
      </c>
      <c r="C84" s="2" t="s">
        <v>890</v>
      </c>
    </row>
    <row r="85" spans="1:3" hidden="1" x14ac:dyDescent="0.3">
      <c r="A85" s="2" t="s">
        <v>882</v>
      </c>
      <c r="B85" s="8" t="s">
        <v>883</v>
      </c>
      <c r="C85" s="2" t="s">
        <v>884</v>
      </c>
    </row>
    <row r="86" spans="1:3" hidden="1" x14ac:dyDescent="0.3">
      <c r="A86" s="2" t="s">
        <v>879</v>
      </c>
      <c r="B86" s="8" t="s">
        <v>880</v>
      </c>
      <c r="C86" s="2" t="s">
        <v>881</v>
      </c>
    </row>
    <row r="87" spans="1:3" x14ac:dyDescent="0.3">
      <c r="A87" s="2" t="s">
        <v>876</v>
      </c>
      <c r="B87" s="8" t="s">
        <v>877</v>
      </c>
      <c r="C87" s="2" t="s">
        <v>878</v>
      </c>
    </row>
    <row r="88" spans="1:3" x14ac:dyDescent="0.3">
      <c r="A88" s="2" t="s">
        <v>870</v>
      </c>
      <c r="B88" s="8" t="s">
        <v>871</v>
      </c>
      <c r="C88" s="2" t="s">
        <v>872</v>
      </c>
    </row>
    <row r="89" spans="1:3" x14ac:dyDescent="0.3">
      <c r="A89" s="2" t="s">
        <v>866</v>
      </c>
      <c r="B89" s="8" t="s">
        <v>867</v>
      </c>
      <c r="C89" s="2" t="s">
        <v>868</v>
      </c>
    </row>
    <row r="90" spans="1:3" hidden="1" x14ac:dyDescent="0.3">
      <c r="A90" s="18" t="s">
        <v>2767</v>
      </c>
      <c r="B90" s="8" t="s">
        <v>3193</v>
      </c>
      <c r="C90" s="2" t="s">
        <v>2989</v>
      </c>
    </row>
    <row r="91" spans="1:3" hidden="1" x14ac:dyDescent="0.3">
      <c r="A91" s="18" t="s">
        <v>2742</v>
      </c>
      <c r="B91" s="8" t="s">
        <v>3168</v>
      </c>
      <c r="C91" s="2" t="s">
        <v>2964</v>
      </c>
    </row>
    <row r="92" spans="1:3" hidden="1" x14ac:dyDescent="0.3">
      <c r="A92" s="18" t="s">
        <v>2897</v>
      </c>
      <c r="B92" s="8" t="s">
        <v>3323</v>
      </c>
      <c r="C92" s="2" t="s">
        <v>3101</v>
      </c>
    </row>
    <row r="93" spans="1:3" hidden="1" x14ac:dyDescent="0.3">
      <c r="A93" s="18" t="s">
        <v>2778</v>
      </c>
      <c r="B93" s="8" t="s">
        <v>3204</v>
      </c>
      <c r="C93" s="2" t="s">
        <v>3000</v>
      </c>
    </row>
    <row r="94" spans="1:3" hidden="1" x14ac:dyDescent="0.3">
      <c r="A94" s="18" t="s">
        <v>2752</v>
      </c>
      <c r="B94" s="8" t="s">
        <v>3178</v>
      </c>
      <c r="C94" s="2" t="s">
        <v>2974</v>
      </c>
    </row>
    <row r="95" spans="1:3" hidden="1" x14ac:dyDescent="0.3">
      <c r="A95" s="18" t="s">
        <v>2807</v>
      </c>
      <c r="B95" s="8" t="s">
        <v>3233</v>
      </c>
      <c r="C95" s="2" t="s">
        <v>3029</v>
      </c>
    </row>
    <row r="96" spans="1:3" x14ac:dyDescent="0.3">
      <c r="A96" s="18" t="s">
        <v>2784</v>
      </c>
      <c r="B96" s="8" t="s">
        <v>3210</v>
      </c>
      <c r="C96" s="2" t="s">
        <v>3006</v>
      </c>
    </row>
    <row r="97" spans="1:3" x14ac:dyDescent="0.3">
      <c r="A97" s="18" t="s">
        <v>2761</v>
      </c>
      <c r="B97" s="8" t="s">
        <v>3187</v>
      </c>
      <c r="C97" s="2" t="s">
        <v>2983</v>
      </c>
    </row>
    <row r="98" spans="1:3" x14ac:dyDescent="0.3">
      <c r="A98" s="18" t="s">
        <v>2812</v>
      </c>
      <c r="B98" s="8" t="s">
        <v>3238</v>
      </c>
      <c r="C98" s="2" t="s">
        <v>3034</v>
      </c>
    </row>
    <row r="99" spans="1:3" hidden="1" x14ac:dyDescent="0.3">
      <c r="A99" s="2" t="s">
        <v>576</v>
      </c>
      <c r="B99" s="8" t="s">
        <v>577</v>
      </c>
      <c r="C99" s="2" t="s">
        <v>578</v>
      </c>
    </row>
    <row r="100" spans="1:3" hidden="1" x14ac:dyDescent="0.3">
      <c r="A100" s="2" t="s">
        <v>573</v>
      </c>
      <c r="B100" s="8" t="s">
        <v>574</v>
      </c>
      <c r="C100" s="2" t="s">
        <v>575</v>
      </c>
    </row>
    <row r="101" spans="1:3" hidden="1" x14ac:dyDescent="0.3">
      <c r="A101" s="2" t="s">
        <v>564</v>
      </c>
      <c r="B101" s="8" t="s">
        <v>565</v>
      </c>
      <c r="C101" s="2" t="s">
        <v>566</v>
      </c>
    </row>
    <row r="102" spans="1:3" hidden="1" x14ac:dyDescent="0.3">
      <c r="A102" s="2" t="s">
        <v>561</v>
      </c>
      <c r="B102" s="8" t="s">
        <v>562</v>
      </c>
      <c r="C102" s="2" t="s">
        <v>563</v>
      </c>
    </row>
    <row r="103" spans="1:3" x14ac:dyDescent="0.3">
      <c r="A103" s="2" t="s">
        <v>570</v>
      </c>
      <c r="B103" s="8" t="s">
        <v>571</v>
      </c>
      <c r="C103" s="2" t="s">
        <v>572</v>
      </c>
    </row>
    <row r="104" spans="1:3" hidden="1" x14ac:dyDescent="0.3">
      <c r="A104" s="18" t="s">
        <v>2774</v>
      </c>
      <c r="B104" s="8" t="s">
        <v>3200</v>
      </c>
      <c r="C104" s="2" t="s">
        <v>2996</v>
      </c>
    </row>
    <row r="105" spans="1:3" x14ac:dyDescent="0.3">
      <c r="A105" s="2" t="s">
        <v>567</v>
      </c>
      <c r="B105" s="8" t="s">
        <v>568</v>
      </c>
      <c r="C105" s="2" t="s">
        <v>569</v>
      </c>
    </row>
    <row r="106" spans="1:3" x14ac:dyDescent="0.3">
      <c r="A106" s="2" t="s">
        <v>558</v>
      </c>
      <c r="B106" s="8" t="s">
        <v>559</v>
      </c>
      <c r="C106" s="2" t="s">
        <v>560</v>
      </c>
    </row>
    <row r="107" spans="1:3" hidden="1" x14ac:dyDescent="0.3">
      <c r="A107" s="18" t="s">
        <v>2723</v>
      </c>
      <c r="B107" s="8" t="s">
        <v>3149</v>
      </c>
      <c r="C107" s="2" t="s">
        <v>2945</v>
      </c>
    </row>
    <row r="108" spans="1:3" x14ac:dyDescent="0.3">
      <c r="A108" s="2" t="s">
        <v>554</v>
      </c>
      <c r="B108" s="8" t="s">
        <v>555</v>
      </c>
      <c r="C108" s="2" t="s">
        <v>5</v>
      </c>
    </row>
    <row r="109" spans="1:3" hidden="1" x14ac:dyDescent="0.3">
      <c r="A109" s="2" t="s">
        <v>741</v>
      </c>
      <c r="B109" s="8" t="s">
        <v>742</v>
      </c>
      <c r="C109" s="2" t="s">
        <v>743</v>
      </c>
    </row>
    <row r="110" spans="1:3" hidden="1" x14ac:dyDescent="0.3">
      <c r="A110" s="2" t="s">
        <v>723</v>
      </c>
      <c r="B110" s="8" t="s">
        <v>724</v>
      </c>
      <c r="C110" s="2" t="s">
        <v>725</v>
      </c>
    </row>
    <row r="111" spans="1:3" x14ac:dyDescent="0.3">
      <c r="A111" s="2" t="s">
        <v>705</v>
      </c>
      <c r="B111" s="8" t="s">
        <v>706</v>
      </c>
      <c r="C111" s="2" t="s">
        <v>707</v>
      </c>
    </row>
    <row r="112" spans="1:3" hidden="1" x14ac:dyDescent="0.3">
      <c r="A112" s="2" t="s">
        <v>732</v>
      </c>
      <c r="B112" s="8" t="s">
        <v>733</v>
      </c>
      <c r="C112" s="2" t="s">
        <v>734</v>
      </c>
    </row>
    <row r="113" spans="1:3" hidden="1" x14ac:dyDescent="0.3">
      <c r="A113" s="2" t="s">
        <v>729</v>
      </c>
      <c r="B113" s="8" t="s">
        <v>730</v>
      </c>
      <c r="C113" s="2" t="s">
        <v>731</v>
      </c>
    </row>
    <row r="114" spans="1:3" hidden="1" x14ac:dyDescent="0.3">
      <c r="A114" s="2" t="s">
        <v>726</v>
      </c>
      <c r="B114" s="8" t="s">
        <v>727</v>
      </c>
      <c r="C114" s="2" t="s">
        <v>728</v>
      </c>
    </row>
    <row r="115" spans="1:3" hidden="1" x14ac:dyDescent="0.3">
      <c r="A115" s="2" t="s">
        <v>714</v>
      </c>
      <c r="B115" s="8" t="s">
        <v>715</v>
      </c>
      <c r="C115" s="2" t="s">
        <v>716</v>
      </c>
    </row>
    <row r="116" spans="1:3" hidden="1" x14ac:dyDescent="0.3">
      <c r="A116" s="2" t="s">
        <v>711</v>
      </c>
      <c r="B116" s="8" t="s">
        <v>712</v>
      </c>
      <c r="C116" s="2" t="s">
        <v>713</v>
      </c>
    </row>
    <row r="117" spans="1:3" hidden="1" x14ac:dyDescent="0.3">
      <c r="A117" s="2" t="s">
        <v>708</v>
      </c>
      <c r="B117" s="8" t="s">
        <v>709</v>
      </c>
      <c r="C117" s="2" t="s">
        <v>710</v>
      </c>
    </row>
    <row r="118" spans="1:3" x14ac:dyDescent="0.3">
      <c r="A118" s="2" t="s">
        <v>694</v>
      </c>
      <c r="B118" s="8" t="s">
        <v>695</v>
      </c>
      <c r="C118" s="2" t="s">
        <v>696</v>
      </c>
    </row>
    <row r="119" spans="1:3" x14ac:dyDescent="0.3">
      <c r="A119" s="2" t="s">
        <v>691</v>
      </c>
      <c r="B119" s="8" t="s">
        <v>692</v>
      </c>
      <c r="C119" s="2" t="s">
        <v>693</v>
      </c>
    </row>
    <row r="120" spans="1:3" x14ac:dyDescent="0.3">
      <c r="A120" s="2" t="s">
        <v>686</v>
      </c>
      <c r="B120" s="8" t="s">
        <v>687</v>
      </c>
      <c r="C120" s="2" t="s">
        <v>688</v>
      </c>
    </row>
    <row r="121" spans="1:3" hidden="1" x14ac:dyDescent="0.3">
      <c r="A121" s="2" t="s">
        <v>973</v>
      </c>
      <c r="B121" s="8" t="s">
        <v>974</v>
      </c>
      <c r="C121" s="2" t="s">
        <v>975</v>
      </c>
    </row>
    <row r="122" spans="1:3" hidden="1" x14ac:dyDescent="0.3">
      <c r="A122" s="2" t="s">
        <v>970</v>
      </c>
      <c r="B122" s="8" t="s">
        <v>971</v>
      </c>
      <c r="C122" s="2" t="s">
        <v>972</v>
      </c>
    </row>
    <row r="123" spans="1:3" hidden="1" x14ac:dyDescent="0.3">
      <c r="A123" s="2" t="s">
        <v>983</v>
      </c>
      <c r="B123" s="8" t="s">
        <v>984</v>
      </c>
      <c r="C123" s="2" t="s">
        <v>985</v>
      </c>
    </row>
    <row r="124" spans="1:3" hidden="1" x14ac:dyDescent="0.3">
      <c r="A124" s="2" t="s">
        <v>980</v>
      </c>
      <c r="B124" s="8" t="s">
        <v>981</v>
      </c>
      <c r="C124" s="2" t="s">
        <v>982</v>
      </c>
    </row>
    <row r="125" spans="1:3" hidden="1" x14ac:dyDescent="0.3">
      <c r="A125" s="18" t="s">
        <v>2912</v>
      </c>
      <c r="B125" s="8" t="s">
        <v>3338</v>
      </c>
      <c r="C125" s="2" t="s">
        <v>3116</v>
      </c>
    </row>
    <row r="126" spans="1:3" hidden="1" x14ac:dyDescent="0.3">
      <c r="A126" s="2" t="s">
        <v>1001</v>
      </c>
      <c r="B126" s="8" t="s">
        <v>1002</v>
      </c>
      <c r="C126" s="2" t="s">
        <v>1003</v>
      </c>
    </row>
    <row r="127" spans="1:3" hidden="1" x14ac:dyDescent="0.3">
      <c r="A127" s="18" t="s">
        <v>2911</v>
      </c>
      <c r="B127" s="8" t="s">
        <v>3337</v>
      </c>
      <c r="C127" s="2" t="s">
        <v>3115</v>
      </c>
    </row>
    <row r="128" spans="1:3" hidden="1" x14ac:dyDescent="0.3">
      <c r="A128" s="18" t="s">
        <v>2929</v>
      </c>
      <c r="B128" t="s">
        <v>3355</v>
      </c>
      <c r="C128" s="2" t="s">
        <v>3133</v>
      </c>
    </row>
    <row r="129" spans="1:3" hidden="1" x14ac:dyDescent="0.3">
      <c r="A129" s="18" t="s">
        <v>2928</v>
      </c>
      <c r="B129" t="s">
        <v>3354</v>
      </c>
      <c r="C129" s="2" t="s">
        <v>3132</v>
      </c>
    </row>
    <row r="130" spans="1:3" hidden="1" x14ac:dyDescent="0.3">
      <c r="A130" s="2" t="s">
        <v>139</v>
      </c>
      <c r="B130" t="s">
        <v>140</v>
      </c>
      <c r="C130" s="3" t="s">
        <v>141</v>
      </c>
    </row>
    <row r="131" spans="1:3" hidden="1" x14ac:dyDescent="0.3">
      <c r="A131" s="2" t="s">
        <v>144</v>
      </c>
      <c r="B131" t="s">
        <v>145</v>
      </c>
      <c r="C131" s="3" t="s">
        <v>146</v>
      </c>
    </row>
    <row r="132" spans="1:3" hidden="1" x14ac:dyDescent="0.3">
      <c r="A132" s="2" t="s">
        <v>758</v>
      </c>
      <c r="B132" s="16" t="s">
        <v>759</v>
      </c>
      <c r="C132" s="2" t="s">
        <v>760</v>
      </c>
    </row>
    <row r="133" spans="1:3" hidden="1" x14ac:dyDescent="0.3">
      <c r="A133" s="2" t="s">
        <v>754</v>
      </c>
      <c r="B133" s="16" t="s">
        <v>755</v>
      </c>
      <c r="C133" s="2" t="s">
        <v>756</v>
      </c>
    </row>
    <row r="134" spans="1:3" hidden="1" x14ac:dyDescent="0.3">
      <c r="A134" s="2" t="s">
        <v>918</v>
      </c>
      <c r="B134" s="8" t="s">
        <v>919</v>
      </c>
      <c r="C134" s="3" t="s">
        <v>920</v>
      </c>
    </row>
    <row r="135" spans="1:3" hidden="1" x14ac:dyDescent="0.3">
      <c r="A135" s="2" t="s">
        <v>915</v>
      </c>
      <c r="B135" s="8" t="s">
        <v>916</v>
      </c>
      <c r="C135" s="3" t="s">
        <v>917</v>
      </c>
    </row>
    <row r="136" spans="1:3" hidden="1" x14ac:dyDescent="0.3">
      <c r="A136" s="2" t="s">
        <v>911</v>
      </c>
      <c r="B136" s="8" t="s">
        <v>912</v>
      </c>
      <c r="C136" s="3" t="s">
        <v>913</v>
      </c>
    </row>
    <row r="137" spans="1:3" hidden="1" x14ac:dyDescent="0.3">
      <c r="A137" s="2" t="s">
        <v>906</v>
      </c>
      <c r="B137" s="8" t="s">
        <v>907</v>
      </c>
      <c r="C137" s="3" t="s">
        <v>908</v>
      </c>
    </row>
    <row r="138" spans="1:3" hidden="1" x14ac:dyDescent="0.3">
      <c r="A138" s="2" t="s">
        <v>1324</v>
      </c>
      <c r="B138" s="8" t="s">
        <v>1325</v>
      </c>
      <c r="C138" s="2" t="s">
        <v>1326</v>
      </c>
    </row>
    <row r="139" spans="1:3" hidden="1" x14ac:dyDescent="0.3">
      <c r="A139" s="2" t="s">
        <v>618</v>
      </c>
      <c r="B139" s="8" t="s">
        <v>619</v>
      </c>
      <c r="C139" s="2" t="s">
        <v>620</v>
      </c>
    </row>
    <row r="140" spans="1:3" hidden="1" x14ac:dyDescent="0.3">
      <c r="A140" s="2" t="s">
        <v>615</v>
      </c>
      <c r="B140" s="8" t="s">
        <v>616</v>
      </c>
      <c r="C140" s="2" t="s">
        <v>617</v>
      </c>
    </row>
    <row r="141" spans="1:3" x14ac:dyDescent="0.3">
      <c r="A141" s="2" t="s">
        <v>612</v>
      </c>
      <c r="B141" s="8" t="s">
        <v>613</v>
      </c>
      <c r="C141" s="2" t="s">
        <v>614</v>
      </c>
    </row>
    <row r="142" spans="1:3" x14ac:dyDescent="0.3">
      <c r="A142" s="2" t="s">
        <v>2018</v>
      </c>
      <c r="B142" s="8" t="s">
        <v>2019</v>
      </c>
      <c r="C142" s="2" t="s">
        <v>2020</v>
      </c>
    </row>
    <row r="143" spans="1:3" x14ac:dyDescent="0.3">
      <c r="A143" s="2" t="s">
        <v>2021</v>
      </c>
      <c r="B143" s="8" t="s">
        <v>2022</v>
      </c>
      <c r="C143" s="2" t="s">
        <v>2023</v>
      </c>
    </row>
    <row r="144" spans="1:3" x14ac:dyDescent="0.3">
      <c r="A144" s="2" t="s">
        <v>2015</v>
      </c>
      <c r="B144" s="8" t="s">
        <v>2016</v>
      </c>
      <c r="C144" s="2" t="s">
        <v>2017</v>
      </c>
    </row>
    <row r="145" spans="1:3" x14ac:dyDescent="0.3">
      <c r="A145" s="2" t="s">
        <v>2012</v>
      </c>
      <c r="B145" s="8" t="s">
        <v>2013</v>
      </c>
      <c r="C145" s="2" t="s">
        <v>2014</v>
      </c>
    </row>
    <row r="146" spans="1:3" hidden="1" x14ac:dyDescent="0.3">
      <c r="A146" s="2" t="s">
        <v>2009</v>
      </c>
      <c r="B146" s="8" t="s">
        <v>2010</v>
      </c>
      <c r="C146" s="2" t="s">
        <v>2011</v>
      </c>
    </row>
    <row r="147" spans="1:3" hidden="1" x14ac:dyDescent="0.3">
      <c r="A147" s="2" t="s">
        <v>2006</v>
      </c>
      <c r="B147" s="8" t="s">
        <v>2007</v>
      </c>
      <c r="C147" s="2" t="s">
        <v>2008</v>
      </c>
    </row>
    <row r="148" spans="1:3" hidden="1" x14ac:dyDescent="0.3">
      <c r="A148" s="2" t="s">
        <v>2003</v>
      </c>
      <c r="B148" s="8" t="s">
        <v>2004</v>
      </c>
      <c r="C148" s="2" t="s">
        <v>2005</v>
      </c>
    </row>
    <row r="149" spans="1:3" hidden="1" x14ac:dyDescent="0.3">
      <c r="A149" s="2" t="s">
        <v>1991</v>
      </c>
      <c r="B149" s="8" t="s">
        <v>1992</v>
      </c>
      <c r="C149" s="2" t="s">
        <v>1993</v>
      </c>
    </row>
    <row r="150" spans="1:3" hidden="1" x14ac:dyDescent="0.3">
      <c r="A150" s="2" t="s">
        <v>1988</v>
      </c>
      <c r="B150" s="8" t="s">
        <v>1989</v>
      </c>
      <c r="C150" s="2" t="s">
        <v>1990</v>
      </c>
    </row>
    <row r="151" spans="1:3" hidden="1" x14ac:dyDescent="0.3">
      <c r="A151" s="2" t="s">
        <v>1985</v>
      </c>
      <c r="B151" s="8" t="s">
        <v>1986</v>
      </c>
      <c r="C151" s="2" t="s">
        <v>1987</v>
      </c>
    </row>
    <row r="152" spans="1:3" x14ac:dyDescent="0.3">
      <c r="A152" s="2" t="s">
        <v>2000</v>
      </c>
      <c r="B152" s="8" t="s">
        <v>2001</v>
      </c>
      <c r="C152" s="2" t="s">
        <v>2002</v>
      </c>
    </row>
    <row r="153" spans="1:3" x14ac:dyDescent="0.3">
      <c r="A153" s="2" t="s">
        <v>1997</v>
      </c>
      <c r="B153" s="8" t="s">
        <v>1998</v>
      </c>
      <c r="C153" s="2" t="s">
        <v>1999</v>
      </c>
    </row>
    <row r="154" spans="1:3" x14ac:dyDescent="0.3">
      <c r="A154" s="2" t="s">
        <v>1994</v>
      </c>
      <c r="B154" s="8" t="s">
        <v>1995</v>
      </c>
      <c r="C154" s="2" t="s">
        <v>1996</v>
      </c>
    </row>
    <row r="155" spans="1:3" x14ac:dyDescent="0.3">
      <c r="A155" s="2" t="s">
        <v>1982</v>
      </c>
      <c r="B155" s="8" t="s">
        <v>1983</v>
      </c>
      <c r="C155" s="2" t="s">
        <v>1984</v>
      </c>
    </row>
    <row r="156" spans="1:3" x14ac:dyDescent="0.3">
      <c r="A156" s="2" t="s">
        <v>1979</v>
      </c>
      <c r="B156" s="8" t="s">
        <v>1980</v>
      </c>
      <c r="C156" s="2" t="s">
        <v>1981</v>
      </c>
    </row>
    <row r="157" spans="1:3" x14ac:dyDescent="0.3">
      <c r="A157" s="2" t="s">
        <v>1975</v>
      </c>
      <c r="B157" s="8" t="s">
        <v>1976</v>
      </c>
      <c r="C157" s="2" t="s">
        <v>1977</v>
      </c>
    </row>
    <row r="158" spans="1:3" hidden="1" x14ac:dyDescent="0.3">
      <c r="A158" s="2" t="s">
        <v>379</v>
      </c>
      <c r="B158" s="8" t="s">
        <v>380</v>
      </c>
      <c r="C158" s="2" t="s">
        <v>381</v>
      </c>
    </row>
    <row r="159" spans="1:3" x14ac:dyDescent="0.3">
      <c r="A159" s="2" t="s">
        <v>370</v>
      </c>
      <c r="B159" s="8" t="s">
        <v>371</v>
      </c>
      <c r="C159" s="2" t="s">
        <v>372</v>
      </c>
    </row>
    <row r="160" spans="1:3" hidden="1" x14ac:dyDescent="0.3">
      <c r="A160" s="2" t="s">
        <v>376</v>
      </c>
      <c r="B160" s="8" t="s">
        <v>377</v>
      </c>
      <c r="C160" s="2" t="s">
        <v>378</v>
      </c>
    </row>
    <row r="161" spans="1:3" hidden="1" x14ac:dyDescent="0.3">
      <c r="A161" s="2" t="s">
        <v>373</v>
      </c>
      <c r="B161" s="8" t="s">
        <v>374</v>
      </c>
      <c r="C161" s="2" t="s">
        <v>375</v>
      </c>
    </row>
    <row r="162" spans="1:3" x14ac:dyDescent="0.3">
      <c r="A162" s="2" t="s">
        <v>367</v>
      </c>
      <c r="B162" s="8" t="s">
        <v>368</v>
      </c>
      <c r="C162" s="2" t="s">
        <v>369</v>
      </c>
    </row>
    <row r="163" spans="1:3" x14ac:dyDescent="0.3">
      <c r="A163" s="2" t="s">
        <v>363</v>
      </c>
      <c r="B163" s="8" t="s">
        <v>364</v>
      </c>
      <c r="C163" s="2" t="s">
        <v>365</v>
      </c>
    </row>
    <row r="164" spans="1:3" x14ac:dyDescent="0.3">
      <c r="A164" s="2" t="s">
        <v>340</v>
      </c>
      <c r="B164" s="8" t="s">
        <v>341</v>
      </c>
      <c r="C164" s="2" t="s">
        <v>342</v>
      </c>
    </row>
    <row r="165" spans="1:3" hidden="1" x14ac:dyDescent="0.3">
      <c r="A165" s="2" t="s">
        <v>609</v>
      </c>
      <c r="B165" s="8" t="s">
        <v>610</v>
      </c>
      <c r="C165" s="2" t="s">
        <v>611</v>
      </c>
    </row>
    <row r="166" spans="1:3" hidden="1" x14ac:dyDescent="0.3">
      <c r="A166" s="2" t="s">
        <v>606</v>
      </c>
      <c r="B166" s="8" t="s">
        <v>607</v>
      </c>
      <c r="C166" s="2" t="s">
        <v>608</v>
      </c>
    </row>
    <row r="167" spans="1:3" hidden="1" x14ac:dyDescent="0.3">
      <c r="A167" s="18" t="s">
        <v>3491</v>
      </c>
      <c r="B167" s="8" t="s">
        <v>3493</v>
      </c>
      <c r="C167" s="2" t="s">
        <v>3492</v>
      </c>
    </row>
    <row r="168" spans="1:3" hidden="1" x14ac:dyDescent="0.3">
      <c r="A168" s="2" t="s">
        <v>2194</v>
      </c>
      <c r="B168" s="13" t="s">
        <v>2195</v>
      </c>
      <c r="C168" s="2" t="s">
        <v>6</v>
      </c>
    </row>
    <row r="169" spans="1:3" hidden="1" x14ac:dyDescent="0.3">
      <c r="A169" s="18" t="s">
        <v>2729</v>
      </c>
      <c r="B169" s="8" t="s">
        <v>3155</v>
      </c>
      <c r="C169" s="2" t="s">
        <v>2951</v>
      </c>
    </row>
    <row r="170" spans="1:3" hidden="1" x14ac:dyDescent="0.3">
      <c r="A170" s="2" t="s">
        <v>603</v>
      </c>
      <c r="B170" s="8" t="s">
        <v>604</v>
      </c>
      <c r="C170" s="2" t="s">
        <v>605</v>
      </c>
    </row>
    <row r="171" spans="1:3" hidden="1" x14ac:dyDescent="0.3">
      <c r="A171" s="2" t="s">
        <v>1052</v>
      </c>
      <c r="B171" s="8" t="s">
        <v>1053</v>
      </c>
      <c r="C171" s="2" t="s">
        <v>1054</v>
      </c>
    </row>
    <row r="172" spans="1:3" hidden="1" x14ac:dyDescent="0.3">
      <c r="A172" s="2" t="s">
        <v>1049</v>
      </c>
      <c r="B172" s="8" t="s">
        <v>1050</v>
      </c>
      <c r="C172" s="2" t="s">
        <v>1051</v>
      </c>
    </row>
    <row r="173" spans="1:3" hidden="1" x14ac:dyDescent="0.3">
      <c r="A173" s="2" t="s">
        <v>1045</v>
      </c>
      <c r="B173" s="8" t="s">
        <v>1046</v>
      </c>
      <c r="C173" s="2" t="s">
        <v>1047</v>
      </c>
    </row>
    <row r="174" spans="1:3" hidden="1" x14ac:dyDescent="0.3">
      <c r="A174" s="2" t="s">
        <v>1656</v>
      </c>
      <c r="B174" s="8" t="s">
        <v>1657</v>
      </c>
      <c r="C174" s="2" t="s">
        <v>1658</v>
      </c>
    </row>
    <row r="175" spans="1:3" hidden="1" x14ac:dyDescent="0.3">
      <c r="A175" s="2" t="s">
        <v>1653</v>
      </c>
      <c r="B175" s="8" t="s">
        <v>1654</v>
      </c>
      <c r="C175" s="2" t="s">
        <v>1655</v>
      </c>
    </row>
    <row r="176" spans="1:3" hidden="1" x14ac:dyDescent="0.3">
      <c r="A176" s="18" t="s">
        <v>2840</v>
      </c>
      <c r="B176" s="8" t="s">
        <v>3266</v>
      </c>
      <c r="C176" s="2" t="s">
        <v>3062</v>
      </c>
    </row>
    <row r="177" spans="1:3" hidden="1" x14ac:dyDescent="0.3">
      <c r="A177" s="2" t="s">
        <v>417</v>
      </c>
      <c r="B177" s="9" t="s">
        <v>418</v>
      </c>
      <c r="C177" s="2" t="s">
        <v>419</v>
      </c>
    </row>
    <row r="178" spans="1:3" x14ac:dyDescent="0.3">
      <c r="A178" s="2" t="s">
        <v>413</v>
      </c>
      <c r="B178" s="9" t="s">
        <v>414</v>
      </c>
      <c r="C178" s="2" t="s">
        <v>415</v>
      </c>
    </row>
    <row r="179" spans="1:3" hidden="1" x14ac:dyDescent="0.3">
      <c r="A179" s="2" t="s">
        <v>2362</v>
      </c>
      <c r="B179" s="8" t="s">
        <v>2363</v>
      </c>
      <c r="C179" s="2" t="s">
        <v>2364</v>
      </c>
    </row>
    <row r="180" spans="1:3" hidden="1" x14ac:dyDescent="0.3">
      <c r="A180" s="2" t="s">
        <v>2359</v>
      </c>
      <c r="B180" s="8" t="s">
        <v>2360</v>
      </c>
      <c r="C180" s="2" t="s">
        <v>2361</v>
      </c>
    </row>
    <row r="181" spans="1:3" hidden="1" x14ac:dyDescent="0.3">
      <c r="A181" s="2" t="s">
        <v>2371</v>
      </c>
      <c r="B181" s="8" t="s">
        <v>2372</v>
      </c>
      <c r="C181" s="2" t="s">
        <v>2373</v>
      </c>
    </row>
    <row r="182" spans="1:3" hidden="1" x14ac:dyDescent="0.3">
      <c r="A182" s="2" t="s">
        <v>2368</v>
      </c>
      <c r="B182" s="8" t="s">
        <v>2369</v>
      </c>
      <c r="C182" s="2" t="s">
        <v>2370</v>
      </c>
    </row>
    <row r="183" spans="1:3" hidden="1" x14ac:dyDescent="0.3">
      <c r="A183" s="2" t="s">
        <v>2380</v>
      </c>
      <c r="B183" s="8" t="s">
        <v>2381</v>
      </c>
      <c r="C183" s="2" t="s">
        <v>2382</v>
      </c>
    </row>
    <row r="184" spans="1:3" hidden="1" x14ac:dyDescent="0.3">
      <c r="A184" s="2" t="s">
        <v>2365</v>
      </c>
      <c r="B184" s="8" t="s">
        <v>2366</v>
      </c>
      <c r="C184" s="2" t="s">
        <v>2367</v>
      </c>
    </row>
    <row r="185" spans="1:3" hidden="1" x14ac:dyDescent="0.3">
      <c r="A185" s="2" t="s">
        <v>2377</v>
      </c>
      <c r="B185" s="8" t="s">
        <v>2378</v>
      </c>
      <c r="C185" s="2" t="s">
        <v>2379</v>
      </c>
    </row>
    <row r="186" spans="1:3" hidden="1" x14ac:dyDescent="0.3">
      <c r="A186" s="2" t="s">
        <v>2374</v>
      </c>
      <c r="B186" s="8" t="s">
        <v>2375</v>
      </c>
      <c r="C186" s="2" t="s">
        <v>2376</v>
      </c>
    </row>
    <row r="187" spans="1:3" hidden="1" x14ac:dyDescent="0.3">
      <c r="A187" s="2" t="s">
        <v>2356</v>
      </c>
      <c r="B187" s="8" t="s">
        <v>2357</v>
      </c>
      <c r="C187" s="2" t="s">
        <v>2358</v>
      </c>
    </row>
    <row r="188" spans="1:3" hidden="1" x14ac:dyDescent="0.3">
      <c r="A188" s="2" t="s">
        <v>2353</v>
      </c>
      <c r="B188" s="8" t="s">
        <v>2354</v>
      </c>
      <c r="C188" s="2" t="s">
        <v>2355</v>
      </c>
    </row>
    <row r="189" spans="1:3" hidden="1" x14ac:dyDescent="0.3">
      <c r="A189" s="2" t="s">
        <v>2333</v>
      </c>
      <c r="B189" s="8" t="s">
        <v>2334</v>
      </c>
      <c r="C189" s="2" t="s">
        <v>2335</v>
      </c>
    </row>
    <row r="190" spans="1:3" hidden="1" x14ac:dyDescent="0.3">
      <c r="A190" s="2" t="s">
        <v>2330</v>
      </c>
      <c r="B190" s="8" t="s">
        <v>2331</v>
      </c>
      <c r="C190" s="2" t="s">
        <v>2332</v>
      </c>
    </row>
    <row r="191" spans="1:3" hidden="1" x14ac:dyDescent="0.3">
      <c r="A191" s="2" t="s">
        <v>2342</v>
      </c>
      <c r="B191" s="8" t="s">
        <v>2343</v>
      </c>
      <c r="C191" s="2" t="s">
        <v>2344</v>
      </c>
    </row>
    <row r="192" spans="1:3" hidden="1" x14ac:dyDescent="0.3">
      <c r="A192" s="2" t="s">
        <v>2339</v>
      </c>
      <c r="B192" s="8" t="s">
        <v>2340</v>
      </c>
      <c r="C192" s="2" t="s">
        <v>2341</v>
      </c>
    </row>
    <row r="193" spans="1:3" hidden="1" x14ac:dyDescent="0.3">
      <c r="A193" s="2" t="s">
        <v>2351</v>
      </c>
      <c r="B193" s="8" t="s">
        <v>2352</v>
      </c>
      <c r="C193" s="2" t="s">
        <v>7</v>
      </c>
    </row>
    <row r="194" spans="1:3" hidden="1" x14ac:dyDescent="0.3">
      <c r="A194" s="2" t="s">
        <v>2336</v>
      </c>
      <c r="B194" s="8" t="s">
        <v>2337</v>
      </c>
      <c r="C194" s="2" t="s">
        <v>2338</v>
      </c>
    </row>
    <row r="195" spans="1:3" hidden="1" x14ac:dyDescent="0.3">
      <c r="A195" s="2" t="s">
        <v>2348</v>
      </c>
      <c r="B195" s="8" t="s">
        <v>2349</v>
      </c>
      <c r="C195" s="2" t="s">
        <v>2350</v>
      </c>
    </row>
    <row r="196" spans="1:3" hidden="1" x14ac:dyDescent="0.3">
      <c r="A196" s="2" t="s">
        <v>2345</v>
      </c>
      <c r="B196" s="8" t="s">
        <v>2346</v>
      </c>
      <c r="C196" s="2" t="s">
        <v>2347</v>
      </c>
    </row>
    <row r="197" spans="1:3" hidden="1" x14ac:dyDescent="0.3">
      <c r="A197" s="2" t="s">
        <v>2327</v>
      </c>
      <c r="B197" s="8" t="s">
        <v>2328</v>
      </c>
      <c r="C197" s="2" t="s">
        <v>2329</v>
      </c>
    </row>
    <row r="198" spans="1:3" hidden="1" x14ac:dyDescent="0.3">
      <c r="A198" s="2" t="s">
        <v>2324</v>
      </c>
      <c r="B198" s="8" t="s">
        <v>2325</v>
      </c>
      <c r="C198" s="2" t="s">
        <v>2326</v>
      </c>
    </row>
    <row r="199" spans="1:3" x14ac:dyDescent="0.3">
      <c r="A199" s="2" t="s">
        <v>2302</v>
      </c>
      <c r="B199" s="8" t="s">
        <v>2303</v>
      </c>
      <c r="C199" s="2" t="s">
        <v>2304</v>
      </c>
    </row>
    <row r="200" spans="1:3" x14ac:dyDescent="0.3">
      <c r="A200" s="2" t="s">
        <v>2299</v>
      </c>
      <c r="B200" s="8" t="s">
        <v>2300</v>
      </c>
      <c r="C200" s="2" t="s">
        <v>2301</v>
      </c>
    </row>
    <row r="201" spans="1:3" x14ac:dyDescent="0.3">
      <c r="A201" s="2" t="s">
        <v>2312</v>
      </c>
      <c r="B201" s="8" t="s">
        <v>2313</v>
      </c>
      <c r="C201" s="2" t="s">
        <v>2314</v>
      </c>
    </row>
    <row r="202" spans="1:3" x14ac:dyDescent="0.3">
      <c r="A202" s="2" t="s">
        <v>2309</v>
      </c>
      <c r="B202" s="8" t="s">
        <v>2310</v>
      </c>
      <c r="C202" s="2" t="s">
        <v>2311</v>
      </c>
    </row>
    <row r="203" spans="1:3" x14ac:dyDescent="0.3">
      <c r="A203" s="2" t="s">
        <v>2322</v>
      </c>
      <c r="B203" s="8" t="s">
        <v>2323</v>
      </c>
      <c r="C203" s="2" t="s">
        <v>8</v>
      </c>
    </row>
    <row r="204" spans="1:3" x14ac:dyDescent="0.3">
      <c r="A204" s="2" t="s">
        <v>2305</v>
      </c>
      <c r="B204" s="8" t="s">
        <v>2306</v>
      </c>
      <c r="C204" s="2" t="s">
        <v>2307</v>
      </c>
    </row>
    <row r="205" spans="1:3" x14ac:dyDescent="0.3">
      <c r="A205" s="2" t="s">
        <v>2319</v>
      </c>
      <c r="B205" s="8" t="s">
        <v>2320</v>
      </c>
      <c r="C205" s="2" t="s">
        <v>2321</v>
      </c>
    </row>
    <row r="206" spans="1:3" x14ac:dyDescent="0.3">
      <c r="A206" s="2" t="s">
        <v>2315</v>
      </c>
      <c r="B206" s="8" t="s">
        <v>2316</v>
      </c>
      <c r="C206" s="2" t="s">
        <v>2317</v>
      </c>
    </row>
    <row r="207" spans="1:3" x14ac:dyDescent="0.3">
      <c r="A207" s="2" t="s">
        <v>2296</v>
      </c>
      <c r="B207" s="8" t="s">
        <v>2297</v>
      </c>
      <c r="C207" s="2" t="s">
        <v>2298</v>
      </c>
    </row>
    <row r="208" spans="1:3" x14ac:dyDescent="0.3">
      <c r="A208" s="2" t="s">
        <v>2291</v>
      </c>
      <c r="B208" s="8" t="s">
        <v>2292</v>
      </c>
      <c r="C208" s="2" t="s">
        <v>2293</v>
      </c>
    </row>
    <row r="209" spans="1:3" hidden="1" x14ac:dyDescent="0.3">
      <c r="A209" s="2" t="s">
        <v>171</v>
      </c>
      <c r="B209" s="8" t="s">
        <v>172</v>
      </c>
      <c r="C209" s="2" t="s">
        <v>173</v>
      </c>
    </row>
    <row r="210" spans="1:3" x14ac:dyDescent="0.3">
      <c r="A210" s="2" t="s">
        <v>154</v>
      </c>
      <c r="B210" s="8" t="s">
        <v>155</v>
      </c>
      <c r="C210" s="2" t="s">
        <v>156</v>
      </c>
    </row>
    <row r="211" spans="1:3" hidden="1" x14ac:dyDescent="0.3">
      <c r="A211" s="2" t="s">
        <v>1595</v>
      </c>
      <c r="B211" s="8" t="s">
        <v>1596</v>
      </c>
      <c r="C211" s="2" t="s">
        <v>1597</v>
      </c>
    </row>
    <row r="212" spans="1:3" hidden="1" x14ac:dyDescent="0.3">
      <c r="A212" s="18" t="s">
        <v>2898</v>
      </c>
      <c r="B212" s="8" t="s">
        <v>3324</v>
      </c>
      <c r="C212" s="2" t="s">
        <v>3102</v>
      </c>
    </row>
    <row r="213" spans="1:3" hidden="1" x14ac:dyDescent="0.3">
      <c r="A213" s="18" t="s">
        <v>2903</v>
      </c>
      <c r="B213" s="8" t="s">
        <v>3329</v>
      </c>
      <c r="C213" s="2" t="s">
        <v>3107</v>
      </c>
    </row>
    <row r="214" spans="1:3" hidden="1" x14ac:dyDescent="0.3">
      <c r="A214" s="2" t="s">
        <v>2721</v>
      </c>
      <c r="B214" s="8" t="s">
        <v>2722</v>
      </c>
      <c r="C214" s="2" t="s">
        <v>3371</v>
      </c>
    </row>
    <row r="215" spans="1:3" hidden="1" x14ac:dyDescent="0.3">
      <c r="A215" s="18" t="s">
        <v>3478</v>
      </c>
      <c r="B215" s="8" t="s">
        <v>3479</v>
      </c>
      <c r="C215" s="2" t="s">
        <v>3480</v>
      </c>
    </row>
    <row r="216" spans="1:3" hidden="1" x14ac:dyDescent="0.3">
      <c r="A216" s="18" t="s">
        <v>3473</v>
      </c>
      <c r="B216" s="8" t="s">
        <v>3474</v>
      </c>
      <c r="C216" s="2" t="s">
        <v>3475</v>
      </c>
    </row>
    <row r="217" spans="1:3" hidden="1" x14ac:dyDescent="0.3">
      <c r="A217" s="18" t="s">
        <v>3459</v>
      </c>
      <c r="B217" s="8" t="s">
        <v>3460</v>
      </c>
      <c r="C217" s="2" t="s">
        <v>3461</v>
      </c>
    </row>
    <row r="218" spans="1:3" hidden="1" x14ac:dyDescent="0.3">
      <c r="A218" s="2" t="s">
        <v>1231</v>
      </c>
      <c r="B218" s="9" t="s">
        <v>1232</v>
      </c>
      <c r="C218" s="2" t="s">
        <v>9</v>
      </c>
    </row>
    <row r="219" spans="1:3" hidden="1" x14ac:dyDescent="0.3">
      <c r="A219" s="2" t="s">
        <v>1229</v>
      </c>
      <c r="B219" s="9" t="s">
        <v>1230</v>
      </c>
      <c r="C219" s="2" t="s">
        <v>10</v>
      </c>
    </row>
    <row r="220" spans="1:3" hidden="1" x14ac:dyDescent="0.3">
      <c r="A220" s="2" t="s">
        <v>1233</v>
      </c>
      <c r="B220" s="9" t="s">
        <v>1234</v>
      </c>
      <c r="C220" s="2" t="s">
        <v>11</v>
      </c>
    </row>
    <row r="221" spans="1:3" hidden="1" x14ac:dyDescent="0.3">
      <c r="A221" s="2" t="s">
        <v>1227</v>
      </c>
      <c r="B221" s="8" t="s">
        <v>3397</v>
      </c>
      <c r="C221" s="2" t="s">
        <v>1228</v>
      </c>
    </row>
    <row r="222" spans="1:3" hidden="1" x14ac:dyDescent="0.3">
      <c r="A222" s="2" t="s">
        <v>2257</v>
      </c>
      <c r="B222" s="8" t="s">
        <v>2258</v>
      </c>
      <c r="C222" s="3" t="s">
        <v>2259</v>
      </c>
    </row>
    <row r="223" spans="1:3" x14ac:dyDescent="0.3">
      <c r="A223" s="2" t="s">
        <v>2262</v>
      </c>
      <c r="B223" s="8" t="s">
        <v>2263</v>
      </c>
      <c r="C223" s="3" t="s">
        <v>12</v>
      </c>
    </row>
    <row r="224" spans="1:3" x14ac:dyDescent="0.3">
      <c r="A224" s="2" t="s">
        <v>2260</v>
      </c>
      <c r="B224" s="8" t="s">
        <v>2261</v>
      </c>
      <c r="C224" s="3" t="s">
        <v>13</v>
      </c>
    </row>
    <row r="225" spans="1:3" hidden="1" x14ac:dyDescent="0.3">
      <c r="A225" s="2" t="s">
        <v>1102</v>
      </c>
      <c r="B225" s="8" t="s">
        <v>1103</v>
      </c>
      <c r="C225" s="2" t="s">
        <v>1104</v>
      </c>
    </row>
    <row r="226" spans="1:3" hidden="1" x14ac:dyDescent="0.3">
      <c r="A226" s="18" t="s">
        <v>2820</v>
      </c>
      <c r="B226" s="8" t="s">
        <v>3246</v>
      </c>
      <c r="C226" s="2" t="s">
        <v>3042</v>
      </c>
    </row>
    <row r="227" spans="1:3" ht="28.8" hidden="1" x14ac:dyDescent="0.3">
      <c r="A227" s="2" t="s">
        <v>539</v>
      </c>
      <c r="B227" s="11" t="s">
        <v>540</v>
      </c>
      <c r="C227" s="2" t="s">
        <v>541</v>
      </c>
    </row>
    <row r="228" spans="1:3" ht="28.8" hidden="1" x14ac:dyDescent="0.3">
      <c r="A228" s="2" t="s">
        <v>533</v>
      </c>
      <c r="B228" s="11" t="s">
        <v>534</v>
      </c>
      <c r="C228" s="2" t="s">
        <v>535</v>
      </c>
    </row>
    <row r="229" spans="1:3" ht="28.8" hidden="1" x14ac:dyDescent="0.3">
      <c r="A229" s="2" t="s">
        <v>542</v>
      </c>
      <c r="B229" s="11" t="s">
        <v>543</v>
      </c>
      <c r="C229" s="2" t="s">
        <v>544</v>
      </c>
    </row>
    <row r="230" spans="1:3" ht="28.8" hidden="1" x14ac:dyDescent="0.3">
      <c r="A230" s="2" t="s">
        <v>536</v>
      </c>
      <c r="B230" s="11" t="s">
        <v>537</v>
      </c>
      <c r="C230" s="2" t="s">
        <v>538</v>
      </c>
    </row>
    <row r="231" spans="1:3" hidden="1" x14ac:dyDescent="0.3">
      <c r="A231" s="2" t="s">
        <v>1348</v>
      </c>
      <c r="B231" s="8" t="s">
        <v>1349</v>
      </c>
      <c r="C231" s="3" t="s">
        <v>1350</v>
      </c>
    </row>
    <row r="232" spans="1:3" hidden="1" x14ac:dyDescent="0.3">
      <c r="A232" s="2" t="s">
        <v>1342</v>
      </c>
      <c r="B232" s="8" t="s">
        <v>1343</v>
      </c>
      <c r="C232" s="3" t="s">
        <v>1344</v>
      </c>
    </row>
    <row r="233" spans="1:3" hidden="1" x14ac:dyDescent="0.3">
      <c r="A233" s="2" t="s">
        <v>1353</v>
      </c>
      <c r="B233" s="8" t="s">
        <v>1354</v>
      </c>
      <c r="C233" s="25" t="s">
        <v>3424</v>
      </c>
    </row>
    <row r="234" spans="1:3" hidden="1" x14ac:dyDescent="0.3">
      <c r="A234" s="18" t="s">
        <v>2853</v>
      </c>
      <c r="B234" s="8" t="s">
        <v>3279</v>
      </c>
      <c r="C234" s="2" t="s">
        <v>3075</v>
      </c>
    </row>
    <row r="235" spans="1:3" hidden="1" x14ac:dyDescent="0.3">
      <c r="A235" s="18" t="s">
        <v>2839</v>
      </c>
      <c r="B235" s="8" t="s">
        <v>3265</v>
      </c>
      <c r="C235" s="2" t="s">
        <v>3061</v>
      </c>
    </row>
    <row r="236" spans="1:3" hidden="1" x14ac:dyDescent="0.3">
      <c r="A236" s="2" t="s">
        <v>1333</v>
      </c>
      <c r="B236" s="8" t="s">
        <v>1334</v>
      </c>
      <c r="C236" s="2" t="s">
        <v>1335</v>
      </c>
    </row>
    <row r="237" spans="1:3" hidden="1" x14ac:dyDescent="0.3">
      <c r="A237" s="2" t="s">
        <v>1327</v>
      </c>
      <c r="B237" s="8" t="s">
        <v>1328</v>
      </c>
      <c r="C237" s="2" t="s">
        <v>1329</v>
      </c>
    </row>
    <row r="238" spans="1:3" hidden="1" x14ac:dyDescent="0.3">
      <c r="A238" s="2" t="s">
        <v>1351</v>
      </c>
      <c r="B238" s="8" t="s">
        <v>1352</v>
      </c>
      <c r="C238" s="3" t="s">
        <v>1355</v>
      </c>
    </row>
    <row r="239" spans="1:3" hidden="1" x14ac:dyDescent="0.3">
      <c r="A239" s="2" t="s">
        <v>1345</v>
      </c>
      <c r="B239" s="8" t="s">
        <v>1346</v>
      </c>
      <c r="C239" s="3" t="s">
        <v>1347</v>
      </c>
    </row>
    <row r="240" spans="1:3" hidden="1" x14ac:dyDescent="0.3">
      <c r="A240" s="2" t="s">
        <v>1339</v>
      </c>
      <c r="B240" s="8" t="s">
        <v>1340</v>
      </c>
      <c r="C240" s="3" t="s">
        <v>1341</v>
      </c>
    </row>
    <row r="241" spans="1:3" hidden="1" x14ac:dyDescent="0.3">
      <c r="A241" s="2" t="s">
        <v>1336</v>
      </c>
      <c r="B241" s="8" t="s">
        <v>1337</v>
      </c>
      <c r="C241" s="3" t="s">
        <v>1338</v>
      </c>
    </row>
    <row r="242" spans="1:3" hidden="1" x14ac:dyDescent="0.3">
      <c r="A242" s="2" t="s">
        <v>1330</v>
      </c>
      <c r="B242" s="8" t="s">
        <v>1331</v>
      </c>
      <c r="C242" s="3" t="s">
        <v>1332</v>
      </c>
    </row>
    <row r="243" spans="1:3" hidden="1" x14ac:dyDescent="0.3">
      <c r="A243" s="2" t="s">
        <v>1735</v>
      </c>
      <c r="B243" s="8" t="s">
        <v>1736</v>
      </c>
      <c r="C243" s="2" t="s">
        <v>1737</v>
      </c>
    </row>
    <row r="244" spans="1:3" hidden="1" x14ac:dyDescent="0.3">
      <c r="A244" s="2" t="s">
        <v>1547</v>
      </c>
      <c r="B244" s="8" t="s">
        <v>1548</v>
      </c>
      <c r="C244" s="2" t="s">
        <v>1549</v>
      </c>
    </row>
    <row r="245" spans="1:3" hidden="1" x14ac:dyDescent="0.3">
      <c r="A245" s="2" t="s">
        <v>1544</v>
      </c>
      <c r="B245" s="8" t="s">
        <v>1545</v>
      </c>
      <c r="C245" s="2" t="s">
        <v>1546</v>
      </c>
    </row>
    <row r="246" spans="1:3" x14ac:dyDescent="0.3">
      <c r="A246" s="2" t="s">
        <v>1538</v>
      </c>
      <c r="B246" s="8" t="s">
        <v>1539</v>
      </c>
      <c r="C246" s="2" t="s">
        <v>1540</v>
      </c>
    </row>
    <row r="247" spans="1:3" x14ac:dyDescent="0.3">
      <c r="A247" s="2" t="s">
        <v>1535</v>
      </c>
      <c r="B247" s="8" t="s">
        <v>1536</v>
      </c>
      <c r="C247" s="2" t="s">
        <v>1537</v>
      </c>
    </row>
    <row r="248" spans="1:3" hidden="1" x14ac:dyDescent="0.3">
      <c r="A248" s="2" t="s">
        <v>464</v>
      </c>
      <c r="B248" s="8" t="s">
        <v>465</v>
      </c>
      <c r="C248" s="2" t="s">
        <v>466</v>
      </c>
    </row>
    <row r="249" spans="1:3" hidden="1" x14ac:dyDescent="0.3">
      <c r="A249" s="2" t="s">
        <v>462</v>
      </c>
      <c r="B249" s="8" t="s">
        <v>459</v>
      </c>
      <c r="C249" s="2" t="s">
        <v>463</v>
      </c>
    </row>
    <row r="250" spans="1:3" hidden="1" x14ac:dyDescent="0.3">
      <c r="A250" s="2" t="s">
        <v>458</v>
      </c>
      <c r="B250" s="8" t="s">
        <v>459</v>
      </c>
      <c r="C250" s="2" t="s">
        <v>460</v>
      </c>
    </row>
    <row r="251" spans="1:3" x14ac:dyDescent="0.3">
      <c r="A251" s="2" t="s">
        <v>454</v>
      </c>
      <c r="B251" s="8" t="s">
        <v>455</v>
      </c>
      <c r="C251" s="2" t="s">
        <v>456</v>
      </c>
    </row>
    <row r="252" spans="1:3" hidden="1" x14ac:dyDescent="0.3">
      <c r="A252" s="2" t="s">
        <v>1291</v>
      </c>
      <c r="B252" s="9" t="s">
        <v>1292</v>
      </c>
      <c r="C252" s="2" t="s">
        <v>1293</v>
      </c>
    </row>
    <row r="253" spans="1:3" hidden="1" x14ac:dyDescent="0.3">
      <c r="A253" s="2" t="s">
        <v>1306</v>
      </c>
      <c r="B253" s="8" t="s">
        <v>1307</v>
      </c>
      <c r="C253" s="2" t="s">
        <v>1308</v>
      </c>
    </row>
    <row r="254" spans="1:3" hidden="1" x14ac:dyDescent="0.3">
      <c r="A254" s="18" t="s">
        <v>2809</v>
      </c>
      <c r="B254" s="8" t="s">
        <v>3235</v>
      </c>
      <c r="C254" s="2" t="s">
        <v>3031</v>
      </c>
    </row>
    <row r="255" spans="1:3" hidden="1" x14ac:dyDescent="0.3">
      <c r="A255" s="2" t="s">
        <v>1304</v>
      </c>
      <c r="B255" s="8" t="s">
        <v>1305</v>
      </c>
      <c r="C255" s="2" t="s">
        <v>14</v>
      </c>
    </row>
    <row r="256" spans="1:3" hidden="1" x14ac:dyDescent="0.3">
      <c r="A256" s="2" t="s">
        <v>1300</v>
      </c>
      <c r="B256" s="8" t="s">
        <v>1301</v>
      </c>
      <c r="C256" s="2" t="s">
        <v>15</v>
      </c>
    </row>
    <row r="257" spans="1:3" hidden="1" x14ac:dyDescent="0.3">
      <c r="A257" s="2" t="s">
        <v>1302</v>
      </c>
      <c r="B257" s="9" t="s">
        <v>1303</v>
      </c>
      <c r="C257" s="2" t="s">
        <v>16</v>
      </c>
    </row>
    <row r="258" spans="1:3" hidden="1" x14ac:dyDescent="0.3">
      <c r="A258" s="2" t="s">
        <v>1297</v>
      </c>
      <c r="B258" s="8" t="s">
        <v>1298</v>
      </c>
      <c r="C258" s="2" t="s">
        <v>1299</v>
      </c>
    </row>
    <row r="259" spans="1:3" hidden="1" x14ac:dyDescent="0.3">
      <c r="A259" s="18" t="s">
        <v>2833</v>
      </c>
      <c r="B259" s="8" t="s">
        <v>3259</v>
      </c>
      <c r="C259" s="2" t="s">
        <v>3055</v>
      </c>
    </row>
    <row r="260" spans="1:3" hidden="1" x14ac:dyDescent="0.3">
      <c r="A260" s="2" t="s">
        <v>1294</v>
      </c>
      <c r="B260" s="8" t="s">
        <v>1295</v>
      </c>
      <c r="C260" s="2" t="s">
        <v>1296</v>
      </c>
    </row>
    <row r="261" spans="1:3" hidden="1" x14ac:dyDescent="0.3">
      <c r="A261" s="18" t="s">
        <v>2826</v>
      </c>
      <c r="B261" s="8" t="s">
        <v>3252</v>
      </c>
      <c r="C261" s="2" t="s">
        <v>3048</v>
      </c>
    </row>
    <row r="262" spans="1:3" hidden="1" x14ac:dyDescent="0.3">
      <c r="A262" s="2" t="s">
        <v>1288</v>
      </c>
      <c r="B262" s="8" t="s">
        <v>1289</v>
      </c>
      <c r="C262" s="2" t="s">
        <v>17</v>
      </c>
    </row>
    <row r="263" spans="1:3" hidden="1" x14ac:dyDescent="0.3">
      <c r="A263" s="2" t="s">
        <v>1285</v>
      </c>
      <c r="B263" s="8" t="s">
        <v>1286</v>
      </c>
      <c r="C263" s="2" t="s">
        <v>1287</v>
      </c>
    </row>
    <row r="264" spans="1:3" hidden="1" x14ac:dyDescent="0.3">
      <c r="A264" s="2" t="s">
        <v>1281</v>
      </c>
      <c r="B264" s="8" t="s">
        <v>1282</v>
      </c>
      <c r="C264" s="2" t="s">
        <v>1283</v>
      </c>
    </row>
    <row r="265" spans="1:3" hidden="1" x14ac:dyDescent="0.3">
      <c r="A265" s="18" t="s">
        <v>2849</v>
      </c>
      <c r="B265" s="8" t="s">
        <v>3275</v>
      </c>
      <c r="C265" s="2" t="s">
        <v>3071</v>
      </c>
    </row>
    <row r="266" spans="1:3" hidden="1" x14ac:dyDescent="0.3">
      <c r="A266" s="18" t="s">
        <v>3446</v>
      </c>
      <c r="B266" s="8" t="s">
        <v>3447</v>
      </c>
      <c r="C266" s="2" t="s">
        <v>3448</v>
      </c>
    </row>
    <row r="267" spans="1:3" hidden="1" x14ac:dyDescent="0.3">
      <c r="A267" s="2" t="s">
        <v>1869</v>
      </c>
      <c r="B267" s="8" t="s">
        <v>1870</v>
      </c>
      <c r="C267" s="2" t="s">
        <v>1871</v>
      </c>
    </row>
    <row r="268" spans="1:3" hidden="1" x14ac:dyDescent="0.3">
      <c r="A268" s="2" t="s">
        <v>1872</v>
      </c>
      <c r="B268" s="8" t="s">
        <v>1873</v>
      </c>
      <c r="C268" s="2" t="s">
        <v>1874</v>
      </c>
    </row>
    <row r="269" spans="1:3" hidden="1" x14ac:dyDescent="0.3">
      <c r="A269" s="18" t="s">
        <v>2936</v>
      </c>
      <c r="B269" s="8" t="s">
        <v>3362</v>
      </c>
      <c r="C269" s="2" t="s">
        <v>3140</v>
      </c>
    </row>
    <row r="270" spans="1:3" hidden="1" x14ac:dyDescent="0.3">
      <c r="A270" s="18" t="s">
        <v>2823</v>
      </c>
      <c r="B270" s="8" t="s">
        <v>3249</v>
      </c>
      <c r="C270" s="2" t="s">
        <v>3045</v>
      </c>
    </row>
    <row r="271" spans="1:3" hidden="1" x14ac:dyDescent="0.3">
      <c r="A271" s="2" t="s">
        <v>1267</v>
      </c>
      <c r="B271" s="9" t="s">
        <v>1268</v>
      </c>
      <c r="C271" s="3" t="s">
        <v>1269</v>
      </c>
    </row>
    <row r="272" spans="1:3" hidden="1" x14ac:dyDescent="0.3">
      <c r="A272" s="18" t="s">
        <v>2829</v>
      </c>
      <c r="B272" s="8" t="s">
        <v>3255</v>
      </c>
      <c r="C272" s="2" t="s">
        <v>3051</v>
      </c>
    </row>
    <row r="273" spans="1:3" hidden="1" x14ac:dyDescent="0.3">
      <c r="A273" s="18" t="s">
        <v>2726</v>
      </c>
      <c r="B273" s="8" t="s">
        <v>3152</v>
      </c>
      <c r="C273" s="2" t="s">
        <v>2948</v>
      </c>
    </row>
    <row r="274" spans="1:3" hidden="1" x14ac:dyDescent="0.3">
      <c r="A274" s="18" t="s">
        <v>2927</v>
      </c>
      <c r="B274" s="8" t="s">
        <v>3353</v>
      </c>
      <c r="C274" s="2" t="s">
        <v>3131</v>
      </c>
    </row>
    <row r="275" spans="1:3" hidden="1" x14ac:dyDescent="0.3">
      <c r="A275" s="18" t="s">
        <v>2920</v>
      </c>
      <c r="B275" s="8" t="s">
        <v>3346</v>
      </c>
      <c r="C275" s="2" t="s">
        <v>3124</v>
      </c>
    </row>
    <row r="276" spans="1:3" hidden="1" x14ac:dyDescent="0.3">
      <c r="A276" s="18" t="s">
        <v>2921</v>
      </c>
      <c r="B276" s="8" t="s">
        <v>3347</v>
      </c>
      <c r="C276" s="2" t="s">
        <v>3125</v>
      </c>
    </row>
    <row r="277" spans="1:3" hidden="1" x14ac:dyDescent="0.3">
      <c r="A277" s="18" t="s">
        <v>2924</v>
      </c>
      <c r="B277" s="8" t="s">
        <v>3350</v>
      </c>
      <c r="C277" s="2" t="s">
        <v>3128</v>
      </c>
    </row>
    <row r="278" spans="1:3" hidden="1" x14ac:dyDescent="0.3">
      <c r="A278" s="18" t="s">
        <v>2925</v>
      </c>
      <c r="B278" s="8" t="s">
        <v>3351</v>
      </c>
      <c r="C278" s="2" t="s">
        <v>3129</v>
      </c>
    </row>
    <row r="279" spans="1:3" hidden="1" x14ac:dyDescent="0.3">
      <c r="A279" s="2" t="s">
        <v>1261</v>
      </c>
      <c r="B279" s="8" t="s">
        <v>1262</v>
      </c>
      <c r="C279" s="2" t="s">
        <v>18</v>
      </c>
    </row>
    <row r="280" spans="1:3" hidden="1" x14ac:dyDescent="0.3">
      <c r="A280" s="2" t="s">
        <v>1265</v>
      </c>
      <c r="B280" s="8" t="s">
        <v>1266</v>
      </c>
      <c r="C280" s="2" t="s">
        <v>19</v>
      </c>
    </row>
    <row r="281" spans="1:3" hidden="1" x14ac:dyDescent="0.3">
      <c r="A281" s="2" t="s">
        <v>1263</v>
      </c>
      <c r="B281" s="9" t="s">
        <v>1264</v>
      </c>
      <c r="C281" s="2" t="s">
        <v>20</v>
      </c>
    </row>
    <row r="282" spans="1:3" hidden="1" x14ac:dyDescent="0.3">
      <c r="A282" s="2" t="s">
        <v>1258</v>
      </c>
      <c r="B282" s="9" t="s">
        <v>1259</v>
      </c>
      <c r="C282" s="2" t="s">
        <v>1260</v>
      </c>
    </row>
    <row r="283" spans="1:3" hidden="1" x14ac:dyDescent="0.3">
      <c r="A283" s="18" t="s">
        <v>2732</v>
      </c>
      <c r="B283" s="8" t="s">
        <v>3158</v>
      </c>
      <c r="C283" s="2" t="s">
        <v>2954</v>
      </c>
    </row>
    <row r="284" spans="1:3" hidden="1" x14ac:dyDescent="0.3">
      <c r="A284" s="18" t="s">
        <v>2935</v>
      </c>
      <c r="B284" s="8" t="s">
        <v>3361</v>
      </c>
      <c r="C284" s="2" t="s">
        <v>3139</v>
      </c>
    </row>
    <row r="285" spans="1:3" hidden="1" x14ac:dyDescent="0.3">
      <c r="A285" s="18" t="s">
        <v>2725</v>
      </c>
      <c r="B285" s="8" t="s">
        <v>3151</v>
      </c>
      <c r="C285" s="2" t="s">
        <v>2947</v>
      </c>
    </row>
    <row r="286" spans="1:3" hidden="1" x14ac:dyDescent="0.3">
      <c r="A286" s="18" t="s">
        <v>2754</v>
      </c>
      <c r="B286" s="8" t="s">
        <v>3180</v>
      </c>
      <c r="C286" s="2" t="s">
        <v>2976</v>
      </c>
    </row>
    <row r="287" spans="1:3" hidden="1" x14ac:dyDescent="0.3">
      <c r="A287" s="18" t="s">
        <v>2834</v>
      </c>
      <c r="B287" s="8" t="s">
        <v>3260</v>
      </c>
      <c r="C287" s="2" t="s">
        <v>3056</v>
      </c>
    </row>
    <row r="288" spans="1:3" hidden="1" x14ac:dyDescent="0.3">
      <c r="A288" s="2" t="s">
        <v>1255</v>
      </c>
      <c r="B288" s="9" t="s">
        <v>1256</v>
      </c>
      <c r="C288" s="2" t="s">
        <v>1257</v>
      </c>
    </row>
    <row r="289" spans="1:3" hidden="1" x14ac:dyDescent="0.3">
      <c r="A289" s="2" t="s">
        <v>1278</v>
      </c>
      <c r="B289" s="8" t="s">
        <v>1279</v>
      </c>
      <c r="C289" s="2" t="s">
        <v>1280</v>
      </c>
    </row>
    <row r="290" spans="1:3" hidden="1" x14ac:dyDescent="0.3">
      <c r="A290" s="2" t="s">
        <v>1275</v>
      </c>
      <c r="B290" s="8" t="s">
        <v>1276</v>
      </c>
      <c r="C290" s="2" t="s">
        <v>1277</v>
      </c>
    </row>
    <row r="291" spans="1:3" hidden="1" x14ac:dyDescent="0.3">
      <c r="A291" s="2" t="s">
        <v>1247</v>
      </c>
      <c r="B291" s="8" t="s">
        <v>1248</v>
      </c>
      <c r="C291" s="2" t="s">
        <v>21</v>
      </c>
    </row>
    <row r="292" spans="1:3" hidden="1" x14ac:dyDescent="0.3">
      <c r="A292" s="2" t="s">
        <v>1252</v>
      </c>
      <c r="B292" s="8" t="s">
        <v>1253</v>
      </c>
      <c r="C292" s="2" t="s">
        <v>1254</v>
      </c>
    </row>
    <row r="293" spans="1:3" hidden="1" x14ac:dyDescent="0.3">
      <c r="A293" s="2" t="s">
        <v>1249</v>
      </c>
      <c r="B293" s="9" t="s">
        <v>1250</v>
      </c>
      <c r="C293" s="2" t="s">
        <v>22</v>
      </c>
    </row>
    <row r="294" spans="1:3" x14ac:dyDescent="0.3">
      <c r="A294" s="2" t="s">
        <v>808</v>
      </c>
      <c r="B294" s="8" t="s">
        <v>809</v>
      </c>
      <c r="C294" s="2" t="s">
        <v>810</v>
      </c>
    </row>
    <row r="295" spans="1:3" hidden="1" x14ac:dyDescent="0.3">
      <c r="A295" s="2" t="s">
        <v>1244</v>
      </c>
      <c r="B295" s="9" t="s">
        <v>1245</v>
      </c>
      <c r="C295" s="2" t="s">
        <v>1246</v>
      </c>
    </row>
    <row r="296" spans="1:3" hidden="1" x14ac:dyDescent="0.3">
      <c r="A296" s="18" t="s">
        <v>2728</v>
      </c>
      <c r="B296" s="8" t="s">
        <v>3154</v>
      </c>
      <c r="C296" s="2" t="s">
        <v>2950</v>
      </c>
    </row>
    <row r="297" spans="1:3" hidden="1" x14ac:dyDescent="0.3">
      <c r="A297" s="18" t="s">
        <v>2837</v>
      </c>
      <c r="B297" s="8" t="s">
        <v>3263</v>
      </c>
      <c r="C297" s="2" t="s">
        <v>3059</v>
      </c>
    </row>
    <row r="298" spans="1:3" hidden="1" x14ac:dyDescent="0.3">
      <c r="A298" s="18" t="s">
        <v>2771</v>
      </c>
      <c r="B298" s="8" t="s">
        <v>3197</v>
      </c>
      <c r="C298" s="2" t="s">
        <v>2993</v>
      </c>
    </row>
    <row r="299" spans="1:3" hidden="1" x14ac:dyDescent="0.3">
      <c r="A299" s="18" t="s">
        <v>2844</v>
      </c>
      <c r="B299" s="8" t="s">
        <v>3270</v>
      </c>
      <c r="C299" s="2" t="s">
        <v>3066</v>
      </c>
    </row>
    <row r="300" spans="1:3" hidden="1" x14ac:dyDescent="0.3">
      <c r="A300" s="18" t="s">
        <v>2759</v>
      </c>
      <c r="B300" s="8" t="s">
        <v>3185</v>
      </c>
      <c r="C300" s="2" t="s">
        <v>2981</v>
      </c>
    </row>
    <row r="301" spans="1:3" hidden="1" x14ac:dyDescent="0.3">
      <c r="A301" s="2" t="s">
        <v>1241</v>
      </c>
      <c r="B301" s="9" t="s">
        <v>1242</v>
      </c>
      <c r="C301" s="2" t="s">
        <v>1243</v>
      </c>
    </row>
    <row r="302" spans="1:3" hidden="1" x14ac:dyDescent="0.3">
      <c r="A302" s="18" t="s">
        <v>2786</v>
      </c>
      <c r="B302" s="8" t="s">
        <v>3212</v>
      </c>
      <c r="C302" s="2" t="s">
        <v>3008</v>
      </c>
    </row>
    <row r="303" spans="1:3" hidden="1" x14ac:dyDescent="0.3">
      <c r="A303" s="18" t="s">
        <v>2814</v>
      </c>
      <c r="B303" s="8" t="s">
        <v>3240</v>
      </c>
      <c r="C303" s="2" t="s">
        <v>3036</v>
      </c>
    </row>
    <row r="304" spans="1:3" hidden="1" x14ac:dyDescent="0.3">
      <c r="A304" s="2" t="s">
        <v>1273</v>
      </c>
      <c r="B304" s="9" t="s">
        <v>1274</v>
      </c>
      <c r="C304" s="3" t="s">
        <v>23</v>
      </c>
    </row>
    <row r="305" spans="1:3" hidden="1" x14ac:dyDescent="0.3">
      <c r="A305" s="2" t="s">
        <v>1270</v>
      </c>
      <c r="B305" s="9" t="s">
        <v>1271</v>
      </c>
      <c r="C305" s="3" t="s">
        <v>1272</v>
      </c>
    </row>
    <row r="306" spans="1:3" hidden="1" x14ac:dyDescent="0.3">
      <c r="A306" s="2" t="s">
        <v>1238</v>
      </c>
      <c r="B306" s="9" t="s">
        <v>1239</v>
      </c>
      <c r="C306" s="3" t="s">
        <v>1240</v>
      </c>
    </row>
    <row r="307" spans="1:3" hidden="1" x14ac:dyDescent="0.3">
      <c r="A307" s="2" t="s">
        <v>1235</v>
      </c>
      <c r="B307" s="8" t="s">
        <v>1236</v>
      </c>
      <c r="C307" s="3" t="s">
        <v>1237</v>
      </c>
    </row>
    <row r="308" spans="1:3" hidden="1" x14ac:dyDescent="0.3">
      <c r="A308" s="2" t="s">
        <v>2172</v>
      </c>
      <c r="B308" s="8" t="s">
        <v>2173</v>
      </c>
      <c r="C308" s="2" t="s">
        <v>2174</v>
      </c>
    </row>
    <row r="309" spans="1:3" hidden="1" x14ac:dyDescent="0.3">
      <c r="A309" s="2" t="s">
        <v>548</v>
      </c>
      <c r="B309" s="8" t="s">
        <v>549</v>
      </c>
      <c r="C309" s="2" t="s">
        <v>550</v>
      </c>
    </row>
    <row r="310" spans="1:3" hidden="1" x14ac:dyDescent="0.3">
      <c r="A310" s="2" t="s">
        <v>545</v>
      </c>
      <c r="B310" s="8" t="s">
        <v>546</v>
      </c>
      <c r="C310" s="2" t="s">
        <v>547</v>
      </c>
    </row>
    <row r="311" spans="1:3" hidden="1" x14ac:dyDescent="0.3">
      <c r="A311" s="2" t="s">
        <v>2686</v>
      </c>
      <c r="B311" s="8" t="s">
        <v>2687</v>
      </c>
      <c r="C311" s="2" t="s">
        <v>24</v>
      </c>
    </row>
    <row r="312" spans="1:3" hidden="1" x14ac:dyDescent="0.3">
      <c r="A312" s="2" t="s">
        <v>2683</v>
      </c>
      <c r="B312" s="8" t="s">
        <v>2684</v>
      </c>
      <c r="C312" s="2" t="s">
        <v>2685</v>
      </c>
    </row>
    <row r="313" spans="1:3" hidden="1" x14ac:dyDescent="0.3">
      <c r="A313" s="2" t="s">
        <v>2688</v>
      </c>
      <c r="B313" s="8" t="s">
        <v>2689</v>
      </c>
      <c r="C313" s="2" t="s">
        <v>2690</v>
      </c>
    </row>
    <row r="314" spans="1:3" hidden="1" x14ac:dyDescent="0.3">
      <c r="A314" s="2" t="s">
        <v>2680</v>
      </c>
      <c r="B314" s="8" t="s">
        <v>2681</v>
      </c>
      <c r="C314" s="3" t="s">
        <v>2682</v>
      </c>
    </row>
    <row r="315" spans="1:3" hidden="1" x14ac:dyDescent="0.3">
      <c r="A315" s="2" t="s">
        <v>2677</v>
      </c>
      <c r="B315" s="8" t="s">
        <v>2678</v>
      </c>
      <c r="C315" s="2" t="s">
        <v>2679</v>
      </c>
    </row>
    <row r="316" spans="1:3" hidden="1" x14ac:dyDescent="0.3">
      <c r="A316" s="2" t="s">
        <v>2674</v>
      </c>
      <c r="B316" s="8" t="s">
        <v>2675</v>
      </c>
      <c r="C316" s="2" t="s">
        <v>2676</v>
      </c>
    </row>
    <row r="317" spans="1:3" hidden="1" x14ac:dyDescent="0.3">
      <c r="A317" s="2" t="s">
        <v>670</v>
      </c>
      <c r="B317" s="8" t="s">
        <v>671</v>
      </c>
      <c r="C317" s="2" t="s">
        <v>672</v>
      </c>
    </row>
    <row r="318" spans="1:3" hidden="1" x14ac:dyDescent="0.3">
      <c r="A318" s="2" t="s">
        <v>667</v>
      </c>
      <c r="B318" s="8" t="s">
        <v>668</v>
      </c>
      <c r="C318" s="2" t="s">
        <v>669</v>
      </c>
    </row>
    <row r="319" spans="1:3" hidden="1" x14ac:dyDescent="0.3">
      <c r="A319" s="2" t="s">
        <v>661</v>
      </c>
      <c r="B319" s="8" t="s">
        <v>662</v>
      </c>
      <c r="C319" s="2" t="s">
        <v>663</v>
      </c>
    </row>
    <row r="320" spans="1:3" hidden="1" x14ac:dyDescent="0.3">
      <c r="A320" s="2" t="s">
        <v>658</v>
      </c>
      <c r="B320" s="8" t="s">
        <v>659</v>
      </c>
      <c r="C320" s="2" t="s">
        <v>660</v>
      </c>
    </row>
    <row r="321" spans="1:3" hidden="1" x14ac:dyDescent="0.3">
      <c r="A321" s="2" t="s">
        <v>655</v>
      </c>
      <c r="B321" s="8" t="s">
        <v>656</v>
      </c>
      <c r="C321" s="2" t="s">
        <v>657</v>
      </c>
    </row>
    <row r="322" spans="1:3" hidden="1" x14ac:dyDescent="0.3">
      <c r="A322" s="2" t="s">
        <v>650</v>
      </c>
      <c r="B322" s="8" t="s">
        <v>651</v>
      </c>
      <c r="C322" s="2" t="s">
        <v>652</v>
      </c>
    </row>
    <row r="323" spans="1:3" hidden="1" x14ac:dyDescent="0.3">
      <c r="A323" s="2" t="s">
        <v>646</v>
      </c>
      <c r="B323" s="8" t="s">
        <v>647</v>
      </c>
      <c r="C323" s="2" t="s">
        <v>648</v>
      </c>
    </row>
    <row r="324" spans="1:3" x14ac:dyDescent="0.3">
      <c r="A324" s="2" t="s">
        <v>642</v>
      </c>
      <c r="B324" s="8" t="s">
        <v>643</v>
      </c>
      <c r="C324" s="2" t="s">
        <v>644</v>
      </c>
    </row>
    <row r="325" spans="1:3" x14ac:dyDescent="0.3">
      <c r="A325" s="2" t="s">
        <v>638</v>
      </c>
      <c r="B325" s="8" t="s">
        <v>639</v>
      </c>
      <c r="C325" s="2" t="s">
        <v>640</v>
      </c>
    </row>
    <row r="326" spans="1:3" x14ac:dyDescent="0.3">
      <c r="A326" s="2" t="s">
        <v>631</v>
      </c>
      <c r="B326" s="8" t="s">
        <v>632</v>
      </c>
      <c r="C326" s="2" t="s">
        <v>633</v>
      </c>
    </row>
    <row r="327" spans="1:3" hidden="1" x14ac:dyDescent="0.3">
      <c r="A327" s="2" t="s">
        <v>410</v>
      </c>
      <c r="B327" s="8" t="s">
        <v>411</v>
      </c>
      <c r="C327" s="2" t="s">
        <v>412</v>
      </c>
    </row>
    <row r="328" spans="1:3" hidden="1" x14ac:dyDescent="0.3">
      <c r="A328" s="2" t="s">
        <v>398</v>
      </c>
      <c r="B328" s="8" t="s">
        <v>399</v>
      </c>
      <c r="C328" s="2" t="s">
        <v>25</v>
      </c>
    </row>
    <row r="329" spans="1:3" hidden="1" x14ac:dyDescent="0.3">
      <c r="A329" s="2" t="s">
        <v>404</v>
      </c>
      <c r="B329" s="8" t="s">
        <v>405</v>
      </c>
      <c r="C329" s="2" t="s">
        <v>406</v>
      </c>
    </row>
    <row r="330" spans="1:3" hidden="1" x14ac:dyDescent="0.3">
      <c r="A330" s="18" t="s">
        <v>2919</v>
      </c>
      <c r="B330" s="8" t="s">
        <v>3345</v>
      </c>
      <c r="C330" s="2" t="s">
        <v>3123</v>
      </c>
    </row>
    <row r="331" spans="1:3" hidden="1" x14ac:dyDescent="0.3">
      <c r="A331" s="2" t="s">
        <v>401</v>
      </c>
      <c r="B331" s="8" t="s">
        <v>402</v>
      </c>
      <c r="C331" s="2" t="s">
        <v>403</v>
      </c>
    </row>
    <row r="332" spans="1:3" hidden="1" x14ac:dyDescent="0.3">
      <c r="A332" s="2" t="s">
        <v>407</v>
      </c>
      <c r="B332" s="8" t="s">
        <v>408</v>
      </c>
      <c r="C332" s="2" t="s">
        <v>409</v>
      </c>
    </row>
    <row r="333" spans="1:3" hidden="1" x14ac:dyDescent="0.3">
      <c r="A333" s="2" t="s">
        <v>2424</v>
      </c>
      <c r="B333" s="8" t="s">
        <v>2425</v>
      </c>
      <c r="C333" s="2" t="s">
        <v>2426</v>
      </c>
    </row>
    <row r="334" spans="1:3" hidden="1" x14ac:dyDescent="0.3">
      <c r="A334" s="2" t="s">
        <v>2427</v>
      </c>
      <c r="B334" s="8" t="s">
        <v>2428</v>
      </c>
      <c r="C334" s="2" t="s">
        <v>2429</v>
      </c>
    </row>
    <row r="335" spans="1:3" x14ac:dyDescent="0.3">
      <c r="A335" s="2" t="s">
        <v>2430</v>
      </c>
      <c r="B335" s="8" t="s">
        <v>2431</v>
      </c>
      <c r="C335" s="2" t="s">
        <v>26</v>
      </c>
    </row>
    <row r="336" spans="1:3" hidden="1" x14ac:dyDescent="0.3">
      <c r="A336" s="2" t="s">
        <v>2415</v>
      </c>
      <c r="B336" s="8" t="s">
        <v>2416</v>
      </c>
      <c r="C336" s="2" t="s">
        <v>2417</v>
      </c>
    </row>
    <row r="337" spans="1:3" hidden="1" x14ac:dyDescent="0.3">
      <c r="A337" s="2" t="s">
        <v>2418</v>
      </c>
      <c r="B337" s="8" t="s">
        <v>2419</v>
      </c>
      <c r="C337" s="2" t="s">
        <v>2420</v>
      </c>
    </row>
    <row r="338" spans="1:3" x14ac:dyDescent="0.3">
      <c r="A338" s="2" t="s">
        <v>2421</v>
      </c>
      <c r="B338" s="8" t="s">
        <v>2422</v>
      </c>
      <c r="C338" s="2" t="s">
        <v>2423</v>
      </c>
    </row>
    <row r="339" spans="1:3" hidden="1" x14ac:dyDescent="0.3">
      <c r="A339" s="2" t="s">
        <v>1072</v>
      </c>
      <c r="B339" s="8" t="s">
        <v>1073</v>
      </c>
      <c r="C339" s="2" t="s">
        <v>1074</v>
      </c>
    </row>
    <row r="340" spans="1:3" hidden="1" x14ac:dyDescent="0.3">
      <c r="A340" s="2" t="s">
        <v>1069</v>
      </c>
      <c r="B340" s="8" t="s">
        <v>1070</v>
      </c>
      <c r="C340" s="2" t="s">
        <v>1071</v>
      </c>
    </row>
    <row r="341" spans="1:3" hidden="1" x14ac:dyDescent="0.3">
      <c r="A341" s="2" t="s">
        <v>1848</v>
      </c>
      <c r="B341" s="8" t="s">
        <v>1849</v>
      </c>
      <c r="C341" s="2" t="s">
        <v>1850</v>
      </c>
    </row>
    <row r="342" spans="1:3" hidden="1" x14ac:dyDescent="0.3">
      <c r="A342" s="18" t="s">
        <v>2942</v>
      </c>
      <c r="B342" s="8" t="s">
        <v>3368</v>
      </c>
      <c r="C342" s="2" t="s">
        <v>3146</v>
      </c>
    </row>
    <row r="343" spans="1:3" hidden="1" x14ac:dyDescent="0.3">
      <c r="A343" s="18" t="s">
        <v>2933</v>
      </c>
      <c r="B343" s="8" t="s">
        <v>3359</v>
      </c>
      <c r="C343" s="2" t="s">
        <v>3137</v>
      </c>
    </row>
    <row r="344" spans="1:3" hidden="1" x14ac:dyDescent="0.3">
      <c r="A344" s="2" t="s">
        <v>1650</v>
      </c>
      <c r="B344" s="8" t="s">
        <v>1651</v>
      </c>
      <c r="C344" s="2" t="s">
        <v>1652</v>
      </c>
    </row>
    <row r="345" spans="1:3" hidden="1" x14ac:dyDescent="0.3">
      <c r="A345" s="2" t="s">
        <v>1473</v>
      </c>
      <c r="B345" s="8" t="s">
        <v>1474</v>
      </c>
      <c r="C345" s="2" t="s">
        <v>1475</v>
      </c>
    </row>
    <row r="346" spans="1:3" x14ac:dyDescent="0.3">
      <c r="A346" s="2" t="s">
        <v>1470</v>
      </c>
      <c r="B346" s="8" t="s">
        <v>1471</v>
      </c>
      <c r="C346" s="2" t="s">
        <v>1472</v>
      </c>
    </row>
    <row r="347" spans="1:3" hidden="1" x14ac:dyDescent="0.3">
      <c r="A347" s="2" t="s">
        <v>1875</v>
      </c>
      <c r="B347" s="8" t="s">
        <v>1876</v>
      </c>
      <c r="C347" s="2" t="s">
        <v>1877</v>
      </c>
    </row>
    <row r="348" spans="1:3" hidden="1" x14ac:dyDescent="0.3">
      <c r="A348" s="2" t="s">
        <v>2503</v>
      </c>
      <c r="B348" s="8" t="s">
        <v>2504</v>
      </c>
      <c r="C348" s="2" t="s">
        <v>2505</v>
      </c>
    </row>
    <row r="349" spans="1:3" hidden="1" x14ac:dyDescent="0.3">
      <c r="A349" s="2" t="s">
        <v>2498</v>
      </c>
      <c r="B349" s="8" t="s">
        <v>2499</v>
      </c>
      <c r="C349" s="2" t="s">
        <v>27</v>
      </c>
    </row>
    <row r="350" spans="1:3" hidden="1" x14ac:dyDescent="0.3">
      <c r="A350" s="2" t="s">
        <v>2495</v>
      </c>
      <c r="B350" s="8" t="s">
        <v>2496</v>
      </c>
      <c r="C350" s="2" t="s">
        <v>2497</v>
      </c>
    </row>
    <row r="351" spans="1:3" hidden="1" x14ac:dyDescent="0.3">
      <c r="A351" s="2" t="s">
        <v>2492</v>
      </c>
      <c r="B351" s="8" t="s">
        <v>2493</v>
      </c>
      <c r="C351" s="2" t="s">
        <v>2494</v>
      </c>
    </row>
    <row r="352" spans="1:3" hidden="1" x14ac:dyDescent="0.3">
      <c r="A352" s="2" t="s">
        <v>2500</v>
      </c>
      <c r="B352" s="8" t="s">
        <v>2501</v>
      </c>
      <c r="C352" s="2" t="s">
        <v>2502</v>
      </c>
    </row>
    <row r="353" spans="1:3" hidden="1" x14ac:dyDescent="0.3">
      <c r="A353" s="2" t="s">
        <v>2488</v>
      </c>
      <c r="B353" s="8" t="s">
        <v>2489</v>
      </c>
      <c r="C353" s="2" t="s">
        <v>2490</v>
      </c>
    </row>
    <row r="354" spans="1:3" hidden="1" x14ac:dyDescent="0.3">
      <c r="A354" s="2" t="s">
        <v>2486</v>
      </c>
      <c r="B354" s="8" t="s">
        <v>2487</v>
      </c>
      <c r="C354" s="2" t="s">
        <v>28</v>
      </c>
    </row>
    <row r="355" spans="1:3" hidden="1" x14ac:dyDescent="0.3">
      <c r="A355" s="2" t="s">
        <v>2484</v>
      </c>
      <c r="B355" s="8" t="s">
        <v>2485</v>
      </c>
      <c r="C355" s="2" t="s">
        <v>29</v>
      </c>
    </row>
    <row r="356" spans="1:3" hidden="1" x14ac:dyDescent="0.3">
      <c r="A356" s="2" t="s">
        <v>2482</v>
      </c>
      <c r="B356" s="8" t="s">
        <v>2483</v>
      </c>
      <c r="C356" s="2" t="s">
        <v>30</v>
      </c>
    </row>
    <row r="357" spans="1:3" hidden="1" x14ac:dyDescent="0.3">
      <c r="A357" s="2" t="s">
        <v>2479</v>
      </c>
      <c r="B357" s="8" t="s">
        <v>2480</v>
      </c>
      <c r="C357" s="2" t="s">
        <v>2481</v>
      </c>
    </row>
    <row r="358" spans="1:3" hidden="1" x14ac:dyDescent="0.3">
      <c r="A358" s="2" t="s">
        <v>2506</v>
      </c>
      <c r="B358" s="8" t="s">
        <v>2507</v>
      </c>
      <c r="C358" s="2" t="s">
        <v>2508</v>
      </c>
    </row>
    <row r="359" spans="1:3" hidden="1" x14ac:dyDescent="0.3">
      <c r="A359" s="2" t="s">
        <v>2476</v>
      </c>
      <c r="B359" s="8" t="s">
        <v>2477</v>
      </c>
      <c r="C359" s="2" t="s">
        <v>2478</v>
      </c>
    </row>
    <row r="360" spans="1:3" x14ac:dyDescent="0.3">
      <c r="A360" s="2" t="s">
        <v>2474</v>
      </c>
      <c r="B360" s="8" t="s">
        <v>2475</v>
      </c>
      <c r="C360" s="2" t="s">
        <v>31</v>
      </c>
    </row>
    <row r="361" spans="1:3" x14ac:dyDescent="0.3">
      <c r="A361" s="2" t="s">
        <v>2470</v>
      </c>
      <c r="B361" s="8" t="s">
        <v>2471</v>
      </c>
      <c r="C361" s="2" t="s">
        <v>32</v>
      </c>
    </row>
    <row r="362" spans="1:3" x14ac:dyDescent="0.3">
      <c r="A362" s="2" t="s">
        <v>2468</v>
      </c>
      <c r="B362" s="8" t="s">
        <v>2469</v>
      </c>
      <c r="C362" s="2" t="s">
        <v>33</v>
      </c>
    </row>
    <row r="363" spans="1:3" x14ac:dyDescent="0.3">
      <c r="A363" s="2" t="s">
        <v>2465</v>
      </c>
      <c r="B363" s="8" t="s">
        <v>2466</v>
      </c>
      <c r="C363" s="2" t="s">
        <v>2467</v>
      </c>
    </row>
    <row r="364" spans="1:3" x14ac:dyDescent="0.3">
      <c r="A364" s="2" t="s">
        <v>2472</v>
      </c>
      <c r="B364" s="8" t="s">
        <v>2473</v>
      </c>
      <c r="C364" s="2" t="s">
        <v>34</v>
      </c>
    </row>
    <row r="365" spans="1:3" hidden="1" x14ac:dyDescent="0.3">
      <c r="A365" s="2" t="s">
        <v>2703</v>
      </c>
      <c r="B365" s="8"/>
      <c r="C365" s="2" t="s">
        <v>2704</v>
      </c>
    </row>
    <row r="366" spans="1:3" x14ac:dyDescent="0.3">
      <c r="A366" s="2" t="s">
        <v>2462</v>
      </c>
      <c r="B366" s="8" t="s">
        <v>2463</v>
      </c>
      <c r="C366" s="2" t="s">
        <v>2464</v>
      </c>
    </row>
    <row r="367" spans="1:3" hidden="1" x14ac:dyDescent="0.3">
      <c r="A367" s="2" t="s">
        <v>2447</v>
      </c>
      <c r="B367" s="8" t="s">
        <v>2448</v>
      </c>
      <c r="C367" s="3" t="s">
        <v>2449</v>
      </c>
    </row>
    <row r="368" spans="1:3" hidden="1" x14ac:dyDescent="0.3">
      <c r="A368" s="2" t="s">
        <v>2459</v>
      </c>
      <c r="B368" s="8" t="s">
        <v>2460</v>
      </c>
      <c r="C368" s="2" t="s">
        <v>2461</v>
      </c>
    </row>
    <row r="369" spans="1:3" hidden="1" x14ac:dyDescent="0.3">
      <c r="A369" s="2" t="s">
        <v>2456</v>
      </c>
      <c r="B369" s="8" t="s">
        <v>2457</v>
      </c>
      <c r="C369" s="2" t="s">
        <v>2458</v>
      </c>
    </row>
    <row r="370" spans="1:3" hidden="1" x14ac:dyDescent="0.3">
      <c r="A370" s="2" t="s">
        <v>2453</v>
      </c>
      <c r="B370" s="8" t="s">
        <v>2454</v>
      </c>
      <c r="C370" s="2" t="s">
        <v>2455</v>
      </c>
    </row>
    <row r="371" spans="1:3" hidden="1" x14ac:dyDescent="0.3">
      <c r="A371" s="2" t="s">
        <v>2450</v>
      </c>
      <c r="B371" s="8" t="s">
        <v>2451</v>
      </c>
      <c r="C371" s="2" t="s">
        <v>2452</v>
      </c>
    </row>
    <row r="372" spans="1:3" hidden="1" x14ac:dyDescent="0.3">
      <c r="A372" s="2" t="s">
        <v>2432</v>
      </c>
      <c r="B372" s="8" t="s">
        <v>2433</v>
      </c>
      <c r="C372" s="3" t="s">
        <v>2434</v>
      </c>
    </row>
    <row r="373" spans="1:3" hidden="1" x14ac:dyDescent="0.3">
      <c r="A373" s="2" t="s">
        <v>2438</v>
      </c>
      <c r="B373" s="8" t="s">
        <v>2439</v>
      </c>
      <c r="C373" s="2" t="s">
        <v>2440</v>
      </c>
    </row>
    <row r="374" spans="1:3" hidden="1" x14ac:dyDescent="0.3">
      <c r="A374" s="2" t="s">
        <v>2444</v>
      </c>
      <c r="B374" s="8" t="s">
        <v>2445</v>
      </c>
      <c r="C374" s="2" t="s">
        <v>2446</v>
      </c>
    </row>
    <row r="375" spans="1:3" hidden="1" x14ac:dyDescent="0.3">
      <c r="A375" s="2" t="s">
        <v>2435</v>
      </c>
      <c r="B375" s="8" t="s">
        <v>2436</v>
      </c>
      <c r="C375" s="2" t="s">
        <v>2437</v>
      </c>
    </row>
    <row r="376" spans="1:3" hidden="1" x14ac:dyDescent="0.3">
      <c r="A376" s="2" t="s">
        <v>2441</v>
      </c>
      <c r="B376" s="8" t="s">
        <v>2442</v>
      </c>
      <c r="C376" s="2" t="s">
        <v>2443</v>
      </c>
    </row>
    <row r="377" spans="1:3" hidden="1" x14ac:dyDescent="0.3">
      <c r="A377" s="2" t="s">
        <v>229</v>
      </c>
      <c r="B377" s="8" t="s">
        <v>230</v>
      </c>
      <c r="C377" s="2" t="s">
        <v>231</v>
      </c>
    </row>
    <row r="378" spans="1:3" hidden="1" x14ac:dyDescent="0.3">
      <c r="A378" s="2" t="s">
        <v>220</v>
      </c>
      <c r="B378" s="8" t="s">
        <v>221</v>
      </c>
      <c r="C378" s="2" t="s">
        <v>222</v>
      </c>
    </row>
    <row r="379" spans="1:3" hidden="1" x14ac:dyDescent="0.3">
      <c r="A379" s="2" t="s">
        <v>217</v>
      </c>
      <c r="B379" s="8" t="s">
        <v>218</v>
      </c>
      <c r="C379" s="2" t="s">
        <v>219</v>
      </c>
    </row>
    <row r="380" spans="1:3" hidden="1" x14ac:dyDescent="0.3">
      <c r="A380" s="2" t="s">
        <v>850</v>
      </c>
      <c r="B380" s="8" t="s">
        <v>851</v>
      </c>
      <c r="C380" s="2" t="s">
        <v>852</v>
      </c>
    </row>
    <row r="381" spans="1:3" hidden="1" x14ac:dyDescent="0.3">
      <c r="A381" s="2" t="s">
        <v>847</v>
      </c>
      <c r="B381" s="8" t="s">
        <v>848</v>
      </c>
      <c r="C381" s="2" t="s">
        <v>849</v>
      </c>
    </row>
    <row r="382" spans="1:3" hidden="1" x14ac:dyDescent="0.3">
      <c r="A382" s="18" t="s">
        <v>2788</v>
      </c>
      <c r="B382" s="8" t="s">
        <v>3214</v>
      </c>
      <c r="C382" s="2" t="s">
        <v>3010</v>
      </c>
    </row>
    <row r="383" spans="1:3" hidden="1" x14ac:dyDescent="0.3">
      <c r="A383" s="2" t="s">
        <v>844</v>
      </c>
      <c r="B383" s="8" t="s">
        <v>845</v>
      </c>
      <c r="C383" s="2" t="s">
        <v>846</v>
      </c>
    </row>
    <row r="384" spans="1:3" hidden="1" x14ac:dyDescent="0.3">
      <c r="A384" s="2" t="s">
        <v>841</v>
      </c>
      <c r="B384" s="8" t="s">
        <v>842</v>
      </c>
      <c r="C384" s="2" t="s">
        <v>843</v>
      </c>
    </row>
    <row r="385" spans="1:3" hidden="1" x14ac:dyDescent="0.3">
      <c r="A385" s="2" t="s">
        <v>214</v>
      </c>
      <c r="B385" s="8" t="s">
        <v>215</v>
      </c>
      <c r="C385" s="2" t="s">
        <v>216</v>
      </c>
    </row>
    <row r="386" spans="1:3" hidden="1" x14ac:dyDescent="0.3">
      <c r="A386" s="2" t="s">
        <v>205</v>
      </c>
      <c r="B386" s="8" t="s">
        <v>206</v>
      </c>
      <c r="C386" s="2" t="s">
        <v>207</v>
      </c>
    </row>
    <row r="387" spans="1:3" hidden="1" x14ac:dyDescent="0.3">
      <c r="A387" s="2" t="s">
        <v>202</v>
      </c>
      <c r="B387" s="8" t="s">
        <v>203</v>
      </c>
      <c r="C387" s="2" t="s">
        <v>204</v>
      </c>
    </row>
    <row r="388" spans="1:3" hidden="1" x14ac:dyDescent="0.3">
      <c r="A388" s="2" t="s">
        <v>838</v>
      </c>
      <c r="B388" s="8" t="s">
        <v>839</v>
      </c>
      <c r="C388" s="2" t="s">
        <v>840</v>
      </c>
    </row>
    <row r="389" spans="1:3" hidden="1" x14ac:dyDescent="0.3">
      <c r="A389" s="2" t="s">
        <v>835</v>
      </c>
      <c r="B389" s="8" t="s">
        <v>836</v>
      </c>
      <c r="C389" s="2" t="s">
        <v>837</v>
      </c>
    </row>
    <row r="390" spans="1:3" hidden="1" x14ac:dyDescent="0.3">
      <c r="A390" s="2" t="s">
        <v>832</v>
      </c>
      <c r="B390" s="8" t="s">
        <v>833</v>
      </c>
      <c r="C390" s="2" t="s">
        <v>834</v>
      </c>
    </row>
    <row r="391" spans="1:3" hidden="1" x14ac:dyDescent="0.3">
      <c r="A391" s="2" t="s">
        <v>829</v>
      </c>
      <c r="B391" s="8" t="s">
        <v>830</v>
      </c>
      <c r="C391" s="2" t="s">
        <v>831</v>
      </c>
    </row>
    <row r="392" spans="1:3" x14ac:dyDescent="0.3">
      <c r="A392" s="2" t="s">
        <v>817</v>
      </c>
      <c r="B392" s="8" t="s">
        <v>818</v>
      </c>
      <c r="C392" s="2" t="s">
        <v>819</v>
      </c>
    </row>
    <row r="393" spans="1:3" x14ac:dyDescent="0.3">
      <c r="A393" s="2" t="s">
        <v>826</v>
      </c>
      <c r="B393" s="8" t="s">
        <v>827</v>
      </c>
      <c r="C393" s="2" t="s">
        <v>828</v>
      </c>
    </row>
    <row r="394" spans="1:3" x14ac:dyDescent="0.3">
      <c r="A394" s="2" t="s">
        <v>823</v>
      </c>
      <c r="B394" s="8" t="s">
        <v>824</v>
      </c>
      <c r="C394" s="2" t="s">
        <v>825</v>
      </c>
    </row>
    <row r="395" spans="1:3" x14ac:dyDescent="0.3">
      <c r="A395" s="2" t="s">
        <v>820</v>
      </c>
      <c r="B395" s="8" t="s">
        <v>821</v>
      </c>
      <c r="C395" s="2" t="s">
        <v>822</v>
      </c>
    </row>
    <row r="396" spans="1:3" x14ac:dyDescent="0.3">
      <c r="A396" s="2" t="s">
        <v>814</v>
      </c>
      <c r="B396" s="8" t="s">
        <v>815</v>
      </c>
      <c r="C396" s="2" t="s">
        <v>816</v>
      </c>
    </row>
    <row r="397" spans="1:3" x14ac:dyDescent="0.3">
      <c r="A397" s="18" t="s">
        <v>2916</v>
      </c>
      <c r="B397" s="8" t="s">
        <v>3342</v>
      </c>
      <c r="C397" s="2" t="s">
        <v>3120</v>
      </c>
    </row>
    <row r="398" spans="1:3" x14ac:dyDescent="0.3">
      <c r="A398" s="2" t="s">
        <v>199</v>
      </c>
      <c r="B398" s="8" t="s">
        <v>200</v>
      </c>
      <c r="C398" s="2" t="s">
        <v>201</v>
      </c>
    </row>
    <row r="399" spans="1:3" x14ac:dyDescent="0.3">
      <c r="A399" s="2" t="s">
        <v>187</v>
      </c>
      <c r="B399" s="8" t="s">
        <v>188</v>
      </c>
      <c r="C399" s="2" t="s">
        <v>189</v>
      </c>
    </row>
    <row r="400" spans="1:3" x14ac:dyDescent="0.3">
      <c r="A400" s="2" t="s">
        <v>183</v>
      </c>
      <c r="B400" s="8" t="s">
        <v>184</v>
      </c>
      <c r="C400" s="2" t="s">
        <v>185</v>
      </c>
    </row>
    <row r="401" spans="1:3" hidden="1" x14ac:dyDescent="0.3">
      <c r="A401" s="18" t="s">
        <v>2792</v>
      </c>
      <c r="B401" s="8" t="s">
        <v>3218</v>
      </c>
      <c r="C401" s="2" t="s">
        <v>3014</v>
      </c>
    </row>
    <row r="402" spans="1:3" hidden="1" x14ac:dyDescent="0.3">
      <c r="A402" s="18" t="s">
        <v>2749</v>
      </c>
      <c r="B402" s="8" t="s">
        <v>3175</v>
      </c>
      <c r="C402" s="2" t="s">
        <v>2971</v>
      </c>
    </row>
    <row r="403" spans="1:3" x14ac:dyDescent="0.3">
      <c r="A403" s="2" t="s">
        <v>903</v>
      </c>
      <c r="B403" s="8" t="s">
        <v>904</v>
      </c>
      <c r="C403" s="2" t="s">
        <v>905</v>
      </c>
    </row>
    <row r="404" spans="1:3" hidden="1" x14ac:dyDescent="0.3">
      <c r="A404" s="2" t="s">
        <v>989</v>
      </c>
      <c r="B404" s="8" t="s">
        <v>990</v>
      </c>
      <c r="C404" s="2" t="s">
        <v>991</v>
      </c>
    </row>
    <row r="405" spans="1:3" x14ac:dyDescent="0.3">
      <c r="A405" s="2" t="s">
        <v>986</v>
      </c>
      <c r="B405" s="8" t="s">
        <v>987</v>
      </c>
      <c r="C405" s="2" t="s">
        <v>988</v>
      </c>
    </row>
    <row r="406" spans="1:3" hidden="1" x14ac:dyDescent="0.3">
      <c r="A406" s="2" t="s">
        <v>1863</v>
      </c>
      <c r="B406" s="8" t="s">
        <v>1864</v>
      </c>
      <c r="C406" s="2" t="s">
        <v>1865</v>
      </c>
    </row>
    <row r="407" spans="1:3" x14ac:dyDescent="0.3">
      <c r="A407" s="2" t="s">
        <v>1866</v>
      </c>
      <c r="B407" s="8" t="s">
        <v>1867</v>
      </c>
      <c r="C407" s="2" t="s">
        <v>1868</v>
      </c>
    </row>
    <row r="408" spans="1:3" hidden="1" x14ac:dyDescent="0.3">
      <c r="A408" s="18" t="s">
        <v>2851</v>
      </c>
      <c r="B408" s="8" t="s">
        <v>3277</v>
      </c>
      <c r="C408" s="2" t="s">
        <v>3073</v>
      </c>
    </row>
    <row r="409" spans="1:3" hidden="1" x14ac:dyDescent="0.3">
      <c r="A409" s="2" t="s">
        <v>1860</v>
      </c>
      <c r="B409" s="8" t="s">
        <v>1861</v>
      </c>
      <c r="C409" s="2" t="s">
        <v>1862</v>
      </c>
    </row>
    <row r="410" spans="1:3" hidden="1" x14ac:dyDescent="0.3">
      <c r="A410" s="18" t="s">
        <v>2932</v>
      </c>
      <c r="B410" s="8" t="s">
        <v>3358</v>
      </c>
      <c r="C410" s="2" t="s">
        <v>3136</v>
      </c>
    </row>
    <row r="411" spans="1:3" hidden="1" x14ac:dyDescent="0.3">
      <c r="A411" s="2" t="s">
        <v>1854</v>
      </c>
      <c r="B411" s="8" t="s">
        <v>1855</v>
      </c>
      <c r="C411" s="2" t="s">
        <v>1856</v>
      </c>
    </row>
    <row r="412" spans="1:3" x14ac:dyDescent="0.3">
      <c r="A412" s="2" t="s">
        <v>1857</v>
      </c>
      <c r="B412" s="8" t="s">
        <v>1858</v>
      </c>
      <c r="C412" s="2" t="s">
        <v>1859</v>
      </c>
    </row>
    <row r="413" spans="1:3" hidden="1" x14ac:dyDescent="0.3">
      <c r="A413" s="18" t="s">
        <v>2838</v>
      </c>
      <c r="B413" s="8" t="s">
        <v>3264</v>
      </c>
      <c r="C413" s="2" t="s">
        <v>3060</v>
      </c>
    </row>
    <row r="414" spans="1:3" hidden="1" x14ac:dyDescent="0.3">
      <c r="A414" s="2" t="s">
        <v>1851</v>
      </c>
      <c r="B414" s="8" t="s">
        <v>1852</v>
      </c>
      <c r="C414" s="2" t="s">
        <v>1853</v>
      </c>
    </row>
    <row r="415" spans="1:3" hidden="1" x14ac:dyDescent="0.3">
      <c r="A415" s="18" t="s">
        <v>2934</v>
      </c>
      <c r="B415" s="8" t="s">
        <v>3360</v>
      </c>
      <c r="C415" s="2" t="s">
        <v>3138</v>
      </c>
    </row>
    <row r="416" spans="1:3" hidden="1" x14ac:dyDescent="0.3">
      <c r="A416" s="2" t="s">
        <v>1033</v>
      </c>
      <c r="B416" s="8" t="s">
        <v>1034</v>
      </c>
      <c r="C416" s="2" t="s">
        <v>1035</v>
      </c>
    </row>
    <row r="417" spans="1:3" hidden="1" x14ac:dyDescent="0.3">
      <c r="A417" s="2" t="s">
        <v>1030</v>
      </c>
      <c r="B417" s="8" t="s">
        <v>1031</v>
      </c>
      <c r="C417" s="2" t="s">
        <v>1032</v>
      </c>
    </row>
    <row r="418" spans="1:3" hidden="1" x14ac:dyDescent="0.3">
      <c r="A418" s="2" t="s">
        <v>1027</v>
      </c>
      <c r="B418" s="8" t="s">
        <v>1028</v>
      </c>
      <c r="C418" s="2" t="s">
        <v>1029</v>
      </c>
    </row>
    <row r="419" spans="1:3" hidden="1" x14ac:dyDescent="0.3">
      <c r="A419" s="2" t="s">
        <v>1023</v>
      </c>
      <c r="B419" s="8" t="s">
        <v>1024</v>
      </c>
      <c r="C419" s="2" t="s">
        <v>1025</v>
      </c>
    </row>
    <row r="420" spans="1:3" hidden="1" x14ac:dyDescent="0.3">
      <c r="A420" s="2" t="s">
        <v>1586</v>
      </c>
      <c r="B420" s="8" t="s">
        <v>1587</v>
      </c>
      <c r="C420" s="2" t="s">
        <v>1588</v>
      </c>
    </row>
    <row r="421" spans="1:3" hidden="1" x14ac:dyDescent="0.3">
      <c r="A421" s="2" t="s">
        <v>1318</v>
      </c>
      <c r="B421" s="8" t="s">
        <v>1319</v>
      </c>
      <c r="C421" s="2" t="s">
        <v>1320</v>
      </c>
    </row>
    <row r="422" spans="1:3" hidden="1" x14ac:dyDescent="0.3">
      <c r="A422" s="2" t="s">
        <v>1592</v>
      </c>
      <c r="B422" s="8" t="s">
        <v>1593</v>
      </c>
      <c r="C422" s="2" t="s">
        <v>1594</v>
      </c>
    </row>
    <row r="423" spans="1:3" hidden="1" x14ac:dyDescent="0.3">
      <c r="A423" s="2" t="s">
        <v>1589</v>
      </c>
      <c r="B423" s="8" t="s">
        <v>1590</v>
      </c>
      <c r="C423" s="2" t="s">
        <v>1591</v>
      </c>
    </row>
    <row r="424" spans="1:3" hidden="1" x14ac:dyDescent="0.3">
      <c r="A424" s="2" t="s">
        <v>1321</v>
      </c>
      <c r="B424" s="8" t="s">
        <v>1322</v>
      </c>
      <c r="C424" s="2" t="s">
        <v>1323</v>
      </c>
    </row>
    <row r="425" spans="1:3" x14ac:dyDescent="0.3">
      <c r="A425" s="2" t="s">
        <v>1577</v>
      </c>
      <c r="B425" s="8" t="s">
        <v>1578</v>
      </c>
      <c r="C425" s="2" t="s">
        <v>1579</v>
      </c>
    </row>
    <row r="426" spans="1:3" x14ac:dyDescent="0.3">
      <c r="A426" s="2" t="s">
        <v>1312</v>
      </c>
      <c r="B426" s="8" t="s">
        <v>1313</v>
      </c>
      <c r="C426" s="2" t="s">
        <v>1314</v>
      </c>
    </row>
    <row r="427" spans="1:3" x14ac:dyDescent="0.3">
      <c r="A427" s="2" t="s">
        <v>1583</v>
      </c>
      <c r="B427" s="8" t="s">
        <v>1584</v>
      </c>
      <c r="C427" s="2" t="s">
        <v>1585</v>
      </c>
    </row>
    <row r="428" spans="1:3" x14ac:dyDescent="0.3">
      <c r="A428" s="2" t="s">
        <v>1580</v>
      </c>
      <c r="B428" s="8" t="s">
        <v>1581</v>
      </c>
      <c r="C428" s="2" t="s">
        <v>1582</v>
      </c>
    </row>
    <row r="429" spans="1:3" x14ac:dyDescent="0.3">
      <c r="A429" s="2" t="s">
        <v>1315</v>
      </c>
      <c r="B429" s="8" t="s">
        <v>1316</v>
      </c>
      <c r="C429" s="2" t="s">
        <v>1317</v>
      </c>
    </row>
    <row r="430" spans="1:3" hidden="1" x14ac:dyDescent="0.3">
      <c r="A430" s="2" t="s">
        <v>177</v>
      </c>
      <c r="B430" s="8" t="s">
        <v>178</v>
      </c>
      <c r="C430" s="2" t="s">
        <v>179</v>
      </c>
    </row>
    <row r="431" spans="1:3" hidden="1" x14ac:dyDescent="0.3">
      <c r="A431" s="2" t="s">
        <v>1558</v>
      </c>
      <c r="B431" s="8" t="s">
        <v>1559</v>
      </c>
      <c r="C431" s="2" t="s">
        <v>35</v>
      </c>
    </row>
    <row r="432" spans="1:3" hidden="1" x14ac:dyDescent="0.3">
      <c r="A432" s="18" t="s">
        <v>2776</v>
      </c>
      <c r="B432" s="8" t="s">
        <v>3202</v>
      </c>
      <c r="C432" s="2" t="s">
        <v>2998</v>
      </c>
    </row>
    <row r="433" spans="1:3" hidden="1" x14ac:dyDescent="0.3">
      <c r="A433" s="2" t="s">
        <v>180</v>
      </c>
      <c r="B433" s="8" t="s">
        <v>181</v>
      </c>
      <c r="C433" s="2" t="s">
        <v>182</v>
      </c>
    </row>
    <row r="434" spans="1:3" hidden="1" x14ac:dyDescent="0.3">
      <c r="A434" s="18" t="s">
        <v>2923</v>
      </c>
      <c r="B434" s="8" t="s">
        <v>3349</v>
      </c>
      <c r="C434" s="2" t="s">
        <v>3127</v>
      </c>
    </row>
    <row r="435" spans="1:3" hidden="1" x14ac:dyDescent="0.3">
      <c r="A435" s="18" t="s">
        <v>2836</v>
      </c>
      <c r="B435" s="8" t="s">
        <v>3262</v>
      </c>
      <c r="C435" s="2" t="s">
        <v>3058</v>
      </c>
    </row>
    <row r="436" spans="1:3" hidden="1" x14ac:dyDescent="0.3">
      <c r="A436" s="2" t="s">
        <v>521</v>
      </c>
      <c r="B436" s="8" t="s">
        <v>522</v>
      </c>
      <c r="C436" s="2" t="s">
        <v>523</v>
      </c>
    </row>
    <row r="437" spans="1:3" hidden="1" x14ac:dyDescent="0.3">
      <c r="A437" s="2" t="s">
        <v>247</v>
      </c>
      <c r="B437" s="8" t="s">
        <v>248</v>
      </c>
      <c r="C437" s="2" t="s">
        <v>249</v>
      </c>
    </row>
    <row r="438" spans="1:3" hidden="1" x14ac:dyDescent="0.3">
      <c r="A438" s="2" t="s">
        <v>242</v>
      </c>
      <c r="B438" s="8" t="s">
        <v>243</v>
      </c>
      <c r="C438" s="2" t="s">
        <v>244</v>
      </c>
    </row>
    <row r="439" spans="1:3" hidden="1" x14ac:dyDescent="0.3">
      <c r="A439" s="2" t="s">
        <v>1108</v>
      </c>
      <c r="B439" s="8" t="s">
        <v>1109</v>
      </c>
      <c r="C439" s="2" t="s">
        <v>1110</v>
      </c>
    </row>
    <row r="440" spans="1:3" hidden="1" x14ac:dyDescent="0.3">
      <c r="A440" s="2" t="s">
        <v>2181</v>
      </c>
      <c r="B440" s="8" t="s">
        <v>2182</v>
      </c>
      <c r="C440" s="2" t="s">
        <v>2183</v>
      </c>
    </row>
    <row r="441" spans="1:3" hidden="1" x14ac:dyDescent="0.3">
      <c r="A441" s="2" t="s">
        <v>2178</v>
      </c>
      <c r="B441" s="8" t="s">
        <v>2179</v>
      </c>
      <c r="C441" s="2" t="s">
        <v>2180</v>
      </c>
    </row>
    <row r="442" spans="1:3" hidden="1" x14ac:dyDescent="0.3">
      <c r="A442" s="2" t="s">
        <v>1878</v>
      </c>
      <c r="B442" s="8" t="s">
        <v>1879</v>
      </c>
      <c r="C442" s="2" t="s">
        <v>1880</v>
      </c>
    </row>
    <row r="443" spans="1:3" hidden="1" x14ac:dyDescent="0.3">
      <c r="A443" s="2" t="s">
        <v>2175</v>
      </c>
      <c r="B443" s="8" t="s">
        <v>2176</v>
      </c>
      <c r="C443" s="2" t="s">
        <v>2177</v>
      </c>
    </row>
    <row r="444" spans="1:3" hidden="1" x14ac:dyDescent="0.3">
      <c r="A444" s="2" t="s">
        <v>1914</v>
      </c>
      <c r="B444" s="8" t="s">
        <v>1915</v>
      </c>
      <c r="C444" s="2" t="s">
        <v>1916</v>
      </c>
    </row>
    <row r="445" spans="1:3" hidden="1" x14ac:dyDescent="0.3">
      <c r="A445" s="2" t="s">
        <v>1911</v>
      </c>
      <c r="B445" s="8" t="s">
        <v>1912</v>
      </c>
      <c r="C445" s="2" t="s">
        <v>36</v>
      </c>
    </row>
    <row r="446" spans="1:3" hidden="1" x14ac:dyDescent="0.3">
      <c r="A446" s="2" t="s">
        <v>1787</v>
      </c>
      <c r="B446" s="8" t="s">
        <v>1788</v>
      </c>
      <c r="C446" s="2" t="s">
        <v>1789</v>
      </c>
    </row>
    <row r="447" spans="1:3" hidden="1" x14ac:dyDescent="0.3">
      <c r="A447" s="2" t="s">
        <v>1955</v>
      </c>
      <c r="B447" s="8" t="s">
        <v>1956</v>
      </c>
      <c r="C447" s="2" t="s">
        <v>1957</v>
      </c>
    </row>
    <row r="448" spans="1:3" hidden="1" x14ac:dyDescent="0.3">
      <c r="A448" s="2" t="s">
        <v>1949</v>
      </c>
      <c r="B448" s="8" t="s">
        <v>1950</v>
      </c>
      <c r="C448" s="2" t="s">
        <v>1951</v>
      </c>
    </row>
    <row r="449" spans="1:3" hidden="1" x14ac:dyDescent="0.3">
      <c r="A449" s="2" t="s">
        <v>1952</v>
      </c>
      <c r="B449" s="8" t="s">
        <v>1953</v>
      </c>
      <c r="C449" s="2" t="s">
        <v>1954</v>
      </c>
    </row>
    <row r="450" spans="1:3" x14ac:dyDescent="0.3">
      <c r="A450" s="2" t="s">
        <v>1007</v>
      </c>
      <c r="B450" s="8" t="s">
        <v>1008</v>
      </c>
      <c r="C450" s="2" t="s">
        <v>1009</v>
      </c>
    </row>
    <row r="451" spans="1:3" hidden="1" x14ac:dyDescent="0.3">
      <c r="A451" s="2" t="s">
        <v>2620</v>
      </c>
      <c r="B451" s="8" t="s">
        <v>2621</v>
      </c>
      <c r="C451" s="24" t="s">
        <v>3425</v>
      </c>
    </row>
    <row r="452" spans="1:3" hidden="1" x14ac:dyDescent="0.3">
      <c r="A452" s="2" t="s">
        <v>1937</v>
      </c>
      <c r="B452" s="8" t="s">
        <v>1938</v>
      </c>
      <c r="C452" s="2" t="s">
        <v>1939</v>
      </c>
    </row>
    <row r="453" spans="1:3" hidden="1" x14ac:dyDescent="0.3">
      <c r="A453" s="18" t="s">
        <v>2755</v>
      </c>
      <c r="B453" s="8" t="s">
        <v>3181</v>
      </c>
      <c r="C453" s="2" t="s">
        <v>2977</v>
      </c>
    </row>
    <row r="454" spans="1:3" hidden="1" x14ac:dyDescent="0.3">
      <c r="A454" s="18" t="s">
        <v>2780</v>
      </c>
      <c r="B454" s="8" t="s">
        <v>3206</v>
      </c>
      <c r="C454" s="2" t="s">
        <v>3002</v>
      </c>
    </row>
    <row r="455" spans="1:3" hidden="1" x14ac:dyDescent="0.3">
      <c r="A455" s="18" t="s">
        <v>2787</v>
      </c>
      <c r="B455" s="8" t="s">
        <v>3213</v>
      </c>
      <c r="C455" s="2" t="s">
        <v>3009</v>
      </c>
    </row>
    <row r="456" spans="1:3" hidden="1" x14ac:dyDescent="0.3">
      <c r="A456" s="18" t="s">
        <v>2845</v>
      </c>
      <c r="B456" s="8" t="s">
        <v>3271</v>
      </c>
      <c r="C456" s="2" t="s">
        <v>3067</v>
      </c>
    </row>
    <row r="457" spans="1:3" hidden="1" x14ac:dyDescent="0.3">
      <c r="A457" s="2" t="s">
        <v>1933</v>
      </c>
      <c r="B457" s="8" t="s">
        <v>1934</v>
      </c>
      <c r="C457" s="2" t="s">
        <v>1935</v>
      </c>
    </row>
    <row r="458" spans="1:3" hidden="1" x14ac:dyDescent="0.3">
      <c r="A458" s="2" t="s">
        <v>2623</v>
      </c>
      <c r="B458" s="8" t="s">
        <v>2624</v>
      </c>
      <c r="C458" s="3" t="s">
        <v>2625</v>
      </c>
    </row>
    <row r="459" spans="1:3" hidden="1" x14ac:dyDescent="0.3">
      <c r="A459" s="2" t="s">
        <v>350</v>
      </c>
      <c r="B459" s="9" t="s">
        <v>351</v>
      </c>
      <c r="C459" s="3" t="s">
        <v>37</v>
      </c>
    </row>
    <row r="460" spans="1:3" hidden="1" x14ac:dyDescent="0.3">
      <c r="A460" s="18" t="s">
        <v>2737</v>
      </c>
      <c r="B460" s="8" t="s">
        <v>3163</v>
      </c>
      <c r="C460" s="2" t="s">
        <v>2959</v>
      </c>
    </row>
    <row r="461" spans="1:3" hidden="1" x14ac:dyDescent="0.3">
      <c r="A461" s="18" t="s">
        <v>2763</v>
      </c>
      <c r="B461" s="8" t="s">
        <v>3189</v>
      </c>
      <c r="C461" s="2" t="s">
        <v>2985</v>
      </c>
    </row>
    <row r="462" spans="1:3" hidden="1" x14ac:dyDescent="0.3">
      <c r="A462" s="2" t="s">
        <v>347</v>
      </c>
      <c r="B462" s="9" t="s">
        <v>348</v>
      </c>
      <c r="C462" s="3" t="s">
        <v>38</v>
      </c>
    </row>
    <row r="463" spans="1:3" hidden="1" x14ac:dyDescent="0.3">
      <c r="A463" s="18" t="s">
        <v>2773</v>
      </c>
      <c r="B463" s="8" t="s">
        <v>3199</v>
      </c>
      <c r="C463" s="2" t="s">
        <v>2995</v>
      </c>
    </row>
    <row r="464" spans="1:3" hidden="1" x14ac:dyDescent="0.3">
      <c r="A464" s="18" t="s">
        <v>2795</v>
      </c>
      <c r="B464" s="8" t="s">
        <v>3221</v>
      </c>
      <c r="C464" s="2" t="s">
        <v>3017</v>
      </c>
    </row>
    <row r="465" spans="1:3" hidden="1" x14ac:dyDescent="0.3">
      <c r="A465" s="18" t="s">
        <v>2741</v>
      </c>
      <c r="B465" s="8" t="s">
        <v>3167</v>
      </c>
      <c r="C465" s="2" t="s">
        <v>2963</v>
      </c>
    </row>
    <row r="466" spans="1:3" hidden="1" x14ac:dyDescent="0.3">
      <c r="A466" s="18" t="s">
        <v>2798</v>
      </c>
      <c r="B466" s="8" t="s">
        <v>3224</v>
      </c>
      <c r="C466" s="2" t="s">
        <v>3020</v>
      </c>
    </row>
    <row r="467" spans="1:3" hidden="1" x14ac:dyDescent="0.3">
      <c r="A467" s="2" t="s">
        <v>1943</v>
      </c>
      <c r="B467" s="8" t="s">
        <v>1944</v>
      </c>
      <c r="C467" s="3" t="s">
        <v>1945</v>
      </c>
    </row>
    <row r="468" spans="1:3" hidden="1" x14ac:dyDescent="0.3">
      <c r="A468" s="18" t="s">
        <v>2835</v>
      </c>
      <c r="B468" s="8" t="s">
        <v>3261</v>
      </c>
      <c r="C468" s="2" t="s">
        <v>3057</v>
      </c>
    </row>
    <row r="469" spans="1:3" hidden="1" x14ac:dyDescent="0.3">
      <c r="A469" s="18" t="s">
        <v>2724</v>
      </c>
      <c r="B469" s="8" t="s">
        <v>3150</v>
      </c>
      <c r="C469" s="2" t="s">
        <v>2946</v>
      </c>
    </row>
    <row r="470" spans="1:3" hidden="1" x14ac:dyDescent="0.3">
      <c r="A470" s="18" t="s">
        <v>2931</v>
      </c>
      <c r="B470" s="8" t="s">
        <v>3357</v>
      </c>
      <c r="C470" s="2" t="s">
        <v>3135</v>
      </c>
    </row>
    <row r="471" spans="1:3" hidden="1" x14ac:dyDescent="0.3">
      <c r="A471" s="18" t="s">
        <v>2815</v>
      </c>
      <c r="B471" s="8" t="s">
        <v>3241</v>
      </c>
      <c r="C471" s="2" t="s">
        <v>3037</v>
      </c>
    </row>
    <row r="472" spans="1:3" hidden="1" x14ac:dyDescent="0.3">
      <c r="A472" s="18" t="s">
        <v>2842</v>
      </c>
      <c r="B472" s="8" t="s">
        <v>3268</v>
      </c>
      <c r="C472" s="2" t="s">
        <v>3064</v>
      </c>
    </row>
    <row r="473" spans="1:3" hidden="1" x14ac:dyDescent="0.3">
      <c r="A473" s="2" t="s">
        <v>1940</v>
      </c>
      <c r="B473" s="8" t="s">
        <v>1941</v>
      </c>
      <c r="C473" s="3" t="s">
        <v>39</v>
      </c>
    </row>
    <row r="474" spans="1:3" hidden="1" x14ac:dyDescent="0.3">
      <c r="A474" s="18" t="s">
        <v>2822</v>
      </c>
      <c r="B474" s="8" t="s">
        <v>3248</v>
      </c>
      <c r="C474" s="2" t="s">
        <v>3044</v>
      </c>
    </row>
    <row r="475" spans="1:3" hidden="1" x14ac:dyDescent="0.3">
      <c r="A475" s="18" t="s">
        <v>2825</v>
      </c>
      <c r="B475" s="8" t="s">
        <v>3251</v>
      </c>
      <c r="C475" s="2" t="s">
        <v>3047</v>
      </c>
    </row>
    <row r="476" spans="1:3" hidden="1" x14ac:dyDescent="0.3">
      <c r="A476" s="18" t="s">
        <v>2930</v>
      </c>
      <c r="B476" s="8" t="s">
        <v>3356</v>
      </c>
      <c r="C476" s="2" t="s">
        <v>3134</v>
      </c>
    </row>
    <row r="477" spans="1:3" hidden="1" x14ac:dyDescent="0.3">
      <c r="A477" s="18" t="s">
        <v>2764</v>
      </c>
      <c r="B477" s="8" t="s">
        <v>3190</v>
      </c>
      <c r="C477" s="2" t="s">
        <v>2986</v>
      </c>
    </row>
    <row r="478" spans="1:3" hidden="1" x14ac:dyDescent="0.3">
      <c r="A478" s="18" t="s">
        <v>2751</v>
      </c>
      <c r="B478" s="8" t="s">
        <v>3177</v>
      </c>
      <c r="C478" s="2" t="s">
        <v>2973</v>
      </c>
    </row>
    <row r="479" spans="1:3" hidden="1" x14ac:dyDescent="0.3">
      <c r="A479" s="2" t="s">
        <v>1930</v>
      </c>
      <c r="B479" s="8" t="s">
        <v>1931</v>
      </c>
      <c r="C479" s="2" t="s">
        <v>1932</v>
      </c>
    </row>
    <row r="480" spans="1:3" hidden="1" x14ac:dyDescent="0.3">
      <c r="A480" s="2" t="s">
        <v>1926</v>
      </c>
      <c r="B480" s="8" t="s">
        <v>1927</v>
      </c>
      <c r="C480" s="2" t="s">
        <v>1928</v>
      </c>
    </row>
    <row r="481" spans="1:3" hidden="1" x14ac:dyDescent="0.3">
      <c r="A481" s="2" t="s">
        <v>924</v>
      </c>
      <c r="B481" s="8" t="s">
        <v>925</v>
      </c>
      <c r="C481" s="2" t="s">
        <v>926</v>
      </c>
    </row>
    <row r="482" spans="1:3" hidden="1" x14ac:dyDescent="0.3">
      <c r="A482" s="2" t="s">
        <v>811</v>
      </c>
      <c r="B482" s="8" t="s">
        <v>812</v>
      </c>
      <c r="C482" s="2" t="s">
        <v>813</v>
      </c>
    </row>
    <row r="483" spans="1:3" hidden="1" x14ac:dyDescent="0.3">
      <c r="A483" s="2" t="s">
        <v>304</v>
      </c>
      <c r="B483" s="8" t="s">
        <v>305</v>
      </c>
      <c r="C483" s="2" t="s">
        <v>306</v>
      </c>
    </row>
    <row r="484" spans="1:3" hidden="1" x14ac:dyDescent="0.3">
      <c r="A484" s="2" t="s">
        <v>518</v>
      </c>
      <c r="B484" s="8" t="s">
        <v>519</v>
      </c>
      <c r="C484" s="2" t="s">
        <v>520</v>
      </c>
    </row>
    <row r="485" spans="1:3" hidden="1" x14ac:dyDescent="0.3">
      <c r="A485" s="2" t="s">
        <v>514</v>
      </c>
      <c r="B485" s="8" t="s">
        <v>515</v>
      </c>
      <c r="C485" s="2" t="s">
        <v>516</v>
      </c>
    </row>
    <row r="486" spans="1:3" hidden="1" x14ac:dyDescent="0.3">
      <c r="A486" s="2" t="s">
        <v>1598</v>
      </c>
      <c r="B486" s="8" t="s">
        <v>1599</v>
      </c>
      <c r="C486" s="2" t="s">
        <v>1600</v>
      </c>
    </row>
    <row r="487" spans="1:3" x14ac:dyDescent="0.3">
      <c r="A487" s="2" t="s">
        <v>1036</v>
      </c>
      <c r="B487" s="8" t="s">
        <v>1037</v>
      </c>
      <c r="C487" s="2" t="s">
        <v>1038</v>
      </c>
    </row>
    <row r="488" spans="1:3" x14ac:dyDescent="0.3">
      <c r="A488" s="2" t="s">
        <v>2270</v>
      </c>
      <c r="B488" s="8" t="s">
        <v>2271</v>
      </c>
      <c r="C488" s="2" t="s">
        <v>2272</v>
      </c>
    </row>
    <row r="489" spans="1:3" hidden="1" x14ac:dyDescent="0.3">
      <c r="A489" s="2" t="s">
        <v>1196</v>
      </c>
      <c r="B489" s="8" t="s">
        <v>1197</v>
      </c>
      <c r="C489" s="2" t="s">
        <v>1198</v>
      </c>
    </row>
    <row r="490" spans="1:3" hidden="1" x14ac:dyDescent="0.3">
      <c r="A490" s="18" t="s">
        <v>2735</v>
      </c>
      <c r="B490" s="8" t="s">
        <v>3161</v>
      </c>
      <c r="C490" s="2" t="s">
        <v>2957</v>
      </c>
    </row>
    <row r="491" spans="1:3" hidden="1" x14ac:dyDescent="0.3">
      <c r="A491" s="2" t="s">
        <v>1528</v>
      </c>
      <c r="B491" s="9" t="s">
        <v>1529</v>
      </c>
      <c r="C491" s="2" t="s">
        <v>40</v>
      </c>
    </row>
    <row r="492" spans="1:3" hidden="1" x14ac:dyDescent="0.3">
      <c r="A492" s="2" t="s">
        <v>1061</v>
      </c>
      <c r="B492" s="8" t="s">
        <v>1062</v>
      </c>
      <c r="C492" s="3" t="s">
        <v>41</v>
      </c>
    </row>
    <row r="493" spans="1:3" hidden="1" x14ac:dyDescent="0.3">
      <c r="A493" s="18" t="s">
        <v>2855</v>
      </c>
      <c r="B493" s="8" t="s">
        <v>3281</v>
      </c>
      <c r="C493" s="2" t="s">
        <v>3077</v>
      </c>
    </row>
    <row r="494" spans="1:3" hidden="1" x14ac:dyDescent="0.3">
      <c r="A494" s="2" t="s">
        <v>1058</v>
      </c>
      <c r="B494" s="8" t="s">
        <v>1059</v>
      </c>
      <c r="C494" s="3" t="s">
        <v>1060</v>
      </c>
    </row>
    <row r="495" spans="1:3" hidden="1" x14ac:dyDescent="0.3">
      <c r="A495" s="18" t="s">
        <v>2852</v>
      </c>
      <c r="B495" s="8" t="s">
        <v>3278</v>
      </c>
      <c r="C495" s="2" t="s">
        <v>3074</v>
      </c>
    </row>
    <row r="496" spans="1:3" hidden="1" x14ac:dyDescent="0.3">
      <c r="A496" s="2" t="s">
        <v>1497</v>
      </c>
      <c r="B496" s="8" t="s">
        <v>1498</v>
      </c>
      <c r="C496" s="2" t="s">
        <v>1499</v>
      </c>
    </row>
    <row r="497" spans="1:3" hidden="1" x14ac:dyDescent="0.3">
      <c r="A497" s="2" t="s">
        <v>1494</v>
      </c>
      <c r="B497" s="8" t="s">
        <v>1495</v>
      </c>
      <c r="C497" s="2" t="s">
        <v>1496</v>
      </c>
    </row>
    <row r="498" spans="1:3" hidden="1" x14ac:dyDescent="0.3">
      <c r="A498" s="2" t="s">
        <v>1491</v>
      </c>
      <c r="B498" s="8" t="s">
        <v>1492</v>
      </c>
      <c r="C498" s="2" t="s">
        <v>1493</v>
      </c>
    </row>
    <row r="499" spans="1:3" hidden="1" x14ac:dyDescent="0.3">
      <c r="A499" s="2" t="s">
        <v>1488</v>
      </c>
      <c r="B499" s="8" t="s">
        <v>1489</v>
      </c>
      <c r="C499" s="2" t="s">
        <v>1490</v>
      </c>
    </row>
    <row r="500" spans="1:3" x14ac:dyDescent="0.3">
      <c r="A500" s="2" t="s">
        <v>1485</v>
      </c>
      <c r="B500" s="8" t="s">
        <v>1486</v>
      </c>
      <c r="C500" s="2" t="s">
        <v>1487</v>
      </c>
    </row>
    <row r="501" spans="1:3" x14ac:dyDescent="0.3">
      <c r="A501" s="2" t="s">
        <v>1482</v>
      </c>
      <c r="B501" s="8" t="s">
        <v>1483</v>
      </c>
      <c r="C501" s="2" t="s">
        <v>1484</v>
      </c>
    </row>
    <row r="502" spans="1:3" hidden="1" x14ac:dyDescent="0.3">
      <c r="A502" s="2" t="s">
        <v>330</v>
      </c>
      <c r="B502" s="8" t="s">
        <v>331</v>
      </c>
      <c r="C502" s="2" t="s">
        <v>332</v>
      </c>
    </row>
    <row r="503" spans="1:3" hidden="1" x14ac:dyDescent="0.3">
      <c r="A503" s="2" t="s">
        <v>327</v>
      </c>
      <c r="B503" s="8" t="s">
        <v>328</v>
      </c>
      <c r="C503" s="2" t="s">
        <v>329</v>
      </c>
    </row>
    <row r="504" spans="1:3" hidden="1" x14ac:dyDescent="0.3">
      <c r="A504" s="2" t="s">
        <v>324</v>
      </c>
      <c r="B504" s="8" t="s">
        <v>325</v>
      </c>
      <c r="C504" s="2" t="s">
        <v>326</v>
      </c>
    </row>
    <row r="505" spans="1:3" hidden="1" x14ac:dyDescent="0.3">
      <c r="A505" s="2" t="s">
        <v>321</v>
      </c>
      <c r="B505" s="8" t="s">
        <v>322</v>
      </c>
      <c r="C505" s="2" t="s">
        <v>323</v>
      </c>
    </row>
    <row r="506" spans="1:3" x14ac:dyDescent="0.3">
      <c r="A506" s="2" t="s">
        <v>317</v>
      </c>
      <c r="B506" s="8" t="s">
        <v>318</v>
      </c>
      <c r="C506" s="2" t="s">
        <v>319</v>
      </c>
    </row>
    <row r="507" spans="1:3" x14ac:dyDescent="0.3">
      <c r="A507" s="2" t="s">
        <v>312</v>
      </c>
      <c r="B507" s="8" t="s">
        <v>313</v>
      </c>
      <c r="C507" s="2" t="s">
        <v>314</v>
      </c>
    </row>
    <row r="508" spans="1:3" hidden="1" x14ac:dyDescent="0.3">
      <c r="A508" s="2" t="s">
        <v>964</v>
      </c>
      <c r="B508" s="8" t="s">
        <v>965</v>
      </c>
      <c r="C508" s="2" t="s">
        <v>966</v>
      </c>
    </row>
    <row r="509" spans="1:3" hidden="1" x14ac:dyDescent="0.3">
      <c r="A509" s="2" t="s">
        <v>961</v>
      </c>
      <c r="B509" s="8" t="s">
        <v>962</v>
      </c>
      <c r="C509" s="2" t="s">
        <v>963</v>
      </c>
    </row>
    <row r="510" spans="1:3" hidden="1" x14ac:dyDescent="0.3">
      <c r="A510" s="2" t="s">
        <v>958</v>
      </c>
      <c r="B510" s="8" t="s">
        <v>959</v>
      </c>
      <c r="C510" s="2" t="s">
        <v>960</v>
      </c>
    </row>
    <row r="511" spans="1:3" hidden="1" x14ac:dyDescent="0.3">
      <c r="A511" s="2" t="s">
        <v>955</v>
      </c>
      <c r="B511" s="8" t="s">
        <v>956</v>
      </c>
      <c r="C511" s="2" t="s">
        <v>957</v>
      </c>
    </row>
    <row r="512" spans="1:3" hidden="1" x14ac:dyDescent="0.3">
      <c r="A512" s="2" t="s">
        <v>952</v>
      </c>
      <c r="B512" s="8" t="s">
        <v>953</v>
      </c>
      <c r="C512" s="2" t="s">
        <v>954</v>
      </c>
    </row>
    <row r="513" spans="1:3" hidden="1" x14ac:dyDescent="0.3">
      <c r="A513" s="2" t="s">
        <v>949</v>
      </c>
      <c r="B513" s="8" t="s">
        <v>950</v>
      </c>
      <c r="C513" s="2" t="s">
        <v>951</v>
      </c>
    </row>
    <row r="514" spans="1:3" x14ac:dyDescent="0.3">
      <c r="A514" s="2" t="s">
        <v>938</v>
      </c>
      <c r="B514" s="8" t="s">
        <v>939</v>
      </c>
      <c r="C514" s="2" t="s">
        <v>940</v>
      </c>
    </row>
    <row r="515" spans="1:3" x14ac:dyDescent="0.3">
      <c r="A515" s="2" t="s">
        <v>942</v>
      </c>
      <c r="B515" s="8" t="s">
        <v>943</v>
      </c>
      <c r="C515" s="2" t="s">
        <v>944</v>
      </c>
    </row>
    <row r="516" spans="1:3" x14ac:dyDescent="0.3">
      <c r="A516" s="2" t="s">
        <v>945</v>
      </c>
      <c r="B516" s="8" t="s">
        <v>946</v>
      </c>
      <c r="C516" s="2" t="s">
        <v>947</v>
      </c>
    </row>
    <row r="517" spans="1:3" hidden="1" x14ac:dyDescent="0.3">
      <c r="A517" s="2" t="s">
        <v>114</v>
      </c>
      <c r="B517" s="8" t="s">
        <v>115</v>
      </c>
      <c r="C517" s="2" t="s">
        <v>116</v>
      </c>
    </row>
    <row r="518" spans="1:3" hidden="1" x14ac:dyDescent="0.3">
      <c r="A518" s="2" t="s">
        <v>107</v>
      </c>
      <c r="B518" s="8" t="s">
        <v>108</v>
      </c>
      <c r="C518" s="2" t="s">
        <v>109</v>
      </c>
    </row>
    <row r="519" spans="1:3" hidden="1" x14ac:dyDescent="0.3">
      <c r="A519" s="2" t="s">
        <v>93</v>
      </c>
      <c r="B519" s="8" t="s">
        <v>94</v>
      </c>
      <c r="C519" s="2" t="s">
        <v>95</v>
      </c>
    </row>
    <row r="520" spans="1:3" hidden="1" x14ac:dyDescent="0.3">
      <c r="A520" s="2" t="s">
        <v>118</v>
      </c>
      <c r="B520" s="8" t="s">
        <v>119</v>
      </c>
      <c r="C520" s="2" t="s">
        <v>120</v>
      </c>
    </row>
    <row r="521" spans="1:3" hidden="1" x14ac:dyDescent="0.3">
      <c r="A521" s="2" t="s">
        <v>111</v>
      </c>
      <c r="B521" s="8" t="s">
        <v>112</v>
      </c>
      <c r="C521" s="2" t="s">
        <v>113</v>
      </c>
    </row>
    <row r="522" spans="1:3" hidden="1" x14ac:dyDescent="0.3">
      <c r="A522" s="2" t="s">
        <v>104</v>
      </c>
      <c r="B522" s="8" t="s">
        <v>105</v>
      </c>
      <c r="C522" s="2" t="s">
        <v>106</v>
      </c>
    </row>
    <row r="523" spans="1:3" hidden="1" x14ac:dyDescent="0.3">
      <c r="A523" s="2" t="s">
        <v>121</v>
      </c>
      <c r="B523" s="8" t="s">
        <v>122</v>
      </c>
      <c r="C523" s="2" t="s">
        <v>42</v>
      </c>
    </row>
    <row r="524" spans="1:3" hidden="1" x14ac:dyDescent="0.3">
      <c r="A524" s="2" t="s">
        <v>124</v>
      </c>
      <c r="B524" s="8" t="s">
        <v>125</v>
      </c>
      <c r="C524" s="2" t="s">
        <v>126</v>
      </c>
    </row>
    <row r="525" spans="1:3" x14ac:dyDescent="0.3">
      <c r="A525" s="2" t="s">
        <v>1620</v>
      </c>
      <c r="B525" s="8" t="s">
        <v>1621</v>
      </c>
      <c r="C525" s="2" t="s">
        <v>1622</v>
      </c>
    </row>
    <row r="526" spans="1:3" hidden="1" x14ac:dyDescent="0.3">
      <c r="A526" s="2" t="s">
        <v>805</v>
      </c>
      <c r="B526" s="8" t="s">
        <v>806</v>
      </c>
      <c r="C526" s="2" t="s">
        <v>807</v>
      </c>
    </row>
    <row r="527" spans="1:3" hidden="1" x14ac:dyDescent="0.3">
      <c r="A527" s="2" t="s">
        <v>795</v>
      </c>
      <c r="B527" s="8" t="s">
        <v>796</v>
      </c>
      <c r="C527" s="2" t="s">
        <v>797</v>
      </c>
    </row>
    <row r="528" spans="1:3" hidden="1" x14ac:dyDescent="0.3">
      <c r="A528" s="2" t="s">
        <v>803</v>
      </c>
      <c r="B528" s="8" t="s">
        <v>799</v>
      </c>
      <c r="C528" s="2" t="s">
        <v>804</v>
      </c>
    </row>
    <row r="529" spans="1:3" hidden="1" x14ac:dyDescent="0.3">
      <c r="A529" s="2" t="s">
        <v>798</v>
      </c>
      <c r="B529" s="8" t="s">
        <v>799</v>
      </c>
      <c r="C529" s="2" t="s">
        <v>800</v>
      </c>
    </row>
    <row r="530" spans="1:3" hidden="1" x14ac:dyDescent="0.3">
      <c r="A530" s="2" t="s">
        <v>801</v>
      </c>
      <c r="B530" s="8" t="s">
        <v>799</v>
      </c>
      <c r="C530" s="2" t="s">
        <v>802</v>
      </c>
    </row>
    <row r="531" spans="1:3" hidden="1" x14ac:dyDescent="0.3">
      <c r="A531" s="2" t="s">
        <v>792</v>
      </c>
      <c r="B531" s="8" t="s">
        <v>793</v>
      </c>
      <c r="C531" s="2" t="s">
        <v>794</v>
      </c>
    </row>
    <row r="532" spans="1:3" hidden="1" x14ac:dyDescent="0.3">
      <c r="A532" s="2" t="s">
        <v>782</v>
      </c>
      <c r="B532" s="8" t="s">
        <v>783</v>
      </c>
      <c r="C532" s="2" t="s">
        <v>784</v>
      </c>
    </row>
    <row r="533" spans="1:3" hidden="1" x14ac:dyDescent="0.3">
      <c r="A533" s="2" t="s">
        <v>790</v>
      </c>
      <c r="B533" s="8" t="s">
        <v>786</v>
      </c>
      <c r="C533" s="2" t="s">
        <v>791</v>
      </c>
    </row>
    <row r="534" spans="1:3" hidden="1" x14ac:dyDescent="0.3">
      <c r="A534" s="2" t="s">
        <v>785</v>
      </c>
      <c r="B534" s="8" t="s">
        <v>786</v>
      </c>
      <c r="C534" s="2" t="s">
        <v>787</v>
      </c>
    </row>
    <row r="535" spans="1:3" hidden="1" x14ac:dyDescent="0.3">
      <c r="A535" s="2" t="s">
        <v>788</v>
      </c>
      <c r="B535" s="8" t="s">
        <v>786</v>
      </c>
      <c r="C535" s="2" t="s">
        <v>789</v>
      </c>
    </row>
    <row r="536" spans="1:3" x14ac:dyDescent="0.3">
      <c r="A536" s="2" t="s">
        <v>779</v>
      </c>
      <c r="B536" s="8" t="s">
        <v>780</v>
      </c>
      <c r="C536" s="2" t="s">
        <v>781</v>
      </c>
    </row>
    <row r="537" spans="1:3" x14ac:dyDescent="0.3">
      <c r="A537" s="2" t="s">
        <v>765</v>
      </c>
      <c r="B537" s="8" t="s">
        <v>766</v>
      </c>
      <c r="C537" s="2" t="s">
        <v>767</v>
      </c>
    </row>
    <row r="538" spans="1:3" x14ac:dyDescent="0.3">
      <c r="A538" s="2" t="s">
        <v>776</v>
      </c>
      <c r="B538" s="8" t="s">
        <v>770</v>
      </c>
      <c r="C538" s="2" t="s">
        <v>777</v>
      </c>
    </row>
    <row r="539" spans="1:3" x14ac:dyDescent="0.3">
      <c r="A539" s="2" t="s">
        <v>769</v>
      </c>
      <c r="B539" s="8" t="s">
        <v>770</v>
      </c>
      <c r="C539" s="2" t="s">
        <v>45</v>
      </c>
    </row>
    <row r="540" spans="1:3" x14ac:dyDescent="0.3">
      <c r="A540" s="2" t="s">
        <v>773</v>
      </c>
      <c r="B540" s="8" t="s">
        <v>770</v>
      </c>
      <c r="C540" s="2" t="s">
        <v>774</v>
      </c>
    </row>
    <row r="541" spans="1:3" x14ac:dyDescent="0.3">
      <c r="A541" s="2" t="s">
        <v>1479</v>
      </c>
      <c r="B541" s="8" t="s">
        <v>1480</v>
      </c>
      <c r="C541" s="2" t="s">
        <v>1481</v>
      </c>
    </row>
    <row r="542" spans="1:3" x14ac:dyDescent="0.3">
      <c r="A542" s="2" t="s">
        <v>1020</v>
      </c>
      <c r="B542" s="8" t="s">
        <v>1021</v>
      </c>
      <c r="C542" s="2" t="s">
        <v>1022</v>
      </c>
    </row>
    <row r="543" spans="1:3" hidden="1" x14ac:dyDescent="0.3">
      <c r="A543" s="2" t="s">
        <v>998</v>
      </c>
      <c r="B543" s="8" t="s">
        <v>999</v>
      </c>
      <c r="C543" s="2" t="s">
        <v>1000</v>
      </c>
    </row>
    <row r="544" spans="1:3" hidden="1" x14ac:dyDescent="0.3">
      <c r="A544" s="2" t="s">
        <v>2533</v>
      </c>
      <c r="B544" s="8" t="s">
        <v>2534</v>
      </c>
      <c r="C544" s="2" t="s">
        <v>2535</v>
      </c>
    </row>
    <row r="545" spans="1:3" hidden="1" x14ac:dyDescent="0.3">
      <c r="A545" s="2" t="s">
        <v>2530</v>
      </c>
      <c r="B545" s="8" t="s">
        <v>2531</v>
      </c>
      <c r="C545" s="2" t="s">
        <v>2532</v>
      </c>
    </row>
    <row r="546" spans="1:3" hidden="1" x14ac:dyDescent="0.3">
      <c r="A546" s="2" t="s">
        <v>2542</v>
      </c>
      <c r="B546" s="9" t="s">
        <v>2543</v>
      </c>
      <c r="C546" s="2" t="s">
        <v>2544</v>
      </c>
    </row>
    <row r="547" spans="1:3" hidden="1" x14ac:dyDescent="0.3">
      <c r="A547" s="2" t="s">
        <v>2527</v>
      </c>
      <c r="B547" s="8" t="s">
        <v>2528</v>
      </c>
      <c r="C547" s="2" t="s">
        <v>2529</v>
      </c>
    </row>
    <row r="548" spans="1:3" hidden="1" x14ac:dyDescent="0.3">
      <c r="A548" s="2" t="s">
        <v>2524</v>
      </c>
      <c r="B548" s="8" t="s">
        <v>2525</v>
      </c>
      <c r="C548" s="2" t="s">
        <v>2526</v>
      </c>
    </row>
    <row r="549" spans="1:3" hidden="1" x14ac:dyDescent="0.3">
      <c r="A549" s="2" t="s">
        <v>2539</v>
      </c>
      <c r="B549" s="9" t="s">
        <v>2540</v>
      </c>
      <c r="C549" s="2" t="s">
        <v>2541</v>
      </c>
    </row>
    <row r="550" spans="1:3" x14ac:dyDescent="0.3">
      <c r="A550" s="2" t="s">
        <v>2521</v>
      </c>
      <c r="B550" s="8" t="s">
        <v>2522</v>
      </c>
      <c r="C550" s="2" t="s">
        <v>2523</v>
      </c>
    </row>
    <row r="551" spans="1:3" x14ac:dyDescent="0.3">
      <c r="A551" s="2" t="s">
        <v>2518</v>
      </c>
      <c r="B551" s="8" t="s">
        <v>2519</v>
      </c>
      <c r="C551" s="2" t="s">
        <v>2520</v>
      </c>
    </row>
    <row r="552" spans="1:3" x14ac:dyDescent="0.3">
      <c r="A552" s="2" t="s">
        <v>2536</v>
      </c>
      <c r="B552" s="9" t="s">
        <v>2537</v>
      </c>
      <c r="C552" s="2" t="s">
        <v>2538</v>
      </c>
    </row>
    <row r="553" spans="1:3" hidden="1" x14ac:dyDescent="0.3">
      <c r="A553" s="2" t="s">
        <v>500</v>
      </c>
      <c r="B553" s="8" t="s">
        <v>501</v>
      </c>
      <c r="C553" s="2" t="s">
        <v>502</v>
      </c>
    </row>
    <row r="554" spans="1:3" hidden="1" x14ac:dyDescent="0.3">
      <c r="A554" s="2" t="s">
        <v>506</v>
      </c>
      <c r="B554" s="9" t="s">
        <v>507</v>
      </c>
      <c r="C554" s="2" t="s">
        <v>508</v>
      </c>
    </row>
    <row r="555" spans="1:3" hidden="1" x14ac:dyDescent="0.3">
      <c r="A555" s="2" t="s">
        <v>503</v>
      </c>
      <c r="B555" s="8" t="s">
        <v>504</v>
      </c>
      <c r="C555" s="2" t="s">
        <v>505</v>
      </c>
    </row>
    <row r="556" spans="1:3" hidden="1" x14ac:dyDescent="0.3">
      <c r="A556" s="2" t="s">
        <v>509</v>
      </c>
      <c r="B556" s="9" t="s">
        <v>510</v>
      </c>
      <c r="C556" s="2" t="s">
        <v>46</v>
      </c>
    </row>
    <row r="557" spans="1:3" hidden="1" x14ac:dyDescent="0.3">
      <c r="A557" s="2" t="s">
        <v>511</v>
      </c>
      <c r="B557" s="8" t="s">
        <v>512</v>
      </c>
      <c r="C557" s="2" t="s">
        <v>513</v>
      </c>
    </row>
    <row r="558" spans="1:3" hidden="1" x14ac:dyDescent="0.3">
      <c r="A558" s="2" t="s">
        <v>485</v>
      </c>
      <c r="B558" s="8" t="s">
        <v>486</v>
      </c>
      <c r="C558" s="2" t="s">
        <v>487</v>
      </c>
    </row>
    <row r="559" spans="1:3" hidden="1" x14ac:dyDescent="0.3">
      <c r="A559" s="2" t="s">
        <v>488</v>
      </c>
      <c r="B559" s="9" t="s">
        <v>489</v>
      </c>
      <c r="C559" s="2" t="s">
        <v>490</v>
      </c>
    </row>
    <row r="560" spans="1:3" hidden="1" x14ac:dyDescent="0.3">
      <c r="A560" s="2" t="s">
        <v>491</v>
      </c>
      <c r="B560" s="8" t="s">
        <v>492</v>
      </c>
      <c r="C560" s="2" t="s">
        <v>493</v>
      </c>
    </row>
    <row r="561" spans="1:3" hidden="1" x14ac:dyDescent="0.3">
      <c r="A561" s="2" t="s">
        <v>494</v>
      </c>
      <c r="B561" s="9" t="s">
        <v>495</v>
      </c>
      <c r="C561" s="2" t="s">
        <v>496</v>
      </c>
    </row>
    <row r="562" spans="1:3" hidden="1" x14ac:dyDescent="0.3">
      <c r="A562" s="2" t="s">
        <v>497</v>
      </c>
      <c r="B562" s="8" t="s">
        <v>498</v>
      </c>
      <c r="C562" s="2" t="s">
        <v>499</v>
      </c>
    </row>
    <row r="563" spans="1:3" x14ac:dyDescent="0.3">
      <c r="A563" s="2" t="s">
        <v>467</v>
      </c>
      <c r="B563" s="8" t="s">
        <v>468</v>
      </c>
      <c r="C563" s="2" t="s">
        <v>469</v>
      </c>
    </row>
    <row r="564" spans="1:3" x14ac:dyDescent="0.3">
      <c r="A564" s="2" t="s">
        <v>471</v>
      </c>
      <c r="B564" s="8" t="s">
        <v>472</v>
      </c>
      <c r="C564" s="2" t="s">
        <v>473</v>
      </c>
    </row>
    <row r="565" spans="1:3" x14ac:dyDescent="0.3">
      <c r="A565" s="2" t="s">
        <v>475</v>
      </c>
      <c r="B565" s="8" t="s">
        <v>476</v>
      </c>
      <c r="C565" s="2" t="s">
        <v>477</v>
      </c>
    </row>
    <row r="566" spans="1:3" x14ac:dyDescent="0.3">
      <c r="A566" s="2" t="s">
        <v>482</v>
      </c>
      <c r="B566" s="8" t="s">
        <v>483</v>
      </c>
      <c r="C566" s="2" t="s">
        <v>484</v>
      </c>
    </row>
    <row r="567" spans="1:3" x14ac:dyDescent="0.3">
      <c r="A567" s="2" t="s">
        <v>478</v>
      </c>
      <c r="B567" s="8" t="s">
        <v>479</v>
      </c>
      <c r="C567" s="2" t="s">
        <v>480</v>
      </c>
    </row>
    <row r="568" spans="1:3" hidden="1" x14ac:dyDescent="0.3">
      <c r="A568" s="2" t="s">
        <v>2668</v>
      </c>
      <c r="B568" s="8" t="s">
        <v>2669</v>
      </c>
      <c r="C568" s="2" t="s">
        <v>2670</v>
      </c>
    </row>
    <row r="569" spans="1:3" hidden="1" x14ac:dyDescent="0.3">
      <c r="A569" s="2" t="s">
        <v>2671</v>
      </c>
      <c r="B569" s="8" t="s">
        <v>2672</v>
      </c>
      <c r="C569" s="2" t="s">
        <v>2673</v>
      </c>
    </row>
    <row r="570" spans="1:3" hidden="1" x14ac:dyDescent="0.3">
      <c r="A570" s="2" t="s">
        <v>2662</v>
      </c>
      <c r="B570" s="8" t="s">
        <v>2663</v>
      </c>
      <c r="C570" s="2" t="s">
        <v>2664</v>
      </c>
    </row>
    <row r="571" spans="1:3" hidden="1" x14ac:dyDescent="0.3">
      <c r="A571" s="2" t="s">
        <v>2665</v>
      </c>
      <c r="B571" s="8" t="s">
        <v>2666</v>
      </c>
      <c r="C571" s="2" t="s">
        <v>2667</v>
      </c>
    </row>
    <row r="572" spans="1:3" x14ac:dyDescent="0.3">
      <c r="A572" s="2" t="s">
        <v>2654</v>
      </c>
      <c r="B572" s="8" t="s">
        <v>2655</v>
      </c>
      <c r="C572" s="2" t="s">
        <v>2656</v>
      </c>
    </row>
    <row r="573" spans="1:3" x14ac:dyDescent="0.3">
      <c r="A573" s="2" t="s">
        <v>2658</v>
      </c>
      <c r="B573" s="8" t="s">
        <v>2659</v>
      </c>
      <c r="C573" s="2" t="s">
        <v>2660</v>
      </c>
    </row>
    <row r="574" spans="1:3" hidden="1" x14ac:dyDescent="0.3">
      <c r="A574" s="2" t="s">
        <v>1099</v>
      </c>
      <c r="B574" s="8" t="s">
        <v>1100</v>
      </c>
      <c r="C574" s="2" t="s">
        <v>1101</v>
      </c>
    </row>
    <row r="575" spans="1:3" hidden="1" x14ac:dyDescent="0.3">
      <c r="A575" s="2" t="s">
        <v>1096</v>
      </c>
      <c r="B575" s="8" t="s">
        <v>1097</v>
      </c>
      <c r="C575" s="2" t="s">
        <v>1098</v>
      </c>
    </row>
    <row r="576" spans="1:3" hidden="1" x14ac:dyDescent="0.3">
      <c r="A576" s="2" t="s">
        <v>1093</v>
      </c>
      <c r="B576" s="8" t="s">
        <v>1094</v>
      </c>
      <c r="C576" s="2" t="s">
        <v>1095</v>
      </c>
    </row>
    <row r="577" spans="1:3" hidden="1" x14ac:dyDescent="0.3">
      <c r="A577" s="2" t="s">
        <v>1090</v>
      </c>
      <c r="B577" s="8" t="s">
        <v>1091</v>
      </c>
      <c r="C577" s="2" t="s">
        <v>1092</v>
      </c>
    </row>
    <row r="578" spans="1:3" hidden="1" x14ac:dyDescent="0.3">
      <c r="A578" s="2" t="s">
        <v>1087</v>
      </c>
      <c r="B578" s="8" t="s">
        <v>1088</v>
      </c>
      <c r="C578" s="2" t="s">
        <v>1089</v>
      </c>
    </row>
    <row r="579" spans="1:3" hidden="1" x14ac:dyDescent="0.3">
      <c r="A579" s="2" t="s">
        <v>1084</v>
      </c>
      <c r="B579" s="8" t="s">
        <v>1085</v>
      </c>
      <c r="C579" s="2" t="s">
        <v>1086</v>
      </c>
    </row>
    <row r="580" spans="1:3" x14ac:dyDescent="0.3">
      <c r="A580" s="2" t="s">
        <v>1081</v>
      </c>
      <c r="B580" s="8" t="s">
        <v>1082</v>
      </c>
      <c r="C580" s="2" t="s">
        <v>1083</v>
      </c>
    </row>
    <row r="581" spans="1:3" x14ac:dyDescent="0.3">
      <c r="A581" s="2" t="s">
        <v>1078</v>
      </c>
      <c r="B581" s="8" t="s">
        <v>1079</v>
      </c>
      <c r="C581" s="2" t="s">
        <v>1080</v>
      </c>
    </row>
    <row r="582" spans="1:3" x14ac:dyDescent="0.3">
      <c r="A582" s="2" t="s">
        <v>1075</v>
      </c>
      <c r="B582" s="8" t="s">
        <v>1076</v>
      </c>
      <c r="C582" s="2" t="s">
        <v>1077</v>
      </c>
    </row>
    <row r="583" spans="1:3" hidden="1" x14ac:dyDescent="0.3">
      <c r="A583" s="2" t="s">
        <v>751</v>
      </c>
      <c r="B583" s="8" t="s">
        <v>752</v>
      </c>
      <c r="C583" s="2" t="s">
        <v>753</v>
      </c>
    </row>
    <row r="584" spans="1:3" hidden="1" x14ac:dyDescent="0.3">
      <c r="A584" s="2" t="s">
        <v>1574</v>
      </c>
      <c r="B584" s="8" t="s">
        <v>1575</v>
      </c>
      <c r="C584" s="2" t="s">
        <v>1576</v>
      </c>
    </row>
    <row r="585" spans="1:3" hidden="1" x14ac:dyDescent="0.3">
      <c r="A585" s="2" t="s">
        <v>748</v>
      </c>
      <c r="B585" s="8" t="s">
        <v>749</v>
      </c>
      <c r="C585" s="2" t="s">
        <v>750</v>
      </c>
    </row>
    <row r="586" spans="1:3" hidden="1" x14ac:dyDescent="0.3">
      <c r="A586" s="2" t="s">
        <v>1571</v>
      </c>
      <c r="B586" s="8" t="s">
        <v>1572</v>
      </c>
      <c r="C586" s="2" t="s">
        <v>1573</v>
      </c>
    </row>
    <row r="587" spans="1:3" x14ac:dyDescent="0.3">
      <c r="A587" s="2" t="s">
        <v>744</v>
      </c>
      <c r="B587" s="8" t="s">
        <v>745</v>
      </c>
      <c r="C587" s="2" t="s">
        <v>746</v>
      </c>
    </row>
    <row r="588" spans="1:3" x14ac:dyDescent="0.3">
      <c r="A588" s="2" t="s">
        <v>1568</v>
      </c>
      <c r="B588" s="8" t="s">
        <v>1569</v>
      </c>
      <c r="C588" s="2" t="s">
        <v>1570</v>
      </c>
    </row>
    <row r="589" spans="1:3" hidden="1" x14ac:dyDescent="0.3">
      <c r="A589" s="2" t="s">
        <v>1159</v>
      </c>
      <c r="B589" s="8" t="s">
        <v>1160</v>
      </c>
      <c r="C589" s="2" t="s">
        <v>47</v>
      </c>
    </row>
    <row r="590" spans="1:3" hidden="1" x14ac:dyDescent="0.3">
      <c r="A590" s="2" t="s">
        <v>1153</v>
      </c>
      <c r="B590" s="9" t="s">
        <v>1154</v>
      </c>
      <c r="C590" s="2" t="s">
        <v>1155</v>
      </c>
    </row>
    <row r="591" spans="1:3" hidden="1" x14ac:dyDescent="0.3">
      <c r="A591" s="2" t="s">
        <v>1156</v>
      </c>
      <c r="B591" s="9" t="s">
        <v>1157</v>
      </c>
      <c r="C591" s="2" t="s">
        <v>1158</v>
      </c>
    </row>
    <row r="592" spans="1:3" hidden="1" x14ac:dyDescent="0.3">
      <c r="A592" s="2" t="s">
        <v>1150</v>
      </c>
      <c r="B592" s="8" t="s">
        <v>1151</v>
      </c>
      <c r="C592" s="2" t="s">
        <v>1152</v>
      </c>
    </row>
    <row r="593" spans="1:3" hidden="1" x14ac:dyDescent="0.3">
      <c r="A593" s="2" t="s">
        <v>1163</v>
      </c>
      <c r="B593" s="9" t="s">
        <v>1164</v>
      </c>
      <c r="C593" s="2" t="s">
        <v>1152</v>
      </c>
    </row>
    <row r="594" spans="1:3" hidden="1" x14ac:dyDescent="0.3">
      <c r="A594" s="2" t="s">
        <v>1161</v>
      </c>
      <c r="B594" s="8" t="s">
        <v>1162</v>
      </c>
      <c r="C594" s="2" t="s">
        <v>48</v>
      </c>
    </row>
    <row r="595" spans="1:3" hidden="1" x14ac:dyDescent="0.3">
      <c r="A595" s="2" t="s">
        <v>1143</v>
      </c>
      <c r="B595" s="8" t="s">
        <v>1144</v>
      </c>
      <c r="C595" s="2" t="s">
        <v>49</v>
      </c>
    </row>
    <row r="596" spans="1:3" hidden="1" x14ac:dyDescent="0.3">
      <c r="A596" s="2" t="s">
        <v>1137</v>
      </c>
      <c r="B596" s="9" t="s">
        <v>1138</v>
      </c>
      <c r="C596" s="2" t="s">
        <v>1139</v>
      </c>
    </row>
    <row r="597" spans="1:3" hidden="1" x14ac:dyDescent="0.3">
      <c r="A597" s="2" t="s">
        <v>1140</v>
      </c>
      <c r="B597" s="9" t="s">
        <v>1141</v>
      </c>
      <c r="C597" s="2" t="s">
        <v>1142</v>
      </c>
    </row>
    <row r="598" spans="1:3" hidden="1" x14ac:dyDescent="0.3">
      <c r="A598" s="2" t="s">
        <v>1134</v>
      </c>
      <c r="B598" s="8" t="s">
        <v>1135</v>
      </c>
      <c r="C598" s="2" t="s">
        <v>1136</v>
      </c>
    </row>
    <row r="599" spans="1:3" hidden="1" x14ac:dyDescent="0.3">
      <c r="A599" s="2" t="s">
        <v>1146</v>
      </c>
      <c r="B599" s="9" t="s">
        <v>1147</v>
      </c>
      <c r="C599" s="2" t="s">
        <v>50</v>
      </c>
    </row>
    <row r="600" spans="1:3" hidden="1" x14ac:dyDescent="0.3">
      <c r="A600" s="2" t="s">
        <v>1148</v>
      </c>
      <c r="B600" s="8" t="s">
        <v>1149</v>
      </c>
      <c r="C600" s="2" t="s">
        <v>51</v>
      </c>
    </row>
    <row r="601" spans="1:3" x14ac:dyDescent="0.3">
      <c r="A601" s="2" t="s">
        <v>1127</v>
      </c>
      <c r="B601" s="8" t="s">
        <v>1128</v>
      </c>
      <c r="C601" s="2" t="s">
        <v>52</v>
      </c>
    </row>
    <row r="602" spans="1:3" x14ac:dyDescent="0.3">
      <c r="A602" s="2" t="s">
        <v>1119</v>
      </c>
      <c r="B602" s="9" t="s">
        <v>1120</v>
      </c>
      <c r="C602" s="2" t="s">
        <v>1121</v>
      </c>
    </row>
    <row r="603" spans="1:3" x14ac:dyDescent="0.3">
      <c r="A603" s="2" t="s">
        <v>1123</v>
      </c>
      <c r="B603" s="9" t="s">
        <v>1124</v>
      </c>
      <c r="C603" s="2" t="s">
        <v>1125</v>
      </c>
    </row>
    <row r="604" spans="1:3" x14ac:dyDescent="0.3">
      <c r="A604" s="2" t="s">
        <v>1114</v>
      </c>
      <c r="B604" s="8" t="s">
        <v>1115</v>
      </c>
      <c r="C604" s="2" t="s">
        <v>1116</v>
      </c>
    </row>
    <row r="605" spans="1:3" x14ac:dyDescent="0.3">
      <c r="A605" s="2" t="s">
        <v>1132</v>
      </c>
      <c r="B605" s="9" t="s">
        <v>1133</v>
      </c>
      <c r="C605" s="2" t="s">
        <v>53</v>
      </c>
    </row>
    <row r="606" spans="1:3" x14ac:dyDescent="0.3">
      <c r="A606" s="2" t="s">
        <v>1130</v>
      </c>
      <c r="B606" s="8" t="s">
        <v>1131</v>
      </c>
      <c r="C606" s="2" t="s">
        <v>54</v>
      </c>
    </row>
    <row r="607" spans="1:3" x14ac:dyDescent="0.3">
      <c r="A607" s="18" t="s">
        <v>3462</v>
      </c>
      <c r="B607" s="8" t="s">
        <v>3463</v>
      </c>
      <c r="C607" s="2" t="s">
        <v>3464</v>
      </c>
    </row>
    <row r="608" spans="1:3" hidden="1" x14ac:dyDescent="0.3">
      <c r="A608" s="2" t="s">
        <v>2265</v>
      </c>
      <c r="B608" s="8" t="s">
        <v>2266</v>
      </c>
      <c r="C608" s="2" t="s">
        <v>2267</v>
      </c>
    </row>
    <row r="609" spans="1:3" hidden="1" x14ac:dyDescent="0.3">
      <c r="A609" s="2" t="s">
        <v>337</v>
      </c>
      <c r="B609" s="8" t="s">
        <v>338</v>
      </c>
      <c r="C609" s="2" t="s">
        <v>339</v>
      </c>
    </row>
    <row r="610" spans="1:3" hidden="1" x14ac:dyDescent="0.3">
      <c r="A610" s="2" t="s">
        <v>333</v>
      </c>
      <c r="B610" s="8" t="s">
        <v>334</v>
      </c>
      <c r="C610" s="2" t="s">
        <v>335</v>
      </c>
    </row>
    <row r="611" spans="1:3" hidden="1" x14ac:dyDescent="0.3">
      <c r="A611" s="2" t="s">
        <v>1674</v>
      </c>
      <c r="B611" s="8" t="s">
        <v>1675</v>
      </c>
      <c r="C611" s="2" t="s">
        <v>1676</v>
      </c>
    </row>
    <row r="612" spans="1:3" hidden="1" x14ac:dyDescent="0.3">
      <c r="A612" s="18" t="s">
        <v>2785</v>
      </c>
      <c r="B612" s="8" t="s">
        <v>3211</v>
      </c>
      <c r="C612" s="2" t="s">
        <v>3007</v>
      </c>
    </row>
    <row r="613" spans="1:3" hidden="1" x14ac:dyDescent="0.3">
      <c r="A613" s="2" t="s">
        <v>1671</v>
      </c>
      <c r="B613" s="8" t="s">
        <v>1672</v>
      </c>
      <c r="C613" s="2" t="s">
        <v>1673</v>
      </c>
    </row>
    <row r="614" spans="1:3" hidden="1" x14ac:dyDescent="0.3">
      <c r="A614" s="18" t="s">
        <v>2753</v>
      </c>
      <c r="B614" s="8" t="s">
        <v>3179</v>
      </c>
      <c r="C614" s="2" t="s">
        <v>2975</v>
      </c>
    </row>
    <row r="615" spans="1:3" x14ac:dyDescent="0.3">
      <c r="A615" s="2" t="s">
        <v>1668</v>
      </c>
      <c r="B615" s="8" t="s">
        <v>1669</v>
      </c>
      <c r="C615" s="2" t="s">
        <v>1670</v>
      </c>
    </row>
    <row r="616" spans="1:3" x14ac:dyDescent="0.3">
      <c r="A616" s="18" t="s">
        <v>2843</v>
      </c>
      <c r="B616" s="8" t="s">
        <v>3269</v>
      </c>
      <c r="C616" s="2" t="s">
        <v>3065</v>
      </c>
    </row>
    <row r="617" spans="1:3" x14ac:dyDescent="0.3">
      <c r="A617" s="2" t="s">
        <v>1663</v>
      </c>
      <c r="B617" s="8" t="s">
        <v>1664</v>
      </c>
      <c r="C617" s="2" t="s">
        <v>1665</v>
      </c>
    </row>
    <row r="618" spans="1:3" hidden="1" x14ac:dyDescent="0.3">
      <c r="A618" s="2" t="s">
        <v>1659</v>
      </c>
      <c r="B618" s="8" t="s">
        <v>1660</v>
      </c>
      <c r="C618" s="2" t="s">
        <v>1661</v>
      </c>
    </row>
    <row r="619" spans="1:3" x14ac:dyDescent="0.3">
      <c r="A619" s="2" t="s">
        <v>307</v>
      </c>
      <c r="B619" s="8" t="s">
        <v>308</v>
      </c>
      <c r="C619" s="2" t="s">
        <v>309</v>
      </c>
    </row>
    <row r="620" spans="1:3" hidden="1" x14ac:dyDescent="0.3">
      <c r="A620" s="2" t="s">
        <v>1560</v>
      </c>
      <c r="B620" s="8" t="s">
        <v>1561</v>
      </c>
      <c r="C620" s="2" t="s">
        <v>1562</v>
      </c>
    </row>
    <row r="621" spans="1:3" hidden="1" x14ac:dyDescent="0.3">
      <c r="A621" s="18" t="s">
        <v>2907</v>
      </c>
      <c r="B621" s="8" t="s">
        <v>3333</v>
      </c>
      <c r="C621" s="2" t="s">
        <v>3111</v>
      </c>
    </row>
    <row r="622" spans="1:3" hidden="1" x14ac:dyDescent="0.3">
      <c r="A622" s="18" t="s">
        <v>2906</v>
      </c>
      <c r="B622" s="8" t="s">
        <v>3332</v>
      </c>
      <c r="C622" s="2" t="s">
        <v>3110</v>
      </c>
    </row>
    <row r="623" spans="1:3" hidden="1" x14ac:dyDescent="0.3">
      <c r="A623" s="2" t="s">
        <v>1525</v>
      </c>
      <c r="B623" s="9" t="s">
        <v>1526</v>
      </c>
      <c r="C623" s="2" t="s">
        <v>1527</v>
      </c>
    </row>
    <row r="624" spans="1:3" hidden="1" x14ac:dyDescent="0.3">
      <c r="A624" s="18" t="s">
        <v>2913</v>
      </c>
      <c r="B624" s="8" t="s">
        <v>3339</v>
      </c>
      <c r="C624" s="2" t="s">
        <v>3117</v>
      </c>
    </row>
    <row r="625" spans="1:3" hidden="1" x14ac:dyDescent="0.3">
      <c r="A625" s="2" t="s">
        <v>1522</v>
      </c>
      <c r="B625" s="9" t="s">
        <v>1523</v>
      </c>
      <c r="C625" s="2" t="s">
        <v>1524</v>
      </c>
    </row>
    <row r="626" spans="1:3" hidden="1" x14ac:dyDescent="0.3">
      <c r="A626" s="18" t="s">
        <v>2915</v>
      </c>
      <c r="B626" s="8" t="s">
        <v>3341</v>
      </c>
      <c r="C626" s="2" t="s">
        <v>3119</v>
      </c>
    </row>
    <row r="627" spans="1:3" hidden="1" x14ac:dyDescent="0.3">
      <c r="A627" s="2" t="s">
        <v>2561</v>
      </c>
      <c r="B627" s="8" t="s">
        <v>2562</v>
      </c>
      <c r="C627" s="2" t="s">
        <v>2563</v>
      </c>
    </row>
    <row r="628" spans="1:3" hidden="1" x14ac:dyDescent="0.3">
      <c r="A628" s="2" t="s">
        <v>1611</v>
      </c>
      <c r="B628" s="8" t="s">
        <v>1612</v>
      </c>
      <c r="C628" s="2" t="s">
        <v>1613</v>
      </c>
    </row>
    <row r="629" spans="1:3" hidden="1" x14ac:dyDescent="0.3">
      <c r="A629" s="2" t="s">
        <v>1617</v>
      </c>
      <c r="B629" s="8" t="s">
        <v>1618</v>
      </c>
      <c r="C629" s="2" t="s">
        <v>1619</v>
      </c>
    </row>
    <row r="630" spans="1:3" hidden="1" x14ac:dyDescent="0.3">
      <c r="A630" s="2" t="s">
        <v>1614</v>
      </c>
      <c r="B630" s="8" t="s">
        <v>1615</v>
      </c>
      <c r="C630" s="2" t="s">
        <v>1616</v>
      </c>
    </row>
    <row r="631" spans="1:3" hidden="1" x14ac:dyDescent="0.3">
      <c r="A631" s="2" t="s">
        <v>1601</v>
      </c>
      <c r="B631" s="8" t="s">
        <v>1602</v>
      </c>
      <c r="C631" s="2" t="s">
        <v>1603</v>
      </c>
    </row>
    <row r="632" spans="1:3" hidden="1" x14ac:dyDescent="0.3">
      <c r="A632" s="2" t="s">
        <v>1608</v>
      </c>
      <c r="B632" s="8" t="s">
        <v>1609</v>
      </c>
      <c r="C632" s="2" t="s">
        <v>1610</v>
      </c>
    </row>
    <row r="633" spans="1:3" hidden="1" x14ac:dyDescent="0.3">
      <c r="A633" s="2" t="s">
        <v>1605</v>
      </c>
      <c r="B633" s="8" t="s">
        <v>1606</v>
      </c>
      <c r="C633" s="2" t="s">
        <v>1607</v>
      </c>
    </row>
    <row r="634" spans="1:3" hidden="1" x14ac:dyDescent="0.3">
      <c r="A634" s="18" t="s">
        <v>2909</v>
      </c>
      <c r="B634" s="8" t="s">
        <v>3335</v>
      </c>
      <c r="C634" s="2" t="s">
        <v>3113</v>
      </c>
    </row>
    <row r="635" spans="1:3" hidden="1" x14ac:dyDescent="0.3">
      <c r="A635" s="2" t="s">
        <v>683</v>
      </c>
      <c r="B635" s="8" t="s">
        <v>684</v>
      </c>
      <c r="C635" s="2" t="s">
        <v>685</v>
      </c>
    </row>
    <row r="636" spans="1:3" hidden="1" x14ac:dyDescent="0.3">
      <c r="A636" s="2" t="s">
        <v>680</v>
      </c>
      <c r="B636" s="8" t="s">
        <v>681</v>
      </c>
      <c r="C636" s="2" t="s">
        <v>682</v>
      </c>
    </row>
    <row r="637" spans="1:3" hidden="1" x14ac:dyDescent="0.3">
      <c r="A637" s="2" t="s">
        <v>676</v>
      </c>
      <c r="B637" s="8" t="s">
        <v>677</v>
      </c>
      <c r="C637" s="2" t="s">
        <v>678</v>
      </c>
    </row>
    <row r="638" spans="1:3" hidden="1" x14ac:dyDescent="0.3">
      <c r="A638" s="18" t="s">
        <v>2862</v>
      </c>
      <c r="B638" s="8" t="s">
        <v>3288</v>
      </c>
      <c r="C638" s="2" t="s">
        <v>3084</v>
      </c>
    </row>
    <row r="639" spans="1:3" hidden="1" x14ac:dyDescent="0.3">
      <c r="A639" s="18" t="s">
        <v>2860</v>
      </c>
      <c r="B639" s="8" t="s">
        <v>3286</v>
      </c>
      <c r="C639" s="2" t="s">
        <v>3082</v>
      </c>
    </row>
    <row r="640" spans="1:3" hidden="1" x14ac:dyDescent="0.3">
      <c r="A640" s="2" t="s">
        <v>1728</v>
      </c>
      <c r="B640" s="8" t="s">
        <v>1729</v>
      </c>
      <c r="C640" s="2" t="s">
        <v>2720</v>
      </c>
    </row>
    <row r="641" spans="1:3" hidden="1" x14ac:dyDescent="0.3">
      <c r="A641" s="2" t="s">
        <v>1733</v>
      </c>
      <c r="B641" s="8" t="s">
        <v>1734</v>
      </c>
      <c r="C641" s="2" t="s">
        <v>55</v>
      </c>
    </row>
    <row r="642" spans="1:3" hidden="1" x14ac:dyDescent="0.3">
      <c r="A642" s="2" t="s">
        <v>1730</v>
      </c>
      <c r="B642" s="8" t="s">
        <v>1731</v>
      </c>
      <c r="C642" s="2" t="s">
        <v>1732</v>
      </c>
    </row>
    <row r="643" spans="1:3" hidden="1" x14ac:dyDescent="0.3">
      <c r="A643" s="2" t="s">
        <v>1725</v>
      </c>
      <c r="B643" s="8" t="s">
        <v>1726</v>
      </c>
      <c r="C643" s="2" t="s">
        <v>1727</v>
      </c>
    </row>
    <row r="644" spans="1:3" hidden="1" x14ac:dyDescent="0.3">
      <c r="A644" s="2" t="s">
        <v>1722</v>
      </c>
      <c r="B644" s="8" t="s">
        <v>1723</v>
      </c>
      <c r="C644" s="2" t="s">
        <v>1724</v>
      </c>
    </row>
    <row r="645" spans="1:3" hidden="1" x14ac:dyDescent="0.3">
      <c r="A645" s="2" t="s">
        <v>1719</v>
      </c>
      <c r="B645" s="8" t="s">
        <v>1720</v>
      </c>
      <c r="C645" s="2" t="s">
        <v>1721</v>
      </c>
    </row>
    <row r="646" spans="1:3" hidden="1" x14ac:dyDescent="0.3">
      <c r="A646" s="2" t="s">
        <v>2398</v>
      </c>
      <c r="B646" s="8" t="s">
        <v>2399</v>
      </c>
      <c r="C646" s="2" t="s">
        <v>2400</v>
      </c>
    </row>
    <row r="647" spans="1:3" hidden="1" x14ac:dyDescent="0.3">
      <c r="A647" s="2" t="s">
        <v>2395</v>
      </c>
      <c r="B647" s="8" t="s">
        <v>2396</v>
      </c>
      <c r="C647" s="2" t="s">
        <v>2397</v>
      </c>
    </row>
    <row r="648" spans="1:3" hidden="1" x14ac:dyDescent="0.3">
      <c r="A648" s="2" t="s">
        <v>2392</v>
      </c>
      <c r="B648" s="8" t="s">
        <v>2393</v>
      </c>
      <c r="C648" s="2" t="s">
        <v>2394</v>
      </c>
    </row>
    <row r="649" spans="1:3" hidden="1" x14ac:dyDescent="0.3">
      <c r="A649" s="2" t="s">
        <v>2389</v>
      </c>
      <c r="B649" s="8" t="s">
        <v>2390</v>
      </c>
      <c r="C649" s="2" t="s">
        <v>2391</v>
      </c>
    </row>
    <row r="650" spans="1:3" x14ac:dyDescent="0.3">
      <c r="A650" s="2" t="s">
        <v>2386</v>
      </c>
      <c r="B650" s="8" t="s">
        <v>2387</v>
      </c>
      <c r="C650" s="2" t="s">
        <v>2388</v>
      </c>
    </row>
    <row r="651" spans="1:3" x14ac:dyDescent="0.3">
      <c r="A651" s="2" t="s">
        <v>2383</v>
      </c>
      <c r="B651" s="8" t="s">
        <v>2384</v>
      </c>
      <c r="C651" s="2" t="s">
        <v>2385</v>
      </c>
    </row>
    <row r="652" spans="1:3" hidden="1" x14ac:dyDescent="0.3">
      <c r="A652" s="2" t="s">
        <v>2169</v>
      </c>
      <c r="B652" s="8" t="s">
        <v>2170</v>
      </c>
      <c r="C652" s="2" t="s">
        <v>2171</v>
      </c>
    </row>
    <row r="653" spans="1:3" hidden="1" x14ac:dyDescent="0.3">
      <c r="A653" s="2" t="s">
        <v>2157</v>
      </c>
      <c r="B653" s="8" t="s">
        <v>2158</v>
      </c>
      <c r="C653" s="2" t="s">
        <v>2159</v>
      </c>
    </row>
    <row r="654" spans="1:3" hidden="1" x14ac:dyDescent="0.3">
      <c r="A654" s="2" t="s">
        <v>2160</v>
      </c>
      <c r="B654" s="8" t="s">
        <v>2161</v>
      </c>
      <c r="C654" s="2" t="s">
        <v>2162</v>
      </c>
    </row>
    <row r="655" spans="1:3" hidden="1" x14ac:dyDescent="0.3">
      <c r="A655" s="2" t="s">
        <v>2163</v>
      </c>
      <c r="B655" s="8" t="s">
        <v>2164</v>
      </c>
      <c r="C655" s="2" t="s">
        <v>2165</v>
      </c>
    </row>
    <row r="656" spans="1:3" hidden="1" x14ac:dyDescent="0.3">
      <c r="A656" s="2" t="s">
        <v>2166</v>
      </c>
      <c r="B656" s="8" t="s">
        <v>2167</v>
      </c>
      <c r="C656" s="2" t="s">
        <v>2168</v>
      </c>
    </row>
    <row r="657" spans="1:3" hidden="1" x14ac:dyDescent="0.3">
      <c r="A657" s="2" t="s">
        <v>2154</v>
      </c>
      <c r="B657" s="8" t="s">
        <v>2155</v>
      </c>
      <c r="C657" s="2" t="s">
        <v>2156</v>
      </c>
    </row>
    <row r="658" spans="1:3" hidden="1" x14ac:dyDescent="0.3">
      <c r="A658" s="2" t="s">
        <v>2145</v>
      </c>
      <c r="B658" s="8" t="s">
        <v>2146</v>
      </c>
      <c r="C658" s="2" t="s">
        <v>2147</v>
      </c>
    </row>
    <row r="659" spans="1:3" hidden="1" x14ac:dyDescent="0.3">
      <c r="A659" s="2" t="s">
        <v>2148</v>
      </c>
      <c r="B659" s="8" t="s">
        <v>2149</v>
      </c>
      <c r="C659" s="2" t="s">
        <v>2150</v>
      </c>
    </row>
    <row r="660" spans="1:3" hidden="1" x14ac:dyDescent="0.3">
      <c r="A660" s="2" t="s">
        <v>2151</v>
      </c>
      <c r="B660" s="8" t="s">
        <v>2152</v>
      </c>
      <c r="C660" s="2" t="s">
        <v>2153</v>
      </c>
    </row>
    <row r="661" spans="1:3" hidden="1" x14ac:dyDescent="0.3">
      <c r="A661" s="2" t="s">
        <v>2142</v>
      </c>
      <c r="B661" s="8" t="s">
        <v>2143</v>
      </c>
      <c r="C661" s="2" t="s">
        <v>2144</v>
      </c>
    </row>
    <row r="662" spans="1:3" x14ac:dyDescent="0.3">
      <c r="A662" s="2" t="s">
        <v>2127</v>
      </c>
      <c r="B662" s="8" t="s">
        <v>2128</v>
      </c>
      <c r="C662" s="2" t="s">
        <v>2129</v>
      </c>
    </row>
    <row r="663" spans="1:3" x14ac:dyDescent="0.3">
      <c r="A663" s="2" t="s">
        <v>2139</v>
      </c>
      <c r="B663" s="8" t="s">
        <v>2140</v>
      </c>
      <c r="C663" s="2" t="s">
        <v>2141</v>
      </c>
    </row>
    <row r="664" spans="1:3" x14ac:dyDescent="0.3">
      <c r="A664" s="2" t="s">
        <v>2130</v>
      </c>
      <c r="B664" s="8" t="s">
        <v>2131</v>
      </c>
      <c r="C664" s="2" t="s">
        <v>2132</v>
      </c>
    </row>
    <row r="665" spans="1:3" x14ac:dyDescent="0.3">
      <c r="A665" s="2" t="s">
        <v>2133</v>
      </c>
      <c r="B665" s="8" t="s">
        <v>2134</v>
      </c>
      <c r="C665" s="2" t="s">
        <v>2135</v>
      </c>
    </row>
    <row r="666" spans="1:3" x14ac:dyDescent="0.3">
      <c r="A666" s="2" t="s">
        <v>2136</v>
      </c>
      <c r="B666" s="8" t="s">
        <v>2137</v>
      </c>
      <c r="C666" s="2" t="s">
        <v>2138</v>
      </c>
    </row>
    <row r="667" spans="1:3" hidden="1" x14ac:dyDescent="0.3">
      <c r="A667" s="2" t="s">
        <v>2062</v>
      </c>
      <c r="B667" t="s">
        <v>2063</v>
      </c>
      <c r="C667" s="2" t="s">
        <v>2064</v>
      </c>
    </row>
    <row r="668" spans="1:3" hidden="1" x14ac:dyDescent="0.3">
      <c r="A668" s="2" t="s">
        <v>2071</v>
      </c>
      <c r="B668" s="8" t="s">
        <v>2072</v>
      </c>
      <c r="C668" s="2" t="s">
        <v>2073</v>
      </c>
    </row>
    <row r="669" spans="1:3" hidden="1" x14ac:dyDescent="0.3">
      <c r="A669" s="2" t="s">
        <v>2065</v>
      </c>
      <c r="B669" s="8" t="s">
        <v>2066</v>
      </c>
      <c r="C669" s="2" t="s">
        <v>2067</v>
      </c>
    </row>
    <row r="670" spans="1:3" hidden="1" x14ac:dyDescent="0.3">
      <c r="A670" s="2" t="s">
        <v>2068</v>
      </c>
      <c r="B670" s="8" t="s">
        <v>2069</v>
      </c>
      <c r="C670" s="2" t="s">
        <v>2070</v>
      </c>
    </row>
    <row r="671" spans="1:3" hidden="1" x14ac:dyDescent="0.3">
      <c r="A671" s="2" t="s">
        <v>2059</v>
      </c>
      <c r="B671" s="8" t="s">
        <v>2060</v>
      </c>
      <c r="C671" s="2" t="s">
        <v>2061</v>
      </c>
    </row>
    <row r="672" spans="1:3" hidden="1" x14ac:dyDescent="0.3">
      <c r="A672" s="2" t="s">
        <v>2074</v>
      </c>
      <c r="B672" s="8" t="s">
        <v>2075</v>
      </c>
      <c r="C672" s="2" t="s">
        <v>2076</v>
      </c>
    </row>
    <row r="673" spans="1:3" hidden="1" x14ac:dyDescent="0.3">
      <c r="A673" s="2" t="s">
        <v>2045</v>
      </c>
      <c r="B673" s="8" t="s">
        <v>2046</v>
      </c>
      <c r="C673" s="2" t="s">
        <v>2047</v>
      </c>
    </row>
    <row r="674" spans="1:3" hidden="1" x14ac:dyDescent="0.3">
      <c r="A674" s="2" t="s">
        <v>2053</v>
      </c>
      <c r="B674" s="8" t="s">
        <v>2054</v>
      </c>
      <c r="C674" s="2" t="s">
        <v>2055</v>
      </c>
    </row>
    <row r="675" spans="1:3" hidden="1" x14ac:dyDescent="0.3">
      <c r="A675" s="2" t="s">
        <v>2048</v>
      </c>
      <c r="B675" s="8" t="s">
        <v>2049</v>
      </c>
      <c r="C675" s="2" t="s">
        <v>56</v>
      </c>
    </row>
    <row r="676" spans="1:3" hidden="1" x14ac:dyDescent="0.3">
      <c r="A676" s="2" t="s">
        <v>2050</v>
      </c>
      <c r="B676" s="8" t="s">
        <v>2051</v>
      </c>
      <c r="C676" s="2" t="s">
        <v>2052</v>
      </c>
    </row>
    <row r="677" spans="1:3" hidden="1" x14ac:dyDescent="0.3">
      <c r="A677" s="2" t="s">
        <v>2043</v>
      </c>
      <c r="B677" s="8" t="s">
        <v>2044</v>
      </c>
      <c r="C677" s="2" t="s">
        <v>57</v>
      </c>
    </row>
    <row r="678" spans="1:3" hidden="1" x14ac:dyDescent="0.3">
      <c r="A678" s="2" t="s">
        <v>2056</v>
      </c>
      <c r="B678" s="8" t="s">
        <v>2057</v>
      </c>
      <c r="C678" s="2" t="s">
        <v>2058</v>
      </c>
    </row>
    <row r="679" spans="1:3" x14ac:dyDescent="0.3">
      <c r="A679" s="2" t="s">
        <v>2027</v>
      </c>
      <c r="B679" s="8" t="s">
        <v>2028</v>
      </c>
      <c r="C679" s="2" t="s">
        <v>2029</v>
      </c>
    </row>
    <row r="680" spans="1:3" x14ac:dyDescent="0.3">
      <c r="A680" s="2" t="s">
        <v>2037</v>
      </c>
      <c r="B680" s="8" t="s">
        <v>2038</v>
      </c>
      <c r="C680" s="2" t="s">
        <v>2039</v>
      </c>
    </row>
    <row r="681" spans="1:3" x14ac:dyDescent="0.3">
      <c r="A681" s="2" t="s">
        <v>2030</v>
      </c>
      <c r="B681" s="8" t="s">
        <v>2031</v>
      </c>
      <c r="C681" s="2" t="s">
        <v>2032</v>
      </c>
    </row>
    <row r="682" spans="1:3" x14ac:dyDescent="0.3">
      <c r="A682" s="2" t="s">
        <v>2034</v>
      </c>
      <c r="B682" s="8" t="s">
        <v>2035</v>
      </c>
      <c r="C682" s="2" t="s">
        <v>2036</v>
      </c>
    </row>
    <row r="683" spans="1:3" x14ac:dyDescent="0.3">
      <c r="A683" s="2" t="s">
        <v>2024</v>
      </c>
      <c r="B683" s="8" t="s">
        <v>2025</v>
      </c>
      <c r="C683" s="2" t="s">
        <v>2026</v>
      </c>
    </row>
    <row r="684" spans="1:3" x14ac:dyDescent="0.3">
      <c r="A684" s="2" t="s">
        <v>2040</v>
      </c>
      <c r="B684" s="8" t="s">
        <v>2041</v>
      </c>
      <c r="C684" s="2" t="s">
        <v>2042</v>
      </c>
    </row>
    <row r="685" spans="1:3" hidden="1" x14ac:dyDescent="0.3">
      <c r="A685" s="2" t="s">
        <v>1458</v>
      </c>
      <c r="B685" s="8" t="s">
        <v>1459</v>
      </c>
      <c r="C685" s="2" t="s">
        <v>1460</v>
      </c>
    </row>
    <row r="686" spans="1:3" hidden="1" x14ac:dyDescent="0.3">
      <c r="A686" s="2" t="s">
        <v>1461</v>
      </c>
      <c r="B686" s="8" t="s">
        <v>1462</v>
      </c>
      <c r="C686" s="2" t="s">
        <v>1463</v>
      </c>
    </row>
    <row r="687" spans="1:3" hidden="1" x14ac:dyDescent="0.3">
      <c r="A687" s="2" t="s">
        <v>1455</v>
      </c>
      <c r="B687" s="8" t="s">
        <v>1456</v>
      </c>
      <c r="C687" s="2" t="s">
        <v>1457</v>
      </c>
    </row>
    <row r="688" spans="1:3" hidden="1" x14ac:dyDescent="0.3">
      <c r="A688" s="2" t="s">
        <v>1452</v>
      </c>
      <c r="B688" s="8" t="s">
        <v>1453</v>
      </c>
      <c r="C688" s="2" t="s">
        <v>1454</v>
      </c>
    </row>
    <row r="689" spans="1:3" hidden="1" x14ac:dyDescent="0.3">
      <c r="A689" s="2" t="s">
        <v>1449</v>
      </c>
      <c r="B689" s="8" t="s">
        <v>1450</v>
      </c>
      <c r="C689" s="2" t="s">
        <v>1451</v>
      </c>
    </row>
    <row r="690" spans="1:3" hidden="1" x14ac:dyDescent="0.3">
      <c r="A690" s="2" t="s">
        <v>1446</v>
      </c>
      <c r="B690" s="8" t="s">
        <v>1447</v>
      </c>
      <c r="C690" s="2" t="s">
        <v>1448</v>
      </c>
    </row>
    <row r="691" spans="1:3" hidden="1" x14ac:dyDescent="0.3">
      <c r="A691" s="2" t="s">
        <v>1443</v>
      </c>
      <c r="B691" s="8" t="s">
        <v>1444</v>
      </c>
      <c r="C691" s="2" t="s">
        <v>1445</v>
      </c>
    </row>
    <row r="692" spans="1:3" hidden="1" x14ac:dyDescent="0.3">
      <c r="A692" s="2" t="s">
        <v>1440</v>
      </c>
      <c r="B692" s="8" t="s">
        <v>1441</v>
      </c>
      <c r="C692" s="2" t="s">
        <v>1442</v>
      </c>
    </row>
    <row r="693" spans="1:3" x14ac:dyDescent="0.3">
      <c r="A693" s="2" t="s">
        <v>1437</v>
      </c>
      <c r="B693" s="8" t="s">
        <v>1438</v>
      </c>
      <c r="C693" s="2" t="s">
        <v>1439</v>
      </c>
    </row>
    <row r="694" spans="1:3" x14ac:dyDescent="0.3">
      <c r="A694" s="2" t="s">
        <v>1433</v>
      </c>
      <c r="B694" s="8" t="s">
        <v>1434</v>
      </c>
      <c r="C694" s="2" t="s">
        <v>1435</v>
      </c>
    </row>
    <row r="695" spans="1:3" x14ac:dyDescent="0.3">
      <c r="A695" s="2" t="s">
        <v>1430</v>
      </c>
      <c r="B695" s="8" t="s">
        <v>1431</v>
      </c>
      <c r="C695" s="2" t="s">
        <v>1432</v>
      </c>
    </row>
    <row r="696" spans="1:3" x14ac:dyDescent="0.3">
      <c r="A696" s="2" t="s">
        <v>1427</v>
      </c>
      <c r="B696" s="8" t="s">
        <v>1428</v>
      </c>
      <c r="C696" s="2" t="s">
        <v>1429</v>
      </c>
    </row>
    <row r="697" spans="1:3" hidden="1" x14ac:dyDescent="0.3">
      <c r="A697" s="2" t="s">
        <v>1421</v>
      </c>
      <c r="B697" s="8" t="s">
        <v>1422</v>
      </c>
      <c r="C697" s="2" t="s">
        <v>1423</v>
      </c>
    </row>
    <row r="698" spans="1:3" hidden="1" x14ac:dyDescent="0.3">
      <c r="A698" s="2" t="s">
        <v>1409</v>
      </c>
      <c r="B698" s="8" t="s">
        <v>1410</v>
      </c>
      <c r="C698" s="2" t="s">
        <v>1411</v>
      </c>
    </row>
    <row r="699" spans="1:3" hidden="1" x14ac:dyDescent="0.3">
      <c r="A699" s="2" t="s">
        <v>1415</v>
      </c>
      <c r="B699" s="8" t="s">
        <v>1416</v>
      </c>
      <c r="C699" s="2" t="s">
        <v>1417</v>
      </c>
    </row>
    <row r="700" spans="1:3" hidden="1" x14ac:dyDescent="0.3">
      <c r="A700" s="2" t="s">
        <v>1412</v>
      </c>
      <c r="B700" s="8" t="s">
        <v>1413</v>
      </c>
      <c r="C700" s="2" t="s">
        <v>1414</v>
      </c>
    </row>
    <row r="701" spans="1:3" hidden="1" x14ac:dyDescent="0.3">
      <c r="A701" s="2" t="s">
        <v>1418</v>
      </c>
      <c r="B701" s="8" t="s">
        <v>1419</v>
      </c>
      <c r="C701" s="2" t="s">
        <v>1420</v>
      </c>
    </row>
    <row r="702" spans="1:3" hidden="1" x14ac:dyDescent="0.3">
      <c r="A702" s="2" t="s">
        <v>1406</v>
      </c>
      <c r="B702" s="8" t="s">
        <v>1407</v>
      </c>
      <c r="C702" s="2" t="s">
        <v>1408</v>
      </c>
    </row>
    <row r="703" spans="1:3" hidden="1" x14ac:dyDescent="0.3">
      <c r="A703" s="2" t="s">
        <v>1403</v>
      </c>
      <c r="B703" s="9" t="s">
        <v>1404</v>
      </c>
      <c r="C703" s="2" t="s">
        <v>1405</v>
      </c>
    </row>
    <row r="704" spans="1:3" hidden="1" x14ac:dyDescent="0.3">
      <c r="A704" s="2" t="s">
        <v>1400</v>
      </c>
      <c r="B704" s="8" t="s">
        <v>1401</v>
      </c>
      <c r="C704" s="2" t="s">
        <v>1402</v>
      </c>
    </row>
    <row r="705" spans="1:3" hidden="1" x14ac:dyDescent="0.3">
      <c r="A705" s="2" t="s">
        <v>1395</v>
      </c>
      <c r="B705" s="8" t="s">
        <v>1396</v>
      </c>
      <c r="C705" s="2" t="s">
        <v>1397</v>
      </c>
    </row>
    <row r="706" spans="1:3" hidden="1" x14ac:dyDescent="0.3">
      <c r="A706" s="2" t="s">
        <v>1386</v>
      </c>
      <c r="B706" s="8" t="s">
        <v>1387</v>
      </c>
      <c r="C706" s="2" t="s">
        <v>1388</v>
      </c>
    </row>
    <row r="707" spans="1:3" hidden="1" x14ac:dyDescent="0.3">
      <c r="A707" s="2" t="s">
        <v>1392</v>
      </c>
      <c r="B707" s="8" t="s">
        <v>1393</v>
      </c>
      <c r="C707" s="2" t="s">
        <v>1394</v>
      </c>
    </row>
    <row r="708" spans="1:3" hidden="1" x14ac:dyDescent="0.3">
      <c r="A708" s="2" t="s">
        <v>1398</v>
      </c>
      <c r="B708" s="8" t="s">
        <v>1399</v>
      </c>
      <c r="C708" s="2" t="s">
        <v>58</v>
      </c>
    </row>
    <row r="709" spans="1:3" hidden="1" x14ac:dyDescent="0.3">
      <c r="A709" s="2" t="s">
        <v>1389</v>
      </c>
      <c r="B709" s="8" t="s">
        <v>1390</v>
      </c>
      <c r="C709" s="2" t="s">
        <v>1391</v>
      </c>
    </row>
    <row r="710" spans="1:3" hidden="1" x14ac:dyDescent="0.3">
      <c r="A710" s="2" t="s">
        <v>1383</v>
      </c>
      <c r="B710" s="8" t="s">
        <v>1384</v>
      </c>
      <c r="C710" s="2" t="s">
        <v>1385</v>
      </c>
    </row>
    <row r="711" spans="1:3" hidden="1" x14ac:dyDescent="0.3">
      <c r="A711" s="2" t="s">
        <v>1380</v>
      </c>
      <c r="B711" s="9" t="s">
        <v>1381</v>
      </c>
      <c r="C711" s="2" t="s">
        <v>1382</v>
      </c>
    </row>
    <row r="712" spans="1:3" hidden="1" x14ac:dyDescent="0.3">
      <c r="A712" s="2" t="s">
        <v>1378</v>
      </c>
      <c r="B712" s="8" t="s">
        <v>1379</v>
      </c>
      <c r="C712" s="2" t="s">
        <v>59</v>
      </c>
    </row>
    <row r="713" spans="1:3" x14ac:dyDescent="0.3">
      <c r="A713" s="2" t="s">
        <v>1365</v>
      </c>
      <c r="B713" s="8" t="s">
        <v>1366</v>
      </c>
      <c r="C713" s="2" t="s">
        <v>1367</v>
      </c>
    </row>
    <row r="714" spans="1:3" x14ac:dyDescent="0.3">
      <c r="A714" s="2" t="s">
        <v>1359</v>
      </c>
      <c r="B714" s="8" t="s">
        <v>1360</v>
      </c>
      <c r="C714" s="2" t="s">
        <v>1361</v>
      </c>
    </row>
    <row r="715" spans="1:3" x14ac:dyDescent="0.3">
      <c r="A715" s="2" t="s">
        <v>1362</v>
      </c>
      <c r="B715" s="8" t="s">
        <v>1363</v>
      </c>
      <c r="C715" s="2" t="s">
        <v>1364</v>
      </c>
    </row>
    <row r="716" spans="1:3" x14ac:dyDescent="0.3">
      <c r="A716" s="2" t="s">
        <v>1371</v>
      </c>
      <c r="B716" s="8" t="s">
        <v>1372</v>
      </c>
      <c r="C716" s="2" t="s">
        <v>1373</v>
      </c>
    </row>
    <row r="717" spans="1:3" x14ac:dyDescent="0.3">
      <c r="A717" s="2" t="s">
        <v>1424</v>
      </c>
      <c r="B717" s="8" t="s">
        <v>1425</v>
      </c>
      <c r="C717" s="2" t="s">
        <v>1426</v>
      </c>
    </row>
    <row r="718" spans="1:3" x14ac:dyDescent="0.3">
      <c r="A718" s="2" t="s">
        <v>1375</v>
      </c>
      <c r="B718" s="8" t="s">
        <v>1376</v>
      </c>
      <c r="C718" s="2" t="s">
        <v>1377</v>
      </c>
    </row>
    <row r="719" spans="1:3" hidden="1" x14ac:dyDescent="0.3">
      <c r="A719" s="18" t="s">
        <v>2744</v>
      </c>
      <c r="B719" s="8" t="s">
        <v>3170</v>
      </c>
      <c r="C719" s="2" t="s">
        <v>2966</v>
      </c>
    </row>
    <row r="720" spans="1:3" hidden="1" x14ac:dyDescent="0.3">
      <c r="A720" s="18" t="s">
        <v>2830</v>
      </c>
      <c r="B720" s="8" t="s">
        <v>3256</v>
      </c>
      <c r="C720" s="2" t="s">
        <v>3052</v>
      </c>
    </row>
    <row r="721" spans="1:3" hidden="1" x14ac:dyDescent="0.3">
      <c r="A721" s="18" t="s">
        <v>2846</v>
      </c>
      <c r="B721" s="8" t="s">
        <v>3272</v>
      </c>
      <c r="C721" s="2" t="s">
        <v>3068</v>
      </c>
    </row>
    <row r="722" spans="1:3" x14ac:dyDescent="0.3">
      <c r="A722" s="18" t="s">
        <v>2922</v>
      </c>
      <c r="B722" s="8" t="s">
        <v>3348</v>
      </c>
      <c r="C722" s="2" t="s">
        <v>3126</v>
      </c>
    </row>
    <row r="723" spans="1:3" x14ac:dyDescent="0.3">
      <c r="A723" s="2" t="s">
        <v>1356</v>
      </c>
      <c r="B723" s="9" t="s">
        <v>1357</v>
      </c>
      <c r="C723" s="2" t="s">
        <v>1358</v>
      </c>
    </row>
    <row r="724" spans="1:3" x14ac:dyDescent="0.3">
      <c r="A724" s="2" t="s">
        <v>1369</v>
      </c>
      <c r="B724" s="8" t="s">
        <v>1370</v>
      </c>
      <c r="C724" s="2" t="s">
        <v>60</v>
      </c>
    </row>
    <row r="725" spans="1:3" hidden="1" x14ac:dyDescent="0.3">
      <c r="A725" s="18" t="s">
        <v>2918</v>
      </c>
      <c r="B725" s="8" t="s">
        <v>3344</v>
      </c>
      <c r="C725" s="2" t="s">
        <v>3122</v>
      </c>
    </row>
    <row r="726" spans="1:3" hidden="1" x14ac:dyDescent="0.3">
      <c r="A726" s="2" t="s">
        <v>1827</v>
      </c>
      <c r="B726" s="8" t="s">
        <v>3501</v>
      </c>
      <c r="C726" s="2" t="s">
        <v>3500</v>
      </c>
    </row>
    <row r="727" spans="1:3" hidden="1" x14ac:dyDescent="0.3">
      <c r="A727" s="18" t="s">
        <v>2917</v>
      </c>
      <c r="B727" s="8" t="s">
        <v>3343</v>
      </c>
      <c r="C727" s="2" t="s">
        <v>3121</v>
      </c>
    </row>
    <row r="728" spans="1:3" hidden="1" x14ac:dyDescent="0.3">
      <c r="A728" s="2" t="s">
        <v>298</v>
      </c>
      <c r="B728" s="8" t="s">
        <v>299</v>
      </c>
      <c r="C728" s="2" t="s">
        <v>300</v>
      </c>
    </row>
    <row r="729" spans="1:3" hidden="1" x14ac:dyDescent="0.3">
      <c r="A729" s="2" t="s">
        <v>295</v>
      </c>
      <c r="B729" s="8" t="s">
        <v>296</v>
      </c>
      <c r="C729" s="2" t="s">
        <v>297</v>
      </c>
    </row>
    <row r="730" spans="1:3" hidden="1" x14ac:dyDescent="0.3">
      <c r="A730" s="2" t="s">
        <v>292</v>
      </c>
      <c r="B730" s="8" t="s">
        <v>293</v>
      </c>
      <c r="C730" s="2" t="s">
        <v>294</v>
      </c>
    </row>
    <row r="731" spans="1:3" hidden="1" x14ac:dyDescent="0.3">
      <c r="A731" s="2" t="s">
        <v>286</v>
      </c>
      <c r="B731" s="8" t="s">
        <v>287</v>
      </c>
      <c r="C731" s="2" t="s">
        <v>288</v>
      </c>
    </row>
    <row r="732" spans="1:3" hidden="1" x14ac:dyDescent="0.3">
      <c r="A732" s="2" t="s">
        <v>289</v>
      </c>
      <c r="B732" s="9" t="s">
        <v>290</v>
      </c>
      <c r="C732" s="2" t="s">
        <v>291</v>
      </c>
    </row>
    <row r="733" spans="1:3" hidden="1" x14ac:dyDescent="0.3">
      <c r="A733" s="2" t="s">
        <v>283</v>
      </c>
      <c r="B733" s="8" t="s">
        <v>284</v>
      </c>
      <c r="C733" s="2" t="s">
        <v>285</v>
      </c>
    </row>
    <row r="734" spans="1:3" hidden="1" x14ac:dyDescent="0.3">
      <c r="A734" s="2" t="s">
        <v>280</v>
      </c>
      <c r="B734" s="8" t="s">
        <v>281</v>
      </c>
      <c r="C734" s="2" t="s">
        <v>282</v>
      </c>
    </row>
    <row r="735" spans="1:3" hidden="1" x14ac:dyDescent="0.3">
      <c r="A735" s="2" t="s">
        <v>278</v>
      </c>
      <c r="B735" s="8" t="s">
        <v>279</v>
      </c>
      <c r="C735" s="2" t="s">
        <v>61</v>
      </c>
    </row>
    <row r="736" spans="1:3" hidden="1" x14ac:dyDescent="0.3">
      <c r="A736" s="2" t="s">
        <v>272</v>
      </c>
      <c r="B736" s="8" t="s">
        <v>273</v>
      </c>
      <c r="C736" s="2" t="s">
        <v>274</v>
      </c>
    </row>
    <row r="737" spans="1:3" hidden="1" x14ac:dyDescent="0.3">
      <c r="A737" s="2" t="s">
        <v>275</v>
      </c>
      <c r="B737" s="9" t="s">
        <v>276</v>
      </c>
      <c r="C737" s="2" t="s">
        <v>277</v>
      </c>
    </row>
    <row r="738" spans="1:3" x14ac:dyDescent="0.3">
      <c r="A738" s="2" t="s">
        <v>269</v>
      </c>
      <c r="B738" s="8" t="s">
        <v>270</v>
      </c>
      <c r="C738" s="2" t="s">
        <v>62</v>
      </c>
    </row>
    <row r="739" spans="1:3" x14ac:dyDescent="0.3">
      <c r="A739" s="2" t="s">
        <v>265</v>
      </c>
      <c r="B739" s="8" t="s">
        <v>266</v>
      </c>
      <c r="C739" s="2" t="s">
        <v>267</v>
      </c>
    </row>
    <row r="740" spans="1:3" x14ac:dyDescent="0.3">
      <c r="A740" s="2" t="s">
        <v>263</v>
      </c>
      <c r="B740" s="8" t="s">
        <v>264</v>
      </c>
      <c r="C740" s="2" t="s">
        <v>63</v>
      </c>
    </row>
    <row r="741" spans="1:3" x14ac:dyDescent="0.3">
      <c r="A741" s="2" t="s">
        <v>254</v>
      </c>
      <c r="B741" s="8" t="s">
        <v>255</v>
      </c>
      <c r="C741" s="2" t="s">
        <v>256</v>
      </c>
    </row>
    <row r="742" spans="1:3" x14ac:dyDescent="0.3">
      <c r="A742" s="2" t="s">
        <v>260</v>
      </c>
      <c r="B742" s="9" t="s">
        <v>261</v>
      </c>
      <c r="C742" s="2" t="s">
        <v>262</v>
      </c>
    </row>
    <row r="743" spans="1:3" hidden="1" x14ac:dyDescent="0.3">
      <c r="A743" s="2" t="s">
        <v>1821</v>
      </c>
      <c r="B743" s="8" t="s">
        <v>1822</v>
      </c>
      <c r="C743" s="2" t="s">
        <v>1823</v>
      </c>
    </row>
    <row r="744" spans="1:3" hidden="1" x14ac:dyDescent="0.3">
      <c r="A744" s="2" t="s">
        <v>1834</v>
      </c>
      <c r="B744" s="8" t="s">
        <v>1835</v>
      </c>
      <c r="C744" s="2" t="s">
        <v>1836</v>
      </c>
    </row>
    <row r="745" spans="1:3" hidden="1" x14ac:dyDescent="0.3">
      <c r="A745" s="2" t="s">
        <v>1824</v>
      </c>
      <c r="B745" s="8" t="s">
        <v>1825</v>
      </c>
      <c r="C745" s="2" t="s">
        <v>1826</v>
      </c>
    </row>
    <row r="746" spans="1:3" hidden="1" x14ac:dyDescent="0.3">
      <c r="A746" s="2" t="s">
        <v>1802</v>
      </c>
      <c r="B746" s="8" t="s">
        <v>1803</v>
      </c>
      <c r="C746" s="2" t="s">
        <v>1804</v>
      </c>
    </row>
    <row r="747" spans="1:3" hidden="1" x14ac:dyDescent="0.3">
      <c r="A747" s="2" t="s">
        <v>1799</v>
      </c>
      <c r="B747" s="8" t="s">
        <v>1800</v>
      </c>
      <c r="C747" s="2" t="s">
        <v>1801</v>
      </c>
    </row>
    <row r="748" spans="1:3" hidden="1" x14ac:dyDescent="0.3">
      <c r="A748" s="2" t="s">
        <v>1805</v>
      </c>
      <c r="B748" s="8" t="s">
        <v>1803</v>
      </c>
      <c r="C748" s="2" t="s">
        <v>1806</v>
      </c>
    </row>
    <row r="749" spans="1:3" hidden="1" x14ac:dyDescent="0.3">
      <c r="A749" s="2" t="s">
        <v>1813</v>
      </c>
      <c r="B749" s="8" t="s">
        <v>1814</v>
      </c>
      <c r="C749" s="2" t="s">
        <v>1815</v>
      </c>
    </row>
    <row r="750" spans="1:3" hidden="1" x14ac:dyDescent="0.3">
      <c r="A750" s="2" t="s">
        <v>1837</v>
      </c>
      <c r="B750" s="8" t="s">
        <v>1838</v>
      </c>
      <c r="C750" s="2" t="s">
        <v>1839</v>
      </c>
    </row>
    <row r="751" spans="1:3" hidden="1" x14ac:dyDescent="0.3">
      <c r="A751" s="2" t="s">
        <v>1843</v>
      </c>
      <c r="B751" s="8" t="s">
        <v>1844</v>
      </c>
      <c r="C751" s="2" t="s">
        <v>64</v>
      </c>
    </row>
    <row r="752" spans="1:3" hidden="1" x14ac:dyDescent="0.3">
      <c r="A752" s="2" t="s">
        <v>1845</v>
      </c>
      <c r="B752" s="8" t="s">
        <v>1846</v>
      </c>
      <c r="C752" s="2" t="s">
        <v>1847</v>
      </c>
    </row>
    <row r="753" spans="1:3" hidden="1" x14ac:dyDescent="0.3">
      <c r="A753" s="2" t="s">
        <v>1840</v>
      </c>
      <c r="B753" s="8" t="s">
        <v>1841</v>
      </c>
      <c r="C753" s="2" t="s">
        <v>1842</v>
      </c>
    </row>
    <row r="754" spans="1:3" hidden="1" x14ac:dyDescent="0.3">
      <c r="A754" s="2" t="s">
        <v>1816</v>
      </c>
      <c r="B754" s="8" t="s">
        <v>1817</v>
      </c>
      <c r="C754" s="2" t="s">
        <v>65</v>
      </c>
    </row>
    <row r="755" spans="1:3" hidden="1" x14ac:dyDescent="0.3">
      <c r="A755" s="2" t="s">
        <v>1828</v>
      </c>
      <c r="B755" s="8" t="s">
        <v>1829</v>
      </c>
      <c r="C755" s="2" t="s">
        <v>1830</v>
      </c>
    </row>
    <row r="756" spans="1:3" hidden="1" x14ac:dyDescent="0.3">
      <c r="A756" s="2" t="s">
        <v>1831</v>
      </c>
      <c r="B756" s="8" t="s">
        <v>1832</v>
      </c>
      <c r="C756" s="2" t="s">
        <v>1833</v>
      </c>
    </row>
    <row r="757" spans="1:3" hidden="1" x14ac:dyDescent="0.3">
      <c r="A757" s="2" t="s">
        <v>1818</v>
      </c>
      <c r="B757" s="8" t="s">
        <v>1819</v>
      </c>
      <c r="C757" s="2" t="s">
        <v>1820</v>
      </c>
    </row>
    <row r="758" spans="1:3" hidden="1" x14ac:dyDescent="0.3">
      <c r="A758" s="2" t="s">
        <v>1793</v>
      </c>
      <c r="B758" s="8" t="s">
        <v>1794</v>
      </c>
      <c r="C758" s="2" t="s">
        <v>1795</v>
      </c>
    </row>
    <row r="759" spans="1:3" hidden="1" x14ac:dyDescent="0.3">
      <c r="A759" s="2" t="s">
        <v>1807</v>
      </c>
      <c r="B759" s="8" t="s">
        <v>1808</v>
      </c>
      <c r="C759" s="2" t="s">
        <v>1809</v>
      </c>
    </row>
    <row r="760" spans="1:3" hidden="1" x14ac:dyDescent="0.3">
      <c r="A760" s="2" t="s">
        <v>1810</v>
      </c>
      <c r="B760" s="8" t="s">
        <v>1811</v>
      </c>
      <c r="C760" s="2" t="s">
        <v>1812</v>
      </c>
    </row>
    <row r="761" spans="1:3" hidden="1" x14ac:dyDescent="0.3">
      <c r="A761" s="2" t="s">
        <v>1796</v>
      </c>
      <c r="B761" s="8" t="s">
        <v>1797</v>
      </c>
      <c r="C761" s="2" t="s">
        <v>1798</v>
      </c>
    </row>
    <row r="762" spans="1:3" hidden="1" x14ac:dyDescent="0.3">
      <c r="A762" s="2" t="s">
        <v>2242</v>
      </c>
      <c r="B762" s="8" t="s">
        <v>2243</v>
      </c>
      <c r="C762" s="2" t="s">
        <v>2244</v>
      </c>
    </row>
    <row r="763" spans="1:3" hidden="1" x14ac:dyDescent="0.3">
      <c r="A763" s="2" t="s">
        <v>2225</v>
      </c>
      <c r="B763" s="8" t="s">
        <v>2226</v>
      </c>
      <c r="C763" s="2" t="s">
        <v>66</v>
      </c>
    </row>
    <row r="764" spans="1:3" x14ac:dyDescent="0.3">
      <c r="A764" s="2" t="s">
        <v>2209</v>
      </c>
      <c r="B764" s="8" t="s">
        <v>2210</v>
      </c>
      <c r="C764" s="2" t="s">
        <v>67</v>
      </c>
    </row>
    <row r="765" spans="1:3" hidden="1" x14ac:dyDescent="0.3">
      <c r="A765" s="18" t="s">
        <v>2904</v>
      </c>
      <c r="B765" s="8" t="s">
        <v>3330</v>
      </c>
      <c r="C765" s="2" t="s">
        <v>3108</v>
      </c>
    </row>
    <row r="766" spans="1:3" hidden="1" x14ac:dyDescent="0.3">
      <c r="A766" s="2" t="s">
        <v>1641</v>
      </c>
      <c r="B766" s="8" t="s">
        <v>1642</v>
      </c>
      <c r="C766" s="2" t="s">
        <v>1643</v>
      </c>
    </row>
    <row r="767" spans="1:3" hidden="1" x14ac:dyDescent="0.3">
      <c r="A767" s="2" t="s">
        <v>1638</v>
      </c>
      <c r="B767" s="8" t="s">
        <v>1639</v>
      </c>
      <c r="C767" s="2" t="s">
        <v>1640</v>
      </c>
    </row>
    <row r="768" spans="1:3" x14ac:dyDescent="0.3">
      <c r="A768" s="2" t="s">
        <v>1629</v>
      </c>
      <c r="B768" s="8" t="s">
        <v>1630</v>
      </c>
      <c r="C768" s="2" t="s">
        <v>1631</v>
      </c>
    </row>
    <row r="769" spans="1:3" hidden="1" x14ac:dyDescent="0.3">
      <c r="A769" s="18" t="s">
        <v>2943</v>
      </c>
      <c r="B769" s="8" t="s">
        <v>3369</v>
      </c>
      <c r="C769" s="2" t="s">
        <v>3147</v>
      </c>
    </row>
    <row r="770" spans="1:3" x14ac:dyDescent="0.3">
      <c r="A770" s="2" t="s">
        <v>2288</v>
      </c>
      <c r="B770" s="8" t="s">
        <v>2289</v>
      </c>
      <c r="C770" s="2" t="s">
        <v>2290</v>
      </c>
    </row>
    <row r="771" spans="1:3" x14ac:dyDescent="0.3">
      <c r="A771" s="2" t="s">
        <v>2285</v>
      </c>
      <c r="B771" s="8" t="s">
        <v>2286</v>
      </c>
      <c r="C771" s="2" t="s">
        <v>2287</v>
      </c>
    </row>
    <row r="772" spans="1:3" hidden="1" x14ac:dyDescent="0.3">
      <c r="A772" s="18" t="s">
        <v>2794</v>
      </c>
      <c r="B772" s="8" t="s">
        <v>3220</v>
      </c>
      <c r="C772" s="2" t="s">
        <v>3016</v>
      </c>
    </row>
    <row r="773" spans="1:3" hidden="1" x14ac:dyDescent="0.3">
      <c r="A773" s="18" t="s">
        <v>2908</v>
      </c>
      <c r="B773" s="8" t="s">
        <v>3334</v>
      </c>
      <c r="C773" s="2" t="s">
        <v>3112</v>
      </c>
    </row>
    <row r="774" spans="1:3" x14ac:dyDescent="0.3">
      <c r="A774" s="2" t="s">
        <v>2280</v>
      </c>
      <c r="B774" s="8" t="s">
        <v>2281</v>
      </c>
      <c r="C774" s="2" t="s">
        <v>2282</v>
      </c>
    </row>
    <row r="775" spans="1:3" x14ac:dyDescent="0.3">
      <c r="A775" s="2" t="s">
        <v>2277</v>
      </c>
      <c r="B775" s="8" t="s">
        <v>2278</v>
      </c>
      <c r="C775" s="2" t="s">
        <v>2279</v>
      </c>
    </row>
    <row r="776" spans="1:3" hidden="1" x14ac:dyDescent="0.3">
      <c r="A776" s="18" t="s">
        <v>2736</v>
      </c>
      <c r="B776" s="8" t="s">
        <v>3162</v>
      </c>
      <c r="C776" s="2" t="s">
        <v>2958</v>
      </c>
    </row>
    <row r="777" spans="1:3" hidden="1" x14ac:dyDescent="0.3">
      <c r="A777" s="18" t="s">
        <v>2734</v>
      </c>
      <c r="B777" s="8" t="s">
        <v>3160</v>
      </c>
      <c r="C777" s="2" t="s">
        <v>2956</v>
      </c>
    </row>
    <row r="778" spans="1:3" x14ac:dyDescent="0.3">
      <c r="A778" s="2" t="s">
        <v>2274</v>
      </c>
      <c r="B778" s="8" t="s">
        <v>2275</v>
      </c>
      <c r="C778" s="2" t="s">
        <v>2276</v>
      </c>
    </row>
    <row r="779" spans="1:3" hidden="1" x14ac:dyDescent="0.3">
      <c r="A779" s="18" t="s">
        <v>2760</v>
      </c>
      <c r="B779" s="8" t="s">
        <v>3186</v>
      </c>
      <c r="C779" s="2" t="s">
        <v>2982</v>
      </c>
    </row>
    <row r="780" spans="1:3" hidden="1" x14ac:dyDescent="0.3">
      <c r="A780" s="18" t="s">
        <v>2850</v>
      </c>
      <c r="B780" s="8" t="s">
        <v>3276</v>
      </c>
      <c r="C780" s="2" t="s">
        <v>3072</v>
      </c>
    </row>
    <row r="781" spans="1:3" hidden="1" x14ac:dyDescent="0.3">
      <c r="A781" s="2" t="s">
        <v>1745</v>
      </c>
      <c r="B781" s="8" t="s">
        <v>1746</v>
      </c>
      <c r="C781" s="2" t="s">
        <v>1747</v>
      </c>
    </row>
    <row r="782" spans="1:3" hidden="1" x14ac:dyDescent="0.3">
      <c r="A782" s="18" t="s">
        <v>2790</v>
      </c>
      <c r="B782" s="8" t="s">
        <v>3216</v>
      </c>
      <c r="C782" s="2" t="s">
        <v>3012</v>
      </c>
    </row>
    <row r="783" spans="1:3" hidden="1" x14ac:dyDescent="0.3">
      <c r="A783" s="18" t="s">
        <v>2828</v>
      </c>
      <c r="B783" s="8" t="s">
        <v>3254</v>
      </c>
      <c r="C783" s="2" t="s">
        <v>3050</v>
      </c>
    </row>
    <row r="784" spans="1:3" hidden="1" x14ac:dyDescent="0.3">
      <c r="A784" s="2" t="s">
        <v>2578</v>
      </c>
      <c r="B784" s="8" t="s">
        <v>2579</v>
      </c>
      <c r="C784" s="2" t="s">
        <v>2580</v>
      </c>
    </row>
    <row r="785" spans="1:3" hidden="1" x14ac:dyDescent="0.3">
      <c r="A785" s="2" t="s">
        <v>2087</v>
      </c>
      <c r="B785" s="8" t="s">
        <v>2088</v>
      </c>
      <c r="C785" s="2" t="s">
        <v>2089</v>
      </c>
    </row>
    <row r="786" spans="1:3" hidden="1" x14ac:dyDescent="0.3">
      <c r="A786" s="2" t="s">
        <v>2083</v>
      </c>
      <c r="B786" s="8" t="s">
        <v>2084</v>
      </c>
      <c r="C786" s="2" t="s">
        <v>2085</v>
      </c>
    </row>
    <row r="787" spans="1:3" hidden="1" x14ac:dyDescent="0.3">
      <c r="A787" s="2" t="s">
        <v>2077</v>
      </c>
      <c r="B787" s="8" t="s">
        <v>2078</v>
      </c>
      <c r="C787" s="2" t="s">
        <v>2079</v>
      </c>
    </row>
    <row r="788" spans="1:3" hidden="1" x14ac:dyDescent="0.3">
      <c r="A788" s="18" t="s">
        <v>2861</v>
      </c>
      <c r="B788" s="8" t="s">
        <v>3287</v>
      </c>
      <c r="C788" s="2" t="s">
        <v>3083</v>
      </c>
    </row>
    <row r="789" spans="1:3" hidden="1" x14ac:dyDescent="0.3">
      <c r="A789" s="2" t="s">
        <v>2191</v>
      </c>
      <c r="B789" s="8" t="s">
        <v>2192</v>
      </c>
      <c r="C789" s="2" t="s">
        <v>2193</v>
      </c>
    </row>
    <row r="790" spans="1:3" hidden="1" x14ac:dyDescent="0.3">
      <c r="A790" s="2" t="s">
        <v>2188</v>
      </c>
      <c r="B790" s="8" t="s">
        <v>2189</v>
      </c>
      <c r="C790" s="2" t="s">
        <v>2190</v>
      </c>
    </row>
    <row r="791" spans="1:3" hidden="1" x14ac:dyDescent="0.3">
      <c r="A791" s="2" t="s">
        <v>2184</v>
      </c>
      <c r="B791" s="8" t="s">
        <v>2185</v>
      </c>
      <c r="C791" s="2" t="s">
        <v>2186</v>
      </c>
    </row>
    <row r="792" spans="1:3" hidden="1" x14ac:dyDescent="0.3">
      <c r="A792" s="2" t="s">
        <v>2196</v>
      </c>
      <c r="B792" s="8" t="s">
        <v>2197</v>
      </c>
      <c r="C792" s="2" t="s">
        <v>2198</v>
      </c>
    </row>
    <row r="793" spans="1:3" hidden="1" x14ac:dyDescent="0.3">
      <c r="A793" s="2" t="s">
        <v>2203</v>
      </c>
      <c r="B793" s="8" t="s">
        <v>2204</v>
      </c>
      <c r="C793" s="2" t="s">
        <v>2205</v>
      </c>
    </row>
    <row r="794" spans="1:3" hidden="1" x14ac:dyDescent="0.3">
      <c r="A794" s="2" t="s">
        <v>2200</v>
      </c>
      <c r="B794" s="8" t="s">
        <v>2201</v>
      </c>
      <c r="C794" s="2" t="s">
        <v>2202</v>
      </c>
    </row>
    <row r="795" spans="1:3" hidden="1" x14ac:dyDescent="0.3">
      <c r="A795" s="2" t="s">
        <v>2125</v>
      </c>
      <c r="B795" s="8" t="s">
        <v>2126</v>
      </c>
      <c r="C795" s="2" t="s">
        <v>68</v>
      </c>
    </row>
    <row r="796" spans="1:3" hidden="1" x14ac:dyDescent="0.3">
      <c r="A796" s="2" t="s">
        <v>2122</v>
      </c>
      <c r="B796" s="8" t="s">
        <v>2123</v>
      </c>
      <c r="C796" s="2" t="s">
        <v>2124</v>
      </c>
    </row>
    <row r="797" spans="1:3" hidden="1" x14ac:dyDescent="0.3">
      <c r="A797" s="2" t="s">
        <v>2118</v>
      </c>
      <c r="B797" s="8" t="s">
        <v>2119</v>
      </c>
      <c r="C797" s="2" t="s">
        <v>2120</v>
      </c>
    </row>
    <row r="798" spans="1:3" hidden="1" x14ac:dyDescent="0.3">
      <c r="A798" s="2" t="s">
        <v>1972</v>
      </c>
      <c r="B798" s="8" t="s">
        <v>1973</v>
      </c>
      <c r="C798" s="2" t="s">
        <v>1974</v>
      </c>
    </row>
    <row r="799" spans="1:3" hidden="1" x14ac:dyDescent="0.3">
      <c r="A799" s="2" t="s">
        <v>1968</v>
      </c>
      <c r="B799" s="8" t="s">
        <v>1969</v>
      </c>
      <c r="C799" s="2" t="s">
        <v>1970</v>
      </c>
    </row>
    <row r="800" spans="1:3" hidden="1" x14ac:dyDescent="0.3">
      <c r="A800" s="2" t="s">
        <v>1964</v>
      </c>
      <c r="B800" s="8" t="s">
        <v>1965</v>
      </c>
      <c r="C800" s="2" t="s">
        <v>1966</v>
      </c>
    </row>
    <row r="801" spans="1:3" hidden="1" x14ac:dyDescent="0.3">
      <c r="A801" s="2" t="s">
        <v>1962</v>
      </c>
      <c r="B801" s="8" t="s">
        <v>1963</v>
      </c>
      <c r="C801" s="2" t="s">
        <v>69</v>
      </c>
    </row>
    <row r="802" spans="1:3" hidden="1" x14ac:dyDescent="0.3">
      <c r="A802" s="2" t="s">
        <v>1564</v>
      </c>
      <c r="B802" s="8" t="s">
        <v>1565</v>
      </c>
      <c r="C802" s="2" t="s">
        <v>1566</v>
      </c>
    </row>
    <row r="803" spans="1:3" hidden="1" x14ac:dyDescent="0.3">
      <c r="A803" s="2" t="s">
        <v>1960</v>
      </c>
      <c r="B803" s="8" t="s">
        <v>1961</v>
      </c>
      <c r="C803" s="2" t="s">
        <v>70</v>
      </c>
    </row>
    <row r="804" spans="1:3" hidden="1" x14ac:dyDescent="0.3">
      <c r="A804" s="2" t="s">
        <v>1958</v>
      </c>
      <c r="B804" s="8" t="s">
        <v>1959</v>
      </c>
      <c r="C804" s="20" t="s">
        <v>71</v>
      </c>
    </row>
    <row r="805" spans="1:3" hidden="1" x14ac:dyDescent="0.3">
      <c r="A805" s="2" t="s">
        <v>1923</v>
      </c>
      <c r="B805" s="8" t="s">
        <v>1924</v>
      </c>
      <c r="C805" s="2" t="s">
        <v>1925</v>
      </c>
    </row>
    <row r="806" spans="1:3" hidden="1" x14ac:dyDescent="0.3">
      <c r="A806" s="2" t="s">
        <v>1917</v>
      </c>
      <c r="B806" s="8" t="s">
        <v>1918</v>
      </c>
      <c r="C806" s="2" t="s">
        <v>1919</v>
      </c>
    </row>
    <row r="807" spans="1:3" hidden="1" x14ac:dyDescent="0.3">
      <c r="A807" s="18" t="s">
        <v>2905</v>
      </c>
      <c r="B807" s="8" t="s">
        <v>3331</v>
      </c>
      <c r="C807" s="2" t="s">
        <v>3109</v>
      </c>
    </row>
    <row r="808" spans="1:3" hidden="1" x14ac:dyDescent="0.3">
      <c r="A808" s="2" t="s">
        <v>1920</v>
      </c>
      <c r="B808" s="8" t="s">
        <v>1921</v>
      </c>
      <c r="C808" s="2" t="s">
        <v>1922</v>
      </c>
    </row>
    <row r="809" spans="1:3" hidden="1" x14ac:dyDescent="0.3">
      <c r="A809" s="2" t="s">
        <v>1519</v>
      </c>
      <c r="B809" s="9" t="s">
        <v>1520</v>
      </c>
      <c r="C809" s="2" t="s">
        <v>1521</v>
      </c>
    </row>
    <row r="810" spans="1:3" hidden="1" x14ac:dyDescent="0.3">
      <c r="A810" s="2" t="s">
        <v>1513</v>
      </c>
      <c r="B810" s="9" t="s">
        <v>1514</v>
      </c>
      <c r="C810" s="2" t="s">
        <v>1515</v>
      </c>
    </row>
    <row r="811" spans="1:3" hidden="1" x14ac:dyDescent="0.3">
      <c r="A811" s="2" t="s">
        <v>1510</v>
      </c>
      <c r="B811" s="9" t="s">
        <v>1511</v>
      </c>
      <c r="C811" s="2" t="s">
        <v>1512</v>
      </c>
    </row>
    <row r="812" spans="1:3" hidden="1" x14ac:dyDescent="0.3">
      <c r="A812" s="2" t="s">
        <v>1516</v>
      </c>
      <c r="B812" s="9" t="s">
        <v>1517</v>
      </c>
      <c r="C812" s="2" t="s">
        <v>1518</v>
      </c>
    </row>
    <row r="813" spans="1:3" hidden="1" x14ac:dyDescent="0.3">
      <c r="A813" s="2" t="s">
        <v>1507</v>
      </c>
      <c r="B813" s="9" t="s">
        <v>1508</v>
      </c>
      <c r="C813" s="2" t="s">
        <v>1509</v>
      </c>
    </row>
    <row r="814" spans="1:3" hidden="1" x14ac:dyDescent="0.3">
      <c r="A814" s="2" t="s">
        <v>1504</v>
      </c>
      <c r="B814" s="9" t="s">
        <v>1505</v>
      </c>
      <c r="C814" s="2" t="s">
        <v>1506</v>
      </c>
    </row>
    <row r="815" spans="1:3" hidden="1" x14ac:dyDescent="0.3">
      <c r="A815" s="2" t="s">
        <v>2516</v>
      </c>
      <c r="B815" s="8" t="s">
        <v>2517</v>
      </c>
      <c r="C815" s="2" t="s">
        <v>72</v>
      </c>
    </row>
    <row r="816" spans="1:3" hidden="1" x14ac:dyDescent="0.3">
      <c r="A816" s="2" t="s">
        <v>2513</v>
      </c>
      <c r="B816" s="8" t="s">
        <v>2514</v>
      </c>
      <c r="C816" s="2" t="s">
        <v>2515</v>
      </c>
    </row>
    <row r="817" spans="1:3" hidden="1" x14ac:dyDescent="0.3">
      <c r="A817" s="2" t="s">
        <v>2511</v>
      </c>
      <c r="B817" s="8" t="s">
        <v>2512</v>
      </c>
      <c r="C817" s="2" t="s">
        <v>3417</v>
      </c>
    </row>
    <row r="818" spans="1:3" hidden="1" x14ac:dyDescent="0.3">
      <c r="A818" s="2" t="s">
        <v>2509</v>
      </c>
      <c r="B818" s="8" t="s">
        <v>2510</v>
      </c>
      <c r="C818" s="2" t="s">
        <v>73</v>
      </c>
    </row>
    <row r="819" spans="1:3" hidden="1" x14ac:dyDescent="0.3">
      <c r="A819" s="18" t="s">
        <v>2926</v>
      </c>
      <c r="B819" s="8" t="s">
        <v>3352</v>
      </c>
      <c r="C819" s="2" t="s">
        <v>3130</v>
      </c>
    </row>
    <row r="820" spans="1:3" hidden="1" x14ac:dyDescent="0.3">
      <c r="A820" s="2" t="s">
        <v>2577</v>
      </c>
      <c r="B820" s="21" t="s">
        <v>3418</v>
      </c>
      <c r="C820" s="2" t="s">
        <v>3419</v>
      </c>
    </row>
    <row r="821" spans="1:3" hidden="1" x14ac:dyDescent="0.3">
      <c r="A821" s="2" t="s">
        <v>2573</v>
      </c>
      <c r="B821" s="8" t="s">
        <v>2574</v>
      </c>
      <c r="C821" s="2" t="s">
        <v>2575</v>
      </c>
    </row>
    <row r="822" spans="1:3" hidden="1" x14ac:dyDescent="0.3">
      <c r="A822" s="2" t="s">
        <v>435</v>
      </c>
      <c r="B822" s="8" t="s">
        <v>436</v>
      </c>
      <c r="C822" s="2" t="s">
        <v>437</v>
      </c>
    </row>
    <row r="823" spans="1:3" hidden="1" x14ac:dyDescent="0.3">
      <c r="A823" s="2" t="s">
        <v>432</v>
      </c>
      <c r="B823" s="8" t="s">
        <v>433</v>
      </c>
      <c r="C823" s="2" t="s">
        <v>434</v>
      </c>
    </row>
    <row r="824" spans="1:3" hidden="1" x14ac:dyDescent="0.3">
      <c r="A824" s="2" t="s">
        <v>442</v>
      </c>
      <c r="B824" s="8" t="s">
        <v>443</v>
      </c>
      <c r="C824" s="2" t="s">
        <v>444</v>
      </c>
    </row>
    <row r="825" spans="1:3" hidden="1" x14ac:dyDescent="0.3">
      <c r="A825" s="2" t="s">
        <v>428</v>
      </c>
      <c r="B825" s="8" t="s">
        <v>429</v>
      </c>
      <c r="C825" s="10" t="s">
        <v>430</v>
      </c>
    </row>
    <row r="826" spans="1:3" hidden="1" x14ac:dyDescent="0.3">
      <c r="A826" s="2" t="s">
        <v>425</v>
      </c>
      <c r="B826" s="8" t="s">
        <v>426</v>
      </c>
      <c r="C826" s="2" t="s">
        <v>427</v>
      </c>
    </row>
    <row r="827" spans="1:3" hidden="1" x14ac:dyDescent="0.3">
      <c r="A827" s="2" t="s">
        <v>420</v>
      </c>
      <c r="B827" s="8" t="s">
        <v>421</v>
      </c>
      <c r="C827" s="2" t="s">
        <v>422</v>
      </c>
    </row>
    <row r="828" spans="1:3" hidden="1" x14ac:dyDescent="0.3">
      <c r="A828" s="2" t="s">
        <v>438</v>
      </c>
      <c r="B828" s="9" t="s">
        <v>439</v>
      </c>
      <c r="C828" s="2" t="s">
        <v>440</v>
      </c>
    </row>
    <row r="829" spans="1:3" hidden="1" x14ac:dyDescent="0.3">
      <c r="A829" s="18" t="s">
        <v>3466</v>
      </c>
      <c r="B829" s="8" t="s">
        <v>3467</v>
      </c>
      <c r="C829" s="2" t="s">
        <v>3468</v>
      </c>
    </row>
    <row r="830" spans="1:3" hidden="1" x14ac:dyDescent="0.3">
      <c r="A830" s="18" t="s">
        <v>3487</v>
      </c>
      <c r="B830" s="8" t="s">
        <v>3488</v>
      </c>
      <c r="C830" s="2" t="s">
        <v>3489</v>
      </c>
    </row>
    <row r="831" spans="1:3" x14ac:dyDescent="0.3">
      <c r="A831" s="18" t="s">
        <v>3484</v>
      </c>
      <c r="B831" s="8" t="s">
        <v>3486</v>
      </c>
      <c r="C831" s="2" t="s">
        <v>3485</v>
      </c>
    </row>
    <row r="832" spans="1:3" x14ac:dyDescent="0.3">
      <c r="A832" s="18" t="s">
        <v>3470</v>
      </c>
      <c r="B832" s="8" t="s">
        <v>3471</v>
      </c>
      <c r="C832" s="2" t="s">
        <v>3472</v>
      </c>
    </row>
    <row r="833" spans="1:3" hidden="1" x14ac:dyDescent="0.3">
      <c r="A833" s="18" t="s">
        <v>2900</v>
      </c>
      <c r="B833" s="8" t="s">
        <v>3326</v>
      </c>
      <c r="C833" s="2" t="s">
        <v>3104</v>
      </c>
    </row>
    <row r="834" spans="1:3" hidden="1" x14ac:dyDescent="0.3">
      <c r="A834" s="18" t="s">
        <v>2901</v>
      </c>
      <c r="B834" s="8" t="s">
        <v>3327</v>
      </c>
      <c r="C834" s="2" t="s">
        <v>3105</v>
      </c>
    </row>
    <row r="835" spans="1:3" hidden="1" x14ac:dyDescent="0.3">
      <c r="A835" s="18" t="s">
        <v>2910</v>
      </c>
      <c r="B835" s="8" t="s">
        <v>3336</v>
      </c>
      <c r="C835" s="2" t="s">
        <v>3114</v>
      </c>
    </row>
    <row r="836" spans="1:3" hidden="1" x14ac:dyDescent="0.3">
      <c r="A836" s="18" t="s">
        <v>2944</v>
      </c>
      <c r="B836" s="8" t="s">
        <v>3370</v>
      </c>
      <c r="C836" s="2" t="s">
        <v>3148</v>
      </c>
    </row>
    <row r="837" spans="1:3" hidden="1" x14ac:dyDescent="0.3">
      <c r="A837" s="18" t="s">
        <v>2902</v>
      </c>
      <c r="B837" s="8" t="s">
        <v>3328</v>
      </c>
      <c r="C837" s="2" t="s">
        <v>3106</v>
      </c>
    </row>
    <row r="838" spans="1:3" hidden="1" x14ac:dyDescent="0.3">
      <c r="A838" s="18" t="s">
        <v>2899</v>
      </c>
      <c r="B838" s="8" t="s">
        <v>3325</v>
      </c>
      <c r="C838" s="2" t="s">
        <v>3103</v>
      </c>
    </row>
    <row r="839" spans="1:3" hidden="1" x14ac:dyDescent="0.3">
      <c r="A839" s="18" t="s">
        <v>2914</v>
      </c>
      <c r="B839" s="8" t="s">
        <v>3340</v>
      </c>
      <c r="C839" s="2" t="s">
        <v>3118</v>
      </c>
    </row>
    <row r="840" spans="1:3" hidden="1" x14ac:dyDescent="0.3">
      <c r="A840" s="18" t="s">
        <v>2941</v>
      </c>
      <c r="B840" s="8" t="s">
        <v>3367</v>
      </c>
      <c r="C840" s="2" t="s">
        <v>3145</v>
      </c>
    </row>
    <row r="841" spans="1:3" hidden="1" x14ac:dyDescent="0.3">
      <c r="A841" s="18" t="s">
        <v>2730</v>
      </c>
      <c r="B841" s="8" t="s">
        <v>3156</v>
      </c>
      <c r="C841" s="2" t="s">
        <v>2952</v>
      </c>
    </row>
    <row r="842" spans="1:3" x14ac:dyDescent="0.3">
      <c r="A842" s="18" t="s">
        <v>2731</v>
      </c>
      <c r="B842" s="8" t="s">
        <v>3157</v>
      </c>
      <c r="C842" s="2" t="s">
        <v>2953</v>
      </c>
    </row>
    <row r="843" spans="1:3" x14ac:dyDescent="0.3">
      <c r="A843" s="18" t="s">
        <v>2762</v>
      </c>
      <c r="B843" s="8" t="s">
        <v>3188</v>
      </c>
      <c r="C843" s="2" t="s">
        <v>2984</v>
      </c>
    </row>
    <row r="844" spans="1:3" x14ac:dyDescent="0.3">
      <c r="A844" s="18" t="s">
        <v>2821</v>
      </c>
      <c r="B844" s="8" t="s">
        <v>3247</v>
      </c>
      <c r="C844" s="2" t="s">
        <v>3043</v>
      </c>
    </row>
    <row r="845" spans="1:3" hidden="1" x14ac:dyDescent="0.3">
      <c r="A845" s="18" t="s">
        <v>2801</v>
      </c>
      <c r="B845" s="8" t="s">
        <v>3227</v>
      </c>
      <c r="C845" s="2" t="s">
        <v>3023</v>
      </c>
    </row>
    <row r="846" spans="1:3" hidden="1" x14ac:dyDescent="0.3">
      <c r="A846" s="18" t="s">
        <v>2819</v>
      </c>
      <c r="B846" s="8" t="s">
        <v>3245</v>
      </c>
      <c r="C846" s="2" t="s">
        <v>3041</v>
      </c>
    </row>
    <row r="847" spans="1:3" hidden="1" x14ac:dyDescent="0.3">
      <c r="A847" s="18" t="s">
        <v>2769</v>
      </c>
      <c r="B847" s="8" t="s">
        <v>3195</v>
      </c>
      <c r="C847" s="2" t="s">
        <v>2991</v>
      </c>
    </row>
    <row r="848" spans="1:3" hidden="1" x14ac:dyDescent="0.3">
      <c r="A848" s="18" t="s">
        <v>2743</v>
      </c>
      <c r="B848" s="8" t="s">
        <v>3169</v>
      </c>
      <c r="C848" s="2" t="s">
        <v>2965</v>
      </c>
    </row>
    <row r="849" spans="1:3" hidden="1" x14ac:dyDescent="0.3">
      <c r="A849" s="18" t="s">
        <v>2738</v>
      </c>
      <c r="B849" s="8" t="s">
        <v>3164</v>
      </c>
      <c r="C849" s="2" t="s">
        <v>2960</v>
      </c>
    </row>
    <row r="850" spans="1:3" hidden="1" x14ac:dyDescent="0.3">
      <c r="A850" s="18" t="s">
        <v>2747</v>
      </c>
      <c r="B850" s="8" t="s">
        <v>3173</v>
      </c>
      <c r="C850" s="2" t="s">
        <v>2969</v>
      </c>
    </row>
    <row r="851" spans="1:3" hidden="1" x14ac:dyDescent="0.3">
      <c r="A851" s="18" t="s">
        <v>2789</v>
      </c>
      <c r="B851" s="8" t="s">
        <v>3215</v>
      </c>
      <c r="C851" s="2" t="s">
        <v>3011</v>
      </c>
    </row>
    <row r="852" spans="1:3" hidden="1" x14ac:dyDescent="0.3">
      <c r="A852" s="18" t="s">
        <v>2805</v>
      </c>
      <c r="B852" s="8" t="s">
        <v>3231</v>
      </c>
      <c r="C852" s="2" t="s">
        <v>3027</v>
      </c>
    </row>
    <row r="853" spans="1:3" hidden="1" x14ac:dyDescent="0.3">
      <c r="A853" s="18" t="s">
        <v>2782</v>
      </c>
      <c r="B853" s="2" t="s">
        <v>3208</v>
      </c>
      <c r="C853" s="2" t="s">
        <v>3004</v>
      </c>
    </row>
    <row r="854" spans="1:3" hidden="1" x14ac:dyDescent="0.3">
      <c r="A854" s="18" t="s">
        <v>2811</v>
      </c>
      <c r="B854" s="2" t="s">
        <v>3237</v>
      </c>
      <c r="C854" s="2" t="s">
        <v>3033</v>
      </c>
    </row>
    <row r="855" spans="1:3" hidden="1" x14ac:dyDescent="0.3">
      <c r="A855" s="18" t="s">
        <v>2783</v>
      </c>
      <c r="B855" s="2" t="s">
        <v>3209</v>
      </c>
      <c r="C855" s="2" t="s">
        <v>3005</v>
      </c>
    </row>
    <row r="856" spans="1:3" x14ac:dyDescent="0.3">
      <c r="A856" s="18" t="s">
        <v>2772</v>
      </c>
      <c r="B856" s="2" t="s">
        <v>3198</v>
      </c>
      <c r="C856" s="2" t="s">
        <v>2994</v>
      </c>
    </row>
    <row r="857" spans="1:3" x14ac:dyDescent="0.3">
      <c r="A857" s="18" t="s">
        <v>2758</v>
      </c>
      <c r="B857" s="2" t="s">
        <v>3184</v>
      </c>
      <c r="C857" s="2" t="s">
        <v>2980</v>
      </c>
    </row>
    <row r="858" spans="1:3" x14ac:dyDescent="0.3">
      <c r="A858" s="18" t="s">
        <v>2848</v>
      </c>
      <c r="B858" s="2" t="s">
        <v>3274</v>
      </c>
      <c r="C858" s="2" t="s">
        <v>3070</v>
      </c>
    </row>
    <row r="859" spans="1:3" x14ac:dyDescent="0.3">
      <c r="A859" s="18" t="s">
        <v>2847</v>
      </c>
      <c r="B859" s="2" t="s">
        <v>3273</v>
      </c>
      <c r="C859" s="2" t="s">
        <v>3069</v>
      </c>
    </row>
    <row r="860" spans="1:3" x14ac:dyDescent="0.3">
      <c r="A860" s="18" t="s">
        <v>2854</v>
      </c>
      <c r="B860" s="2" t="s">
        <v>3280</v>
      </c>
      <c r="C860" s="2" t="s">
        <v>3076</v>
      </c>
    </row>
    <row r="861" spans="1:3" hidden="1" x14ac:dyDescent="0.3">
      <c r="A861" s="18" t="s">
        <v>2777</v>
      </c>
      <c r="B861" s="2" t="s">
        <v>3203</v>
      </c>
      <c r="C861" s="2" t="s">
        <v>2999</v>
      </c>
    </row>
    <row r="862" spans="1:3" hidden="1" x14ac:dyDescent="0.3">
      <c r="A862" s="18" t="s">
        <v>2766</v>
      </c>
      <c r="B862" s="2" t="s">
        <v>3192</v>
      </c>
      <c r="C862" s="2" t="s">
        <v>2988</v>
      </c>
    </row>
    <row r="863" spans="1:3" x14ac:dyDescent="0.3">
      <c r="A863" s="18" t="s">
        <v>2797</v>
      </c>
      <c r="B863" s="2" t="s">
        <v>3223</v>
      </c>
      <c r="C863" s="2" t="s">
        <v>3019</v>
      </c>
    </row>
    <row r="864" spans="1:3" x14ac:dyDescent="0.3">
      <c r="A864" s="18" t="s">
        <v>2799</v>
      </c>
      <c r="B864" s="2" t="s">
        <v>3225</v>
      </c>
      <c r="C864" s="2" t="s">
        <v>3021</v>
      </c>
    </row>
    <row r="865" spans="1:3" x14ac:dyDescent="0.3">
      <c r="A865" s="18" t="s">
        <v>2757</v>
      </c>
      <c r="B865" s="2" t="s">
        <v>3183</v>
      </c>
      <c r="C865" s="2" t="s">
        <v>2979</v>
      </c>
    </row>
    <row r="866" spans="1:3" x14ac:dyDescent="0.3">
      <c r="A866" s="18" t="s">
        <v>2733</v>
      </c>
      <c r="B866" s="2" t="s">
        <v>3159</v>
      </c>
      <c r="C866" s="2" t="s">
        <v>2955</v>
      </c>
    </row>
    <row r="867" spans="1:3" x14ac:dyDescent="0.3">
      <c r="A867" s="18" t="s">
        <v>2793</v>
      </c>
      <c r="B867" s="2" t="s">
        <v>3219</v>
      </c>
      <c r="C867" s="2" t="s">
        <v>3015</v>
      </c>
    </row>
    <row r="868" spans="1:3" hidden="1" x14ac:dyDescent="0.3">
      <c r="A868" s="18" t="s">
        <v>2765</v>
      </c>
      <c r="B868" s="2" t="s">
        <v>3191</v>
      </c>
      <c r="C868" s="2" t="s">
        <v>2987</v>
      </c>
    </row>
    <row r="869" spans="1:3" hidden="1" x14ac:dyDescent="0.3">
      <c r="A869" s="18" t="s">
        <v>2817</v>
      </c>
      <c r="B869" s="2" t="s">
        <v>3243</v>
      </c>
      <c r="C869" s="2" t="s">
        <v>3039</v>
      </c>
    </row>
    <row r="870" spans="1:3" hidden="1" x14ac:dyDescent="0.3">
      <c r="A870" s="18" t="s">
        <v>2745</v>
      </c>
      <c r="B870" s="2" t="s">
        <v>3171</v>
      </c>
      <c r="C870" s="2" t="s">
        <v>2967</v>
      </c>
    </row>
    <row r="871" spans="1:3" hidden="1" x14ac:dyDescent="0.3">
      <c r="A871" s="18" t="s">
        <v>2781</v>
      </c>
      <c r="B871" s="2" t="s">
        <v>3207</v>
      </c>
      <c r="C871" s="2" t="s">
        <v>3003</v>
      </c>
    </row>
    <row r="872" spans="1:3" x14ac:dyDescent="0.3">
      <c r="A872" s="18" t="s">
        <v>2808</v>
      </c>
      <c r="B872" s="2" t="s">
        <v>3234</v>
      </c>
      <c r="C872" s="2" t="s">
        <v>3030</v>
      </c>
    </row>
    <row r="873" spans="1:3" x14ac:dyDescent="0.3">
      <c r="A873" s="18" t="s">
        <v>2803</v>
      </c>
      <c r="B873" s="2" t="s">
        <v>3229</v>
      </c>
      <c r="C873" s="2" t="s">
        <v>3025</v>
      </c>
    </row>
    <row r="874" spans="1:3" x14ac:dyDescent="0.3">
      <c r="A874" s="18" t="s">
        <v>2856</v>
      </c>
      <c r="B874" s="2" t="s">
        <v>3282</v>
      </c>
      <c r="C874" s="2" t="s">
        <v>3078</v>
      </c>
    </row>
    <row r="875" spans="1:3" x14ac:dyDescent="0.3">
      <c r="A875" s="18" t="s">
        <v>2857</v>
      </c>
      <c r="B875" s="2" t="s">
        <v>3283</v>
      </c>
      <c r="C875" s="2" t="s">
        <v>3079</v>
      </c>
    </row>
    <row r="876" spans="1:3" x14ac:dyDescent="0.3">
      <c r="A876" s="18" t="s">
        <v>2859</v>
      </c>
      <c r="B876" s="2" t="s">
        <v>3285</v>
      </c>
      <c r="C876" s="2" t="s">
        <v>3081</v>
      </c>
    </row>
    <row r="877" spans="1:3" x14ac:dyDescent="0.3">
      <c r="A877" s="18" t="s">
        <v>2858</v>
      </c>
      <c r="B877" s="2" t="s">
        <v>3284</v>
      </c>
      <c r="C877" s="2" t="s">
        <v>3080</v>
      </c>
    </row>
    <row r="878" spans="1:3" hidden="1" x14ac:dyDescent="0.3">
      <c r="A878" s="18" t="s">
        <v>2804</v>
      </c>
      <c r="B878" s="2" t="s">
        <v>3230</v>
      </c>
      <c r="C878" s="2" t="s">
        <v>3026</v>
      </c>
    </row>
    <row r="879" spans="1:3" hidden="1" x14ac:dyDescent="0.3">
      <c r="A879" s="18" t="s">
        <v>2810</v>
      </c>
      <c r="B879" s="2" t="s">
        <v>3236</v>
      </c>
      <c r="C879" s="2" t="s">
        <v>3032</v>
      </c>
    </row>
    <row r="880" spans="1:3" x14ac:dyDescent="0.3">
      <c r="A880" s="18" t="s">
        <v>2739</v>
      </c>
      <c r="B880" s="3" t="s">
        <v>3165</v>
      </c>
      <c r="C880" s="2" t="s">
        <v>2961</v>
      </c>
    </row>
    <row r="881" spans="1:3" x14ac:dyDescent="0.3">
      <c r="A881" s="18" t="s">
        <v>2827</v>
      </c>
      <c r="B881" s="2" t="s">
        <v>3253</v>
      </c>
      <c r="C881" s="2" t="s">
        <v>3049</v>
      </c>
    </row>
    <row r="882" spans="1:3" x14ac:dyDescent="0.3">
      <c r="A882" s="18" t="s">
        <v>2806</v>
      </c>
      <c r="B882" s="2" t="s">
        <v>3232</v>
      </c>
      <c r="C882" s="2" t="s">
        <v>3028</v>
      </c>
    </row>
    <row r="883" spans="1:3" hidden="1" x14ac:dyDescent="0.3">
      <c r="A883" s="18" t="s">
        <v>2894</v>
      </c>
      <c r="B883" s="2" t="s">
        <v>3320</v>
      </c>
      <c r="C883" s="2" t="s">
        <v>3432</v>
      </c>
    </row>
    <row r="884" spans="1:3" x14ac:dyDescent="0.3">
      <c r="A884" s="18" t="s">
        <v>2895</v>
      </c>
      <c r="B884" s="2" t="s">
        <v>3321</v>
      </c>
      <c r="C884" s="2" t="s">
        <v>3433</v>
      </c>
    </row>
    <row r="885" spans="1:3" hidden="1" x14ac:dyDescent="0.3">
      <c r="A885" s="18" t="s">
        <v>3481</v>
      </c>
      <c r="B885" s="2" t="s">
        <v>3482</v>
      </c>
      <c r="C885" s="2" t="s">
        <v>3483</v>
      </c>
    </row>
    <row r="886" spans="1:3" hidden="1" x14ac:dyDescent="0.3">
      <c r="A886" s="18" t="s">
        <v>3505</v>
      </c>
      <c r="B886" s="2" t="s">
        <v>3504</v>
      </c>
      <c r="C886" s="2" t="s">
        <v>3502</v>
      </c>
    </row>
    <row r="887" spans="1:3" hidden="1" x14ac:dyDescent="0.3">
      <c r="A887" s="18" t="s">
        <v>2889</v>
      </c>
      <c r="B887" s="2" t="s">
        <v>3315</v>
      </c>
      <c r="C887" s="2" t="s">
        <v>3426</v>
      </c>
    </row>
    <row r="888" spans="1:3" hidden="1" x14ac:dyDescent="0.3">
      <c r="A888" s="18" t="s">
        <v>2868</v>
      </c>
      <c r="B888" s="2" t="s">
        <v>3294</v>
      </c>
      <c r="C888" s="2" t="s">
        <v>3426</v>
      </c>
    </row>
    <row r="889" spans="1:3" hidden="1" x14ac:dyDescent="0.3">
      <c r="A889" s="18" t="s">
        <v>2879</v>
      </c>
      <c r="B889" s="2" t="s">
        <v>3305</v>
      </c>
      <c r="C889" s="2" t="s">
        <v>3427</v>
      </c>
    </row>
    <row r="890" spans="1:3" hidden="1" x14ac:dyDescent="0.3">
      <c r="A890" s="18" t="s">
        <v>2874</v>
      </c>
      <c r="B890" s="2" t="s">
        <v>3300</v>
      </c>
      <c r="C890" s="2" t="s">
        <v>3427</v>
      </c>
    </row>
    <row r="891" spans="1:3" x14ac:dyDescent="0.3">
      <c r="A891" s="18" t="s">
        <v>2884</v>
      </c>
      <c r="B891" s="2" t="s">
        <v>3310</v>
      </c>
      <c r="C891" s="2" t="s">
        <v>3428</v>
      </c>
    </row>
    <row r="892" spans="1:3" x14ac:dyDescent="0.3">
      <c r="A892" s="18" t="s">
        <v>2883</v>
      </c>
      <c r="B892" s="2" t="s">
        <v>3309</v>
      </c>
      <c r="C892" s="2" t="s">
        <v>3428</v>
      </c>
    </row>
    <row r="893" spans="1:3" hidden="1" x14ac:dyDescent="0.3">
      <c r="A893" s="18" t="s">
        <v>2877</v>
      </c>
      <c r="B893" s="2" t="s">
        <v>3303</v>
      </c>
      <c r="C893" s="2" t="s">
        <v>3429</v>
      </c>
    </row>
    <row r="894" spans="1:3" hidden="1" x14ac:dyDescent="0.3">
      <c r="A894" s="18" t="s">
        <v>2869</v>
      </c>
      <c r="B894" s="2" t="s">
        <v>3295</v>
      </c>
      <c r="C894" s="2" t="s">
        <v>3429</v>
      </c>
    </row>
    <row r="895" spans="1:3" x14ac:dyDescent="0.3">
      <c r="A895" s="18" t="s">
        <v>2882</v>
      </c>
      <c r="B895" s="2" t="s">
        <v>3308</v>
      </c>
      <c r="C895" s="2" t="s">
        <v>3430</v>
      </c>
    </row>
    <row r="896" spans="1:3" x14ac:dyDescent="0.3">
      <c r="A896" s="18" t="s">
        <v>2876</v>
      </c>
      <c r="B896" s="2" t="s">
        <v>3302</v>
      </c>
      <c r="C896" s="2" t="s">
        <v>3430</v>
      </c>
    </row>
    <row r="897" spans="1:3" hidden="1" x14ac:dyDescent="0.3">
      <c r="A897" s="18" t="s">
        <v>2878</v>
      </c>
      <c r="B897" s="2" t="s">
        <v>3304</v>
      </c>
      <c r="C897" s="2" t="s">
        <v>3431</v>
      </c>
    </row>
    <row r="898" spans="1:3" hidden="1" x14ac:dyDescent="0.3">
      <c r="A898" s="18" t="s">
        <v>2885</v>
      </c>
      <c r="B898" s="2" t="s">
        <v>3311</v>
      </c>
      <c r="C898" s="2" t="s">
        <v>3431</v>
      </c>
    </row>
    <row r="899" spans="1:3" hidden="1" x14ac:dyDescent="0.3">
      <c r="A899" s="18" t="s">
        <v>2863</v>
      </c>
      <c r="B899" s="2" t="s">
        <v>3289</v>
      </c>
      <c r="C899" s="2" t="s">
        <v>3431</v>
      </c>
    </row>
    <row r="900" spans="1:3" hidden="1" x14ac:dyDescent="0.3">
      <c r="A900" s="18" t="s">
        <v>2880</v>
      </c>
      <c r="B900" s="2" t="s">
        <v>3306</v>
      </c>
      <c r="C900" s="2" t="s">
        <v>3434</v>
      </c>
    </row>
    <row r="901" spans="1:3" hidden="1" x14ac:dyDescent="0.3">
      <c r="A901" s="18" t="s">
        <v>2881</v>
      </c>
      <c r="B901" s="2" t="s">
        <v>3307</v>
      </c>
      <c r="C901" s="2" t="s">
        <v>3435</v>
      </c>
    </row>
    <row r="902" spans="1:3" x14ac:dyDescent="0.3">
      <c r="A902" s="18" t="s">
        <v>2875</v>
      </c>
      <c r="B902" s="2" t="s">
        <v>3301</v>
      </c>
      <c r="C902" s="2" t="s">
        <v>3436</v>
      </c>
    </row>
    <row r="903" spans="1:3" hidden="1" x14ac:dyDescent="0.3">
      <c r="A903" s="18" t="s">
        <v>3494</v>
      </c>
      <c r="B903" s="2" t="s">
        <v>3495</v>
      </c>
      <c r="C903" s="2" t="s">
        <v>3496</v>
      </c>
    </row>
    <row r="904" spans="1:3" hidden="1" x14ac:dyDescent="0.3">
      <c r="A904" s="18" t="s">
        <v>3440</v>
      </c>
      <c r="B904" s="2" t="s">
        <v>3441</v>
      </c>
      <c r="C904" s="2" t="s">
        <v>3442</v>
      </c>
    </row>
    <row r="905" spans="1:3" hidden="1" x14ac:dyDescent="0.3">
      <c r="A905" s="2"/>
      <c r="B905" s="2" t="s">
        <v>3437</v>
      </c>
      <c r="C905" s="2" t="s">
        <v>3438</v>
      </c>
    </row>
    <row r="906" spans="1:3" hidden="1" x14ac:dyDescent="0.3">
      <c r="A906" s="18" t="s">
        <v>2740</v>
      </c>
      <c r="B906" s="2" t="s">
        <v>3166</v>
      </c>
      <c r="C906" s="2" t="s">
        <v>2962</v>
      </c>
    </row>
    <row r="907" spans="1:3" hidden="1" x14ac:dyDescent="0.3">
      <c r="A907" s="18" t="s">
        <v>2750</v>
      </c>
      <c r="B907" s="2" t="s">
        <v>3176</v>
      </c>
      <c r="C907" s="2" t="s">
        <v>2972</v>
      </c>
    </row>
    <row r="908" spans="1:3" hidden="1" x14ac:dyDescent="0.3">
      <c r="A908" s="18" t="s">
        <v>2802</v>
      </c>
      <c r="B908" s="2" t="s">
        <v>3228</v>
      </c>
      <c r="C908" s="2" t="s">
        <v>3024</v>
      </c>
    </row>
    <row r="909" spans="1:3" hidden="1" x14ac:dyDescent="0.3">
      <c r="A909" s="18" t="s">
        <v>2770</v>
      </c>
      <c r="B909" s="2" t="s">
        <v>3196</v>
      </c>
      <c r="C909" s="2" t="s">
        <v>2992</v>
      </c>
    </row>
    <row r="910" spans="1:3" hidden="1" x14ac:dyDescent="0.3">
      <c r="A910" s="18" t="s">
        <v>2937</v>
      </c>
      <c r="B910" s="2" t="s">
        <v>3363</v>
      </c>
      <c r="C910" s="2" t="s">
        <v>3141</v>
      </c>
    </row>
    <row r="911" spans="1:3" hidden="1" x14ac:dyDescent="0.3">
      <c r="A911" s="18" t="s">
        <v>2938</v>
      </c>
      <c r="B911" s="2" t="s">
        <v>3364</v>
      </c>
      <c r="C911" s="2" t="s">
        <v>3142</v>
      </c>
    </row>
    <row r="912" spans="1:3" hidden="1" x14ac:dyDescent="0.3">
      <c r="A912" s="18" t="s">
        <v>2940</v>
      </c>
      <c r="B912" s="2" t="s">
        <v>3366</v>
      </c>
      <c r="C912" s="2" t="s">
        <v>3144</v>
      </c>
    </row>
    <row r="913" spans="1:3" hidden="1" x14ac:dyDescent="0.3">
      <c r="A913" s="18" t="s">
        <v>2939</v>
      </c>
      <c r="B913" s="2" t="s">
        <v>3365</v>
      </c>
      <c r="C913" s="2" t="s">
        <v>3143</v>
      </c>
    </row>
    <row r="914" spans="1:3" hidden="1" x14ac:dyDescent="0.3">
      <c r="A914" s="18" t="s">
        <v>2831</v>
      </c>
      <c r="B914" s="2" t="s">
        <v>3257</v>
      </c>
      <c r="C914" s="2" t="s">
        <v>3053</v>
      </c>
    </row>
    <row r="915" spans="1:3" hidden="1" x14ac:dyDescent="0.3">
      <c r="A915" s="18" t="s">
        <v>2756</v>
      </c>
      <c r="B915" s="2" t="s">
        <v>3182</v>
      </c>
      <c r="C915" s="2" t="s">
        <v>2978</v>
      </c>
    </row>
    <row r="916" spans="1:3" hidden="1" x14ac:dyDescent="0.3">
      <c r="A916" s="18" t="s">
        <v>2841</v>
      </c>
      <c r="B916" s="2" t="s">
        <v>3267</v>
      </c>
      <c r="C916" s="2" t="s">
        <v>3063</v>
      </c>
    </row>
    <row r="917" spans="1:3" hidden="1" x14ac:dyDescent="0.3">
      <c r="A917" s="18" t="s">
        <v>2727</v>
      </c>
      <c r="B917" s="2" t="s">
        <v>3153</v>
      </c>
      <c r="C917" s="2" t="s">
        <v>2949</v>
      </c>
    </row>
    <row r="918" spans="1:3" hidden="1" x14ac:dyDescent="0.3">
      <c r="A918" s="18" t="s">
        <v>2746</v>
      </c>
      <c r="B918" s="2" t="s">
        <v>3172</v>
      </c>
      <c r="C918" s="2" t="s">
        <v>2968</v>
      </c>
    </row>
    <row r="919" spans="1:3" hidden="1" x14ac:dyDescent="0.3">
      <c r="A919" s="18" t="s">
        <v>2832</v>
      </c>
      <c r="B919" s="2" t="s">
        <v>3258</v>
      </c>
      <c r="C919" s="2" t="s">
        <v>3054</v>
      </c>
    </row>
    <row r="920" spans="1:3" hidden="1" x14ac:dyDescent="0.3">
      <c r="A920" s="18" t="s">
        <v>2818</v>
      </c>
      <c r="B920" s="2" t="s">
        <v>3244</v>
      </c>
      <c r="C920" s="2" t="s">
        <v>3040</v>
      </c>
    </row>
    <row r="921" spans="1:3" x14ac:dyDescent="0.3">
      <c r="A921" s="18" t="s">
        <v>2796</v>
      </c>
      <c r="B921" s="2" t="s">
        <v>3222</v>
      </c>
      <c r="C921" s="2" t="s">
        <v>3018</v>
      </c>
    </row>
    <row r="922" spans="1:3" hidden="1" x14ac:dyDescent="0.3">
      <c r="A922" s="2" t="s">
        <v>2412</v>
      </c>
      <c r="B922" s="2" t="s">
        <v>2413</v>
      </c>
      <c r="C922" s="2" t="s">
        <v>2414</v>
      </c>
    </row>
    <row r="923" spans="1:3" x14ac:dyDescent="0.3">
      <c r="A923" s="2" t="s">
        <v>995</v>
      </c>
      <c r="B923" s="2" t="s">
        <v>996</v>
      </c>
      <c r="C923" s="2" t="s">
        <v>997</v>
      </c>
    </row>
    <row r="924" spans="1:3" hidden="1" x14ac:dyDescent="0.3">
      <c r="A924" s="2" t="s">
        <v>127</v>
      </c>
      <c r="B924" s="2" t="s">
        <v>128</v>
      </c>
      <c r="C924" s="2" t="s">
        <v>129</v>
      </c>
    </row>
    <row r="925" spans="1:3" x14ac:dyDescent="0.3">
      <c r="A925" s="2" t="s">
        <v>1555</v>
      </c>
      <c r="B925" s="2" t="s">
        <v>1556</v>
      </c>
      <c r="C925" s="2" t="s">
        <v>1557</v>
      </c>
    </row>
    <row r="926" spans="1:3" x14ac:dyDescent="0.3">
      <c r="A926" s="2" t="s">
        <v>1552</v>
      </c>
      <c r="B926" s="2" t="s">
        <v>1553</v>
      </c>
      <c r="C926" s="2" t="s">
        <v>1554</v>
      </c>
    </row>
    <row r="927" spans="1:3" hidden="1" x14ac:dyDescent="0.3">
      <c r="A927" s="2" t="s">
        <v>1193</v>
      </c>
      <c r="B927" s="2" t="s">
        <v>1194</v>
      </c>
      <c r="C927" s="2" t="s">
        <v>1195</v>
      </c>
    </row>
    <row r="928" spans="1:3" hidden="1" x14ac:dyDescent="0.3">
      <c r="A928" s="2" t="s">
        <v>1014</v>
      </c>
      <c r="B928" s="2" t="s">
        <v>1015</v>
      </c>
      <c r="C928" s="2" t="s">
        <v>1016</v>
      </c>
    </row>
    <row r="929" spans="1:3" hidden="1" x14ac:dyDescent="0.3">
      <c r="A929" s="2" t="s">
        <v>621</v>
      </c>
      <c r="B929" s="2" t="s">
        <v>622</v>
      </c>
      <c r="C929" s="2" t="s">
        <v>623</v>
      </c>
    </row>
    <row r="930" spans="1:3" hidden="1" x14ac:dyDescent="0.3">
      <c r="A930" s="2" t="s">
        <v>1055</v>
      </c>
      <c r="B930" s="2" t="s">
        <v>1056</v>
      </c>
      <c r="C930" s="2" t="s">
        <v>1057</v>
      </c>
    </row>
    <row r="931" spans="1:3" hidden="1" x14ac:dyDescent="0.3">
      <c r="A931" s="18" t="s">
        <v>2816</v>
      </c>
      <c r="B931" s="2" t="s">
        <v>3242</v>
      </c>
      <c r="C931" s="2" t="s">
        <v>3038</v>
      </c>
    </row>
    <row r="932" spans="1:3" hidden="1" x14ac:dyDescent="0.3">
      <c r="A932" s="18" t="s">
        <v>2866</v>
      </c>
      <c r="B932" s="2" t="s">
        <v>3292</v>
      </c>
      <c r="C932" s="2" t="s">
        <v>3087</v>
      </c>
    </row>
    <row r="933" spans="1:3" hidden="1" x14ac:dyDescent="0.3">
      <c r="A933" s="18" t="s">
        <v>2867</v>
      </c>
      <c r="B933" s="2" t="s">
        <v>3293</v>
      </c>
      <c r="C933" s="2" t="s">
        <v>3088</v>
      </c>
    </row>
    <row r="934" spans="1:3" hidden="1" x14ac:dyDescent="0.3">
      <c r="A934" s="18" t="s">
        <v>2887</v>
      </c>
      <c r="B934" s="2" t="s">
        <v>3313</v>
      </c>
      <c r="C934" s="2" t="s">
        <v>3094</v>
      </c>
    </row>
    <row r="935" spans="1:3" hidden="1" x14ac:dyDescent="0.3">
      <c r="A935" s="2" t="s">
        <v>1946</v>
      </c>
      <c r="B935" s="2" t="s">
        <v>1947</v>
      </c>
      <c r="C935" s="2" t="s">
        <v>1948</v>
      </c>
    </row>
    <row r="936" spans="1:3" hidden="1" x14ac:dyDescent="0.3">
      <c r="A936" s="18" t="s">
        <v>2891</v>
      </c>
      <c r="B936" s="2" t="s">
        <v>3317</v>
      </c>
      <c r="C936" t="s">
        <v>3097</v>
      </c>
    </row>
    <row r="937" spans="1:3" hidden="1" x14ac:dyDescent="0.3">
      <c r="A937" s="18" t="s">
        <v>2888</v>
      </c>
      <c r="B937" s="2" t="s">
        <v>3314</v>
      </c>
      <c r="C937" s="2" t="s">
        <v>3095</v>
      </c>
    </row>
    <row r="938" spans="1:3" hidden="1" x14ac:dyDescent="0.3">
      <c r="A938" s="18" t="s">
        <v>2886</v>
      </c>
      <c r="B938" s="2" t="s">
        <v>3312</v>
      </c>
      <c r="C938" s="2" t="s">
        <v>3093</v>
      </c>
    </row>
    <row r="939" spans="1:3" hidden="1" x14ac:dyDescent="0.3">
      <c r="A939" s="18" t="s">
        <v>2890</v>
      </c>
      <c r="B939" s="2" t="s">
        <v>3316</v>
      </c>
      <c r="C939" s="2" t="s">
        <v>3096</v>
      </c>
    </row>
    <row r="940" spans="1:3" hidden="1" x14ac:dyDescent="0.3">
      <c r="A940" s="18" t="s">
        <v>2892</v>
      </c>
      <c r="B940" s="2" t="s">
        <v>3318</v>
      </c>
      <c r="C940" s="2" t="s">
        <v>3098</v>
      </c>
    </row>
    <row r="941" spans="1:3" hidden="1" x14ac:dyDescent="0.3">
      <c r="A941" s="18" t="s">
        <v>2893</v>
      </c>
      <c r="B941" s="2" t="s">
        <v>3319</v>
      </c>
      <c r="C941" s="2" t="s">
        <v>3099</v>
      </c>
    </row>
    <row r="942" spans="1:3" hidden="1" x14ac:dyDescent="0.3">
      <c r="A942" s="18" t="s">
        <v>2871</v>
      </c>
      <c r="B942" s="2" t="s">
        <v>3297</v>
      </c>
      <c r="C942" s="2" t="s">
        <v>3090</v>
      </c>
    </row>
    <row r="943" spans="1:3" hidden="1" x14ac:dyDescent="0.3">
      <c r="A943" s="18" t="s">
        <v>2865</v>
      </c>
      <c r="B943" s="2" t="s">
        <v>3291</v>
      </c>
      <c r="C943" s="2" t="s">
        <v>3086</v>
      </c>
    </row>
    <row r="944" spans="1:3" x14ac:dyDescent="0.3">
      <c r="A944" s="18" t="s">
        <v>2873</v>
      </c>
      <c r="B944" s="2" t="s">
        <v>3299</v>
      </c>
      <c r="C944" s="2" t="s">
        <v>3092</v>
      </c>
    </row>
    <row r="945" spans="1:3" x14ac:dyDescent="0.3">
      <c r="A945" s="18" t="s">
        <v>2864</v>
      </c>
      <c r="B945" s="2" t="s">
        <v>3290</v>
      </c>
      <c r="C945" s="2" t="s">
        <v>3085</v>
      </c>
    </row>
    <row r="946" spans="1:3" hidden="1" x14ac:dyDescent="0.3">
      <c r="A946" s="18" t="s">
        <v>2872</v>
      </c>
      <c r="B946" s="2" t="s">
        <v>3298</v>
      </c>
      <c r="C946" s="2" t="s">
        <v>3091</v>
      </c>
    </row>
    <row r="947" spans="1:3" hidden="1" x14ac:dyDescent="0.3">
      <c r="A947" s="18" t="s">
        <v>2870</v>
      </c>
      <c r="B947" s="2" t="s">
        <v>3296</v>
      </c>
      <c r="C947" s="2" t="s">
        <v>3089</v>
      </c>
    </row>
    <row r="948" spans="1:3" hidden="1" x14ac:dyDescent="0.3">
      <c r="A948" s="18" t="s">
        <v>2896</v>
      </c>
      <c r="B948" s="2" t="s">
        <v>3322</v>
      </c>
      <c r="C948" s="2" t="s">
        <v>3100</v>
      </c>
    </row>
    <row r="949" spans="1:3" hidden="1" x14ac:dyDescent="0.3">
      <c r="A949" s="2" t="s">
        <v>174</v>
      </c>
      <c r="B949" s="2" t="s">
        <v>175</v>
      </c>
      <c r="C949" s="2" t="s">
        <v>176</v>
      </c>
    </row>
    <row r="950" spans="1:3" x14ac:dyDescent="0.3">
      <c r="A950" s="2" t="s">
        <v>551</v>
      </c>
      <c r="B950" s="2" t="s">
        <v>552</v>
      </c>
      <c r="C950" s="2" t="s">
        <v>553</v>
      </c>
    </row>
    <row r="951" spans="1:3" hidden="1" x14ac:dyDescent="0.3">
      <c r="A951" s="2" t="s">
        <v>1190</v>
      </c>
      <c r="B951" s="3" t="s">
        <v>1191</v>
      </c>
      <c r="C951" s="2" t="s">
        <v>1192</v>
      </c>
    </row>
    <row r="952" spans="1:3" hidden="1" x14ac:dyDescent="0.3">
      <c r="A952" s="2" t="s">
        <v>1187</v>
      </c>
      <c r="B952" s="3" t="s">
        <v>1188</v>
      </c>
      <c r="C952" s="2" t="s">
        <v>1189</v>
      </c>
    </row>
    <row r="953" spans="1:3" hidden="1" x14ac:dyDescent="0.3">
      <c r="A953" s="2" t="s">
        <v>1184</v>
      </c>
      <c r="B953" s="3" t="s">
        <v>1185</v>
      </c>
      <c r="C953" s="2" t="s">
        <v>1186</v>
      </c>
    </row>
    <row r="954" spans="1:3" hidden="1" x14ac:dyDescent="0.3">
      <c r="A954" s="2" t="s">
        <v>1181</v>
      </c>
      <c r="B954" s="3" t="s">
        <v>1182</v>
      </c>
      <c r="C954" s="2" t="s">
        <v>1183</v>
      </c>
    </row>
    <row r="955" spans="1:3" hidden="1" x14ac:dyDescent="0.3">
      <c r="A955" s="2" t="s">
        <v>1178</v>
      </c>
      <c r="B955" s="3" t="s">
        <v>1179</v>
      </c>
      <c r="C955" s="2" t="s">
        <v>1180</v>
      </c>
    </row>
    <row r="956" spans="1:3" hidden="1" x14ac:dyDescent="0.3">
      <c r="A956" s="2" t="s">
        <v>1175</v>
      </c>
      <c r="B956" s="3" t="s">
        <v>1176</v>
      </c>
      <c r="C956" s="2" t="s">
        <v>1177</v>
      </c>
    </row>
    <row r="957" spans="1:3" x14ac:dyDescent="0.3">
      <c r="A957" s="2" t="s">
        <v>1172</v>
      </c>
      <c r="B957" s="3" t="s">
        <v>1173</v>
      </c>
      <c r="C957" s="2" t="s">
        <v>1174</v>
      </c>
    </row>
    <row r="958" spans="1:3" x14ac:dyDescent="0.3">
      <c r="A958" s="2" t="s">
        <v>1169</v>
      </c>
      <c r="B958" s="3" t="s">
        <v>1170</v>
      </c>
      <c r="C958" s="2" t="s">
        <v>1171</v>
      </c>
    </row>
    <row r="959" spans="1:3" x14ac:dyDescent="0.3">
      <c r="A959" s="2" t="s">
        <v>1165</v>
      </c>
      <c r="B959" s="3" t="s">
        <v>1166</v>
      </c>
      <c r="C959" s="2" t="s">
        <v>1167</v>
      </c>
    </row>
    <row r="960" spans="1:3" hidden="1" x14ac:dyDescent="0.3">
      <c r="A960" s="2" t="s">
        <v>1716</v>
      </c>
      <c r="B960" s="2" t="s">
        <v>1717</v>
      </c>
      <c r="C960" s="2" t="s">
        <v>1718</v>
      </c>
    </row>
    <row r="961" spans="1:3" hidden="1" x14ac:dyDescent="0.3">
      <c r="A961" s="2" t="s">
        <v>1714</v>
      </c>
      <c r="B961" s="2" t="s">
        <v>1712</v>
      </c>
      <c r="C961" s="2" t="s">
        <v>1715</v>
      </c>
    </row>
    <row r="962" spans="1:3" hidden="1" x14ac:dyDescent="0.3">
      <c r="A962" s="2" t="s">
        <v>1711</v>
      </c>
      <c r="B962" s="2" t="s">
        <v>3394</v>
      </c>
      <c r="C962" s="2" t="s">
        <v>1713</v>
      </c>
    </row>
    <row r="963" spans="1:3" hidden="1" x14ac:dyDescent="0.3">
      <c r="A963" s="2" t="s">
        <v>1708</v>
      </c>
      <c r="B963" s="2" t="s">
        <v>1709</v>
      </c>
      <c r="C963" s="2" t="s">
        <v>1710</v>
      </c>
    </row>
    <row r="964" spans="1:3" hidden="1" x14ac:dyDescent="0.3">
      <c r="A964" s="2" t="s">
        <v>1705</v>
      </c>
      <c r="B964" s="2" t="s">
        <v>1706</v>
      </c>
      <c r="C964" s="2" t="s">
        <v>1707</v>
      </c>
    </row>
    <row r="965" spans="1:3" hidden="1" x14ac:dyDescent="0.3">
      <c r="A965" s="2" t="s">
        <v>1702</v>
      </c>
      <c r="B965" s="2" t="s">
        <v>1703</v>
      </c>
      <c r="C965" s="2" t="s">
        <v>1704</v>
      </c>
    </row>
    <row r="966" spans="1:3" hidden="1" x14ac:dyDescent="0.3">
      <c r="A966" s="2" t="s">
        <v>1697</v>
      </c>
      <c r="B966" s="2" t="s">
        <v>1698</v>
      </c>
      <c r="C966" s="2" t="s">
        <v>1699</v>
      </c>
    </row>
    <row r="967" spans="1:3" hidden="1" x14ac:dyDescent="0.3">
      <c r="A967" s="2" t="s">
        <v>1700</v>
      </c>
      <c r="B967" s="2" t="s">
        <v>3395</v>
      </c>
      <c r="C967" s="2" t="s">
        <v>1701</v>
      </c>
    </row>
    <row r="968" spans="1:3" hidden="1" x14ac:dyDescent="0.3">
      <c r="A968" s="2" t="s">
        <v>1694</v>
      </c>
      <c r="B968" s="2" t="s">
        <v>1695</v>
      </c>
      <c r="C968" s="2" t="s">
        <v>1696</v>
      </c>
    </row>
    <row r="969" spans="1:3" hidden="1" x14ac:dyDescent="0.3">
      <c r="A969" s="2" t="s">
        <v>1691</v>
      </c>
      <c r="B969" s="2" t="s">
        <v>1692</v>
      </c>
      <c r="C969" s="2" t="s">
        <v>1693</v>
      </c>
    </row>
    <row r="970" spans="1:3" x14ac:dyDescent="0.3">
      <c r="A970" s="2" t="s">
        <v>1688</v>
      </c>
      <c r="B970" s="2" t="s">
        <v>1689</v>
      </c>
      <c r="C970" s="2" t="s">
        <v>1690</v>
      </c>
    </row>
    <row r="971" spans="1:3" x14ac:dyDescent="0.3">
      <c r="A971" s="2" t="s">
        <v>1683</v>
      </c>
      <c r="B971" s="2" t="s">
        <v>1684</v>
      </c>
      <c r="C971" s="2" t="s">
        <v>1685</v>
      </c>
    </row>
    <row r="972" spans="1:3" x14ac:dyDescent="0.3">
      <c r="A972" s="2" t="s">
        <v>1686</v>
      </c>
      <c r="B972" s="2" t="s">
        <v>3393</v>
      </c>
      <c r="C972" s="2" t="s">
        <v>1687</v>
      </c>
    </row>
    <row r="973" spans="1:3" x14ac:dyDescent="0.3">
      <c r="A973" s="2" t="s">
        <v>1680</v>
      </c>
      <c r="B973" s="2" t="s">
        <v>1681</v>
      </c>
      <c r="C973" s="2" t="s">
        <v>1682</v>
      </c>
    </row>
    <row r="974" spans="1:3" x14ac:dyDescent="0.3">
      <c r="A974" s="2" t="s">
        <v>1677</v>
      </c>
      <c r="B974" s="2" t="s">
        <v>1678</v>
      </c>
      <c r="C974" s="2" t="s">
        <v>1679</v>
      </c>
    </row>
    <row r="975" spans="1:3" hidden="1" x14ac:dyDescent="0.3">
      <c r="A975" s="2" t="s">
        <v>2649</v>
      </c>
      <c r="B975" s="2" t="s">
        <v>2650</v>
      </c>
      <c r="C975" s="2" t="s">
        <v>2651</v>
      </c>
    </row>
    <row r="976" spans="1:3" hidden="1" x14ac:dyDescent="0.3">
      <c r="A976" s="2" t="s">
        <v>2640</v>
      </c>
      <c r="B976" s="2" t="s">
        <v>2641</v>
      </c>
      <c r="C976" s="2" t="s">
        <v>2642</v>
      </c>
    </row>
    <row r="977" spans="1:3" hidden="1" x14ac:dyDescent="0.3">
      <c r="A977" s="2" t="s">
        <v>2643</v>
      </c>
      <c r="B977" s="2" t="s">
        <v>2641</v>
      </c>
      <c r="C977" s="2" t="s">
        <v>2644</v>
      </c>
    </row>
    <row r="978" spans="1:3" hidden="1" x14ac:dyDescent="0.3">
      <c r="A978" s="2" t="s">
        <v>2652</v>
      </c>
      <c r="B978" s="2" t="s">
        <v>2650</v>
      </c>
      <c r="C978" s="2" t="s">
        <v>2653</v>
      </c>
    </row>
    <row r="979" spans="1:3" hidden="1" x14ac:dyDescent="0.3">
      <c r="A979" s="2" t="s">
        <v>2645</v>
      </c>
      <c r="B979" s="2" t="s">
        <v>2641</v>
      </c>
      <c r="C979" s="2" t="s">
        <v>2646</v>
      </c>
    </row>
    <row r="980" spans="1:3" hidden="1" x14ac:dyDescent="0.3">
      <c r="A980" s="2" t="s">
        <v>2647</v>
      </c>
      <c r="B980" s="2" t="s">
        <v>2641</v>
      </c>
      <c r="C980" s="2" t="s">
        <v>2648</v>
      </c>
    </row>
    <row r="981" spans="1:3" hidden="1" x14ac:dyDescent="0.3">
      <c r="A981" s="2" t="s">
        <v>2635</v>
      </c>
      <c r="B981" s="2" t="s">
        <v>2636</v>
      </c>
      <c r="C981" s="2" t="s">
        <v>2637</v>
      </c>
    </row>
    <row r="982" spans="1:3" hidden="1" x14ac:dyDescent="0.3">
      <c r="A982" s="2" t="s">
        <v>2631</v>
      </c>
      <c r="B982" s="2" t="s">
        <v>2627</v>
      </c>
      <c r="C982" s="2" t="s">
        <v>2632</v>
      </c>
    </row>
    <row r="983" spans="1:3" hidden="1" x14ac:dyDescent="0.3">
      <c r="A983" s="2" t="s">
        <v>2626</v>
      </c>
      <c r="B983" s="2" t="s">
        <v>2627</v>
      </c>
      <c r="C983" s="2" t="s">
        <v>2628</v>
      </c>
    </row>
    <row r="984" spans="1:3" hidden="1" x14ac:dyDescent="0.3">
      <c r="A984" s="2" t="s">
        <v>2638</v>
      </c>
      <c r="B984" s="2" t="s">
        <v>2636</v>
      </c>
      <c r="C984" s="2" t="s">
        <v>2639</v>
      </c>
    </row>
    <row r="985" spans="1:3" hidden="1" x14ac:dyDescent="0.3">
      <c r="A985" s="2" t="s">
        <v>2633</v>
      </c>
      <c r="B985" s="2" t="s">
        <v>2627</v>
      </c>
      <c r="C985" s="2" t="s">
        <v>2634</v>
      </c>
    </row>
    <row r="986" spans="1:3" hidden="1" x14ac:dyDescent="0.3">
      <c r="A986" s="2" t="s">
        <v>2629</v>
      </c>
      <c r="B986" s="2" t="s">
        <v>2627</v>
      </c>
      <c r="C986" s="2" t="s">
        <v>2630</v>
      </c>
    </row>
    <row r="987" spans="1:3" hidden="1" x14ac:dyDescent="0.3">
      <c r="A987" s="2" t="s">
        <v>933</v>
      </c>
      <c r="B987" s="2" t="s">
        <v>934</v>
      </c>
      <c r="C987" s="2" t="s">
        <v>935</v>
      </c>
    </row>
    <row r="988" spans="1:3" hidden="1" x14ac:dyDescent="0.3">
      <c r="A988" s="2" t="s">
        <v>936</v>
      </c>
      <c r="B988" s="2" t="s">
        <v>934</v>
      </c>
      <c r="C988" s="2" t="s">
        <v>937</v>
      </c>
    </row>
    <row r="989" spans="1:3" hidden="1" x14ac:dyDescent="0.3">
      <c r="A989" s="2" t="s">
        <v>930</v>
      </c>
      <c r="B989" s="2" t="s">
        <v>931</v>
      </c>
      <c r="C989" s="2" t="s">
        <v>932</v>
      </c>
    </row>
    <row r="990" spans="1:3" hidden="1" x14ac:dyDescent="0.3">
      <c r="A990" s="2" t="s">
        <v>927</v>
      </c>
      <c r="B990" s="2" t="s">
        <v>928</v>
      </c>
      <c r="C990" s="2" t="s">
        <v>929</v>
      </c>
    </row>
    <row r="991" spans="1:3" hidden="1" x14ac:dyDescent="0.3">
      <c r="A991" s="2" t="s">
        <v>2564</v>
      </c>
      <c r="B991" s="3" t="s">
        <v>2565</v>
      </c>
      <c r="C991" s="2" t="s">
        <v>2566</v>
      </c>
    </row>
    <row r="992" spans="1:3" hidden="1" x14ac:dyDescent="0.3">
      <c r="A992" s="2" t="s">
        <v>2570</v>
      </c>
      <c r="B992" s="2" t="s">
        <v>2571</v>
      </c>
      <c r="C992" s="2" t="s">
        <v>2572</v>
      </c>
    </row>
    <row r="993" spans="1:3" hidden="1" x14ac:dyDescent="0.3">
      <c r="A993" s="2" t="s">
        <v>2567</v>
      </c>
      <c r="B993" s="2" t="s">
        <v>2568</v>
      </c>
      <c r="C993" s="2" t="s">
        <v>2569</v>
      </c>
    </row>
    <row r="994" spans="1:3" hidden="1" x14ac:dyDescent="0.3">
      <c r="A994" s="2" t="s">
        <v>2558</v>
      </c>
      <c r="B994" s="2" t="s">
        <v>2559</v>
      </c>
      <c r="C994" s="2" t="s">
        <v>2560</v>
      </c>
    </row>
    <row r="995" spans="1:3" hidden="1" x14ac:dyDescent="0.3">
      <c r="A995" s="2" t="s">
        <v>2555</v>
      </c>
      <c r="B995" s="3" t="s">
        <v>2556</v>
      </c>
      <c r="C995" s="2" t="s">
        <v>2557</v>
      </c>
    </row>
    <row r="996" spans="1:3" x14ac:dyDescent="0.3">
      <c r="A996" s="2" t="s">
        <v>2552</v>
      </c>
      <c r="B996" s="2" t="s">
        <v>2553</v>
      </c>
      <c r="C996" s="2" t="s">
        <v>2554</v>
      </c>
    </row>
    <row r="997" spans="1:3" x14ac:dyDescent="0.3">
      <c r="A997" s="2" t="s">
        <v>2549</v>
      </c>
      <c r="B997" s="2" t="s">
        <v>2550</v>
      </c>
      <c r="C997" s="2" t="s">
        <v>2551</v>
      </c>
    </row>
    <row r="998" spans="1:3" x14ac:dyDescent="0.3">
      <c r="A998" s="2" t="s">
        <v>2545</v>
      </c>
      <c r="B998" s="3" t="s">
        <v>2546</v>
      </c>
      <c r="C998" s="2" t="s">
        <v>2547</v>
      </c>
    </row>
    <row r="999" spans="1:3" hidden="1" x14ac:dyDescent="0.3">
      <c r="A999" s="2" t="s">
        <v>1224</v>
      </c>
      <c r="B999" s="2" t="s">
        <v>1225</v>
      </c>
      <c r="C999" s="2" t="s">
        <v>1226</v>
      </c>
    </row>
    <row r="1000" spans="1:3" hidden="1" x14ac:dyDescent="0.3">
      <c r="A1000" s="2" t="s">
        <v>1218</v>
      </c>
      <c r="B1000" s="2" t="s">
        <v>1219</v>
      </c>
      <c r="C1000" s="2" t="s">
        <v>1220</v>
      </c>
    </row>
    <row r="1001" spans="1:3" hidden="1" x14ac:dyDescent="0.3">
      <c r="A1001" s="2" t="s">
        <v>1221</v>
      </c>
      <c r="B1001" s="2" t="s">
        <v>1222</v>
      </c>
      <c r="C1001" s="2" t="s">
        <v>1223</v>
      </c>
    </row>
    <row r="1002" spans="1:3" hidden="1" x14ac:dyDescent="0.3">
      <c r="A1002" s="2" t="s">
        <v>1215</v>
      </c>
      <c r="B1002" s="2" t="s">
        <v>1216</v>
      </c>
      <c r="C1002" s="2" t="s">
        <v>1217</v>
      </c>
    </row>
    <row r="1003" spans="1:3" hidden="1" x14ac:dyDescent="0.3">
      <c r="A1003" s="2" t="s">
        <v>1209</v>
      </c>
      <c r="B1003" s="2" t="s">
        <v>1210</v>
      </c>
      <c r="C1003" s="2" t="s">
        <v>1211</v>
      </c>
    </row>
    <row r="1004" spans="1:3" hidden="1" x14ac:dyDescent="0.3">
      <c r="A1004" s="2" t="s">
        <v>1212</v>
      </c>
      <c r="B1004" s="2" t="s">
        <v>1213</v>
      </c>
      <c r="C1004" s="2" t="s">
        <v>1214</v>
      </c>
    </row>
    <row r="1005" spans="1:3" x14ac:dyDescent="0.3">
      <c r="A1005" s="2" t="s">
        <v>1206</v>
      </c>
      <c r="B1005" s="2" t="s">
        <v>1207</v>
      </c>
      <c r="C1005" s="2" t="s">
        <v>1208</v>
      </c>
    </row>
    <row r="1006" spans="1:3" x14ac:dyDescent="0.3">
      <c r="A1006" s="2" t="s">
        <v>1199</v>
      </c>
      <c r="B1006" s="2" t="s">
        <v>1200</v>
      </c>
      <c r="C1006" s="2" t="s">
        <v>1201</v>
      </c>
    </row>
    <row r="1007" spans="1:3" x14ac:dyDescent="0.3">
      <c r="A1007" s="2" t="s">
        <v>1202</v>
      </c>
      <c r="B1007" s="2" t="s">
        <v>1203</v>
      </c>
      <c r="C1007" s="2" t="s">
        <v>1204</v>
      </c>
    </row>
    <row r="1008" spans="1:3" hidden="1" x14ac:dyDescent="0.3">
      <c r="A1008" s="2" t="s">
        <v>239</v>
      </c>
      <c r="B1008" s="2" t="s">
        <v>240</v>
      </c>
      <c r="C1008" s="2" t="s">
        <v>241</v>
      </c>
    </row>
    <row r="1009" spans="1:3" hidden="1" x14ac:dyDescent="0.3">
      <c r="A1009" s="2" t="s">
        <v>1476</v>
      </c>
      <c r="B1009" s="2" t="s">
        <v>1477</v>
      </c>
      <c r="C1009" s="2" t="s">
        <v>1478</v>
      </c>
    </row>
    <row r="1010" spans="1:3" hidden="1" x14ac:dyDescent="0.3">
      <c r="A1010" s="2" t="s">
        <v>1647</v>
      </c>
      <c r="B1010" s="2" t="s">
        <v>1648</v>
      </c>
      <c r="C1010" s="3" t="s">
        <v>1649</v>
      </c>
    </row>
    <row r="1011" spans="1:3" hidden="1" x14ac:dyDescent="0.3">
      <c r="A1011" s="2" t="s">
        <v>1644</v>
      </c>
      <c r="B1011" s="2" t="s">
        <v>1645</v>
      </c>
      <c r="C1011" s="2" t="s">
        <v>1646</v>
      </c>
    </row>
    <row r="1012" spans="1:3" hidden="1" x14ac:dyDescent="0.3">
      <c r="A1012" s="2" t="s">
        <v>1635</v>
      </c>
      <c r="B1012" s="2" t="s">
        <v>1636</v>
      </c>
      <c r="C1012" s="2" t="s">
        <v>1637</v>
      </c>
    </row>
    <row r="1013" spans="1:3" hidden="1" x14ac:dyDescent="0.3">
      <c r="A1013" s="2" t="s">
        <v>1632</v>
      </c>
      <c r="B1013" s="2" t="s">
        <v>1633</v>
      </c>
      <c r="C1013" s="2" t="s">
        <v>1634</v>
      </c>
    </row>
    <row r="1014" spans="1:3" x14ac:dyDescent="0.3">
      <c r="A1014" s="19" t="s">
        <v>1626</v>
      </c>
      <c r="B1014" s="19" t="s">
        <v>1627</v>
      </c>
      <c r="C1014" s="19" t="s">
        <v>1628</v>
      </c>
    </row>
    <row r="1015" spans="1:3" x14ac:dyDescent="0.3">
      <c r="A1015" s="2" t="s">
        <v>1623</v>
      </c>
      <c r="B1015" s="2" t="s">
        <v>1624</v>
      </c>
      <c r="C1015" s="2" t="s">
        <v>1625</v>
      </c>
    </row>
    <row r="1016" spans="1:3" hidden="1" x14ac:dyDescent="0.3">
      <c r="A1016" s="2" t="s">
        <v>2617</v>
      </c>
      <c r="B1016" s="2" t="s">
        <v>2618</v>
      </c>
      <c r="C1016" s="2" t="s">
        <v>2619</v>
      </c>
    </row>
    <row r="1017" spans="1:3" hidden="1" x14ac:dyDescent="0.3">
      <c r="A1017" s="2" t="s">
        <v>2611</v>
      </c>
      <c r="B1017" s="3" t="s">
        <v>2612</v>
      </c>
      <c r="C1017" s="2" t="s">
        <v>2613</v>
      </c>
    </row>
    <row r="1018" spans="1:3" hidden="1" x14ac:dyDescent="0.3">
      <c r="A1018" s="2" t="s">
        <v>2608</v>
      </c>
      <c r="B1018" s="3" t="s">
        <v>2609</v>
      </c>
      <c r="C1018" s="2" t="s">
        <v>2610</v>
      </c>
    </row>
    <row r="1019" spans="1:3" hidden="1" x14ac:dyDescent="0.3">
      <c r="A1019" s="2" t="s">
        <v>2614</v>
      </c>
      <c r="B1019" s="2" t="s">
        <v>2615</v>
      </c>
      <c r="C1019" s="2" t="s">
        <v>2616</v>
      </c>
    </row>
    <row r="1020" spans="1:3" hidden="1" x14ac:dyDescent="0.3">
      <c r="A1020" s="2" t="s">
        <v>2605</v>
      </c>
      <c r="B1020" s="2" t="s">
        <v>2606</v>
      </c>
      <c r="C1020" s="2" t="s">
        <v>2607</v>
      </c>
    </row>
    <row r="1021" spans="1:3" hidden="1" x14ac:dyDescent="0.3">
      <c r="A1021" s="2" t="s">
        <v>2599</v>
      </c>
      <c r="B1021" s="3" t="s">
        <v>2600</v>
      </c>
      <c r="C1021" s="2" t="s">
        <v>2601</v>
      </c>
    </row>
    <row r="1022" spans="1:3" hidden="1" x14ac:dyDescent="0.3">
      <c r="A1022" s="2" t="s">
        <v>2596</v>
      </c>
      <c r="B1022" s="3" t="s">
        <v>2597</v>
      </c>
      <c r="C1022" s="2" t="s">
        <v>2598</v>
      </c>
    </row>
    <row r="1023" spans="1:3" hidden="1" x14ac:dyDescent="0.3">
      <c r="A1023" s="2" t="s">
        <v>2602</v>
      </c>
      <c r="B1023" s="2" t="s">
        <v>2603</v>
      </c>
      <c r="C1023" s="2" t="s">
        <v>2604</v>
      </c>
    </row>
    <row r="1024" spans="1:3" x14ac:dyDescent="0.3">
      <c r="A1024" s="2" t="s">
        <v>2593</v>
      </c>
      <c r="B1024" s="2" t="s">
        <v>2594</v>
      </c>
      <c r="C1024" s="2" t="s">
        <v>2595</v>
      </c>
    </row>
    <row r="1025" spans="1:3" x14ac:dyDescent="0.3">
      <c r="A1025" s="2" t="s">
        <v>2587</v>
      </c>
      <c r="B1025" s="3" t="s">
        <v>2588</v>
      </c>
      <c r="C1025" s="2" t="s">
        <v>2589</v>
      </c>
    </row>
    <row r="1026" spans="1:3" x14ac:dyDescent="0.3">
      <c r="A1026" s="2" t="s">
        <v>2584</v>
      </c>
      <c r="B1026" s="3" t="s">
        <v>2585</v>
      </c>
      <c r="C1026" s="2" t="s">
        <v>2586</v>
      </c>
    </row>
    <row r="1027" spans="1:3" x14ac:dyDescent="0.3">
      <c r="A1027" s="2" t="s">
        <v>2590</v>
      </c>
      <c r="B1027" s="2" t="s">
        <v>2591</v>
      </c>
      <c r="C1027" s="2" t="s">
        <v>2592</v>
      </c>
    </row>
    <row r="1028" spans="1:3" hidden="1" x14ac:dyDescent="0.3">
      <c r="A1028" s="2" t="s">
        <v>628</v>
      </c>
      <c r="B1028" s="2" t="s">
        <v>629</v>
      </c>
      <c r="C1028" s="2" t="s">
        <v>630</v>
      </c>
    </row>
    <row r="1029" spans="1:3" hidden="1" x14ac:dyDescent="0.3">
      <c r="A1029" s="2" t="s">
        <v>134</v>
      </c>
      <c r="B1029" s="2" t="s">
        <v>135</v>
      </c>
      <c r="C1029" s="2" t="s">
        <v>136</v>
      </c>
    </row>
    <row r="1030" spans="1:3" hidden="1" x14ac:dyDescent="0.3">
      <c r="A1030" s="2" t="s">
        <v>382</v>
      </c>
      <c r="B1030" s="2" t="s">
        <v>383</v>
      </c>
      <c r="C1030" s="2" t="s">
        <v>384</v>
      </c>
    </row>
    <row r="1031" spans="1:3" hidden="1" x14ac:dyDescent="0.3">
      <c r="A1031" s="2" t="s">
        <v>1309</v>
      </c>
      <c r="B1031" s="2" t="s">
        <v>1310</v>
      </c>
      <c r="C1031" s="2" t="s">
        <v>1311</v>
      </c>
    </row>
    <row r="1032" spans="1:3" hidden="1" x14ac:dyDescent="0.3">
      <c r="A1032" s="2" t="s">
        <v>301</v>
      </c>
      <c r="B1032" s="2" t="s">
        <v>302</v>
      </c>
      <c r="C1032" s="2" t="s">
        <v>303</v>
      </c>
    </row>
    <row r="1033" spans="1:3" hidden="1" x14ac:dyDescent="0.3">
      <c r="A1033" s="2" t="s">
        <v>762</v>
      </c>
      <c r="B1033" s="2" t="s">
        <v>763</v>
      </c>
      <c r="C1033" s="2" t="s">
        <v>764</v>
      </c>
    </row>
    <row r="1034" spans="1:3" x14ac:dyDescent="0.3">
      <c r="A1034" s="2" t="s">
        <v>2283</v>
      </c>
      <c r="B1034" s="2" t="s">
        <v>2284</v>
      </c>
      <c r="C1034" s="2" t="s">
        <v>190</v>
      </c>
    </row>
    <row r="1035" spans="1:3" hidden="1" x14ac:dyDescent="0.3">
      <c r="A1035" s="2" t="s">
        <v>967</v>
      </c>
      <c r="B1035" s="2" t="s">
        <v>968</v>
      </c>
      <c r="C1035" s="2" t="s">
        <v>969</v>
      </c>
    </row>
    <row r="1036" spans="1:3" hidden="1" x14ac:dyDescent="0.3">
      <c r="A1036" s="2" t="s">
        <v>673</v>
      </c>
      <c r="B1036" s="2" t="s">
        <v>674</v>
      </c>
      <c r="C1036" s="2" t="s">
        <v>675</v>
      </c>
    </row>
    <row r="1037" spans="1:3" hidden="1" x14ac:dyDescent="0.3">
      <c r="A1037" s="2" t="s">
        <v>226</v>
      </c>
      <c r="B1037" s="2" t="s">
        <v>227</v>
      </c>
      <c r="C1037" s="2" t="s">
        <v>228</v>
      </c>
    </row>
    <row r="1038" spans="1:3" hidden="1" x14ac:dyDescent="0.3">
      <c r="A1038" s="2" t="s">
        <v>223</v>
      </c>
      <c r="B1038" s="2" t="s">
        <v>224</v>
      </c>
      <c r="C1038" s="2" t="s">
        <v>225</v>
      </c>
    </row>
    <row r="1039" spans="1:3" hidden="1" x14ac:dyDescent="0.3">
      <c r="A1039" s="2" t="s">
        <v>211</v>
      </c>
      <c r="B1039" s="2" t="s">
        <v>212</v>
      </c>
      <c r="C1039" s="2" t="s">
        <v>213</v>
      </c>
    </row>
    <row r="1040" spans="1:3" hidden="1" x14ac:dyDescent="0.3">
      <c r="A1040" s="2" t="s">
        <v>208</v>
      </c>
      <c r="B1040" s="2" t="s">
        <v>209</v>
      </c>
      <c r="C1040" s="2" t="s">
        <v>210</v>
      </c>
    </row>
    <row r="1041" spans="1:3" x14ac:dyDescent="0.3">
      <c r="A1041" s="2" t="s">
        <v>195</v>
      </c>
      <c r="B1041" s="2" t="s">
        <v>196</v>
      </c>
      <c r="C1041" t="s">
        <v>197</v>
      </c>
    </row>
    <row r="1042" spans="1:3" x14ac:dyDescent="0.3">
      <c r="A1042" s="2" t="s">
        <v>191</v>
      </c>
      <c r="B1042" s="2" t="s">
        <v>192</v>
      </c>
      <c r="C1042" s="2" t="s">
        <v>193</v>
      </c>
    </row>
    <row r="1043" spans="1:3" hidden="1" x14ac:dyDescent="0.3">
      <c r="A1043" s="2" t="s">
        <v>1111</v>
      </c>
      <c r="B1043" s="2" t="s">
        <v>1112</v>
      </c>
      <c r="C1043" s="2" t="s">
        <v>1113</v>
      </c>
    </row>
    <row r="1044" spans="1:3" hidden="1" x14ac:dyDescent="0.3">
      <c r="A1044" s="2" t="s">
        <v>1105</v>
      </c>
      <c r="B1044" s="2" t="s">
        <v>1106</v>
      </c>
      <c r="C1044" s="2" t="s">
        <v>1107</v>
      </c>
    </row>
    <row r="1045" spans="1:3" hidden="1" x14ac:dyDescent="0.3">
      <c r="A1045" s="2" t="s">
        <v>2248</v>
      </c>
      <c r="B1045" s="2" t="s">
        <v>2249</v>
      </c>
      <c r="C1045" s="2" t="s">
        <v>2250</v>
      </c>
    </row>
    <row r="1046" spans="1:3" hidden="1" x14ac:dyDescent="0.3">
      <c r="A1046" s="2" t="s">
        <v>2245</v>
      </c>
      <c r="B1046" s="2" t="s">
        <v>2246</v>
      </c>
      <c r="C1046" s="2" t="s">
        <v>2247</v>
      </c>
    </row>
    <row r="1047" spans="1:3" hidden="1" x14ac:dyDescent="0.3">
      <c r="A1047" s="2" t="s">
        <v>2254</v>
      </c>
      <c r="B1047" s="2" t="s">
        <v>2255</v>
      </c>
      <c r="C1047" s="2" t="s">
        <v>2256</v>
      </c>
    </row>
    <row r="1048" spans="1:3" hidden="1" x14ac:dyDescent="0.3">
      <c r="A1048" s="2" t="s">
        <v>2239</v>
      </c>
      <c r="B1048" s="2" t="s">
        <v>2240</v>
      </c>
      <c r="C1048" s="2" t="s">
        <v>2241</v>
      </c>
    </row>
    <row r="1049" spans="1:3" hidden="1" x14ac:dyDescent="0.3">
      <c r="A1049" s="2" t="s">
        <v>2251</v>
      </c>
      <c r="B1049" s="2" t="s">
        <v>2252</v>
      </c>
      <c r="C1049" s="2" t="s">
        <v>2253</v>
      </c>
    </row>
    <row r="1050" spans="1:3" hidden="1" x14ac:dyDescent="0.3">
      <c r="A1050" s="2" t="s">
        <v>2233</v>
      </c>
      <c r="B1050" s="2" t="s">
        <v>2234</v>
      </c>
      <c r="C1050" s="2" t="s">
        <v>2235</v>
      </c>
    </row>
    <row r="1051" spans="1:3" hidden="1" x14ac:dyDescent="0.3">
      <c r="A1051" s="2" t="s">
        <v>2230</v>
      </c>
      <c r="B1051" s="2" t="s">
        <v>2231</v>
      </c>
      <c r="C1051" s="2" t="s">
        <v>2232</v>
      </c>
    </row>
    <row r="1052" spans="1:3" hidden="1" x14ac:dyDescent="0.3">
      <c r="A1052" s="2" t="s">
        <v>2227</v>
      </c>
      <c r="B1052" s="2" t="s">
        <v>2228</v>
      </c>
      <c r="C1052" s="2" t="s">
        <v>2229</v>
      </c>
    </row>
    <row r="1053" spans="1:3" hidden="1" x14ac:dyDescent="0.3">
      <c r="A1053" s="2" t="s">
        <v>2236</v>
      </c>
      <c r="B1053" s="2" t="s">
        <v>2237</v>
      </c>
      <c r="C1053" s="2" t="s">
        <v>2238</v>
      </c>
    </row>
    <row r="1054" spans="1:3" hidden="1" x14ac:dyDescent="0.3">
      <c r="A1054" s="2" t="s">
        <v>2222</v>
      </c>
      <c r="B1054" s="2" t="s">
        <v>2223</v>
      </c>
      <c r="C1054" s="2" t="s">
        <v>2224</v>
      </c>
    </row>
    <row r="1055" spans="1:3" x14ac:dyDescent="0.3">
      <c r="A1055" s="2" t="s">
        <v>2217</v>
      </c>
      <c r="B1055" s="2" t="s">
        <v>2218</v>
      </c>
      <c r="C1055" s="2" t="s">
        <v>74</v>
      </c>
    </row>
    <row r="1056" spans="1:3" x14ac:dyDescent="0.3">
      <c r="A1056" s="2" t="s">
        <v>2214</v>
      </c>
      <c r="B1056" s="2" t="s">
        <v>2215</v>
      </c>
      <c r="C1056" s="2" t="s">
        <v>2216</v>
      </c>
    </row>
    <row r="1057" spans="1:3" x14ac:dyDescent="0.3">
      <c r="A1057" s="2" t="s">
        <v>2211</v>
      </c>
      <c r="B1057" s="2" t="s">
        <v>2212</v>
      </c>
      <c r="C1057" s="2" t="s">
        <v>2213</v>
      </c>
    </row>
    <row r="1058" spans="1:3" x14ac:dyDescent="0.3">
      <c r="A1058" s="2" t="s">
        <v>2219</v>
      </c>
      <c r="B1058" s="2" t="s">
        <v>2220</v>
      </c>
      <c r="C1058" s="2" t="s">
        <v>2221</v>
      </c>
    </row>
    <row r="1059" spans="1:3" x14ac:dyDescent="0.3">
      <c r="A1059" s="2" t="s">
        <v>2206</v>
      </c>
      <c r="B1059" s="2" t="s">
        <v>2207</v>
      </c>
      <c r="C1059" s="2" t="s">
        <v>2208</v>
      </c>
    </row>
    <row r="1060" spans="1:3" hidden="1" x14ac:dyDescent="0.3">
      <c r="A1060" s="2" t="s">
        <v>2115</v>
      </c>
      <c r="B1060" s="2" t="s">
        <v>2116</v>
      </c>
      <c r="C1060" s="2" t="s">
        <v>2117</v>
      </c>
    </row>
    <row r="1061" spans="1:3" hidden="1" x14ac:dyDescent="0.3">
      <c r="A1061" s="2" t="s">
        <v>2112</v>
      </c>
      <c r="B1061" s="2" t="s">
        <v>2113</v>
      </c>
      <c r="C1061" s="2" t="s">
        <v>2114</v>
      </c>
    </row>
    <row r="1062" spans="1:3" hidden="1" x14ac:dyDescent="0.3">
      <c r="A1062" s="2" t="s">
        <v>2109</v>
      </c>
      <c r="B1062" s="2" t="s">
        <v>2110</v>
      </c>
      <c r="C1062" s="2" t="s">
        <v>2111</v>
      </c>
    </row>
    <row r="1063" spans="1:3" hidden="1" x14ac:dyDescent="0.3">
      <c r="A1063" s="2" t="s">
        <v>2106</v>
      </c>
      <c r="B1063" s="2" t="s">
        <v>2107</v>
      </c>
      <c r="C1063" s="2" t="s">
        <v>2108</v>
      </c>
    </row>
    <row r="1064" spans="1:3" hidden="1" x14ac:dyDescent="0.3">
      <c r="A1064" s="2" t="s">
        <v>2103</v>
      </c>
      <c r="B1064" s="2" t="s">
        <v>2104</v>
      </c>
      <c r="C1064" s="2" t="s">
        <v>2105</v>
      </c>
    </row>
    <row r="1065" spans="1:3" hidden="1" x14ac:dyDescent="0.3">
      <c r="A1065" s="2" t="s">
        <v>2100</v>
      </c>
      <c r="B1065" s="2" t="s">
        <v>2101</v>
      </c>
      <c r="C1065" s="2" t="s">
        <v>2102</v>
      </c>
    </row>
    <row r="1066" spans="1:3" x14ac:dyDescent="0.3">
      <c r="A1066" s="2" t="s">
        <v>2097</v>
      </c>
      <c r="B1066" s="2" t="s">
        <v>2098</v>
      </c>
      <c r="C1066" s="2" t="s">
        <v>2099</v>
      </c>
    </row>
    <row r="1067" spans="1:3" x14ac:dyDescent="0.3">
      <c r="A1067" s="2" t="s">
        <v>2094</v>
      </c>
      <c r="B1067" s="2" t="s">
        <v>2095</v>
      </c>
      <c r="C1067" s="2" t="s">
        <v>2096</v>
      </c>
    </row>
    <row r="1068" spans="1:3" x14ac:dyDescent="0.3">
      <c r="A1068" s="2" t="s">
        <v>2091</v>
      </c>
      <c r="B1068" s="2" t="s">
        <v>2092</v>
      </c>
      <c r="C1068" s="2" t="s">
        <v>2093</v>
      </c>
    </row>
    <row r="1069" spans="1:3" hidden="1" x14ac:dyDescent="0.3">
      <c r="A1069" s="2" t="s">
        <v>1778</v>
      </c>
      <c r="B1069" s="2" t="s">
        <v>1779</v>
      </c>
      <c r="C1069" s="2" t="s">
        <v>1780</v>
      </c>
    </row>
    <row r="1070" spans="1:3" hidden="1" x14ac:dyDescent="0.3">
      <c r="A1070" s="2" t="s">
        <v>1784</v>
      </c>
      <c r="B1070" s="2" t="s">
        <v>1785</v>
      </c>
      <c r="C1070" s="2" t="s">
        <v>1786</v>
      </c>
    </row>
    <row r="1071" spans="1:3" hidden="1" x14ac:dyDescent="0.3">
      <c r="A1071" s="2" t="s">
        <v>1781</v>
      </c>
      <c r="B1071" s="2" t="s">
        <v>1782</v>
      </c>
      <c r="C1071" s="2" t="s">
        <v>1783</v>
      </c>
    </row>
    <row r="1072" spans="1:3" hidden="1" x14ac:dyDescent="0.3">
      <c r="A1072" s="2" t="s">
        <v>1775</v>
      </c>
      <c r="B1072" s="2" t="s">
        <v>1776</v>
      </c>
      <c r="C1072" s="2" t="s">
        <v>1777</v>
      </c>
    </row>
    <row r="1073" spans="1:3" hidden="1" x14ac:dyDescent="0.3">
      <c r="A1073" s="2" t="s">
        <v>1767</v>
      </c>
      <c r="B1073" s="2" t="s">
        <v>1768</v>
      </c>
      <c r="C1073" s="2" t="s">
        <v>1769</v>
      </c>
    </row>
    <row r="1074" spans="1:3" hidden="1" x14ac:dyDescent="0.3">
      <c r="A1074" s="2" t="s">
        <v>1773</v>
      </c>
      <c r="B1074" s="2" t="s">
        <v>1774</v>
      </c>
      <c r="C1074" s="2" t="s">
        <v>75</v>
      </c>
    </row>
    <row r="1075" spans="1:3" hidden="1" x14ac:dyDescent="0.3">
      <c r="A1075" s="2" t="s">
        <v>1770</v>
      </c>
      <c r="B1075" s="2" t="s">
        <v>1771</v>
      </c>
      <c r="C1075" s="2" t="s">
        <v>1772</v>
      </c>
    </row>
    <row r="1076" spans="1:3" hidden="1" x14ac:dyDescent="0.3">
      <c r="A1076" s="2" t="s">
        <v>1765</v>
      </c>
      <c r="B1076" s="2" t="s">
        <v>1766</v>
      </c>
      <c r="C1076" s="2" t="s">
        <v>76</v>
      </c>
    </row>
    <row r="1077" spans="1:3" x14ac:dyDescent="0.3">
      <c r="A1077" s="2" t="s">
        <v>1759</v>
      </c>
      <c r="B1077" s="2" t="s">
        <v>1760</v>
      </c>
      <c r="C1077" s="2" t="s">
        <v>77</v>
      </c>
    </row>
    <row r="1078" spans="1:3" x14ac:dyDescent="0.3">
      <c r="A1078" s="2" t="s">
        <v>1763</v>
      </c>
      <c r="B1078" s="2" t="s">
        <v>1764</v>
      </c>
      <c r="C1078" s="2" t="s">
        <v>78</v>
      </c>
    </row>
    <row r="1079" spans="1:3" x14ac:dyDescent="0.3">
      <c r="A1079" s="2" t="s">
        <v>1761</v>
      </c>
      <c r="B1079" s="2" t="s">
        <v>1762</v>
      </c>
      <c r="C1079" s="2" t="s">
        <v>79</v>
      </c>
    </row>
    <row r="1080" spans="1:3" x14ac:dyDescent="0.3">
      <c r="A1080" s="2" t="s">
        <v>1757</v>
      </c>
      <c r="B1080" s="2" t="s">
        <v>1758</v>
      </c>
      <c r="C1080" s="2" t="s">
        <v>80</v>
      </c>
    </row>
    <row r="1081" spans="1:3" hidden="1" x14ac:dyDescent="0.3">
      <c r="A1081" s="2" t="s">
        <v>1754</v>
      </c>
      <c r="B1081" s="2" t="s">
        <v>1755</v>
      </c>
      <c r="C1081" s="2" t="s">
        <v>1756</v>
      </c>
    </row>
    <row r="1082" spans="1:3" hidden="1" x14ac:dyDescent="0.3">
      <c r="A1082" s="2" t="s">
        <v>1748</v>
      </c>
      <c r="B1082" s="2" t="s">
        <v>1749</v>
      </c>
      <c r="C1082" s="2" t="s">
        <v>1750</v>
      </c>
    </row>
    <row r="1083" spans="1:3" hidden="1" x14ac:dyDescent="0.3">
      <c r="A1083" t="s">
        <v>1751</v>
      </c>
      <c r="B1083" s="22" t="s">
        <v>1752</v>
      </c>
      <c r="C1083" s="22" t="s">
        <v>1753</v>
      </c>
    </row>
    <row r="1084" spans="1:3" hidden="1" x14ac:dyDescent="0.3">
      <c r="A1084" s="26" t="s">
        <v>1738</v>
      </c>
      <c r="B1084" s="22" t="s">
        <v>1739</v>
      </c>
      <c r="C1084" s="22" t="s">
        <v>1740</v>
      </c>
    </row>
    <row r="1085" spans="1:3" hidden="1" x14ac:dyDescent="0.3">
      <c r="A1085" s="26" t="s">
        <v>1742</v>
      </c>
      <c r="B1085" s="22" t="s">
        <v>1743</v>
      </c>
      <c r="C1085" s="22" t="s">
        <v>1744</v>
      </c>
    </row>
    <row r="1086" spans="1:3" hidden="1" x14ac:dyDescent="0.3">
      <c r="A1086" s="23" t="s">
        <v>2800</v>
      </c>
      <c r="B1086" s="22" t="s">
        <v>3226</v>
      </c>
      <c r="C1086" s="22" t="s">
        <v>3022</v>
      </c>
    </row>
    <row r="1087" spans="1:3" hidden="1" x14ac:dyDescent="0.3">
      <c r="A1087" s="23" t="s">
        <v>3453</v>
      </c>
      <c r="B1087" s="22" t="s">
        <v>3454</v>
      </c>
      <c r="C1087" s="22" t="s">
        <v>3455</v>
      </c>
    </row>
    <row r="1088" spans="1:3" hidden="1" x14ac:dyDescent="0.3">
      <c r="A1088" s="23" t="s">
        <v>3451</v>
      </c>
      <c r="B1088" s="22" t="s">
        <v>3450</v>
      </c>
      <c r="C1088" s="22" t="s">
        <v>3452</v>
      </c>
    </row>
    <row r="1089" spans="1:3" x14ac:dyDescent="0.3">
      <c r="A1089" s="23" t="s">
        <v>3456</v>
      </c>
      <c r="B1089" s="22" t="s">
        <v>3458</v>
      </c>
      <c r="C1089" s="22" t="s">
        <v>3457</v>
      </c>
    </row>
    <row r="1090" spans="1:3" hidden="1" x14ac:dyDescent="0.3">
      <c r="A1090" s="23" t="s">
        <v>2775</v>
      </c>
      <c r="B1090" s="22" t="s">
        <v>3201</v>
      </c>
      <c r="C1090" s="22" t="s">
        <v>2997</v>
      </c>
    </row>
    <row r="1091" spans="1:3" hidden="1" x14ac:dyDescent="0.3">
      <c r="A1091" s="23" t="s">
        <v>2791</v>
      </c>
      <c r="B1091" s="22" t="s">
        <v>3217</v>
      </c>
      <c r="C1091" s="22" t="s">
        <v>3013</v>
      </c>
    </row>
    <row r="1092" spans="1:3" hidden="1" x14ac:dyDescent="0.3">
      <c r="A1092" s="23" t="s">
        <v>2768</v>
      </c>
      <c r="B1092" s="22" t="s">
        <v>3194</v>
      </c>
      <c r="C1092" s="22" t="s">
        <v>2990</v>
      </c>
    </row>
    <row r="1093" spans="1:3" hidden="1" x14ac:dyDescent="0.3">
      <c r="A1093" s="23" t="s">
        <v>2748</v>
      </c>
      <c r="B1093" s="22" t="s">
        <v>3174</v>
      </c>
      <c r="C1093" s="22" t="s">
        <v>2970</v>
      </c>
    </row>
    <row r="1094" spans="1:3" hidden="1" x14ac:dyDescent="0.3">
      <c r="A1094" s="26" t="s">
        <v>600</v>
      </c>
      <c r="B1094" s="22" t="s">
        <v>601</v>
      </c>
      <c r="C1094" s="22" t="s">
        <v>602</v>
      </c>
    </row>
    <row r="1095" spans="1:3" hidden="1" x14ac:dyDescent="0.3">
      <c r="A1095" s="26" t="s">
        <v>597</v>
      </c>
      <c r="B1095" s="22" t="s">
        <v>598</v>
      </c>
      <c r="C1095" s="22" t="s">
        <v>599</v>
      </c>
    </row>
    <row r="1096" spans="1:3" hidden="1" x14ac:dyDescent="0.3">
      <c r="A1096" s="26" t="s">
        <v>588</v>
      </c>
      <c r="B1096" s="22" t="s">
        <v>589</v>
      </c>
      <c r="C1096" s="22" t="s">
        <v>590</v>
      </c>
    </row>
    <row r="1097" spans="1:3" x14ac:dyDescent="0.3">
      <c r="A1097" s="26" t="s">
        <v>579</v>
      </c>
      <c r="B1097" s="22" t="s">
        <v>580</v>
      </c>
      <c r="C1097" s="22" t="s">
        <v>581</v>
      </c>
    </row>
    <row r="1098" spans="1:3" hidden="1" x14ac:dyDescent="0.3">
      <c r="A1098" s="26" t="s">
        <v>594</v>
      </c>
      <c r="B1098" s="22" t="s">
        <v>595</v>
      </c>
      <c r="C1098" s="22" t="s">
        <v>596</v>
      </c>
    </row>
    <row r="1099" spans="1:3" x14ac:dyDescent="0.3">
      <c r="A1099" s="26" t="s">
        <v>585</v>
      </c>
      <c r="B1099" s="22" t="s">
        <v>586</v>
      </c>
      <c r="C1099" s="22" t="s">
        <v>587</v>
      </c>
    </row>
    <row r="1100" spans="1:3" hidden="1" x14ac:dyDescent="0.3">
      <c r="A1100" s="26" t="s">
        <v>853</v>
      </c>
      <c r="B1100" s="22" t="s">
        <v>854</v>
      </c>
      <c r="C1100" s="22" t="s">
        <v>855</v>
      </c>
    </row>
  </sheetData>
  <autoFilter ref="A1:C1100" xr:uid="{15A10C6C-4428-48EB-B7F5-E7E75C930344}">
    <filterColumn colId="1">
      <filters>
        <filter val="3 Seater Sofa in Dark Brown Colour by Vittoria"/>
        <filter val="Adalia Leatherette 3 Seater Sofa In Black"/>
        <filter val="Adalia Leatherette 3 Seater Sofa In Brown Colour"/>
        <filter val="Addison 3 Seater Sofa in Ash Grey Colour - CasaCraft By Pepperfry"/>
        <filter val="Addison 3 Seater Sofa in Beige Colour - CasaCraft By Pepperfry"/>
        <filter val="Aelber 3 Seater Sofa In Beige Colour - Woodsworth By Pepperfry"/>
        <filter val="Aelber 3 Seater Sofa In Fossil Grey Colour - Woodsworth By Pepperfry"/>
        <filter val="Aelber 3 Seater Sofa In Royal Blue Colour - Woodsworth By Pepperfry"/>
        <filter val="Aelber 3 Seater Sofa In Teal Green Colour - Woodsworth By Pepperfry"/>
        <filter val="Aelber Velvet 3 Seater Sofa In Berry Red Colour"/>
        <filter val="Aelber Velvet 3 Seater Sofa In Olive Green Colour"/>
        <filter val="Alisia 3 Seater Sofa In Beige Colour - Woodsworth By Pepperfry"/>
        <filter val="Alisia 3 Seater Sofa In Navy Blue Colour - Woodsworth By Pepperfry"/>
        <filter val="Alisia 3 Seater Sofa In Sandy Brown Colour- Woodsworth By Pepperfry"/>
        <filter val="Allison 3 Seater Sofa in Charcoal Grey Colour - CasaCraft By Pepperfry"/>
        <filter val="Allison 3 Seater Sofa in Sandy Brown Colour - CasaCraft By Pepperfry"/>
        <filter val="Allison 3 Seater Velvet Sofa In Teal Blue Colour  - CasaCraft By Pepperfry"/>
        <filter val="Amanda 3 Seater Sofa in Charcoal Grey Colour - CasaCraft By Pepperfry"/>
        <filter val="Amanda 3 Seater Sofa In Grey Colour - CasaCraft By Pepperfry"/>
        <filter val="Amanda 3 Seater Sofa in Navy Blue Colour - CasaCraft By Pepperfry"/>
        <filter val="Amanda 3 Seater Sofa in Sandy Brown Colour - CasaCraft By Pepperfry"/>
        <filter val="Amanda 3 Seater Sofa in Steel Grey Colour - CasaCraft By Pepperfry"/>
        <filter val="Amanda 3 Seater Sofa In Tan Colour - CasaCraft By Pepperfry"/>
        <filter val="Amber LHS 3 Seater Sofa with Lounger in Dark Brown Colour by Vittoria"/>
        <filter val="Amber RHS 3 Seater Sofa with Lounger in Dark Brown Colour by Vittoria"/>
        <filter val="Aracely Fabric 3 Seater Sofa In Green Colour"/>
        <filter val="Aracely Fabric 3 Seater Sofa In Yellow Colour"/>
        <filter val="Arcedior 3 Seater Sofa In Fossil Grey Color - Woodsworth By Pepperfry"/>
        <filter val="Arcedior 3 Seater Sofa In Teal Blue Colour - Woodsworth By Pepperfry"/>
        <filter val="Areia 3 Seater Sofa in Beige Colour - Amberville By Pepperfry"/>
        <filter val="Areia 3 Seater Sofa In Black Colour - Amberville By Pepperfry"/>
        <filter val="Areia 3 Seater Sofa in Black Colour - CasaCraft By Pepperfry"/>
        <filter val="Areia 3 Seater Sofa In Charcoal Grey Colour - Amberville By Pepperfry"/>
        <filter val="Areia 3 Seater Sofa in Charcoal Grey Colour - CasaCraft By Pepperfry"/>
        <filter val="Areia 3 Seater Sofa In Dark Brown Colour - Amberville By Pepperfry"/>
        <filter val="Areia 3 Seater Sofa In Navy Blue Colour - Amberville By Pepperfry"/>
        <filter val="Areia 3 Seater Sofa in Navy Blue Colour - CasaCraft By Pepperfry"/>
        <filter val="Areia 3 Seater Sofa In Sandy Beige Colour - Amberville By Pepperfry"/>
        <filter val="Areia 3 Seater Sofa in Sandy Beige Colour - CasaCraft By Pepperfry"/>
        <filter val="Arsin 3 Seater LHS Sectional Sofa in Beige Colour - Amberville by Pepperfry"/>
        <filter val="Arsin 3 Seater LHS Sectional Sofa in Fossil Grey Colour - Amberville by Pepperfry"/>
        <filter val="Arsin 3 Seater LHS Sectional Sofa in Teal Blue Colour - Amberville by Pepperfry"/>
        <filter val="Arsin 3 Seater RHS Sectional Sofa in Beige Colour - Amberville by Pepperfry"/>
        <filter val="Arsin 3 Seater RHS Sectional Sofa in Fossil Grey Colour - Amberville by Pepperfry"/>
        <filter val="Arsin 3 Seater RHS Sectional Sofa in Teal Blue Colour - Amberville by Pepperfry"/>
        <filter val="Atlantis 3 Seater Sofa with Adjustable Backrest in Blue Colour by Vittoria"/>
        <filter val="Atlantis Velvet 3 Seater Sofa in Fossil Grey Colour"/>
        <filter val="Atlantis Velvet 3 Seater Sofa in Royal Blue Colour"/>
        <filter val="Atlantis Velvet 3 Seater Sofa in Wine Red Colour"/>
        <filter val="Ayusho 3 Seater Sofa Cum Bed with Storage in Brown Colour by Vittoria"/>
        <filter val="Ayusho 3 Seater Sofa Cum Bed with Storage in Grey Colour by Vittoria"/>
        <filter val="Azalea 3 Seater Sofa in Berry Red Colour - Amberville by Pepperfry"/>
        <filter val="Azalea 3 Seater Sofa In Blush Pink Colour - Amberville By Pepperfry"/>
        <filter val="Azalea 3 Seater Sofa in Brown Color- Amberville by Pepperfry"/>
        <filter val="Azalea 3 Seater Sofa in Fossil Grey Colour - Amberville by Pepperfry"/>
        <filter val="Azalea 3 Seater Sofa In Royal Blue Colour - Amberville By Pepperfry"/>
        <filter val="Azalea 3 Seater Sofa In Teal Blue Colour - Amberville By Pepperfry"/>
        <filter val="Bari Leatherette 3 Seater Sofa In Dark Brown Colour"/>
        <filter val="Benicio 3 Seater Sofa in Navy  Blue Colour - CasaCraft By Pepperfry"/>
        <filter val="Benicio 3 Seater Sofa In Sandy Brown Colour - CasaCraft By Pepperfry"/>
        <filter val="Benicio 3 Seater Sofa In Slate Grey Colour - CasaCraft By Pepperfry"/>
        <filter val="Benicio 3 Seater Velvet Sofa in Berry Red Colour - CasaCraft By Pepperfry"/>
        <filter val="Benicio 3 Seater Velvet Sofa in Blush Pink  Colour - CasaCraft By Pepperfry"/>
        <filter val="Berezne 3 Seater Sofa in Blush Pink Colour - Amberville by Pepperfry"/>
        <filter val="Berezne 3 Seater Sofa in Fossil Grey Colour - Amberville by Pepperfry"/>
        <filter val="Berezne 3 Seater Sofa In Teal Blue Colour - Amberville By Pepperfry"/>
        <filter val="Bianca 3 Seater Velvet Pull-Out Sofa Cum Bed In Wine Red Colour"/>
        <filter val="Bonito 3 Seater Velvet Sofa In Berry Red Colour - CasaCraft By Pepperfry"/>
        <filter val="Bonito 3 Seater Velvet Sofa in Blush Pink Colour - CasaCraft By Pepperfry"/>
        <filter val="Bonito 3 Seater Velvet Sofa In Fossil Grey Colour - CasaCraft By Pepperfry"/>
        <filter val="Bonito 3 Seater Velvet Sofa In Green Colour - CasaCraft By Pepperfry"/>
        <filter val="Bonito 3 Seater Velvet Sofa In Royal Blue Colour - CasaCraft By Pepperfry"/>
        <filter val="Bonito 3 Seater Velvet Sofa In Yellow Colour - CasaCraft By Pepperfry"/>
        <filter val="Bostino 3 Seater Sofa in Blue colour by Vittoria"/>
        <filter val="Bostino 3 Seater Sofa in Green colour by Vittoria"/>
        <filter val="Bostino 3 Seater Sofa in Grey colour by Vittoria"/>
        <filter val="Bostino 3 Seater Sofa in Red colour by Vittoria"/>
        <filter val="Bostino LHS 3 Seater Sofa With Lounger In Blue Colour by Vittoria"/>
        <filter val="Bostino LHS 3 Seater Sofa With Lounger In Grey Colour by Vittoria"/>
        <filter val="Bostino LHS 3 Seater Sofa With Lounger In Red Colour by Vittoria"/>
        <filter val="Bostino RHS 3 Seater Sofa With Lounger In Blue Colour by Vittoria"/>
        <filter val="Bostino RHS 3 Seater Sofa With Lounger In Grey Colour by Vittoria"/>
        <filter val="Bostino RHS 3 Seater Sofa With Lounger In Red Colour by Vittoria"/>
        <filter val="Carelino 3 Seater Sofa in Dark Almond colour by Vittoria"/>
        <filter val="Carelino 3 Seater Sofa With Adjustable Headrest in Cream colour by Vittoria"/>
        <filter val="Carelino 3 Seater Sofa With Adjustable Headrest in Dark Brown colour by Vittoria"/>
        <filter val="Celez LHS 3 Seater Sofa with Lounger in Dark Brown Colour by Vittoria"/>
        <filter val="Celez RHS 3 Seater Sofa with Lounger in Dark Brown Colour by Vittoria"/>
        <filter val="Cheshire 3 Seater Sofa In Dark Brown Colour - Amberville By Pepperfry"/>
        <filter val="Cheshire 3 Seater Sofa in Fossil Grey Colour - Amberville By Pepperfry"/>
        <filter val="Cheshire 3 Seater Sofa in Royal Blue Colour - Amberville By Pepperfry"/>
        <filter val="Cheshire 3 Seater Sofa in Teal Blue Colour - Amberville By Pepperfry"/>
        <filter val="Clayson 3 Seater Sofa In Beige Colour - Woodsworth By Pepperfry"/>
        <filter val="Clayson 3 Seater Sofa In Brown Colour - Woodsworth By Pepperfry"/>
        <filter val="Clayson 3 Seater Sofa In Grey Colour - Woodsworth By Pepperfry"/>
        <filter val="Clayson 3 Seater Sofa In Tan Colour - Woodsworth By Pepperfry"/>
        <filter val="Clayson 3 Seater Sofa In Teal Colour - Woodsworth By Pepperfry"/>
        <filter val="Cossio 3 Seater Sofa In Cream Leatherette - CasaCraft By Pepperfry"/>
        <filter val="Cossio 3 Seater Velvet Sofa In Green Colour - CasaCraft By Pepperfry"/>
        <filter val="Cossio Leatherette 3 Seater Sofa in Cream Colour"/>
        <filter val="Delenna Fabric 3 Seater Sofa in Steel Grey Colour"/>
        <filter val="Derince 3 Seater Sofa In Fossil Grey Colour - Amberville By Pepperfry"/>
        <filter val="Derince 3 Seater Sofa In Royal Blue Colour - Amberville By Pepperfry"/>
        <filter val="Derince 3 Seater Sofa in Teal Green Colour- Amberville By Pepperfry"/>
        <filter val="Divine 3 Seater Sofa in Blue Colour by Vittoria"/>
        <filter val="Duke Fabric 3 Seater Sofa in Navy Blue Colour"/>
        <filter val="Eleganza 3 Seater Sofa With Adjustable Headrest and Cushions in Marble Yellow Colour by Vittoria"/>
        <filter val="Eleganza 3 Seater Sofa With Adjustable Headrest in Brown Colour by Vittoria"/>
        <filter val="Eleganza 3 Seater Sofa With Adjustable Headrest in Light Brown Colour by Vittoria"/>
        <filter val="Elle Decor 3 Seater Sofa In Abstract Print - CasaCraft By Pepperfry"/>
        <filter val="Emerald Velvet 3 Seater Sofa in Green Colour"/>
        <filter val="Emporis LHS 3 Seater Sofa with Lounger in Beige Colour by Vittoria"/>
        <filter val="Emporis RHS 3 Seater Sofa with Lounger in Beige Colour by Vittoria"/>
        <filter val="Ertico 3 Seater Sofa in Cream colour by Vittoria"/>
        <filter val="Ertico 3 Seater Sofa in Dark Almond colour by Vittoria"/>
        <filter val="Ertico 3 Seater Sofa in Grey Colour by Vittoria"/>
        <filter val="Evelyn 3 Seater Sofa in Beige Colour - CasaCraft By Pepperfry"/>
        <filter val="Evelyn 3 Seater Sofa in Sandy Brown Colour - CasaCraft By Pepperfry"/>
        <filter val="Evoq Velvet 3 Seater Sofa in Blush Pink Colour"/>
        <filter val="Evoq Velvet 3 Seater Sofa in Teal Blue Colour"/>
        <filter val="Expeso 3 Seater Solid Wood Sofa in Beige Colour by Vittoria"/>
        <filter val="Fabiana 3 Seater Sofa in Beige Colour - CasaCraft By Pepperfry"/>
        <filter val="Famsco 3 Seater Sofa in Beige colour by Vittoria"/>
        <filter val="Fargo 3 Seater Sofa in Charcoal Grey Colour - CasaCraft By Pepperfry"/>
        <filter val="Fargo 3 Seater Sofa in Mint Green Colour - CasaCraft By Pepperfry"/>
        <filter val="Fargo 3 Seater Sofa In Slate Grey Colour - CasaCraft By Pepperfry"/>
        <filter val="Fargo 3 Seater Velvet Sofa in Blue Colour - CasaCraft By Pepperfry"/>
        <filter val="Fidel 3 Seater Sofa In Slate Grey Colour - CasaCraft By Pepperfry"/>
        <filter val="Fidel 3 Seater Velvet  Sofa In Camel Yellow Colour - CasaCraft By Pepperfry"/>
        <filter val="Fidel 3 Seater Velvet  Sofa In Grey  Colour - CasaCraft By Pepperfry"/>
        <filter val="Fidel 3 Seater Velvet Sofa In  Wine Red Colour - CasaCraft By Pepperfry"/>
        <filter val="Fidel 3 Seater Velvet Sofa In Beige Colour - CasaCraft By Pepperfry"/>
        <filter val="Fidel 3 Seater Velvet Sofa In Blush Pink Colour - CasaCraft By Pepperfry"/>
        <filter val="Fidel 3 Seater Velvet Sofa In Royal Blue Colour - CasaCraft By Pepperfry"/>
        <filter val="Fidel 3 Seater Velvet Sofa In Teal Green Colour - CasaCraft By Pepperfry"/>
        <filter val="Gazania 3 Seater Sofa In Brown Colour - Amberville By Pepperfry"/>
        <filter val="Gazania 3 Seater Sofa In Light Brown Colour - Amberville By Pepperfry"/>
        <filter val="Highland Velvet 3 Seater Sofa in Royal Blue Colour"/>
        <filter val="Imelda Fabric 3 Seater Sofa In Sky Blue Colour"/>
        <filter val="Izzo 3 Seater Sofa In Chestnut Brown Colour - Woodsworth By Pepperfry"/>
        <filter val="Izzo 3 Seater Sofa In Sandy Brown Colour - Woodsworth By Pepperfry"/>
        <filter val="Izzo 3 Seater Sofa In Steel Grey Colour - Woodsworth By Pepperfry"/>
        <filter val="Jefren 3 Seater Sofa In Grey Colour - Woodsworth By Pepperfry"/>
        <filter val="Jefren 3 Seater Sofa With Adjustable Headrest In Brown Colour - Woodsworth By Pepperfry"/>
        <filter val="Jefren 3 Seater Sofa With Adjustable Headrest In Cream Colour - Woodsworth By Pepperfry"/>
        <filter val="Kaylee 3 Seater Velvet Sofa In Blush Pink Colour - CasaCraft By Pepperfry"/>
        <filter val="Kaylee 3 Seater Velvet Sofa In Charcoal  Grey Colour - CasaCraft By Pepperfry"/>
        <filter val="Kaylee 3 Seater Velvet Sofa In Fossil Grey Colour - CasaCraft By Pepperfry"/>
        <filter val="Kaylee 3 Seater Velvet Sofa In Mint Green Colour - CasaCraft By Pepperfry"/>
        <filter val="Kaylee 3 Seater Velvet Sofa In Sky Blue Colour - CasaCraft By Pepperfry"/>
        <filter val="Kaylee 3 Seater Velvet Sofa In Teal Blue Colour - CasaCraft By Pepperfry"/>
        <filter val="Kaylee Velvet 3 Seater Sofa In Wine Red Colour"/>
        <filter val="Kylie 3 Seater Sofa in Beige Colour - CasaCraft By Pepperfry"/>
        <filter val="Kylie 3 Seater Sofa in Sandy Brown Colour - CasaCraft By Pepperfry"/>
        <filter val="Kylie 3 Seater Velvet Sofa In Navy  Blue Colour - CasaCraft By Pepperfry"/>
        <filter val="Leona Velvet 3 Seater Sofa in Royal Blue Colour"/>
        <filter val="Leona Velvet 3 Seater Sofa in Teal Blue Colour"/>
        <filter val="Leona Velvet 3 Seater Sofa in Wine Red Colour"/>
        <filter val="Loribbo 3 Seater Sofa Cum Bed with Storage in Blue Colour by Vittoria"/>
        <filter val="Louiss 3 Seater Sofa in Brown Colour by Vittoria"/>
        <filter val="Madden 3 Seater Sofa in Grey Colour by Vittoria"/>
        <filter val="Maison 3 Seater Manual Recliner in Dark Brown Colour by Vittoria"/>
        <filter val="Marcus 3 Seater Sofa In Grey Colour by Vittoria"/>
        <filter val="Marcus 3 Seater Sofa With Storage &amp; Cupholder in Beige Colour by Vittoria"/>
        <filter val="Mazus 3 Seater Sofa In Brown Colour - Amberville By Pepperfry"/>
        <filter val="Meliana 3 Seater Sofa in Grey colour by Vittoria"/>
        <filter val="Minami 3 Seater Sofa in Amber Red Colour - Mintwud by Pepperfry"/>
        <filter val="Minami 3 Seater Sofa in Slate Grey Colour - Mintwud by Pepperfry"/>
        <filter val="Minami 3 Seater Sofa in Spruce Blue Colour - Mintwud by Pepperfry"/>
        <filter val="Mont 3 Seater Sofa in Charcoal Grey colour by Vittoria"/>
        <filter val="Montero 3 Seater Sofa in Black colour by Vittoria"/>
        <filter val="Montero 3 Seater Sofa in Dark Brown colour by Vittoria"/>
        <filter val="Montero 3 Seater Sofa in Navy Blue colour by Vittoria"/>
        <filter val="Montero 3 Seater Sofa in Red colour by Vittoria"/>
        <filter val="Morgan 3 Seater Sofa Cum Bed With Storage In Grey Colour by Vittoria"/>
        <filter val="Morgan 3 Seater Sofa Cum Bed With Storage In Yellow Colour by Vittoria"/>
        <filter val="Mullen 3 Seater Sofa in Blue colour by Vittoria"/>
        <filter val="Mullen 3 Seater Sofa in Grey colour by Vittoria"/>
        <filter val="Mullen 3 Seater Sofa in Red Colour by Vittoria"/>
        <filter val="Mullen 3 Seater Sofa in Sandy Beige Colour by Vittoria"/>
        <filter val="Norita RHS 3 Seater Sofa with Lounger in Grey Colour by Vittoria"/>
        <filter val="Nova 3 Seater Sofa in Charcoal Grey Colour - CasaCraft By Pepperfry"/>
        <filter val="Nova 3 Seater Sofa in Multicolour Printed Fabric Colour - CasaCraft By Pepperfry"/>
        <filter val="Nova 3 Seater Sofa in Navy Blue Colour - CasaCraft By Pepperfry"/>
        <filter val="Obelia Leatherette 3 Seater Sofa in Tan Colour"/>
        <filter val="Owen 3 Seater Sofa in Indigo Blue and White Stripes Colour - CasaCraft By Pepperfry"/>
        <filter val="Panache 3 Seater Sofa in Beige colour by Vittoria"/>
        <filter val="Panache 3 Seater Sofa in Brown colour by Vittoria"/>
        <filter val="Panache 3 Seater Sofa in Grey colour by Vittoria"/>
        <filter val="Panache 3 Seater Sofa in Ice Blue colour by Vittoria"/>
        <filter val="Panache 3 Seater Sofa in Navy Blue colour by Vittoria"/>
        <filter val="Panache 3 Seater Sofa in Wine colour by Vittoria"/>
        <filter val="Preston Leatherette 3 Seater Sofa in Cream Colour"/>
        <filter val="Preston Velvet 3 Seater Sofa in Teal Blue Colour"/>
        <filter val="Regina 3 Seater Sofa in Blush Colour - CasaCraft By Pepperfry"/>
        <filter val="Regina 3 Seater Sofa in Mint green Colour - CasaCraft By Pepperfry"/>
        <filter val="Regina 3 Seater Sofa In Navy Blue Colour - CasaCraft By Pepperfry"/>
        <filter val="Regina 3 Seater Sofa in Rust Colour - CasaCraft By Pepperfry"/>
        <filter val="Rigado 3 Seater Sofa in Brown &amp; Cream colour by Vittoria"/>
        <filter val="Rigado Leatherette 3 Seater Sofa in Sky Blue Colour"/>
        <filter val="Riosche 3 Seater Sofa in Brown Colour by Vittoria"/>
        <filter val="Riosche 3 Seater Sofa in Dark Brown Colour by Vittoria"/>
        <filter val="Riosche 3 Seater Sofa in Tan Colour by Vittoria"/>
        <filter val="Riosche Fabric 3 Seater Sofa in Charcoal Grey Colour"/>
        <filter val="Riosche Fabric 3 Seater Sofa in Navy Blue Colour"/>
        <filter val="Riosche LHS 3 Seater Sofa With Lounger in Dark Brown Colour by Vittoria"/>
        <filter val="Riosche LHS 3 Seater Sofa With Lounger in Tan Colour by Vittoria"/>
        <filter val="Riosche RHS 3 Seater Sofa With Lounger in Dark Brown Colour by Vittoria"/>
        <filter val="Riosche RHS 3 Seater Sofa With Lounger in Tan Colour by Vittoria"/>
        <filter val="Riosche Velvet 3 Seater Sofa in Teal Blue Colour"/>
        <filter val="Riso 3 Seater Sofa in Grey Colour by Vittoria"/>
        <filter val="Rodas Fabric 3 Seater Sofa in Charcaol Grey Colour"/>
        <filter val="Rodas Fabric 3 Seater Sofa in Navy Blue Colour"/>
        <filter val="Rodas Fabric 3 Seater Sofa in Sandy Brown Colour"/>
        <filter val="Rodas Fabric 3 Seater Sofa in Steel Grey Colour"/>
        <filter val="Romina Fabric 3 Seater Sofa In Beige Colour"/>
        <filter val="Romina Fabric 3 Seater Sofa In Navy Blue Colour"/>
        <filter val="Rosetta 3 Seater Sofa in Green &amp; Cream colour by Vittoria"/>
        <filter val="Salvatore Fabric 3 Seater Sofa In Multicolour"/>
        <filter val="Sato Fabric 3 Seater Sofa In Graphite Grey Colour"/>
        <filter val="Scarlett 3 Seater Velvet Sofa In Berry Red Colour - CasaCraft By Pepperfry"/>
        <filter val="Scarlett 3 Seater Velvet Sofa in Dark Grey Colour - CasaCraft By Pepperfry"/>
        <filter val="Scarlett 3 Seater Velvet Sofa In Light  Grey Colour - CasaCraft By Pepperfry"/>
        <filter val="Scarlett 3 Seater Velvet Sofa In Royal Blue Colour - CasaCraft By Pepperfry"/>
        <filter val="Scarlett 3 Seater Velvet Sofa in Teal Green Colour - CasaCraft By Pepperfry"/>
        <filter val="Scenos 3 Seater Sofa in Multicolour Patchwork by Vittoria"/>
        <filter val="Serene 3 Seater Sofa in Blue Colour by Vittoria"/>
        <filter val="Sigma 3 Seater Sofa With Adjustable Headrest in Light Brown Colour by Vittoria"/>
        <filter val="Simplo 3 Seater Sofa Cum Bed in Blue Colour by Vittoria"/>
        <filter val="Simplo 3 Seater Sofa Cum Bed in Grey Colour by Vittoria"/>
        <filter val="Solitaire Velvet 3 Seater Sofa in Sky Blue Colour"/>
        <filter val="Solitaire Velvet 3 Seater Sofa in Teal Blue Colour"/>
        <filter val="Suedine 3 Seater Sofa in Aqua-Blue colour by Vittoria"/>
        <filter val="Suedine 3 Seater Sofa in Grey colour by Vittoria"/>
        <filter val="Suedine 3 Seater Sofa in Red colour by Vittoria"/>
        <filter val="Thomas 3 Seater Recliner in Dark Brown Colour - CasaCraft By Pepperfry"/>
        <filter val="Triosh 3 Seater Sofa in Cream &amp; Brown colour by Vittoria"/>
        <filter val="Valencia Velvet 3 Seater Sofa in Grey Colour"/>
        <filter val="Vicente 3 Seater Sofa in Charcoal Grey Colour - CasaCraft By Pepperfry"/>
        <filter val="Vicente 3 Seater Sofa in Sandy Brown Colour - CasaCraft By Pepperfry"/>
        <filter val="Vionna 3 Seater Sofa in Violet Colour by Vittoria"/>
        <filter val="Vito 3 Seater Velvet Sofa in Blush  Pink Colour - CasaCraft By Pepperfry"/>
        <filter val="Vito 3 Seater Velvet Sofa In Chestnut Brown Colour - CasaCraft By Pepperfry"/>
        <filter val="Vito 3 Seater Velvet Sofa In Fossil Grey Colour - CasaCraft By Pepperfry"/>
        <filter val="Vito 3 Seater Velvet Sofa in Navy Blue Colour - CasaCraft By Pepperfry"/>
        <filter val="Vito 3 Seater Velvet Sofa in Teal Green Colour - CasaCraft By Pepperfry"/>
        <filter val="Whitoshe 3 Seater Sofa in Dark Grey colour by Vittoria"/>
        <filter val="Willow Velvet 3 Seater Sofa in Royal Blue Colour"/>
        <filter val="Wiltshire 3 Seater Sofa In Beige Colour - Amberville By Pepperfry"/>
        <filter val="Wiltshire 3 Seater Sofa In Fossil Grey Colour - Amberville By Pepperfry"/>
        <filter val="Wiltshire 3 Seater Sofa In Royal Blue Colour - Amberville By Pepperfry"/>
        <filter val="Wiltshire 3 Seater Sofa In Teal Blue Colour - Amberville By Pepperfry"/>
        <filter val="Wiltshire 3 Seater Sofa In Wine Red Colour - Amberville By Pepperfry"/>
        <filter val="Xaviec 3 Seater Sofa in Grey colour by Vittoria"/>
        <filter val="Xaviec 3 Seater Sofa with adjustable Headrest in Black colour by Vittoria"/>
        <filter val="Xaviec 3 Seater Sofa With Adjustable Headrest in Dark Brown Colour by Vittoria"/>
        <filter val="Xaviec 3 Seater Sofa With Adjustable Headrest in Red colour by Vittoria"/>
      </filters>
    </filterColumn>
  </autoFilter>
  <sortState xmlns:xlrd2="http://schemas.microsoft.com/office/spreadsheetml/2017/richdata2" ref="A2:C11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Fabric</vt:lpstr>
      <vt:lpstr>Fabric2</vt:lpstr>
      <vt:lpstr>Sheet4</vt:lpstr>
      <vt:lpstr>Sheet3</vt:lpstr>
      <vt:lpstr>Sheet1</vt:lpstr>
      <vt:lpstr>Sheet2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DHAIRYA CHHEDA - 60003220150</cp:lastModifiedBy>
  <cp:lastPrinted>2022-02-21T08:17:05Z</cp:lastPrinted>
  <dcterms:created xsi:type="dcterms:W3CDTF">2021-12-23T07:39:33Z</dcterms:created>
  <dcterms:modified xsi:type="dcterms:W3CDTF">2024-07-12T13:27:50Z</dcterms:modified>
</cp:coreProperties>
</file>