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oopdata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<sst xmlns="http://schemas.openxmlformats.org/spreadsheetml/2006/main" count="15" uniqueCount="15">
  <si>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Congruent</t>
  </si>
  <si>
    <t>Incongruent</t>
  </si>
  <si>
    <t>Difference</t>
  </si>
  <si>
    <t>Diff Avg, SD</t>
  </si>
  <si>
    <t>STDERR</t>
  </si>
  <si>
    <t>t-value</t>
  </si>
  <si>
    <t>N</t>
  </si>
  <si>
    <t>t-critical (1 tail)</t>
  </si>
  <si>
    <t>DF</t>
  </si>
  <si>
    <t>p-value</t>
  </si>
  <si>
    <t>t-critical (2 tail)</t>
  </si>
  <si>
    <t>CI (95%)</t>
  </si>
  <si>
    <t>TTEST prob</t>
  </si>
  <si>
    <t>Cohen's d</t>
  </si>
  <si>
    <t>r^2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</si>
</sst>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Congruent and Incongruent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stroopdata.csv!$A$1</c:f>
            </c:strRef>
          </c:tx>
          <c:spPr>
            <a:ln cmpd="sng" w="25400">
              <a:solidFill>
                <a:srgbClr val="3366CC"/>
              </a:solidFill>
            </a:ln>
          </c:spPr>
          <c:marker>
            <c:symbol val="none"/>
          </c:marker>
          <c:val>
            <c:numRef>
              <c:f>stroopdata.csv!$A$2:$A$25</c:f>
            </c:numRef>
          </c:val>
          <c:smooth val="1"/>
        </c:ser>
        <c:ser>
          <c:idx val="1"/>
          <c:order val="1"/>
          <c:tx>
            <c:strRef>
              <c:f>stroopdata.csv!$B$1</c:f>
            </c:strRef>
          </c:tx>
          <c:spPr>
            <a:ln cmpd="sng" w="25400">
              <a:solidFill>
                <a:srgbClr val="DC3912"/>
              </a:solidFill>
            </a:ln>
          </c:spPr>
          <c:marker>
            <c:symbol val="none"/>
          </c:marker>
          <c:val>
            <c:numRef>
              <c:f>stroopdata.csv!$B$2:$B$25</c:f>
            </c:numRef>
          </c:val>
          <c:smooth val="1"/>
        </c:ser>
        <c:axId val="72092690"/>
        <c:axId val="1874361272"/>
      </c:lineChart>
      <c:catAx>
        <c:axId val="720926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Number of samples (1 to 24)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874361272"/>
      </c:catAx>
      <c:valAx>
        <c:axId val="18743612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Reaction Time (seconds)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72092690"/>
      </c:valAx>
    </c:plotArea>
    <c:legend>
      <c:legendPos val="tr"/>
      <c:overlay val="1"/>
    </c:legend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3</xdr:col>
      <xdr:colOff>314325</xdr:colOff>
      <xdr:row>9</xdr:row>
      <xdr:rowOff>190500</xdr:rowOff>
    </xdr:from>
    <xdr:to>
      <xdr:col>6</xdr:col>
      <xdr:colOff>657225</xdr:colOff>
      <xdr:row>19</xdr:row>
      <xdr:rowOff>180975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12.079</v>
      </c>
      <c r="B2" s="1">
        <v>19.278</v>
      </c>
      <c r="C2">
        <f t="shared" ref="C2:C25" si="2">A2-B2</f>
        <v>-7.199</v>
      </c>
      <c r="D2">
        <f>AVERAGE(C2:C25)</f>
        <v>-7.964791667</v>
      </c>
      <c r="E2">
        <f t="shared" ref="E2:F2" si="1">AVERAGE(A2:A25)</f>
        <v>14.051125</v>
      </c>
      <c r="F2">
        <f t="shared" si="1"/>
        <v>22.01591667</v>
      </c>
      <c r="G2">
        <f>E2-F2</f>
        <v>-7.964791667</v>
      </c>
      <c r="H2">
        <f>D3/SQRT(D4)</f>
        <v>0.9930286348</v>
      </c>
      <c r="I2" s="1" t="s">
        <v>4</v>
      </c>
    </row>
    <row r="3">
      <c r="A3" s="1">
        <v>16.791</v>
      </c>
      <c r="B3" s="1">
        <v>18.741</v>
      </c>
      <c r="C3">
        <f t="shared" si="2"/>
        <v>-1.95</v>
      </c>
      <c r="D3">
        <f>STDEV(C2:C25)</f>
        <v>4.86482691</v>
      </c>
      <c r="E3">
        <f t="shared" ref="E3:F3" si="3">STDEV(A2:A25)</f>
        <v>3.559357958</v>
      </c>
      <c r="F3">
        <f t="shared" si="3"/>
        <v>4.797057122</v>
      </c>
      <c r="G3">
        <f>sqrt(E3^2+F3^2)</f>
        <v>5.973339611</v>
      </c>
      <c r="H3">
        <f>D2/H2</f>
        <v>-8.020706944</v>
      </c>
      <c r="I3" s="1" t="s">
        <v>5</v>
      </c>
      <c r="J3" t="b">
        <f>H3&lt;H4</f>
        <v>1</v>
      </c>
    </row>
    <row r="4">
      <c r="A4" s="1">
        <v>9.564</v>
      </c>
      <c r="B4" s="1">
        <v>21.214</v>
      </c>
      <c r="C4">
        <f t="shared" si="2"/>
        <v>-11.65</v>
      </c>
      <c r="D4">
        <f>COUNT(A2:A25)</f>
        <v>24</v>
      </c>
      <c r="E4" s="1" t="s">
        <v>6</v>
      </c>
      <c r="H4">
        <f>T.INV(0.05, D5)</f>
        <v>-1.713871528</v>
      </c>
      <c r="I4" s="1" t="s">
        <v>7</v>
      </c>
    </row>
    <row r="5">
      <c r="A5" s="1">
        <v>8.63</v>
      </c>
      <c r="B5" s="1">
        <v>15.687</v>
      </c>
      <c r="C5">
        <f t="shared" si="2"/>
        <v>-7.057</v>
      </c>
      <c r="D5">
        <f>D4-1</f>
        <v>23</v>
      </c>
      <c r="E5" s="1" t="s">
        <v>8</v>
      </c>
      <c r="H5">
        <f>TDIST(ABS(H3), D5, 1)</f>
        <v>0.00000002051500292</v>
      </c>
      <c r="I5" s="1" t="s">
        <v>9</v>
      </c>
      <c r="J5" t="b">
        <f>H5 &lt; 0.05</f>
        <v>1</v>
      </c>
    </row>
    <row r="6">
      <c r="A6" s="1">
        <v>14.669</v>
      </c>
      <c r="B6" s="1">
        <v>22.803</v>
      </c>
      <c r="C6">
        <f t="shared" si="2"/>
        <v>-8.134</v>
      </c>
    </row>
    <row r="7">
      <c r="A7" s="1">
        <v>12.238</v>
      </c>
      <c r="B7" s="1">
        <v>20.878</v>
      </c>
      <c r="C7">
        <f t="shared" si="2"/>
        <v>-8.64</v>
      </c>
      <c r="H7">
        <f>TINV(0.05, D5)</f>
        <v>2.06865761</v>
      </c>
      <c r="I7" s="1" t="s">
        <v>10</v>
      </c>
    </row>
    <row r="8">
      <c r="A8" s="1">
        <v>14.692</v>
      </c>
      <c r="B8" s="1">
        <v>24.572</v>
      </c>
      <c r="C8">
        <f t="shared" si="2"/>
        <v>-9.88</v>
      </c>
    </row>
    <row r="9">
      <c r="A9" s="1">
        <v>8.987</v>
      </c>
      <c r="B9" s="1">
        <v>17.394</v>
      </c>
      <c r="C9">
        <f t="shared" si="2"/>
        <v>-8.407</v>
      </c>
      <c r="G9">
        <f>D2 - H7 * H2</f>
        <v>-10.01902791</v>
      </c>
      <c r="H9">
        <f>D2 + H7 * H2</f>
        <v>-5.910555424</v>
      </c>
      <c r="I9" s="1" t="s">
        <v>11</v>
      </c>
      <c r="K9" s="2"/>
    </row>
    <row r="10">
      <c r="A10" s="1">
        <v>9.401</v>
      </c>
      <c r="B10" s="1">
        <v>20.762</v>
      </c>
      <c r="C10">
        <f t="shared" si="2"/>
        <v>-11.361</v>
      </c>
    </row>
    <row r="11">
      <c r="A11" s="1">
        <v>14.48</v>
      </c>
      <c r="B11" s="1">
        <v>26.282</v>
      </c>
      <c r="C11">
        <f t="shared" si="2"/>
        <v>-11.802</v>
      </c>
      <c r="H11">
        <f>TTEST(A2:A25, B2:B25, 1, 1)</f>
        <v>0.00000002051500293</v>
      </c>
      <c r="I11" s="1" t="s">
        <v>12</v>
      </c>
      <c r="K11" s="2"/>
    </row>
    <row r="12">
      <c r="A12" s="1">
        <v>22.328</v>
      </c>
      <c r="B12" s="1">
        <v>24.524</v>
      </c>
      <c r="C12">
        <f t="shared" si="2"/>
        <v>-2.196</v>
      </c>
    </row>
    <row r="13">
      <c r="A13" s="1">
        <v>15.298</v>
      </c>
      <c r="B13" s="1">
        <v>18.644</v>
      </c>
      <c r="C13">
        <f t="shared" si="2"/>
        <v>-3.346</v>
      </c>
      <c r="H13">
        <f>D2/D3</f>
        <v>-1.637219949</v>
      </c>
      <c r="I13" s="1" t="s">
        <v>13</v>
      </c>
    </row>
    <row r="14">
      <c r="A14" s="1">
        <v>15.073</v>
      </c>
      <c r="B14" s="1">
        <v>17.51</v>
      </c>
      <c r="C14">
        <f t="shared" si="2"/>
        <v>-2.437</v>
      </c>
      <c r="H14">
        <f>(H4^2)/(H4^2 + D5)</f>
        <v>0.1132480758</v>
      </c>
      <c r="I14" s="1" t="s">
        <v>14</v>
      </c>
    </row>
    <row r="15">
      <c r="A15" s="1">
        <v>16.929</v>
      </c>
      <c r="B15" s="1">
        <v>20.33</v>
      </c>
      <c r="C15">
        <f t="shared" si="2"/>
        <v>-3.401</v>
      </c>
    </row>
    <row r="16">
      <c r="A16" s="1">
        <v>18.2</v>
      </c>
      <c r="B16" s="1">
        <v>35.255</v>
      </c>
      <c r="C16">
        <f t="shared" si="2"/>
        <v>-17.055</v>
      </c>
    </row>
    <row r="17">
      <c r="A17" s="1">
        <v>12.13</v>
      </c>
      <c r="B17" s="1">
        <v>22.158</v>
      </c>
      <c r="C17">
        <f t="shared" si="2"/>
        <v>-10.028</v>
      </c>
    </row>
    <row r="18">
      <c r="A18" s="1">
        <v>18.495</v>
      </c>
      <c r="B18" s="1">
        <v>25.139</v>
      </c>
      <c r="C18">
        <f t="shared" si="2"/>
        <v>-6.644</v>
      </c>
    </row>
    <row r="19">
      <c r="A19" s="1">
        <v>10.639</v>
      </c>
      <c r="B19" s="1">
        <v>20.429</v>
      </c>
      <c r="C19">
        <f t="shared" si="2"/>
        <v>-9.79</v>
      </c>
    </row>
    <row r="20">
      <c r="A20" s="1">
        <v>11.344</v>
      </c>
      <c r="B20" s="1">
        <v>17.425</v>
      </c>
      <c r="C20">
        <f t="shared" si="2"/>
        <v>-6.081</v>
      </c>
    </row>
    <row r="21">
      <c r="A21" s="1">
        <v>12.369</v>
      </c>
      <c r="B21" s="1">
        <v>34.288</v>
      </c>
      <c r="C21">
        <f t="shared" si="2"/>
        <v>-21.919</v>
      </c>
    </row>
    <row r="22">
      <c r="A22" s="1">
        <v>12.944</v>
      </c>
      <c r="B22" s="1">
        <v>23.894</v>
      </c>
      <c r="C22">
        <f t="shared" si="2"/>
        <v>-10.95</v>
      </c>
    </row>
    <row r="23">
      <c r="A23" s="1">
        <v>14.233</v>
      </c>
      <c r="B23" s="1">
        <v>17.96</v>
      </c>
      <c r="C23">
        <f t="shared" si="2"/>
        <v>-3.727</v>
      </c>
    </row>
    <row r="24">
      <c r="A24" s="1">
        <v>19.71</v>
      </c>
      <c r="B24" s="1">
        <v>22.058</v>
      </c>
      <c r="C24">
        <f t="shared" si="2"/>
        <v>-2.348</v>
      </c>
    </row>
    <row r="25">
      <c r="A25" s="1">
        <v>16.004</v>
      </c>
      <c r="B25" s="1">
        <v>21.157</v>
      </c>
      <c r="C25">
        <f t="shared" si="2"/>
        <v>-5.153</v>
      </c>
    </row>
  </sheetData>
  <drawing r:id="rId1"/>
</worksheet>
</file>