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ramte\OneDrive\Desktop\Excel Project\TechNova Electronics - Sales Dashboard (2022–2024)\"/>
    </mc:Choice>
  </mc:AlternateContent>
  <xr:revisionPtr revIDLastSave="0" documentId="13_ncr:1_{F5EBCD18-AC29-4E2B-A80E-A5E90806179E}" xr6:coauthVersionLast="47" xr6:coauthVersionMax="47" xr10:uidLastSave="{00000000-0000-0000-0000-000000000000}"/>
  <bookViews>
    <workbookView xWindow="-108" yWindow="-108" windowWidth="23256" windowHeight="12456" tabRatio="907" xr2:uid="{EC997325-D8C7-4743-9824-3CDE46ADF1BE}"/>
  </bookViews>
  <sheets>
    <sheet name="Sales Dataset" sheetId="2" r:id="rId1"/>
    <sheet name="Calculation Area" sheetId="3" r:id="rId2"/>
    <sheet name="Monthly Trend" sheetId="13" r:id="rId3"/>
    <sheet name="Region" sheetId="6" r:id="rId4"/>
    <sheet name="Category" sheetId="7" r:id="rId5"/>
    <sheet name="Channel" sheetId="8" r:id="rId6"/>
    <sheet name="Customer Type" sheetId="9" r:id="rId7"/>
    <sheet name="Top Products" sheetId="10" r:id="rId8"/>
  </sheets>
  <definedNames>
    <definedName name="NativeTimeline_Order_Date">#N/A</definedName>
    <definedName name="Slicer_Category">#N/A</definedName>
    <definedName name="Slicer_Customer_Type">#N/A</definedName>
    <definedName name="Slicer_Region">#N/A</definedName>
    <definedName name="Slicer_Sales_Channel">#N/A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B2" i="3"/>
  <c r="A2" i="3"/>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D2" i="3" l="1"/>
</calcChain>
</file>

<file path=xl/sharedStrings.xml><?xml version="1.0" encoding="utf-8"?>
<sst xmlns="http://schemas.openxmlformats.org/spreadsheetml/2006/main" count="8536" uniqueCount="1296">
  <si>
    <t>Order ID</t>
  </si>
  <si>
    <t>Order Date</t>
  </si>
  <si>
    <t>Region</t>
  </si>
  <si>
    <t>Country</t>
  </si>
  <si>
    <t>Sales Channel</t>
  </si>
  <si>
    <t>Category</t>
  </si>
  <si>
    <t>Sub-Category</t>
  </si>
  <si>
    <t>Quantity</t>
  </si>
  <si>
    <t>Unit Price</t>
  </si>
  <si>
    <t>Total Sales</t>
  </si>
  <si>
    <t>Profit</t>
  </si>
  <si>
    <t>Customer Type</t>
  </si>
  <si>
    <t>ORD-61754</t>
  </si>
  <si>
    <t>Central</t>
  </si>
  <si>
    <t>UAE</t>
  </si>
  <si>
    <t>Retail</t>
  </si>
  <si>
    <t>TVs</t>
  </si>
  <si>
    <t>Sony TV</t>
  </si>
  <si>
    <t>Existing</t>
  </si>
  <si>
    <t>ORD-32281</t>
  </si>
  <si>
    <t>East</t>
  </si>
  <si>
    <t>China</t>
  </si>
  <si>
    <t>Tablets</t>
  </si>
  <si>
    <t>Amazon Fire</t>
  </si>
  <si>
    <t>ORD-22862</t>
  </si>
  <si>
    <t>South</t>
  </si>
  <si>
    <t>Argentina</t>
  </si>
  <si>
    <t>Online</t>
  </si>
  <si>
    <t>TCL TV</t>
  </si>
  <si>
    <t>ORD-96978</t>
  </si>
  <si>
    <t>West</t>
  </si>
  <si>
    <t>UK</t>
  </si>
  <si>
    <t>Mobiles</t>
  </si>
  <si>
    <t>Samsung Galaxy</t>
  </si>
  <si>
    <t>New</t>
  </si>
  <si>
    <t>ORD-95341</t>
  </si>
  <si>
    <t>Saudi Arabia</t>
  </si>
  <si>
    <t>Distributor</t>
  </si>
  <si>
    <t>LG TV</t>
  </si>
  <si>
    <t>ORD-52151</t>
  </si>
  <si>
    <t>ORD-60563</t>
  </si>
  <si>
    <t>North</t>
  </si>
  <si>
    <t>Canada</t>
  </si>
  <si>
    <t>Samsung Tab</t>
  </si>
  <si>
    <t>ORD-98083</t>
  </si>
  <si>
    <t>ORD-29320</t>
  </si>
  <si>
    <t>Accessories</t>
  </si>
  <si>
    <t>Mouse</t>
  </si>
  <si>
    <t>ORD-94716</t>
  </si>
  <si>
    <t>Laptops</t>
  </si>
  <si>
    <t>MacBook</t>
  </si>
  <si>
    <t>ORD-82509</t>
  </si>
  <si>
    <t>France</t>
  </si>
  <si>
    <t>Headphones</t>
  </si>
  <si>
    <t>ORD-95084</t>
  </si>
  <si>
    <t>ORD-90621</t>
  </si>
  <si>
    <t>OnePlus</t>
  </si>
  <si>
    <t>ORD-91059</t>
  </si>
  <si>
    <t>Lenovo Tab</t>
  </si>
  <si>
    <t>ORD-10063</t>
  </si>
  <si>
    <t>iPhone</t>
  </si>
  <si>
    <t>ORD-63173</t>
  </si>
  <si>
    <t>ORD-80411</t>
  </si>
  <si>
    <t>Dell Laptop</t>
  </si>
  <si>
    <t>ORD-57420</t>
  </si>
  <si>
    <t>ORD-83771</t>
  </si>
  <si>
    <t>ORD-22402</t>
  </si>
  <si>
    <t>USA</t>
  </si>
  <si>
    <t>Charger</t>
  </si>
  <si>
    <t>ORD-45733</t>
  </si>
  <si>
    <t>ORD-35539</t>
  </si>
  <si>
    <t>Brazil</t>
  </si>
  <si>
    <t>HP Laptop</t>
  </si>
  <si>
    <t>ORD-17551</t>
  </si>
  <si>
    <t>ORD-18401</t>
  </si>
  <si>
    <t>ORD-24442</t>
  </si>
  <si>
    <t>ORD-37274</t>
  </si>
  <si>
    <t>ORD-50055</t>
  </si>
  <si>
    <t>ORD-47344</t>
  </si>
  <si>
    <t>ORD-40457</t>
  </si>
  <si>
    <t>ORD-67357</t>
  </si>
  <si>
    <t>ORD-32363</t>
  </si>
  <si>
    <t>Samsung TV</t>
  </si>
  <si>
    <t>ORD-60139</t>
  </si>
  <si>
    <t>ORD-41539</t>
  </si>
  <si>
    <t>ORD-77569</t>
  </si>
  <si>
    <t>ORD-93960</t>
  </si>
  <si>
    <t>ORD-91565</t>
  </si>
  <si>
    <t>ORD-71980</t>
  </si>
  <si>
    <t>ORD-75686</t>
  </si>
  <si>
    <t>ORD-76042</t>
  </si>
  <si>
    <t>iPad</t>
  </si>
  <si>
    <t>ORD-64262</t>
  </si>
  <si>
    <t>ORD-74565</t>
  </si>
  <si>
    <t>Lenovo Laptop</t>
  </si>
  <si>
    <t>ORD-22422</t>
  </si>
  <si>
    <t>ORD-34971</t>
  </si>
  <si>
    <t>ORD-49951</t>
  </si>
  <si>
    <t>ORD-41414</t>
  </si>
  <si>
    <t>Google Pixel</t>
  </si>
  <si>
    <t>ORD-50390</t>
  </si>
  <si>
    <t>ORD-45757</t>
  </si>
  <si>
    <t>ORD-74593</t>
  </si>
  <si>
    <t>ORD-51354</t>
  </si>
  <si>
    <t>ORD-81581</t>
  </si>
  <si>
    <t>ORD-17951</t>
  </si>
  <si>
    <t>ORD-87646</t>
  </si>
  <si>
    <t>ORD-36914</t>
  </si>
  <si>
    <t>ORD-93285</t>
  </si>
  <si>
    <t>ORD-70244</t>
  </si>
  <si>
    <t>ORD-95034</t>
  </si>
  <si>
    <t>ORD-87752</t>
  </si>
  <si>
    <t>ORD-61951</t>
  </si>
  <si>
    <t>ORD-98229</t>
  </si>
  <si>
    <t>ORD-37089</t>
  </si>
  <si>
    <t>ORD-95982</t>
  </si>
  <si>
    <t>ORD-68194</t>
  </si>
  <si>
    <t>ORD-10262</t>
  </si>
  <si>
    <t>ORD-71405</t>
  </si>
  <si>
    <t>ORD-35213</t>
  </si>
  <si>
    <t>ORD-81130</t>
  </si>
  <si>
    <t>India</t>
  </si>
  <si>
    <t>ORD-80800</t>
  </si>
  <si>
    <t>Keyboard</t>
  </si>
  <si>
    <t>ORD-44523</t>
  </si>
  <si>
    <t>ORD-13842</t>
  </si>
  <si>
    <t>ORD-79546</t>
  </si>
  <si>
    <t>ORD-53720</t>
  </si>
  <si>
    <t>ORD-91482</t>
  </si>
  <si>
    <t>ORD-33758</t>
  </si>
  <si>
    <t>ORD-25650</t>
  </si>
  <si>
    <t>ORD-77476</t>
  </si>
  <si>
    <t>ORD-51137</t>
  </si>
  <si>
    <t>ORD-26889</t>
  </si>
  <si>
    <t>ORD-49108</t>
  </si>
  <si>
    <t>ORD-95442</t>
  </si>
  <si>
    <t>ORD-70417</t>
  </si>
  <si>
    <t>ORD-42313</t>
  </si>
  <si>
    <t>ORD-80558</t>
  </si>
  <si>
    <t>ORD-24611</t>
  </si>
  <si>
    <t>ORD-30200</t>
  </si>
  <si>
    <t>ORD-93312</t>
  </si>
  <si>
    <t>ORD-91356</t>
  </si>
  <si>
    <t>ORD-44884</t>
  </si>
  <si>
    <t>ORD-60214</t>
  </si>
  <si>
    <t>ORD-96950</t>
  </si>
  <si>
    <t>ORD-83645</t>
  </si>
  <si>
    <t>ORD-83982</t>
  </si>
  <si>
    <t>ORD-76491</t>
  </si>
  <si>
    <t>ORD-51983</t>
  </si>
  <si>
    <t>ORD-71599</t>
  </si>
  <si>
    <t>ORD-77864</t>
  </si>
  <si>
    <t>ORD-32118</t>
  </si>
  <si>
    <t>ORD-50691</t>
  </si>
  <si>
    <t>ORD-21288</t>
  </si>
  <si>
    <t>ORD-68115</t>
  </si>
  <si>
    <t>ORD-24865</t>
  </si>
  <si>
    <t>ORD-56690</t>
  </si>
  <si>
    <t>ORD-44232</t>
  </si>
  <si>
    <t>ORD-86160</t>
  </si>
  <si>
    <t>ORD-64759</t>
  </si>
  <si>
    <t>ORD-64615</t>
  </si>
  <si>
    <t>ORD-25530</t>
  </si>
  <si>
    <t>ORD-22289</t>
  </si>
  <si>
    <t>ORD-64607</t>
  </si>
  <si>
    <t>ORD-84298</t>
  </si>
  <si>
    <t>ORD-76023</t>
  </si>
  <si>
    <t>ORD-21533</t>
  </si>
  <si>
    <t>ORD-14605</t>
  </si>
  <si>
    <t>ORD-43384</t>
  </si>
  <si>
    <t>ORD-11424</t>
  </si>
  <si>
    <t>ORD-98601</t>
  </si>
  <si>
    <t>ORD-50627</t>
  </si>
  <si>
    <t>ORD-24576</t>
  </si>
  <si>
    <t>ORD-94757</t>
  </si>
  <si>
    <t>ORD-55109</t>
  </si>
  <si>
    <t>ORD-56287</t>
  </si>
  <si>
    <t>ORD-36764</t>
  </si>
  <si>
    <t>ORD-27934</t>
  </si>
  <si>
    <t>ORD-71258</t>
  </si>
  <si>
    <t>ORD-39049</t>
  </si>
  <si>
    <t>ORD-86437</t>
  </si>
  <si>
    <t>ORD-74467</t>
  </si>
  <si>
    <t>ORD-25911</t>
  </si>
  <si>
    <t>ORD-58058</t>
  </si>
  <si>
    <t>ORD-27087</t>
  </si>
  <si>
    <t>ORD-16408</t>
  </si>
  <si>
    <t>ORD-14013</t>
  </si>
  <si>
    <t>ORD-75642</t>
  </si>
  <si>
    <t>ORD-29447</t>
  </si>
  <si>
    <t>ORD-86948</t>
  </si>
  <si>
    <t>ORD-29955</t>
  </si>
  <si>
    <t>ORD-91230</t>
  </si>
  <si>
    <t>ORD-82983</t>
  </si>
  <si>
    <t>ORD-89371</t>
  </si>
  <si>
    <t>ORD-30289</t>
  </si>
  <si>
    <t>ORD-36395</t>
  </si>
  <si>
    <t>ORD-67516</t>
  </si>
  <si>
    <t>ORD-54867</t>
  </si>
  <si>
    <t>ORD-95652</t>
  </si>
  <si>
    <t>ORD-31311</t>
  </si>
  <si>
    <t>ORD-40747</t>
  </si>
  <si>
    <t>ORD-80984</t>
  </si>
  <si>
    <t>ORD-91164</t>
  </si>
  <si>
    <t>ORD-12299</t>
  </si>
  <si>
    <t>ORD-42544</t>
  </si>
  <si>
    <t>ORD-52276</t>
  </si>
  <si>
    <t>ORD-64578</t>
  </si>
  <si>
    <t>ORD-35301</t>
  </si>
  <si>
    <t>ORD-16361</t>
  </si>
  <si>
    <t>ORD-31650</t>
  </si>
  <si>
    <t>ORD-89411</t>
  </si>
  <si>
    <t>ORD-23261</t>
  </si>
  <si>
    <t>ORD-65347</t>
  </si>
  <si>
    <t>ORD-43045</t>
  </si>
  <si>
    <t>ORD-24386</t>
  </si>
  <si>
    <t>ORD-34144</t>
  </si>
  <si>
    <t>ORD-20426</t>
  </si>
  <si>
    <t>ORD-40483</t>
  </si>
  <si>
    <t>ORD-69599</t>
  </si>
  <si>
    <t>ORD-11296</t>
  </si>
  <si>
    <t>ORD-53894</t>
  </si>
  <si>
    <t>ORD-54401</t>
  </si>
  <si>
    <t>ORD-88868</t>
  </si>
  <si>
    <t>ORD-58382</t>
  </si>
  <si>
    <t>ORD-31284</t>
  </si>
  <si>
    <t>ORD-70838</t>
  </si>
  <si>
    <t>ORD-69058</t>
  </si>
  <si>
    <t>ORD-57921</t>
  </si>
  <si>
    <t>ORD-24646</t>
  </si>
  <si>
    <t>ORD-29354</t>
  </si>
  <si>
    <t>ORD-31640</t>
  </si>
  <si>
    <t>ORD-21346</t>
  </si>
  <si>
    <t>ORD-86945</t>
  </si>
  <si>
    <t>ORD-13079</t>
  </si>
  <si>
    <t>ORD-72710</t>
  </si>
  <si>
    <t>ORD-19349</t>
  </si>
  <si>
    <t>ORD-66690</t>
  </si>
  <si>
    <t>ORD-28801</t>
  </si>
  <si>
    <t>ORD-81006</t>
  </si>
  <si>
    <t>ORD-64791</t>
  </si>
  <si>
    <t>ORD-54307</t>
  </si>
  <si>
    <t>ORD-26105</t>
  </si>
  <si>
    <t>ORD-41987</t>
  </si>
  <si>
    <t>ORD-92440</t>
  </si>
  <si>
    <t>ORD-79861</t>
  </si>
  <si>
    <t>ORD-69778</t>
  </si>
  <si>
    <t>ORD-19414</t>
  </si>
  <si>
    <t>ORD-17693</t>
  </si>
  <si>
    <t>ORD-16703</t>
  </si>
  <si>
    <t>ORD-85642</t>
  </si>
  <si>
    <t>ORD-72418</t>
  </si>
  <si>
    <t>ORD-20662</t>
  </si>
  <si>
    <t>ORD-37350</t>
  </si>
  <si>
    <t>ORD-96930</t>
  </si>
  <si>
    <t>ORD-81385</t>
  </si>
  <si>
    <t>ORD-46809</t>
  </si>
  <si>
    <t>ORD-92965</t>
  </si>
  <si>
    <t>ORD-56698</t>
  </si>
  <si>
    <t>ORD-55882</t>
  </si>
  <si>
    <t>ORD-92653</t>
  </si>
  <si>
    <t>ORD-86021</t>
  </si>
  <si>
    <t>ORD-31999</t>
  </si>
  <si>
    <t>ORD-80734</t>
  </si>
  <si>
    <t>ORD-16252</t>
  </si>
  <si>
    <t>ORD-94075</t>
  </si>
  <si>
    <t>ORD-94158</t>
  </si>
  <si>
    <t>ORD-76717</t>
  </si>
  <si>
    <t>ORD-74239</t>
  </si>
  <si>
    <t>ORD-56631</t>
  </si>
  <si>
    <t>ORD-58890</t>
  </si>
  <si>
    <t>ORD-20756</t>
  </si>
  <si>
    <t>ORD-37799</t>
  </si>
  <si>
    <t>ORD-52111</t>
  </si>
  <si>
    <t>ORD-40144</t>
  </si>
  <si>
    <t>ORD-36464</t>
  </si>
  <si>
    <t>ORD-11737</t>
  </si>
  <si>
    <t>ORD-84836</t>
  </si>
  <si>
    <t>ORD-31818</t>
  </si>
  <si>
    <t>ORD-40568</t>
  </si>
  <si>
    <t>ORD-69317</t>
  </si>
  <si>
    <t>ORD-67125</t>
  </si>
  <si>
    <t>ORD-51127</t>
  </si>
  <si>
    <t>ORD-99537</t>
  </si>
  <si>
    <t>ORD-73021</t>
  </si>
  <si>
    <t>ORD-51869</t>
  </si>
  <si>
    <t>ORD-53528</t>
  </si>
  <si>
    <t>ORD-14852</t>
  </si>
  <si>
    <t>ORD-60884</t>
  </si>
  <si>
    <t>ORD-36991</t>
  </si>
  <si>
    <t>ORD-78007</t>
  </si>
  <si>
    <t>ORD-84737</t>
  </si>
  <si>
    <t>ORD-46981</t>
  </si>
  <si>
    <t>ORD-67057</t>
  </si>
  <si>
    <t>ORD-96645</t>
  </si>
  <si>
    <t>ORD-18092</t>
  </si>
  <si>
    <t>ORD-41946</t>
  </si>
  <si>
    <t>ORD-55053</t>
  </si>
  <si>
    <t>ORD-63613</t>
  </si>
  <si>
    <t>ORD-77396</t>
  </si>
  <si>
    <t>ORD-48472</t>
  </si>
  <si>
    <t>ORD-27332</t>
  </si>
  <si>
    <t>ORD-32117</t>
  </si>
  <si>
    <t>ORD-60490</t>
  </si>
  <si>
    <t>ORD-85405</t>
  </si>
  <si>
    <t>ORD-51547</t>
  </si>
  <si>
    <t>ORD-99089</t>
  </si>
  <si>
    <t>ORD-11647</t>
  </si>
  <si>
    <t>ORD-86811</t>
  </si>
  <si>
    <t>ORD-53593</t>
  </si>
  <si>
    <t>ORD-12339</t>
  </si>
  <si>
    <t>ORD-83921</t>
  </si>
  <si>
    <t>ORD-58026</t>
  </si>
  <si>
    <t>ORD-67620</t>
  </si>
  <si>
    <t>ORD-91006</t>
  </si>
  <si>
    <t>ORD-36542</t>
  </si>
  <si>
    <t>ORD-63631</t>
  </si>
  <si>
    <t>ORD-68200</t>
  </si>
  <si>
    <t>ORD-52442</t>
  </si>
  <si>
    <t>ORD-27891</t>
  </si>
  <si>
    <t>ORD-56745</t>
  </si>
  <si>
    <t>ORD-71239</t>
  </si>
  <si>
    <t>ORD-57597</t>
  </si>
  <si>
    <t>ORD-24959</t>
  </si>
  <si>
    <t>ORD-72613</t>
  </si>
  <si>
    <t>ORD-94196</t>
  </si>
  <si>
    <t>ORD-55719</t>
  </si>
  <si>
    <t>ORD-60877</t>
  </si>
  <si>
    <t>ORD-18840</t>
  </si>
  <si>
    <t>ORD-81216</t>
  </si>
  <si>
    <t>ORD-25067</t>
  </si>
  <si>
    <t>ORD-46244</t>
  </si>
  <si>
    <t>ORD-48493</t>
  </si>
  <si>
    <t>ORD-82055</t>
  </si>
  <si>
    <t>ORD-21803</t>
  </si>
  <si>
    <t>ORD-56443</t>
  </si>
  <si>
    <t>ORD-20489</t>
  </si>
  <si>
    <t>ORD-61004</t>
  </si>
  <si>
    <t>ORD-24408</t>
  </si>
  <si>
    <t>ORD-73972</t>
  </si>
  <si>
    <t>ORD-29364</t>
  </si>
  <si>
    <t>ORD-79654</t>
  </si>
  <si>
    <t>ORD-22048</t>
  </si>
  <si>
    <t>ORD-17362</t>
  </si>
  <si>
    <t>ORD-54820</t>
  </si>
  <si>
    <t>ORD-90618</t>
  </si>
  <si>
    <t>ORD-79245</t>
  </si>
  <si>
    <t>ORD-99092</t>
  </si>
  <si>
    <t>ORD-35052</t>
  </si>
  <si>
    <t>ORD-81568</t>
  </si>
  <si>
    <t>ORD-95857</t>
  </si>
  <si>
    <t>ORD-64122</t>
  </si>
  <si>
    <t>ORD-27247</t>
  </si>
  <si>
    <t>ORD-46522</t>
  </si>
  <si>
    <t>ORD-94955</t>
  </si>
  <si>
    <t>ORD-96904</t>
  </si>
  <si>
    <t>ORD-72954</t>
  </si>
  <si>
    <t>ORD-68205</t>
  </si>
  <si>
    <t>ORD-98708</t>
  </si>
  <si>
    <t>ORD-79779</t>
  </si>
  <si>
    <t>ORD-34900</t>
  </si>
  <si>
    <t>ORD-45560</t>
  </si>
  <si>
    <t>ORD-76405</t>
  </si>
  <si>
    <t>ORD-91944</t>
  </si>
  <si>
    <t>ORD-57331</t>
  </si>
  <si>
    <t>ORD-14354</t>
  </si>
  <si>
    <t>ORD-62281</t>
  </si>
  <si>
    <t>ORD-93167</t>
  </si>
  <si>
    <t>ORD-95405</t>
  </si>
  <si>
    <t>ORD-44896</t>
  </si>
  <si>
    <t>ORD-32858</t>
  </si>
  <si>
    <t>ORD-46232</t>
  </si>
  <si>
    <t>ORD-47136</t>
  </si>
  <si>
    <t>ORD-98714</t>
  </si>
  <si>
    <t>ORD-75959</t>
  </si>
  <si>
    <t>ORD-92238</t>
  </si>
  <si>
    <t>ORD-74362</t>
  </si>
  <si>
    <t>ORD-30050</t>
  </si>
  <si>
    <t>ORD-69709</t>
  </si>
  <si>
    <t>ORD-38671</t>
  </si>
  <si>
    <t>ORD-46620</t>
  </si>
  <si>
    <t>ORD-20286</t>
  </si>
  <si>
    <t>ORD-70061</t>
  </si>
  <si>
    <t>ORD-28283</t>
  </si>
  <si>
    <t>ORD-64957</t>
  </si>
  <si>
    <t>ORD-63986</t>
  </si>
  <si>
    <t>ORD-99312</t>
  </si>
  <si>
    <t>ORD-11603</t>
  </si>
  <si>
    <t>ORD-54872</t>
  </si>
  <si>
    <t>ORD-79939</t>
  </si>
  <si>
    <t>ORD-83613</t>
  </si>
  <si>
    <t>ORD-62869</t>
  </si>
  <si>
    <t>ORD-20106</t>
  </si>
  <si>
    <t>ORD-74759</t>
  </si>
  <si>
    <t>ORD-76427</t>
  </si>
  <si>
    <t>ORD-32992</t>
  </si>
  <si>
    <t>ORD-51128</t>
  </si>
  <si>
    <t>ORD-99255</t>
  </si>
  <si>
    <t>ORD-55980</t>
  </si>
  <si>
    <t>ORD-93745</t>
  </si>
  <si>
    <t>ORD-30211</t>
  </si>
  <si>
    <t>ORD-30557</t>
  </si>
  <si>
    <t>ORD-37476</t>
  </si>
  <si>
    <t>ORD-60735</t>
  </si>
  <si>
    <t>ORD-46373</t>
  </si>
  <si>
    <t>ORD-11541</t>
  </si>
  <si>
    <t>ORD-27561</t>
  </si>
  <si>
    <t>ORD-67008</t>
  </si>
  <si>
    <t>ORD-16349</t>
  </si>
  <si>
    <t>ORD-36865</t>
  </si>
  <si>
    <t>ORD-40390</t>
  </si>
  <si>
    <t>ORD-49809</t>
  </si>
  <si>
    <t>ORD-57933</t>
  </si>
  <si>
    <t>ORD-83208</t>
  </si>
  <si>
    <t>ORD-75735</t>
  </si>
  <si>
    <t>ORD-94481</t>
  </si>
  <si>
    <t>ORD-76539</t>
  </si>
  <si>
    <t>ORD-54224</t>
  </si>
  <si>
    <t>ORD-69815</t>
  </si>
  <si>
    <t>ORD-85784</t>
  </si>
  <si>
    <t>ORD-17012</t>
  </si>
  <si>
    <t>ORD-98337</t>
  </si>
  <si>
    <t>ORD-92687</t>
  </si>
  <si>
    <t>ORD-39675</t>
  </si>
  <si>
    <t>ORD-99815</t>
  </si>
  <si>
    <t>ORD-46217</t>
  </si>
  <si>
    <t>ORD-83471</t>
  </si>
  <si>
    <t>ORD-55068</t>
  </si>
  <si>
    <t>ORD-80102</t>
  </si>
  <si>
    <t>ORD-79232</t>
  </si>
  <si>
    <t>ORD-72596</t>
  </si>
  <si>
    <t>ORD-25264</t>
  </si>
  <si>
    <t>ORD-66942</t>
  </si>
  <si>
    <t>ORD-83257</t>
  </si>
  <si>
    <t>ORD-19995</t>
  </si>
  <si>
    <t>ORD-95888</t>
  </si>
  <si>
    <t>ORD-32833</t>
  </si>
  <si>
    <t>ORD-30704</t>
  </si>
  <si>
    <t>ORD-94347</t>
  </si>
  <si>
    <t>ORD-69937</t>
  </si>
  <si>
    <t>ORD-82523</t>
  </si>
  <si>
    <t>ORD-61772</t>
  </si>
  <si>
    <t>ORD-31596</t>
  </si>
  <si>
    <t>ORD-26537</t>
  </si>
  <si>
    <t>ORD-34527</t>
  </si>
  <si>
    <t>ORD-52410</t>
  </si>
  <si>
    <t>ORD-70530</t>
  </si>
  <si>
    <t>ORD-32140</t>
  </si>
  <si>
    <t>ORD-32528</t>
  </si>
  <si>
    <t>ORD-51440</t>
  </si>
  <si>
    <t>ORD-61272</t>
  </si>
  <si>
    <t>ORD-44894</t>
  </si>
  <si>
    <t>ORD-62696</t>
  </si>
  <si>
    <t>ORD-68498</t>
  </si>
  <si>
    <t>ORD-43939</t>
  </si>
  <si>
    <t>ORD-92337</t>
  </si>
  <si>
    <t>ORD-44958</t>
  </si>
  <si>
    <t>ORD-87720</t>
  </si>
  <si>
    <t>ORD-88652</t>
  </si>
  <si>
    <t>ORD-25764</t>
  </si>
  <si>
    <t>ORD-75950</t>
  </si>
  <si>
    <t>ORD-92567</t>
  </si>
  <si>
    <t>ORD-12739</t>
  </si>
  <si>
    <t>ORD-83843</t>
  </si>
  <si>
    <t>ORD-69516</t>
  </si>
  <si>
    <t>ORD-84833</t>
  </si>
  <si>
    <t>ORD-73508</t>
  </si>
  <si>
    <t>ORD-21782</t>
  </si>
  <si>
    <t>ORD-71986</t>
  </si>
  <si>
    <t>ORD-29138</t>
  </si>
  <si>
    <t>ORD-94363</t>
  </si>
  <si>
    <t>ORD-71080</t>
  </si>
  <si>
    <t>ORD-92841</t>
  </si>
  <si>
    <t>ORD-88395</t>
  </si>
  <si>
    <t>ORD-30478</t>
  </si>
  <si>
    <t>ORD-69426</t>
  </si>
  <si>
    <t>ORD-20703</t>
  </si>
  <si>
    <t>ORD-87473</t>
  </si>
  <si>
    <t>ORD-17869</t>
  </si>
  <si>
    <t>ORD-86557</t>
  </si>
  <si>
    <t>ORD-63060</t>
  </si>
  <si>
    <t>ORD-96591</t>
  </si>
  <si>
    <t>ORD-85210</t>
  </si>
  <si>
    <t>ORD-70852</t>
  </si>
  <si>
    <t>ORD-47816</t>
  </si>
  <si>
    <t>ORD-84854</t>
  </si>
  <si>
    <t>ORD-65010</t>
  </si>
  <si>
    <t>ORD-11354</t>
  </si>
  <si>
    <t>ORD-88252</t>
  </si>
  <si>
    <t>ORD-89994</t>
  </si>
  <si>
    <t>ORD-85089</t>
  </si>
  <si>
    <t>ORD-69081</t>
  </si>
  <si>
    <t>ORD-81057</t>
  </si>
  <si>
    <t>ORD-42321</t>
  </si>
  <si>
    <t>ORD-83403</t>
  </si>
  <si>
    <t>ORD-41237</t>
  </si>
  <si>
    <t>ORD-44729</t>
  </si>
  <si>
    <t>ORD-24388</t>
  </si>
  <si>
    <t>ORD-18208</t>
  </si>
  <si>
    <t>ORD-47262</t>
  </si>
  <si>
    <t>ORD-73390</t>
  </si>
  <si>
    <t>ORD-42514</t>
  </si>
  <si>
    <t>ORD-20400</t>
  </si>
  <si>
    <t>ORD-95721</t>
  </si>
  <si>
    <t>ORD-26104</t>
  </si>
  <si>
    <t>ORD-22864</t>
  </si>
  <si>
    <t>ORD-53065</t>
  </si>
  <si>
    <t>ORD-11200</t>
  </si>
  <si>
    <t>ORD-33772</t>
  </si>
  <si>
    <t>ORD-89030</t>
  </si>
  <si>
    <t>ORD-38452</t>
  </si>
  <si>
    <t>ORD-92611</t>
  </si>
  <si>
    <t>ORD-73963</t>
  </si>
  <si>
    <t>ORD-65110</t>
  </si>
  <si>
    <t>ORD-80781</t>
  </si>
  <si>
    <t>ORD-86289</t>
  </si>
  <si>
    <t>ORD-99534</t>
  </si>
  <si>
    <t>ORD-96424</t>
  </si>
  <si>
    <t>ORD-69842</t>
  </si>
  <si>
    <t>ORD-83345</t>
  </si>
  <si>
    <t>ORD-10296</t>
  </si>
  <si>
    <t>ORD-61193</t>
  </si>
  <si>
    <t>ORD-99809</t>
  </si>
  <si>
    <t>ORD-16066</t>
  </si>
  <si>
    <t>ORD-17164</t>
  </si>
  <si>
    <t>ORD-38144</t>
  </si>
  <si>
    <t>ORD-84728</t>
  </si>
  <si>
    <t>ORD-56792</t>
  </si>
  <si>
    <t>ORD-87781</t>
  </si>
  <si>
    <t>ORD-69522</t>
  </si>
  <si>
    <t>ORD-49261</t>
  </si>
  <si>
    <t>ORD-99602</t>
  </si>
  <si>
    <t>ORD-19969</t>
  </si>
  <si>
    <t>ORD-68050</t>
  </si>
  <si>
    <t>ORD-46254</t>
  </si>
  <si>
    <t>ORD-10777</t>
  </si>
  <si>
    <t>ORD-81221</t>
  </si>
  <si>
    <t>ORD-79180</t>
  </si>
  <si>
    <t>ORD-51209</t>
  </si>
  <si>
    <t>ORD-18362</t>
  </si>
  <si>
    <t>ORD-49344</t>
  </si>
  <si>
    <t>ORD-96063</t>
  </si>
  <si>
    <t>ORD-16653</t>
  </si>
  <si>
    <t>ORD-34692</t>
  </si>
  <si>
    <t>ORD-74878</t>
  </si>
  <si>
    <t>ORD-37710</t>
  </si>
  <si>
    <t>ORD-75681</t>
  </si>
  <si>
    <t>ORD-72032</t>
  </si>
  <si>
    <t>ORD-36509</t>
  </si>
  <si>
    <t>ORD-58359</t>
  </si>
  <si>
    <t>ORD-14612</t>
  </si>
  <si>
    <t>ORD-48906</t>
  </si>
  <si>
    <t>ORD-88949</t>
  </si>
  <si>
    <t>ORD-94032</t>
  </si>
  <si>
    <t>ORD-49322</t>
  </si>
  <si>
    <t>ORD-93536</t>
  </si>
  <si>
    <t>ORD-53998</t>
  </si>
  <si>
    <t>ORD-97886</t>
  </si>
  <si>
    <t>ORD-20495</t>
  </si>
  <si>
    <t>ORD-84842</t>
  </si>
  <si>
    <t>ORD-77623</t>
  </si>
  <si>
    <t>ORD-74892</t>
  </si>
  <si>
    <t>ORD-17822</t>
  </si>
  <si>
    <t>ORD-35360</t>
  </si>
  <si>
    <t>ORD-78638</t>
  </si>
  <si>
    <t>ORD-21063</t>
  </si>
  <si>
    <t>ORD-44256</t>
  </si>
  <si>
    <t>ORD-45955</t>
  </si>
  <si>
    <t>ORD-50905</t>
  </si>
  <si>
    <t>ORD-49717</t>
  </si>
  <si>
    <t>ORD-44874</t>
  </si>
  <si>
    <t>ORD-32227</t>
  </si>
  <si>
    <t>ORD-59163</t>
  </si>
  <si>
    <t>ORD-24809</t>
  </si>
  <si>
    <t>ORD-55573</t>
  </si>
  <si>
    <t>ORD-76371</t>
  </si>
  <si>
    <t>ORD-32701</t>
  </si>
  <si>
    <t>ORD-23273</t>
  </si>
  <si>
    <t>ORD-62289</t>
  </si>
  <si>
    <t>ORD-81315</t>
  </si>
  <si>
    <t>ORD-26092</t>
  </si>
  <si>
    <t>ORD-20981</t>
  </si>
  <si>
    <t>ORD-60174</t>
  </si>
  <si>
    <t>ORD-74374</t>
  </si>
  <si>
    <t>ORD-73988</t>
  </si>
  <si>
    <t>ORD-90346</t>
  </si>
  <si>
    <t>ORD-91480</t>
  </si>
  <si>
    <t>ORD-20373</t>
  </si>
  <si>
    <t>ORD-24140</t>
  </si>
  <si>
    <t>ORD-88012</t>
  </si>
  <si>
    <t>ORD-75664</t>
  </si>
  <si>
    <t>ORD-29882</t>
  </si>
  <si>
    <t>ORD-85695</t>
  </si>
  <si>
    <t>ORD-31966</t>
  </si>
  <si>
    <t>ORD-82686</t>
  </si>
  <si>
    <t>ORD-72397</t>
  </si>
  <si>
    <t>ORD-64549</t>
  </si>
  <si>
    <t>ORD-62944</t>
  </si>
  <si>
    <t>ORD-80538</t>
  </si>
  <si>
    <t>ORD-49254</t>
  </si>
  <si>
    <t>ORD-45689</t>
  </si>
  <si>
    <t>ORD-48907</t>
  </si>
  <si>
    <t>ORD-65502</t>
  </si>
  <si>
    <t>ORD-85713</t>
  </si>
  <si>
    <t>ORD-58538</t>
  </si>
  <si>
    <t>ORD-11913</t>
  </si>
  <si>
    <t>ORD-84760</t>
  </si>
  <si>
    <t>ORD-32495</t>
  </si>
  <si>
    <t>ORD-62972</t>
  </si>
  <si>
    <t>ORD-28901</t>
  </si>
  <si>
    <t>ORD-11447</t>
  </si>
  <si>
    <t>ORD-65382</t>
  </si>
  <si>
    <t>ORD-12837</t>
  </si>
  <si>
    <t>ORD-56618</t>
  </si>
  <si>
    <t>ORD-30609</t>
  </si>
  <si>
    <t>ORD-21984</t>
  </si>
  <si>
    <t>ORD-81192</t>
  </si>
  <si>
    <t>ORD-37684</t>
  </si>
  <si>
    <t>ORD-44203</t>
  </si>
  <si>
    <t>ORD-64738</t>
  </si>
  <si>
    <t>ORD-95965</t>
  </si>
  <si>
    <t>ORD-12522</t>
  </si>
  <si>
    <t>ORD-86798</t>
  </si>
  <si>
    <t>ORD-44976</t>
  </si>
  <si>
    <t>ORD-97068</t>
  </si>
  <si>
    <t>ORD-70666</t>
  </si>
  <si>
    <t>ORD-71516</t>
  </si>
  <si>
    <t>ORD-26897</t>
  </si>
  <si>
    <t>ORD-64487</t>
  </si>
  <si>
    <t>ORD-83793</t>
  </si>
  <si>
    <t>ORD-21172</t>
  </si>
  <si>
    <t>ORD-62939</t>
  </si>
  <si>
    <t>ORD-99878</t>
  </si>
  <si>
    <t>ORD-82271</t>
  </si>
  <si>
    <t>ORD-30512</t>
  </si>
  <si>
    <t>ORD-65582</t>
  </si>
  <si>
    <t>ORD-13146</t>
  </si>
  <si>
    <t>ORD-36599</t>
  </si>
  <si>
    <t>ORD-78930</t>
  </si>
  <si>
    <t>ORD-64699</t>
  </si>
  <si>
    <t>ORD-57411</t>
  </si>
  <si>
    <t>ORD-96525</t>
  </si>
  <si>
    <t>ORD-11022</t>
  </si>
  <si>
    <t>ORD-26554</t>
  </si>
  <si>
    <t>ORD-50732</t>
  </si>
  <si>
    <t>ORD-92769</t>
  </si>
  <si>
    <t>ORD-57399</t>
  </si>
  <si>
    <t>ORD-30571</t>
  </si>
  <si>
    <t>ORD-55655</t>
  </si>
  <si>
    <t>ORD-95768</t>
  </si>
  <si>
    <t>ORD-37125</t>
  </si>
  <si>
    <t>ORD-86754</t>
  </si>
  <si>
    <t>ORD-17316</t>
  </si>
  <si>
    <t>ORD-74805</t>
  </si>
  <si>
    <t>ORD-21836</t>
  </si>
  <si>
    <t>ORD-18077</t>
  </si>
  <si>
    <t>ORD-74462</t>
  </si>
  <si>
    <t>ORD-89344</t>
  </si>
  <si>
    <t>ORD-86073</t>
  </si>
  <si>
    <t>ORD-36016</t>
  </si>
  <si>
    <t>ORD-17929</t>
  </si>
  <si>
    <t>ORD-52660</t>
  </si>
  <si>
    <t>ORD-97232</t>
  </si>
  <si>
    <t>ORD-52672</t>
  </si>
  <si>
    <t>ORD-93434</t>
  </si>
  <si>
    <t>ORD-52418</t>
  </si>
  <si>
    <t>ORD-18937</t>
  </si>
  <si>
    <t>ORD-73412</t>
  </si>
  <si>
    <t>ORD-52312</t>
  </si>
  <si>
    <t>ORD-14581</t>
  </si>
  <si>
    <t>ORD-52072</t>
  </si>
  <si>
    <t>ORD-42054</t>
  </si>
  <si>
    <t>ORD-42245</t>
  </si>
  <si>
    <t>ORD-47634</t>
  </si>
  <si>
    <t>ORD-94852</t>
  </si>
  <si>
    <t>ORD-29589</t>
  </si>
  <si>
    <t>ORD-16530</t>
  </si>
  <si>
    <t>ORD-20999</t>
  </si>
  <si>
    <t>ORD-84691</t>
  </si>
  <si>
    <t>ORD-67426</t>
  </si>
  <si>
    <t>ORD-89025</t>
  </si>
  <si>
    <t>ORD-35929</t>
  </si>
  <si>
    <t>ORD-81444</t>
  </si>
  <si>
    <t>ORD-38707</t>
  </si>
  <si>
    <t>ORD-65206</t>
  </si>
  <si>
    <t>ORD-52921</t>
  </si>
  <si>
    <t>ORD-35157</t>
  </si>
  <si>
    <t>ORD-66959</t>
  </si>
  <si>
    <t>ORD-98901</t>
  </si>
  <si>
    <t>ORD-69964</t>
  </si>
  <si>
    <t>ORD-95488</t>
  </si>
  <si>
    <t>ORD-81938</t>
  </si>
  <si>
    <t>ORD-89268</t>
  </si>
  <si>
    <t>ORD-79435</t>
  </si>
  <si>
    <t>ORD-49533</t>
  </si>
  <si>
    <t>ORD-95917</t>
  </si>
  <si>
    <t>ORD-33218</t>
  </si>
  <si>
    <t>ORD-10669</t>
  </si>
  <si>
    <t>ORD-94132</t>
  </si>
  <si>
    <t>ORD-47127</t>
  </si>
  <si>
    <t>ORD-45558</t>
  </si>
  <si>
    <t>ORD-21678</t>
  </si>
  <si>
    <t>ORD-42631</t>
  </si>
  <si>
    <t>ORD-43240</t>
  </si>
  <si>
    <t>ORD-93185</t>
  </si>
  <si>
    <t>ORD-67564</t>
  </si>
  <si>
    <t>ORD-12197</t>
  </si>
  <si>
    <t>ORD-74050</t>
  </si>
  <si>
    <t>ORD-16105</t>
  </si>
  <si>
    <t>ORD-62620</t>
  </si>
  <si>
    <t>ORD-22404</t>
  </si>
  <si>
    <t>ORD-98093</t>
  </si>
  <si>
    <t>ORD-26623</t>
  </si>
  <si>
    <t>ORD-79728</t>
  </si>
  <si>
    <t>ORD-59971</t>
  </si>
  <si>
    <t>ORD-58477</t>
  </si>
  <si>
    <t>ORD-52883</t>
  </si>
  <si>
    <t>ORD-53727</t>
  </si>
  <si>
    <t>ORD-83310</t>
  </si>
  <si>
    <t>ORD-53026</t>
  </si>
  <si>
    <t>ORD-65438</t>
  </si>
  <si>
    <t>ORD-42480</t>
  </si>
  <si>
    <t>ORD-56795</t>
  </si>
  <si>
    <t>ORD-27291</t>
  </si>
  <si>
    <t>ORD-78466</t>
  </si>
  <si>
    <t>ORD-96058</t>
  </si>
  <si>
    <t>ORD-27814</t>
  </si>
  <si>
    <t>ORD-97430</t>
  </si>
  <si>
    <t>ORD-79034</t>
  </si>
  <si>
    <t>ORD-18440</t>
  </si>
  <si>
    <t>ORD-95237</t>
  </si>
  <si>
    <t>ORD-43930</t>
  </si>
  <si>
    <t>ORD-99125</t>
  </si>
  <si>
    <t>ORD-51694</t>
  </si>
  <si>
    <t>ORD-96120</t>
  </si>
  <si>
    <t>ORD-21629</t>
  </si>
  <si>
    <t>ORD-22664</t>
  </si>
  <si>
    <t>ORD-14282</t>
  </si>
  <si>
    <t>ORD-24692</t>
  </si>
  <si>
    <t>ORD-58121</t>
  </si>
  <si>
    <t>ORD-70119</t>
  </si>
  <si>
    <t>ORD-86293</t>
  </si>
  <si>
    <t>ORD-39767</t>
  </si>
  <si>
    <t>ORD-34220</t>
  </si>
  <si>
    <t>ORD-61956</t>
  </si>
  <si>
    <t>ORD-62681</t>
  </si>
  <si>
    <t>ORD-56548</t>
  </si>
  <si>
    <t>ORD-29641</t>
  </si>
  <si>
    <t>ORD-44492</t>
  </si>
  <si>
    <t>ORD-50639</t>
  </si>
  <si>
    <t>ORD-61764</t>
  </si>
  <si>
    <t>ORD-10018</t>
  </si>
  <si>
    <t>ORD-63297</t>
  </si>
  <si>
    <t>ORD-62236</t>
  </si>
  <si>
    <t>ORD-56655</t>
  </si>
  <si>
    <t>ORD-20595</t>
  </si>
  <si>
    <t>ORD-23792</t>
  </si>
  <si>
    <t>ORD-90740</t>
  </si>
  <si>
    <t>ORD-60624</t>
  </si>
  <si>
    <t>ORD-47592</t>
  </si>
  <si>
    <t>ORD-16945</t>
  </si>
  <si>
    <t>ORD-51291</t>
  </si>
  <si>
    <t>ORD-22167</t>
  </si>
  <si>
    <t>ORD-39706</t>
  </si>
  <si>
    <t>ORD-67264</t>
  </si>
  <si>
    <t>ORD-19259</t>
  </si>
  <si>
    <t>ORD-98586</t>
  </si>
  <si>
    <t>ORD-54357</t>
  </si>
  <si>
    <t>ORD-74839</t>
  </si>
  <si>
    <t>ORD-58709</t>
  </si>
  <si>
    <t>ORD-92504</t>
  </si>
  <si>
    <t>ORD-10400</t>
  </si>
  <si>
    <t>ORD-16909</t>
  </si>
  <si>
    <t>ORD-70756</t>
  </si>
  <si>
    <t>ORD-19730</t>
  </si>
  <si>
    <t>ORD-20211</t>
  </si>
  <si>
    <t>ORD-53374</t>
  </si>
  <si>
    <t>ORD-94306</t>
  </si>
  <si>
    <t>ORD-10406</t>
  </si>
  <si>
    <t>ORD-78860</t>
  </si>
  <si>
    <t>ORD-47694</t>
  </si>
  <si>
    <t>ORD-99360</t>
  </si>
  <si>
    <t>ORD-18932</t>
  </si>
  <si>
    <t>ORD-41205</t>
  </si>
  <si>
    <t>ORD-88997</t>
  </si>
  <si>
    <t>ORD-67770</t>
  </si>
  <si>
    <t>ORD-83719</t>
  </si>
  <si>
    <t>ORD-31498</t>
  </si>
  <si>
    <t>ORD-56906</t>
  </si>
  <si>
    <t>ORD-24423</t>
  </si>
  <si>
    <t>ORD-32503</t>
  </si>
  <si>
    <t>ORD-21145</t>
  </si>
  <si>
    <t>ORD-82109</t>
  </si>
  <si>
    <t>ORD-18894</t>
  </si>
  <si>
    <t>ORD-50940</t>
  </si>
  <si>
    <t>ORD-35631</t>
  </si>
  <si>
    <t>ORD-25120</t>
  </si>
  <si>
    <t>ORD-12703</t>
  </si>
  <si>
    <t>ORD-63866</t>
  </si>
  <si>
    <t>ORD-50169</t>
  </si>
  <si>
    <t>ORD-41073</t>
  </si>
  <si>
    <t>ORD-91934</t>
  </si>
  <si>
    <t>ORD-95441</t>
  </si>
  <si>
    <t>ORD-41938</t>
  </si>
  <si>
    <t>ORD-49196</t>
  </si>
  <si>
    <t>ORD-94185</t>
  </si>
  <si>
    <t>ORD-81096</t>
  </si>
  <si>
    <t>ORD-56164</t>
  </si>
  <si>
    <t>ORD-63826</t>
  </si>
  <si>
    <t>ORD-81821</t>
  </si>
  <si>
    <t>ORD-52796</t>
  </si>
  <si>
    <t>ORD-51799</t>
  </si>
  <si>
    <t>ORD-44442</t>
  </si>
  <si>
    <t>ORD-91134</t>
  </si>
  <si>
    <t>ORD-33930</t>
  </si>
  <si>
    <t>ORD-33988</t>
  </si>
  <si>
    <t>ORD-67214</t>
  </si>
  <si>
    <t>ORD-29243</t>
  </si>
  <si>
    <t>ORD-14906</t>
  </si>
  <si>
    <t>ORD-92998</t>
  </si>
  <si>
    <t>ORD-75423</t>
  </si>
  <si>
    <t>ORD-76360</t>
  </si>
  <si>
    <t>ORD-65688</t>
  </si>
  <si>
    <t>ORD-74424</t>
  </si>
  <si>
    <t>ORD-30146</t>
  </si>
  <si>
    <t>ORD-62322</t>
  </si>
  <si>
    <t>ORD-88787</t>
  </si>
  <si>
    <t>ORD-38743</t>
  </si>
  <si>
    <t>ORD-80767</t>
  </si>
  <si>
    <t>ORD-82569</t>
  </si>
  <si>
    <t>ORD-16179</t>
  </si>
  <si>
    <t>ORD-51122</t>
  </si>
  <si>
    <t>ORD-21115</t>
  </si>
  <si>
    <t>ORD-39993</t>
  </si>
  <si>
    <t>ORD-41202</t>
  </si>
  <si>
    <t>ORD-86968</t>
  </si>
  <si>
    <t>ORD-89019</t>
  </si>
  <si>
    <t>ORD-80015</t>
  </si>
  <si>
    <t>ORD-94463</t>
  </si>
  <si>
    <t>ORD-59308</t>
  </si>
  <si>
    <t>ORD-97519</t>
  </si>
  <si>
    <t>ORD-60636</t>
  </si>
  <si>
    <t>ORD-86641</t>
  </si>
  <si>
    <t>ORD-91520</t>
  </si>
  <si>
    <t>ORD-60179</t>
  </si>
  <si>
    <t>ORD-32251</t>
  </si>
  <si>
    <t>ORD-68757</t>
  </si>
  <si>
    <t>ORD-40562</t>
  </si>
  <si>
    <t>ORD-77288</t>
  </si>
  <si>
    <t>ORD-32559</t>
  </si>
  <si>
    <t>ORD-45816</t>
  </si>
  <si>
    <t>ORD-83964</t>
  </si>
  <si>
    <t>ORD-47614</t>
  </si>
  <si>
    <t>ORD-71914</t>
  </si>
  <si>
    <t>ORD-51240</t>
  </si>
  <si>
    <t>ORD-73522</t>
  </si>
  <si>
    <t>ORD-12468</t>
  </si>
  <si>
    <t>ORD-10639</t>
  </si>
  <si>
    <t>ORD-15651</t>
  </si>
  <si>
    <t>ORD-19383</t>
  </si>
  <si>
    <t>ORD-52809</t>
  </si>
  <si>
    <t>ORD-87536</t>
  </si>
  <si>
    <t>ORD-14037</t>
  </si>
  <si>
    <t>ORD-85163</t>
  </si>
  <si>
    <t>ORD-97521</t>
  </si>
  <si>
    <t>ORD-36735</t>
  </si>
  <si>
    <t>ORD-36802</t>
  </si>
  <si>
    <t>ORD-90786</t>
  </si>
  <si>
    <t>ORD-41846</t>
  </si>
  <si>
    <t>ORD-20985</t>
  </si>
  <si>
    <t>ORD-75981</t>
  </si>
  <si>
    <t>ORD-81903</t>
  </si>
  <si>
    <t>ORD-20351</t>
  </si>
  <si>
    <t>ORD-40621</t>
  </si>
  <si>
    <t>ORD-15923</t>
  </si>
  <si>
    <t>ORD-96697</t>
  </si>
  <si>
    <t>ORD-22319</t>
  </si>
  <si>
    <t>ORD-98200</t>
  </si>
  <si>
    <t>ORD-52579</t>
  </si>
  <si>
    <t>ORD-84249</t>
  </si>
  <si>
    <t>ORD-64119</t>
  </si>
  <si>
    <t>ORD-98429</t>
  </si>
  <si>
    <t>ORD-82714</t>
  </si>
  <si>
    <t>ORD-75873</t>
  </si>
  <si>
    <t>ORD-67891</t>
  </si>
  <si>
    <t>ORD-97465</t>
  </si>
  <si>
    <t>ORD-91707</t>
  </si>
  <si>
    <t>ORD-64007</t>
  </si>
  <si>
    <t>ORD-21618</t>
  </si>
  <si>
    <t>ORD-17980</t>
  </si>
  <si>
    <t>ORD-22974</t>
  </si>
  <si>
    <t>ORD-58074</t>
  </si>
  <si>
    <t>ORD-90981</t>
  </si>
  <si>
    <t>ORD-76677</t>
  </si>
  <si>
    <t>ORD-93431</t>
  </si>
  <si>
    <t>ORD-54871</t>
  </si>
  <si>
    <t>ORD-38364</t>
  </si>
  <si>
    <t>ORD-26406</t>
  </si>
  <si>
    <t>ORD-11361</t>
  </si>
  <si>
    <t>ORD-45497</t>
  </si>
  <si>
    <t>ORD-74856</t>
  </si>
  <si>
    <t>ORD-39219</t>
  </si>
  <si>
    <t>ORD-71877</t>
  </si>
  <si>
    <t>ORD-66335</t>
  </si>
  <si>
    <t>ORD-56197</t>
  </si>
  <si>
    <t>ORD-98174</t>
  </si>
  <si>
    <t>ORD-21225</t>
  </si>
  <si>
    <t>ORD-58101</t>
  </si>
  <si>
    <t>ORD-65258</t>
  </si>
  <si>
    <t>ORD-70855</t>
  </si>
  <si>
    <t>ORD-57755</t>
  </si>
  <si>
    <t>ORD-23443</t>
  </si>
  <si>
    <t>ORD-57248</t>
  </si>
  <si>
    <t>ORD-78162</t>
  </si>
  <si>
    <t>ORD-26181</t>
  </si>
  <si>
    <t>ORD-43805</t>
  </si>
  <si>
    <t>ORD-85863</t>
  </si>
  <si>
    <t>ORD-63629</t>
  </si>
  <si>
    <t>ORD-12597</t>
  </si>
  <si>
    <t>ORD-23871</t>
  </si>
  <si>
    <t>ORD-31883</t>
  </si>
  <si>
    <t>ORD-95827</t>
  </si>
  <si>
    <t>ORD-93999</t>
  </si>
  <si>
    <t>ORD-36146</t>
  </si>
  <si>
    <t>ORD-71730</t>
  </si>
  <si>
    <t>ORD-35188</t>
  </si>
  <si>
    <t>ORD-50206</t>
  </si>
  <si>
    <t>ORD-39555</t>
  </si>
  <si>
    <t>ORD-60787</t>
  </si>
  <si>
    <t>ORD-62264</t>
  </si>
  <si>
    <t>ORD-77614</t>
  </si>
  <si>
    <t>ORD-22610</t>
  </si>
  <si>
    <t>ORD-61142</t>
  </si>
  <si>
    <t>ORD-62229</t>
  </si>
  <si>
    <t>ORD-16466</t>
  </si>
  <si>
    <t>ORD-12320</t>
  </si>
  <si>
    <t>ORD-57221</t>
  </si>
  <si>
    <t>ORD-69356</t>
  </si>
  <si>
    <t>ORD-79970</t>
  </si>
  <si>
    <t>ORD-57427</t>
  </si>
  <si>
    <t>ORD-49182</t>
  </si>
  <si>
    <t>ORD-35046</t>
  </si>
  <si>
    <t>ORD-27029</t>
  </si>
  <si>
    <t>ORD-46478</t>
  </si>
  <si>
    <t>ORD-76372</t>
  </si>
  <si>
    <t>ORD-33135</t>
  </si>
  <si>
    <t>ORD-71014</t>
  </si>
  <si>
    <t>ORD-49177</t>
  </si>
  <si>
    <t>ORD-50144</t>
  </si>
  <si>
    <t>ORD-12991</t>
  </si>
  <si>
    <t>ORD-93803</t>
  </si>
  <si>
    <t>ORD-13036</t>
  </si>
  <si>
    <t>ORD-43076</t>
  </si>
  <si>
    <t>ORD-50762</t>
  </si>
  <si>
    <t>ORD-99877</t>
  </si>
  <si>
    <t>ORD-61148</t>
  </si>
  <si>
    <t>ORD-62596</t>
  </si>
  <si>
    <t>ORD-11372</t>
  </si>
  <si>
    <t>ORD-92177</t>
  </si>
  <si>
    <t>ORD-83797</t>
  </si>
  <si>
    <t>ORD-90507</t>
  </si>
  <si>
    <t>ORD-73268</t>
  </si>
  <si>
    <t>ORD-78260</t>
  </si>
  <si>
    <t>ORD-65709</t>
  </si>
  <si>
    <t>ORD-50726</t>
  </si>
  <si>
    <t>ORD-52170</t>
  </si>
  <si>
    <t>ORD-56383</t>
  </si>
  <si>
    <t>ORD-90735</t>
  </si>
  <si>
    <t>ORD-48071</t>
  </si>
  <si>
    <t>ORD-24185</t>
  </si>
  <si>
    <t>ORD-99249</t>
  </si>
  <si>
    <t>ORD-31699</t>
  </si>
  <si>
    <t>ORD-97671</t>
  </si>
  <si>
    <t>ORD-25208</t>
  </si>
  <si>
    <t>ORD-87694</t>
  </si>
  <si>
    <t>ORD-66791</t>
  </si>
  <si>
    <t>ORD-13645</t>
  </si>
  <si>
    <t>ORD-52408</t>
  </si>
  <si>
    <t>ORD-88826</t>
  </si>
  <si>
    <t>ORD-48619</t>
  </si>
  <si>
    <t>ORD-75511</t>
  </si>
  <si>
    <t>ORD-39330</t>
  </si>
  <si>
    <t>ORD-18106</t>
  </si>
  <si>
    <t>ORD-65214</t>
  </si>
  <si>
    <t>ORD-18122</t>
  </si>
  <si>
    <t>ORD-26133</t>
  </si>
  <si>
    <t>ORD-45728</t>
  </si>
  <si>
    <t>ORD-58152</t>
  </si>
  <si>
    <t>ORD-59032</t>
  </si>
  <si>
    <t>ORD-60881</t>
  </si>
  <si>
    <t>ORD-73155</t>
  </si>
  <si>
    <t>ORD-54502</t>
  </si>
  <si>
    <t>ORD-22445</t>
  </si>
  <si>
    <t>ORD-17195</t>
  </si>
  <si>
    <t>ORD-20546</t>
  </si>
  <si>
    <t>ORD-64890</t>
  </si>
  <si>
    <t>ORD-66009</t>
  </si>
  <si>
    <t>ORD-57650</t>
  </si>
  <si>
    <t>ORD-51556</t>
  </si>
  <si>
    <t>ORD-19620</t>
  </si>
  <si>
    <t>ORD-75905</t>
  </si>
  <si>
    <t>ORD-28210</t>
  </si>
  <si>
    <t>ORD-19194</t>
  </si>
  <si>
    <t>ORD-72175</t>
  </si>
  <si>
    <t>ORD-50424</t>
  </si>
  <si>
    <t>ORD-62079</t>
  </si>
  <si>
    <t>ORD-65602</t>
  </si>
  <si>
    <t>ORD-88688</t>
  </si>
  <si>
    <t>ORD-79992</t>
  </si>
  <si>
    <t>ORD-85688</t>
  </si>
  <si>
    <t>ORD-58588</t>
  </si>
  <si>
    <t>ORD-86788</t>
  </si>
  <si>
    <t>ORD-15121</t>
  </si>
  <si>
    <t>ORD-59375</t>
  </si>
  <si>
    <t>ORD-28317</t>
  </si>
  <si>
    <t>ORD-50476</t>
  </si>
  <si>
    <t>ORD-74048</t>
  </si>
  <si>
    <t>ORD-28834</t>
  </si>
  <si>
    <t>ORD-57469</t>
  </si>
  <si>
    <t>ORD-46890</t>
  </si>
  <si>
    <t>ORD-86110</t>
  </si>
  <si>
    <t>ORD-96830</t>
  </si>
  <si>
    <t>ORD-49499</t>
  </si>
  <si>
    <t>ORD-33113</t>
  </si>
  <si>
    <t>ORD-37440</t>
  </si>
  <si>
    <t>ORD-57617</t>
  </si>
  <si>
    <t>ORD-85064</t>
  </si>
  <si>
    <t>ORD-81682</t>
  </si>
  <si>
    <t>ORD-75123</t>
  </si>
  <si>
    <t>ORD-25555</t>
  </si>
  <si>
    <t>ORD-93797</t>
  </si>
  <si>
    <t>ORD-20227</t>
  </si>
  <si>
    <t>ORD-27051</t>
  </si>
  <si>
    <t>ORD-43571</t>
  </si>
  <si>
    <t>ORD-79160</t>
  </si>
  <si>
    <t>ORD-76830</t>
  </si>
  <si>
    <t>ORD-73313</t>
  </si>
  <si>
    <t>ORD-16047</t>
  </si>
  <si>
    <t>ORD-58691</t>
  </si>
  <si>
    <t>ORD-47414</t>
  </si>
  <si>
    <t>ORD-84339</t>
  </si>
  <si>
    <t>ORD-27423</t>
  </si>
  <si>
    <t>ORD-34867</t>
  </si>
  <si>
    <t>ORD-66309</t>
  </si>
  <si>
    <t>ORD-75451</t>
  </si>
  <si>
    <t>ORD-57702</t>
  </si>
  <si>
    <t>ORD-88454</t>
  </si>
  <si>
    <t>ORD-11564</t>
  </si>
  <si>
    <t>ORD-89826</t>
  </si>
  <si>
    <t>ORD-67315</t>
  </si>
  <si>
    <t>ORD-19537</t>
  </si>
  <si>
    <t>ORD-42495</t>
  </si>
  <si>
    <t>ORD-93721</t>
  </si>
  <si>
    <t>ORD-13489</t>
  </si>
  <si>
    <t>ORD-27533</t>
  </si>
  <si>
    <t>ORD-37410</t>
  </si>
  <si>
    <t>ORD-77769</t>
  </si>
  <si>
    <t>ORD-48188</t>
  </si>
  <si>
    <t>ORD-99276</t>
  </si>
  <si>
    <t>ORD-65242</t>
  </si>
  <si>
    <t>ORD-17391</t>
  </si>
  <si>
    <t>ORD-93660</t>
  </si>
  <si>
    <t>ORD-97686</t>
  </si>
  <si>
    <t>ORD-16532</t>
  </si>
  <si>
    <t>ORD-97659</t>
  </si>
  <si>
    <t>ORD-88171</t>
  </si>
  <si>
    <t>ORD-34419</t>
  </si>
  <si>
    <t>ORD-46678</t>
  </si>
  <si>
    <t>ORD-38484</t>
  </si>
  <si>
    <t>ORD-78921</t>
  </si>
  <si>
    <t>ORD-43531</t>
  </si>
  <si>
    <t>ORD-23739</t>
  </si>
  <si>
    <t>ORD-37250</t>
  </si>
  <si>
    <t>ORD-19325</t>
  </si>
  <si>
    <t>ORD-49696</t>
  </si>
  <si>
    <t>ORD-23893</t>
  </si>
  <si>
    <t>ORD-23847</t>
  </si>
  <si>
    <t>ORD-83357</t>
  </si>
  <si>
    <t>ORD-34339</t>
  </si>
  <si>
    <t>ORD-77393</t>
  </si>
  <si>
    <t>ORD-71643</t>
  </si>
  <si>
    <t>ORD-25464</t>
  </si>
  <si>
    <t>ORD-48256</t>
  </si>
  <si>
    <t>ORD-46417</t>
  </si>
  <si>
    <t>ORD-26048</t>
  </si>
  <si>
    <t>ORD-32431</t>
  </si>
  <si>
    <t>ORD-26450</t>
  </si>
  <si>
    <t>ORD-57871</t>
  </si>
  <si>
    <t>ORD-49967</t>
  </si>
  <si>
    <t>ORD-70384</t>
  </si>
  <si>
    <t>ORD-48613</t>
  </si>
  <si>
    <t>ORD-95206</t>
  </si>
  <si>
    <t>ORD-76236</t>
  </si>
  <si>
    <t>ORD-96197</t>
  </si>
  <si>
    <t>ORD-57639</t>
  </si>
  <si>
    <t>ORD-42052</t>
  </si>
  <si>
    <t>ORD-79174</t>
  </si>
  <si>
    <t>ORD-89189</t>
  </si>
  <si>
    <t>ORD-42863</t>
  </si>
  <si>
    <t>ORD-40780</t>
  </si>
  <si>
    <t>ORD-22878</t>
  </si>
  <si>
    <t>ORD-74724</t>
  </si>
  <si>
    <t>ORD-80407</t>
  </si>
  <si>
    <t>ORD-23896</t>
  </si>
  <si>
    <t>ORD-50780</t>
  </si>
  <si>
    <t>ORD-62730</t>
  </si>
  <si>
    <t>ORD-15679</t>
  </si>
  <si>
    <t>ORD-43670</t>
  </si>
  <si>
    <t>ORD-71059</t>
  </si>
  <si>
    <t>ORD-74454</t>
  </si>
  <si>
    <t>ORD-62474</t>
  </si>
  <si>
    <t>ORD-22578</t>
  </si>
  <si>
    <t>ORD-80979</t>
  </si>
  <si>
    <t>ORD-62439</t>
  </si>
  <si>
    <t>ORD-38429</t>
  </si>
  <si>
    <t>ORD-70060</t>
  </si>
  <si>
    <t>ORD-20824</t>
  </si>
  <si>
    <t>ORD-80682</t>
  </si>
  <si>
    <t>ORD-88854</t>
  </si>
  <si>
    <t>ORD-61831</t>
  </si>
  <si>
    <t>ORD-54584</t>
  </si>
  <si>
    <t>ORD-95783</t>
  </si>
  <si>
    <t>ORD-93784</t>
  </si>
  <si>
    <t>ORD-63561</t>
  </si>
  <si>
    <t>ORD-67983</t>
  </si>
  <si>
    <t>ORD-29425</t>
  </si>
  <si>
    <t>ORD-26214</t>
  </si>
  <si>
    <t>ORD-30694</t>
  </si>
  <si>
    <t>ORD-55925</t>
  </si>
  <si>
    <t>ORD-55478</t>
  </si>
  <si>
    <t>ORD-61031</t>
  </si>
  <si>
    <t>ORD-67958</t>
  </si>
  <si>
    <t>ORD-76322</t>
  </si>
  <si>
    <t>ORD-18800</t>
  </si>
  <si>
    <t>ORD-17857</t>
  </si>
  <si>
    <t>ORD-78282</t>
  </si>
  <si>
    <t>ORD-84927</t>
  </si>
  <si>
    <t>ORD-91078</t>
  </si>
  <si>
    <t>ORD-97983</t>
  </si>
  <si>
    <t>ORD-69098</t>
  </si>
  <si>
    <t>ORD-28729</t>
  </si>
  <si>
    <t>ORD-19566</t>
  </si>
  <si>
    <t>ORD-94924</t>
  </si>
  <si>
    <t>ORD-15470</t>
  </si>
  <si>
    <t>ORD-99804</t>
  </si>
  <si>
    <t>ORD-57675</t>
  </si>
  <si>
    <t>ORD-17604</t>
  </si>
  <si>
    <t>ORD-16024</t>
  </si>
  <si>
    <t>ORD-46038</t>
  </si>
  <si>
    <t>ORD-70805</t>
  </si>
  <si>
    <t>ORD-91369</t>
  </si>
  <si>
    <t>ORD-27219</t>
  </si>
  <si>
    <t>ORD-74285</t>
  </si>
  <si>
    <t>ORD-33785</t>
  </si>
  <si>
    <t>ORD-41695</t>
  </si>
  <si>
    <t>ORD-32414</t>
  </si>
  <si>
    <t>ORD-12431</t>
  </si>
  <si>
    <t>ORD-32078</t>
  </si>
  <si>
    <t>ORD-86128</t>
  </si>
  <si>
    <t>ORD-67664</t>
  </si>
  <si>
    <t>ORD-20017</t>
  </si>
  <si>
    <t>ORD-96779</t>
  </si>
  <si>
    <t>ORD-49560</t>
  </si>
  <si>
    <t>ORD-41954</t>
  </si>
  <si>
    <t>ORD-20267</t>
  </si>
  <si>
    <t>ORD-76263</t>
  </si>
  <si>
    <t>ORD-40336</t>
  </si>
  <si>
    <t>ORD-76805</t>
  </si>
  <si>
    <t>ORD-69976</t>
  </si>
  <si>
    <t>ORD-14207</t>
  </si>
  <si>
    <t>ORD-16323</t>
  </si>
  <si>
    <t>ORD-25220</t>
  </si>
  <si>
    <t>ORD-86735</t>
  </si>
  <si>
    <t>ORD-13088</t>
  </si>
  <si>
    <t>ORD-78683</t>
  </si>
  <si>
    <t>ORD-96656</t>
  </si>
  <si>
    <t>ORD-27828</t>
  </si>
  <si>
    <t>ORD-57423</t>
  </si>
  <si>
    <t>ORD-91211</t>
  </si>
  <si>
    <t>ORD-98559</t>
  </si>
  <si>
    <t>ORD-89317</t>
  </si>
  <si>
    <t>ORD-58474</t>
  </si>
  <si>
    <t>ORD-74623</t>
  </si>
  <si>
    <t>ORD-51981</t>
  </si>
  <si>
    <t>ORD-32208</t>
  </si>
  <si>
    <t>ORD-69141</t>
  </si>
  <si>
    <t>ORD-26482</t>
  </si>
  <si>
    <t>ORD-38017</t>
  </si>
  <si>
    <t>ORD-10306</t>
  </si>
  <si>
    <t>ORD-32047</t>
  </si>
  <si>
    <t>ORD-78250</t>
  </si>
  <si>
    <t>ORD-29746</t>
  </si>
  <si>
    <t>ORD-43490</t>
  </si>
  <si>
    <t>ORD-42642</t>
  </si>
  <si>
    <t>ORD-99909</t>
  </si>
  <si>
    <t>ORD-56501</t>
  </si>
  <si>
    <t>ORD-52220</t>
  </si>
  <si>
    <t>ORD-99097</t>
  </si>
  <si>
    <t>ORD-73546</t>
  </si>
  <si>
    <t>ORD-81378</t>
  </si>
  <si>
    <t>ORD-25668</t>
  </si>
  <si>
    <t>ORD-81485</t>
  </si>
  <si>
    <t>ORD-80284</t>
  </si>
  <si>
    <t>ORD-17450</t>
  </si>
  <si>
    <t>ORD-13619</t>
  </si>
  <si>
    <t>ORD-27574</t>
  </si>
  <si>
    <t>ORD-67763</t>
  </si>
  <si>
    <t>ORD-14650</t>
  </si>
  <si>
    <t>ORD-49686</t>
  </si>
  <si>
    <t>ORD-48352</t>
  </si>
  <si>
    <t>ORD-57379</t>
  </si>
  <si>
    <t>ORD-30074</t>
  </si>
  <si>
    <t>ORD-12765</t>
  </si>
  <si>
    <t>ORD-71098</t>
  </si>
  <si>
    <t>ORD-88163</t>
  </si>
  <si>
    <t>ORD-17324</t>
  </si>
  <si>
    <t>ORD-72007</t>
  </si>
  <si>
    <t>ORD-31867</t>
  </si>
  <si>
    <t>ORD-55987</t>
  </si>
  <si>
    <t>ORD-29348</t>
  </si>
  <si>
    <t>ORD-10556</t>
  </si>
  <si>
    <t>ORD-31878</t>
  </si>
  <si>
    <t>ORD-96283</t>
  </si>
  <si>
    <t>ORD-43540</t>
  </si>
  <si>
    <t>ORD-39238</t>
  </si>
  <si>
    <t>ORD-42363</t>
  </si>
  <si>
    <t>ORD-32538</t>
  </si>
  <si>
    <t>ORD-68289</t>
  </si>
  <si>
    <t>ORD-98241</t>
  </si>
  <si>
    <t>ORD-29866</t>
  </si>
  <si>
    <t>ORD-62638</t>
  </si>
  <si>
    <t>ORD-98094</t>
  </si>
  <si>
    <t>ORD-56862</t>
  </si>
  <si>
    <t>ORD-22543</t>
  </si>
  <si>
    <t>ORD-74709</t>
  </si>
  <si>
    <t>ORD-17678</t>
  </si>
  <si>
    <t>ORD-85577</t>
  </si>
  <si>
    <t>ORD-80107</t>
  </si>
  <si>
    <t>ORD-29536</t>
  </si>
  <si>
    <t>ORD-25574</t>
  </si>
  <si>
    <t>ORD-45040</t>
  </si>
  <si>
    <t>ORD-59424</t>
  </si>
  <si>
    <t>ORD-81978</t>
  </si>
  <si>
    <t>ORD-72017</t>
  </si>
  <si>
    <t>ORD-74302</t>
  </si>
  <si>
    <t>ORD-27155</t>
  </si>
  <si>
    <t>ORD-28444</t>
  </si>
  <si>
    <t>ORD-24027</t>
  </si>
  <si>
    <t>Order Year</t>
  </si>
  <si>
    <t>Order Month</t>
  </si>
  <si>
    <t>Order Month (Number)</t>
  </si>
  <si>
    <t>Month-Year</t>
  </si>
  <si>
    <t>Profit Margin (%)</t>
  </si>
  <si>
    <t>Total Profit</t>
  </si>
  <si>
    <t>Total Quantity</t>
  </si>
  <si>
    <t>Average Profit Margin</t>
  </si>
  <si>
    <t>Row Labels</t>
  </si>
  <si>
    <t>Grand Total</t>
  </si>
  <si>
    <t>January 2022</t>
  </si>
  <si>
    <t>January 2023</t>
  </si>
  <si>
    <t>January 2024</t>
  </si>
  <si>
    <t>February 2022</t>
  </si>
  <si>
    <t>February 2023</t>
  </si>
  <si>
    <t>February 2024</t>
  </si>
  <si>
    <t>March 2022</t>
  </si>
  <si>
    <t>March 2023</t>
  </si>
  <si>
    <t>March 2024</t>
  </si>
  <si>
    <t>April 2022</t>
  </si>
  <si>
    <t>April 2023</t>
  </si>
  <si>
    <t>April 2024</t>
  </si>
  <si>
    <t>May 2022</t>
  </si>
  <si>
    <t>May 2023</t>
  </si>
  <si>
    <t>May 2024</t>
  </si>
  <si>
    <t>June 2022</t>
  </si>
  <si>
    <t>June 2023</t>
  </si>
  <si>
    <t>June 2024</t>
  </si>
  <si>
    <t>July 2022</t>
  </si>
  <si>
    <t>July 2023</t>
  </si>
  <si>
    <t>July 2024</t>
  </si>
  <si>
    <t>August 2022</t>
  </si>
  <si>
    <t>August 2023</t>
  </si>
  <si>
    <t>August 2024</t>
  </si>
  <si>
    <t>September 2022</t>
  </si>
  <si>
    <t>September 2023</t>
  </si>
  <si>
    <t>September 2024</t>
  </si>
  <si>
    <t>October 2022</t>
  </si>
  <si>
    <t>October 2023</t>
  </si>
  <si>
    <t>October 2024</t>
  </si>
  <si>
    <t>November 2022</t>
  </si>
  <si>
    <t>November 2023</t>
  </si>
  <si>
    <t>November 2024</t>
  </si>
  <si>
    <t>December 2022</t>
  </si>
  <si>
    <t>December 2023</t>
  </si>
  <si>
    <t>December 2024</t>
  </si>
  <si>
    <t>Sum of Total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</si>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</sst>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5" formatCode="[$-14009]yyyy/mm/dd;@"/>
    <numFmt numFmtId="166" formatCode="_ [$₹-4009]\ * #,##0.00_ ;_ [$₹-4009]\ * \-#,##0.00_ ;_ [$₹-4009]\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0" borderId="1" xfId="0" applyFont="1" applyBorder="1" applyAlignment="1">
      <alignment horizontal="center" vertical="top"/>
    </xf>
    <xf numFmtId="165"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44" fontId="0" fillId="0" borderId="0" xfId="0" applyNumberFormat="1"/>
  </cellXfs>
  <cellStyles count="2">
    <cellStyle name="Normal" xfId="0" builtinId="0"/>
    <cellStyle name="Percent" xfId="1" builtinId="5"/>
  </cellStyles>
  <dxfs count="16">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4" formatCode="0.00%"/>
    </dxf>
    <dxf>
      <numFmt numFmtId="0" formatCode="General"/>
    </dxf>
    <dxf>
      <numFmt numFmtId="0" formatCode="General"/>
    </dxf>
    <dxf>
      <numFmt numFmtId="0" formatCode="General"/>
    </dxf>
    <dxf>
      <numFmt numFmtId="0" formatCode="General"/>
    </dxf>
    <dxf>
      <numFmt numFmtId="165" formatCode="[$-14009]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Dataset.xlsx]Monthly Trend!PivotTable25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Monthly Sales &amp; 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8279742719456E-2"/>
          <c:y val="0.1483166851646319"/>
          <c:w val="0.88800288400432015"/>
          <c:h val="0.58210008710065519"/>
        </c:manualLayout>
      </c:layout>
      <c:lineChart>
        <c:grouping val="standard"/>
        <c:varyColors val="0"/>
        <c:ser>
          <c:idx val="0"/>
          <c:order val="0"/>
          <c:tx>
            <c:strRef>
              <c:f>'Monthly Trend'!$B$1</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Trend'!$A$2:$A$38</c:f>
              <c:strCache>
                <c:ptCount val="36"/>
                <c:pt idx="0">
                  <c:v>April 2022</c:v>
                </c:pt>
                <c:pt idx="1">
                  <c:v>April 2023</c:v>
                </c:pt>
                <c:pt idx="2">
                  <c:v>April 2024</c:v>
                </c:pt>
                <c:pt idx="3">
                  <c:v>August 2022</c:v>
                </c:pt>
                <c:pt idx="4">
                  <c:v>August 2023</c:v>
                </c:pt>
                <c:pt idx="5">
                  <c:v>August 2024</c:v>
                </c:pt>
                <c:pt idx="6">
                  <c:v>December 2022</c:v>
                </c:pt>
                <c:pt idx="7">
                  <c:v>December 2023</c:v>
                </c:pt>
                <c:pt idx="8">
                  <c:v>December 2024</c:v>
                </c:pt>
                <c:pt idx="9">
                  <c:v>February 2022</c:v>
                </c:pt>
                <c:pt idx="10">
                  <c:v>February 2023</c:v>
                </c:pt>
                <c:pt idx="11">
                  <c:v>February 2024</c:v>
                </c:pt>
                <c:pt idx="12">
                  <c:v>January 2022</c:v>
                </c:pt>
                <c:pt idx="13">
                  <c:v>January 2023</c:v>
                </c:pt>
                <c:pt idx="14">
                  <c:v>January 2024</c:v>
                </c:pt>
                <c:pt idx="15">
                  <c:v>July 2022</c:v>
                </c:pt>
                <c:pt idx="16">
                  <c:v>July 2023</c:v>
                </c:pt>
                <c:pt idx="17">
                  <c:v>July 2024</c:v>
                </c:pt>
                <c:pt idx="18">
                  <c:v>June 2022</c:v>
                </c:pt>
                <c:pt idx="19">
                  <c:v>June 2023</c:v>
                </c:pt>
                <c:pt idx="20">
                  <c:v>June 2024</c:v>
                </c:pt>
                <c:pt idx="21">
                  <c:v>March 2022</c:v>
                </c:pt>
                <c:pt idx="22">
                  <c:v>March 2023</c:v>
                </c:pt>
                <c:pt idx="23">
                  <c:v>March 2024</c:v>
                </c:pt>
                <c:pt idx="24">
                  <c:v>May 2022</c:v>
                </c:pt>
                <c:pt idx="25">
                  <c:v>May 2023</c:v>
                </c:pt>
                <c:pt idx="26">
                  <c:v>May 2024</c:v>
                </c:pt>
                <c:pt idx="27">
                  <c:v>November 2022</c:v>
                </c:pt>
                <c:pt idx="28">
                  <c:v>November 2023</c:v>
                </c:pt>
                <c:pt idx="29">
                  <c:v>November 2024</c:v>
                </c:pt>
                <c:pt idx="30">
                  <c:v>October 2022</c:v>
                </c:pt>
                <c:pt idx="31">
                  <c:v>October 2023</c:v>
                </c:pt>
                <c:pt idx="32">
                  <c:v>October 2024</c:v>
                </c:pt>
                <c:pt idx="33">
                  <c:v>September 2022</c:v>
                </c:pt>
                <c:pt idx="34">
                  <c:v>September 2023</c:v>
                </c:pt>
                <c:pt idx="35">
                  <c:v>September 2024</c:v>
                </c:pt>
              </c:strCache>
            </c:strRef>
          </c:cat>
          <c:val>
            <c:numRef>
              <c:f>'Monthly Trend'!$B$2:$B$38</c:f>
              <c:numCache>
                <c:formatCode>_("₹"* #,##0.00_);_("₹"* \(#,##0.00\);_("₹"* "-"??_);_(@_)</c:formatCode>
                <c:ptCount val="36"/>
                <c:pt idx="0">
                  <c:v>260902.18</c:v>
                </c:pt>
                <c:pt idx="1">
                  <c:v>251877.09</c:v>
                </c:pt>
                <c:pt idx="2">
                  <c:v>249785.15</c:v>
                </c:pt>
                <c:pt idx="3">
                  <c:v>215384.49000000002</c:v>
                </c:pt>
                <c:pt idx="4">
                  <c:v>172812.1</c:v>
                </c:pt>
                <c:pt idx="5">
                  <c:v>150168.02999999997</c:v>
                </c:pt>
                <c:pt idx="6">
                  <c:v>227190.28</c:v>
                </c:pt>
                <c:pt idx="7">
                  <c:v>297688.90999999992</c:v>
                </c:pt>
                <c:pt idx="8">
                  <c:v>171228.61000000002</c:v>
                </c:pt>
                <c:pt idx="9">
                  <c:v>206160.74</c:v>
                </c:pt>
                <c:pt idx="10">
                  <c:v>210951.51000000004</c:v>
                </c:pt>
                <c:pt idx="11">
                  <c:v>278709.48000000004</c:v>
                </c:pt>
                <c:pt idx="12">
                  <c:v>199781.50999999998</c:v>
                </c:pt>
                <c:pt idx="13">
                  <c:v>213948.13999999996</c:v>
                </c:pt>
                <c:pt idx="14">
                  <c:v>285972.19999999995</c:v>
                </c:pt>
                <c:pt idx="15">
                  <c:v>174820.17</c:v>
                </c:pt>
                <c:pt idx="16">
                  <c:v>119746.66999999998</c:v>
                </c:pt>
                <c:pt idx="17">
                  <c:v>251087.43999999994</c:v>
                </c:pt>
                <c:pt idx="18">
                  <c:v>222946.29</c:v>
                </c:pt>
                <c:pt idx="19">
                  <c:v>185771.23</c:v>
                </c:pt>
                <c:pt idx="20">
                  <c:v>326810.00000000006</c:v>
                </c:pt>
                <c:pt idx="21">
                  <c:v>80507.39</c:v>
                </c:pt>
                <c:pt idx="22">
                  <c:v>184144.58999999997</c:v>
                </c:pt>
                <c:pt idx="23">
                  <c:v>248200.83000000002</c:v>
                </c:pt>
                <c:pt idx="24">
                  <c:v>276090.18</c:v>
                </c:pt>
                <c:pt idx="25">
                  <c:v>118077.43999999997</c:v>
                </c:pt>
                <c:pt idx="26">
                  <c:v>230021.23000000007</c:v>
                </c:pt>
                <c:pt idx="27">
                  <c:v>297826.42</c:v>
                </c:pt>
                <c:pt idx="28">
                  <c:v>252685.08</c:v>
                </c:pt>
                <c:pt idx="29">
                  <c:v>145168.55000000002</c:v>
                </c:pt>
                <c:pt idx="30">
                  <c:v>272842.43999999994</c:v>
                </c:pt>
                <c:pt idx="31">
                  <c:v>192042.25000000003</c:v>
                </c:pt>
                <c:pt idx="32">
                  <c:v>247282.09</c:v>
                </c:pt>
                <c:pt idx="33">
                  <c:v>177847.49000000002</c:v>
                </c:pt>
                <c:pt idx="34">
                  <c:v>171159.16</c:v>
                </c:pt>
                <c:pt idx="35">
                  <c:v>239604.96000000002</c:v>
                </c:pt>
              </c:numCache>
            </c:numRef>
          </c:val>
          <c:smooth val="0"/>
          <c:extLst>
            <c:ext xmlns:c16="http://schemas.microsoft.com/office/drawing/2014/chart" uri="{C3380CC4-5D6E-409C-BE32-E72D297353CC}">
              <c16:uniqueId val="{00000000-8501-475B-A11F-F93882D4BF5D}"/>
            </c:ext>
          </c:extLst>
        </c:ser>
        <c:ser>
          <c:idx val="1"/>
          <c:order val="1"/>
          <c:tx>
            <c:strRef>
              <c:f>'Monthly Trend'!$C$1</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Trend'!$A$2:$A$38</c:f>
              <c:strCache>
                <c:ptCount val="36"/>
                <c:pt idx="0">
                  <c:v>April 2022</c:v>
                </c:pt>
                <c:pt idx="1">
                  <c:v>April 2023</c:v>
                </c:pt>
                <c:pt idx="2">
                  <c:v>April 2024</c:v>
                </c:pt>
                <c:pt idx="3">
                  <c:v>August 2022</c:v>
                </c:pt>
                <c:pt idx="4">
                  <c:v>August 2023</c:v>
                </c:pt>
                <c:pt idx="5">
                  <c:v>August 2024</c:v>
                </c:pt>
                <c:pt idx="6">
                  <c:v>December 2022</c:v>
                </c:pt>
                <c:pt idx="7">
                  <c:v>December 2023</c:v>
                </c:pt>
                <c:pt idx="8">
                  <c:v>December 2024</c:v>
                </c:pt>
                <c:pt idx="9">
                  <c:v>February 2022</c:v>
                </c:pt>
                <c:pt idx="10">
                  <c:v>February 2023</c:v>
                </c:pt>
                <c:pt idx="11">
                  <c:v>February 2024</c:v>
                </c:pt>
                <c:pt idx="12">
                  <c:v>January 2022</c:v>
                </c:pt>
                <c:pt idx="13">
                  <c:v>January 2023</c:v>
                </c:pt>
                <c:pt idx="14">
                  <c:v>January 2024</c:v>
                </c:pt>
                <c:pt idx="15">
                  <c:v>July 2022</c:v>
                </c:pt>
                <c:pt idx="16">
                  <c:v>July 2023</c:v>
                </c:pt>
                <c:pt idx="17">
                  <c:v>July 2024</c:v>
                </c:pt>
                <c:pt idx="18">
                  <c:v>June 2022</c:v>
                </c:pt>
                <c:pt idx="19">
                  <c:v>June 2023</c:v>
                </c:pt>
                <c:pt idx="20">
                  <c:v>June 2024</c:v>
                </c:pt>
                <c:pt idx="21">
                  <c:v>March 2022</c:v>
                </c:pt>
                <c:pt idx="22">
                  <c:v>March 2023</c:v>
                </c:pt>
                <c:pt idx="23">
                  <c:v>March 2024</c:v>
                </c:pt>
                <c:pt idx="24">
                  <c:v>May 2022</c:v>
                </c:pt>
                <c:pt idx="25">
                  <c:v>May 2023</c:v>
                </c:pt>
                <c:pt idx="26">
                  <c:v>May 2024</c:v>
                </c:pt>
                <c:pt idx="27">
                  <c:v>November 2022</c:v>
                </c:pt>
                <c:pt idx="28">
                  <c:v>November 2023</c:v>
                </c:pt>
                <c:pt idx="29">
                  <c:v>November 2024</c:v>
                </c:pt>
                <c:pt idx="30">
                  <c:v>October 2022</c:v>
                </c:pt>
                <c:pt idx="31">
                  <c:v>October 2023</c:v>
                </c:pt>
                <c:pt idx="32">
                  <c:v>October 2024</c:v>
                </c:pt>
                <c:pt idx="33">
                  <c:v>September 2022</c:v>
                </c:pt>
                <c:pt idx="34">
                  <c:v>September 2023</c:v>
                </c:pt>
                <c:pt idx="35">
                  <c:v>September 2024</c:v>
                </c:pt>
              </c:strCache>
            </c:strRef>
          </c:cat>
          <c:val>
            <c:numRef>
              <c:f>'Monthly Trend'!$C$2:$C$38</c:f>
              <c:numCache>
                <c:formatCode>_("₹"* #,##0.00_);_("₹"* \(#,##0.00\);_("₹"* "-"??_);_(@_)</c:formatCode>
                <c:ptCount val="36"/>
                <c:pt idx="0">
                  <c:v>51424.180000000008</c:v>
                </c:pt>
                <c:pt idx="1">
                  <c:v>53898.73</c:v>
                </c:pt>
                <c:pt idx="2">
                  <c:v>48319.94999999999</c:v>
                </c:pt>
                <c:pt idx="3">
                  <c:v>43317.250000000007</c:v>
                </c:pt>
                <c:pt idx="4">
                  <c:v>32391.420000000006</c:v>
                </c:pt>
                <c:pt idx="5">
                  <c:v>27127.530000000002</c:v>
                </c:pt>
                <c:pt idx="6">
                  <c:v>48486.529999999984</c:v>
                </c:pt>
                <c:pt idx="7">
                  <c:v>54129.100000000006</c:v>
                </c:pt>
                <c:pt idx="8">
                  <c:v>32343.449999999997</c:v>
                </c:pt>
                <c:pt idx="9">
                  <c:v>42110.77</c:v>
                </c:pt>
                <c:pt idx="10">
                  <c:v>38677.18</c:v>
                </c:pt>
                <c:pt idx="11">
                  <c:v>56163.000000000007</c:v>
                </c:pt>
                <c:pt idx="12">
                  <c:v>40848.819999999992</c:v>
                </c:pt>
                <c:pt idx="13">
                  <c:v>44856.759999999987</c:v>
                </c:pt>
                <c:pt idx="14">
                  <c:v>59884.499999999993</c:v>
                </c:pt>
                <c:pt idx="15">
                  <c:v>36805.409999999996</c:v>
                </c:pt>
                <c:pt idx="16">
                  <c:v>26835.830000000005</c:v>
                </c:pt>
                <c:pt idx="17">
                  <c:v>50142.01</c:v>
                </c:pt>
                <c:pt idx="18">
                  <c:v>44474.17</c:v>
                </c:pt>
                <c:pt idx="19">
                  <c:v>41085.189999999988</c:v>
                </c:pt>
                <c:pt idx="20">
                  <c:v>65444.670000000013</c:v>
                </c:pt>
                <c:pt idx="21">
                  <c:v>16439.539999999997</c:v>
                </c:pt>
                <c:pt idx="22">
                  <c:v>39090.199999999997</c:v>
                </c:pt>
                <c:pt idx="23">
                  <c:v>55221.080000000009</c:v>
                </c:pt>
                <c:pt idx="24">
                  <c:v>60761.910000000011</c:v>
                </c:pt>
                <c:pt idx="25">
                  <c:v>25806.020000000004</c:v>
                </c:pt>
                <c:pt idx="26">
                  <c:v>48907.44</c:v>
                </c:pt>
                <c:pt idx="27">
                  <c:v>54592.729999999996</c:v>
                </c:pt>
                <c:pt idx="28">
                  <c:v>51173.260000000009</c:v>
                </c:pt>
                <c:pt idx="29">
                  <c:v>30252.55</c:v>
                </c:pt>
                <c:pt idx="30">
                  <c:v>51156.810000000012</c:v>
                </c:pt>
                <c:pt idx="31">
                  <c:v>33725.890000000007</c:v>
                </c:pt>
                <c:pt idx="32">
                  <c:v>50777.139999999992</c:v>
                </c:pt>
                <c:pt idx="33">
                  <c:v>34769.930000000008</c:v>
                </c:pt>
                <c:pt idx="34">
                  <c:v>26508.199999999997</c:v>
                </c:pt>
                <c:pt idx="35">
                  <c:v>42810.21</c:v>
                </c:pt>
              </c:numCache>
            </c:numRef>
          </c:val>
          <c:smooth val="0"/>
          <c:extLst>
            <c:ext xmlns:c16="http://schemas.microsoft.com/office/drawing/2014/chart" uri="{C3380CC4-5D6E-409C-BE32-E72D297353CC}">
              <c16:uniqueId val="{00000001-8501-475B-A11F-F93882D4BF5D}"/>
            </c:ext>
          </c:extLst>
        </c:ser>
        <c:dLbls>
          <c:showLegendKey val="0"/>
          <c:showVal val="0"/>
          <c:showCatName val="0"/>
          <c:showSerName val="0"/>
          <c:showPercent val="0"/>
          <c:showBubbleSize val="0"/>
        </c:dLbls>
        <c:marker val="1"/>
        <c:smooth val="0"/>
        <c:axId val="1382666879"/>
        <c:axId val="1382667839"/>
      </c:lineChart>
      <c:catAx>
        <c:axId val="138266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67839"/>
        <c:crosses val="autoZero"/>
        <c:auto val="1"/>
        <c:lblAlgn val="ctr"/>
        <c:lblOffset val="100"/>
        <c:noMultiLvlLbl val="0"/>
      </c:catAx>
      <c:valAx>
        <c:axId val="13826678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66879"/>
        <c:crosses val="autoZero"/>
        <c:crossBetween val="between"/>
      </c:valAx>
      <c:spPr>
        <a:noFill/>
        <a:ln>
          <a:noFill/>
        </a:ln>
        <a:effectLst/>
      </c:spPr>
    </c:plotArea>
    <c:legend>
      <c:legendPos val="r"/>
      <c:layout>
        <c:manualLayout>
          <c:xMode val="edge"/>
          <c:yMode val="edge"/>
          <c:x val="0.81961550408804762"/>
          <c:y val="2.3380845429837364E-2"/>
          <c:w val="0.16742946876029524"/>
          <c:h val="0.12387226095747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Dataset.xlsx]Region!PivotTable2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Sales &amp; Profit by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Region!$B$1</c:f>
              <c:strCache>
                <c:ptCount val="1"/>
                <c:pt idx="0">
                  <c:v>Sum of Total Sales</c:v>
                </c:pt>
              </c:strCache>
            </c:strRef>
          </c:tx>
          <c:spPr>
            <a:solidFill>
              <a:schemeClr val="accent1"/>
            </a:solidFill>
            <a:ln>
              <a:noFill/>
            </a:ln>
            <a:effectLst/>
          </c:spPr>
          <c:invertIfNegative val="0"/>
          <c:cat>
            <c:strRef>
              <c:f>Region!$A$2:$A$7</c:f>
              <c:strCache>
                <c:ptCount val="5"/>
                <c:pt idx="0">
                  <c:v>West</c:v>
                </c:pt>
                <c:pt idx="1">
                  <c:v>Central</c:v>
                </c:pt>
                <c:pt idx="2">
                  <c:v>North</c:v>
                </c:pt>
                <c:pt idx="3">
                  <c:v>South</c:v>
                </c:pt>
                <c:pt idx="4">
                  <c:v>East</c:v>
                </c:pt>
              </c:strCache>
            </c:strRef>
          </c:cat>
          <c:val>
            <c:numRef>
              <c:f>Region!$B$2:$B$7</c:f>
              <c:numCache>
                <c:formatCode>_ [$₹-4009]\ * #,##0.00_ ;_ [$₹-4009]\ * \-#,##0.00_ ;_ [$₹-4009]\ * "-"??_ ;_ @_ </c:formatCode>
                <c:ptCount val="5"/>
                <c:pt idx="0">
                  <c:v>1698392.1099999999</c:v>
                </c:pt>
                <c:pt idx="1">
                  <c:v>1671733.9300000004</c:v>
                </c:pt>
                <c:pt idx="2">
                  <c:v>1578578.1800000013</c:v>
                </c:pt>
                <c:pt idx="3">
                  <c:v>1445431.1899999997</c:v>
                </c:pt>
                <c:pt idx="4">
                  <c:v>1413106.9100000004</c:v>
                </c:pt>
              </c:numCache>
            </c:numRef>
          </c:val>
          <c:extLst>
            <c:ext xmlns:c16="http://schemas.microsoft.com/office/drawing/2014/chart" uri="{C3380CC4-5D6E-409C-BE32-E72D297353CC}">
              <c16:uniqueId val="{00000000-2815-4028-8708-0498ABEAF265}"/>
            </c:ext>
          </c:extLst>
        </c:ser>
        <c:ser>
          <c:idx val="1"/>
          <c:order val="1"/>
          <c:tx>
            <c:strRef>
              <c:f>Region!$C$1</c:f>
              <c:strCache>
                <c:ptCount val="1"/>
                <c:pt idx="0">
                  <c:v>Sum of Profit</c:v>
                </c:pt>
              </c:strCache>
            </c:strRef>
          </c:tx>
          <c:spPr>
            <a:solidFill>
              <a:schemeClr val="accent2"/>
            </a:solidFill>
            <a:ln>
              <a:noFill/>
            </a:ln>
            <a:effectLst/>
          </c:spPr>
          <c:invertIfNegative val="0"/>
          <c:cat>
            <c:strRef>
              <c:f>Region!$A$2:$A$7</c:f>
              <c:strCache>
                <c:ptCount val="5"/>
                <c:pt idx="0">
                  <c:v>West</c:v>
                </c:pt>
                <c:pt idx="1">
                  <c:v>Central</c:v>
                </c:pt>
                <c:pt idx="2">
                  <c:v>North</c:v>
                </c:pt>
                <c:pt idx="3">
                  <c:v>South</c:v>
                </c:pt>
                <c:pt idx="4">
                  <c:v>East</c:v>
                </c:pt>
              </c:strCache>
            </c:strRef>
          </c:cat>
          <c:val>
            <c:numRef>
              <c:f>Region!$C$2:$C$7</c:f>
              <c:numCache>
                <c:formatCode>_("₹"* #,##0.00_);_("₹"* \(#,##0.00\);_("₹"* "-"??_);_(@_)</c:formatCode>
                <c:ptCount val="5"/>
                <c:pt idx="0">
                  <c:v>346416.07000000007</c:v>
                </c:pt>
                <c:pt idx="1">
                  <c:v>335558.63000000024</c:v>
                </c:pt>
                <c:pt idx="2">
                  <c:v>317699.01000000036</c:v>
                </c:pt>
                <c:pt idx="3">
                  <c:v>282615.26999999979</c:v>
                </c:pt>
                <c:pt idx="4">
                  <c:v>278470.38000000012</c:v>
                </c:pt>
              </c:numCache>
            </c:numRef>
          </c:val>
          <c:extLst>
            <c:ext xmlns:c16="http://schemas.microsoft.com/office/drawing/2014/chart" uri="{C3380CC4-5D6E-409C-BE32-E72D297353CC}">
              <c16:uniqueId val="{00000001-2815-4028-8708-0498ABEAF265}"/>
            </c:ext>
          </c:extLst>
        </c:ser>
        <c:dLbls>
          <c:showLegendKey val="0"/>
          <c:showVal val="0"/>
          <c:showCatName val="0"/>
          <c:showSerName val="0"/>
          <c:showPercent val="0"/>
          <c:showBubbleSize val="0"/>
        </c:dLbls>
        <c:gapWidth val="219"/>
        <c:overlap val="-27"/>
        <c:axId val="913749135"/>
        <c:axId val="913750575"/>
      </c:barChart>
      <c:catAx>
        <c:axId val="91374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50575"/>
        <c:crosses val="autoZero"/>
        <c:auto val="1"/>
        <c:lblAlgn val="ctr"/>
        <c:lblOffset val="100"/>
        <c:noMultiLvlLbl val="0"/>
      </c:catAx>
      <c:valAx>
        <c:axId val="91375057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4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Dataset.xlsx]Category!PivotTable3</c:name>
    <c:fmtId val="2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Sales by Category &amp; Sub-Category</a:t>
            </a:r>
            <a:endParaRPr lang="en-IN" b="1"/>
          </a:p>
        </c:rich>
      </c:tx>
      <c:layout>
        <c:manualLayout>
          <c:xMode val="edge"/>
          <c:yMode val="edge"/>
          <c:x val="0.16461789151356079"/>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99759405074365"/>
          <c:y val="0.20875000000000005"/>
          <c:w val="0.78520516185476807"/>
          <c:h val="0.38008420822397199"/>
        </c:manualLayout>
      </c:layout>
      <c:barChart>
        <c:barDir val="col"/>
        <c:grouping val="clustered"/>
        <c:varyColors val="0"/>
        <c:ser>
          <c:idx val="0"/>
          <c:order val="0"/>
          <c:tx>
            <c:strRef>
              <c:f>Category!$B$1</c:f>
              <c:strCache>
                <c:ptCount val="1"/>
                <c:pt idx="0">
                  <c:v>Sum of Total Sales</c:v>
                </c:pt>
              </c:strCache>
            </c:strRef>
          </c:tx>
          <c:spPr>
            <a:solidFill>
              <a:schemeClr val="accent1"/>
            </a:solidFill>
            <a:ln>
              <a:noFill/>
            </a:ln>
            <a:effectLst/>
          </c:spPr>
          <c:invertIfNegative val="0"/>
          <c:cat>
            <c:multiLvlStrRef>
              <c:f>Category!$A$2:$A$27</c:f>
              <c:multiLvlStrCache>
                <c:ptCount val="20"/>
                <c:lvl>
                  <c:pt idx="0">
                    <c:v>Charger</c:v>
                  </c:pt>
                  <c:pt idx="1">
                    <c:v>Headphones</c:v>
                  </c:pt>
                  <c:pt idx="2">
                    <c:v>Keyboard</c:v>
                  </c:pt>
                  <c:pt idx="3">
                    <c:v>Mouse</c:v>
                  </c:pt>
                  <c:pt idx="4">
                    <c:v>Dell Laptop</c:v>
                  </c:pt>
                  <c:pt idx="5">
                    <c:v>HP Laptop</c:v>
                  </c:pt>
                  <c:pt idx="6">
                    <c:v>Lenovo Laptop</c:v>
                  </c:pt>
                  <c:pt idx="7">
                    <c:v>MacBook</c:v>
                  </c:pt>
                  <c:pt idx="8">
                    <c:v>Google Pixel</c:v>
                  </c:pt>
                  <c:pt idx="9">
                    <c:v>iPhone</c:v>
                  </c:pt>
                  <c:pt idx="10">
                    <c:v>OnePlus</c:v>
                  </c:pt>
                  <c:pt idx="11">
                    <c:v>Samsung Galaxy</c:v>
                  </c:pt>
                  <c:pt idx="12">
                    <c:v>Amazon Fire</c:v>
                  </c:pt>
                  <c:pt idx="13">
                    <c:v>iPad</c:v>
                  </c:pt>
                  <c:pt idx="14">
                    <c:v>Lenovo Tab</c:v>
                  </c:pt>
                  <c:pt idx="15">
                    <c:v>Samsung Tab</c:v>
                  </c:pt>
                  <c:pt idx="16">
                    <c:v>LG TV</c:v>
                  </c:pt>
                  <c:pt idx="17">
                    <c:v>Samsung TV</c:v>
                  </c:pt>
                  <c:pt idx="18">
                    <c:v>Sony TV</c:v>
                  </c:pt>
                  <c:pt idx="19">
                    <c:v>TCL TV</c:v>
                  </c:pt>
                </c:lvl>
                <c:lvl>
                  <c:pt idx="0">
                    <c:v>Accessories</c:v>
                  </c:pt>
                  <c:pt idx="4">
                    <c:v>Laptops</c:v>
                  </c:pt>
                  <c:pt idx="8">
                    <c:v>Mobiles</c:v>
                  </c:pt>
                  <c:pt idx="12">
                    <c:v>Tablets</c:v>
                  </c:pt>
                  <c:pt idx="16">
                    <c:v>TVs</c:v>
                  </c:pt>
                </c:lvl>
              </c:multiLvlStrCache>
            </c:multiLvlStrRef>
          </c:cat>
          <c:val>
            <c:numRef>
              <c:f>Category!$B$2:$B$27</c:f>
              <c:numCache>
                <c:formatCode>_("₹"* #,##0.00_);_("₹"* \(#,##0.00\);_("₹"* "-"??_);_(@_)</c:formatCode>
                <c:ptCount val="20"/>
                <c:pt idx="0">
                  <c:v>555411.74000000011</c:v>
                </c:pt>
                <c:pt idx="1">
                  <c:v>383651.54000000015</c:v>
                </c:pt>
                <c:pt idx="2">
                  <c:v>359397</c:v>
                </c:pt>
                <c:pt idx="3">
                  <c:v>314970.03000000003</c:v>
                </c:pt>
                <c:pt idx="4">
                  <c:v>293363.94</c:v>
                </c:pt>
                <c:pt idx="5">
                  <c:v>378117.93</c:v>
                </c:pt>
                <c:pt idx="6">
                  <c:v>310328.29000000004</c:v>
                </c:pt>
                <c:pt idx="7">
                  <c:v>486493.12000000023</c:v>
                </c:pt>
                <c:pt idx="8">
                  <c:v>337433.99000000005</c:v>
                </c:pt>
                <c:pt idx="9">
                  <c:v>443706.75000000017</c:v>
                </c:pt>
                <c:pt idx="10">
                  <c:v>372717.11</c:v>
                </c:pt>
                <c:pt idx="11">
                  <c:v>462604.63000000012</c:v>
                </c:pt>
                <c:pt idx="12">
                  <c:v>394160.28</c:v>
                </c:pt>
                <c:pt idx="13">
                  <c:v>324316.55999999988</c:v>
                </c:pt>
                <c:pt idx="14">
                  <c:v>409516.36999999994</c:v>
                </c:pt>
                <c:pt idx="15">
                  <c:v>410555.9599999999</c:v>
                </c:pt>
                <c:pt idx="16">
                  <c:v>385579.39999999997</c:v>
                </c:pt>
                <c:pt idx="17">
                  <c:v>394086.12999999989</c:v>
                </c:pt>
                <c:pt idx="18">
                  <c:v>378431.21999999991</c:v>
                </c:pt>
                <c:pt idx="19">
                  <c:v>412400.33</c:v>
                </c:pt>
              </c:numCache>
            </c:numRef>
          </c:val>
          <c:extLst>
            <c:ext xmlns:c16="http://schemas.microsoft.com/office/drawing/2014/chart" uri="{C3380CC4-5D6E-409C-BE32-E72D297353CC}">
              <c16:uniqueId val="{00000000-7C39-4844-B93E-CAE1E9E78F64}"/>
            </c:ext>
          </c:extLst>
        </c:ser>
        <c:ser>
          <c:idx val="1"/>
          <c:order val="1"/>
          <c:tx>
            <c:strRef>
              <c:f>Category!$C$1</c:f>
              <c:strCache>
                <c:ptCount val="1"/>
                <c:pt idx="0">
                  <c:v>Sum of Profit</c:v>
                </c:pt>
              </c:strCache>
            </c:strRef>
          </c:tx>
          <c:spPr>
            <a:solidFill>
              <a:schemeClr val="accent2"/>
            </a:solidFill>
            <a:ln>
              <a:noFill/>
            </a:ln>
            <a:effectLst/>
          </c:spPr>
          <c:invertIfNegative val="0"/>
          <c:cat>
            <c:multiLvlStrRef>
              <c:f>Category!$A$2:$A$27</c:f>
              <c:multiLvlStrCache>
                <c:ptCount val="20"/>
                <c:lvl>
                  <c:pt idx="0">
                    <c:v>Charger</c:v>
                  </c:pt>
                  <c:pt idx="1">
                    <c:v>Headphones</c:v>
                  </c:pt>
                  <c:pt idx="2">
                    <c:v>Keyboard</c:v>
                  </c:pt>
                  <c:pt idx="3">
                    <c:v>Mouse</c:v>
                  </c:pt>
                  <c:pt idx="4">
                    <c:v>Dell Laptop</c:v>
                  </c:pt>
                  <c:pt idx="5">
                    <c:v>HP Laptop</c:v>
                  </c:pt>
                  <c:pt idx="6">
                    <c:v>Lenovo Laptop</c:v>
                  </c:pt>
                  <c:pt idx="7">
                    <c:v>MacBook</c:v>
                  </c:pt>
                  <c:pt idx="8">
                    <c:v>Google Pixel</c:v>
                  </c:pt>
                  <c:pt idx="9">
                    <c:v>iPhone</c:v>
                  </c:pt>
                  <c:pt idx="10">
                    <c:v>OnePlus</c:v>
                  </c:pt>
                  <c:pt idx="11">
                    <c:v>Samsung Galaxy</c:v>
                  </c:pt>
                  <c:pt idx="12">
                    <c:v>Amazon Fire</c:v>
                  </c:pt>
                  <c:pt idx="13">
                    <c:v>iPad</c:v>
                  </c:pt>
                  <c:pt idx="14">
                    <c:v>Lenovo Tab</c:v>
                  </c:pt>
                  <c:pt idx="15">
                    <c:v>Samsung Tab</c:v>
                  </c:pt>
                  <c:pt idx="16">
                    <c:v>LG TV</c:v>
                  </c:pt>
                  <c:pt idx="17">
                    <c:v>Samsung TV</c:v>
                  </c:pt>
                  <c:pt idx="18">
                    <c:v>Sony TV</c:v>
                  </c:pt>
                  <c:pt idx="19">
                    <c:v>TCL TV</c:v>
                  </c:pt>
                </c:lvl>
                <c:lvl>
                  <c:pt idx="0">
                    <c:v>Accessories</c:v>
                  </c:pt>
                  <c:pt idx="4">
                    <c:v>Laptops</c:v>
                  </c:pt>
                  <c:pt idx="8">
                    <c:v>Mobiles</c:v>
                  </c:pt>
                  <c:pt idx="12">
                    <c:v>Tablets</c:v>
                  </c:pt>
                  <c:pt idx="16">
                    <c:v>TVs</c:v>
                  </c:pt>
                </c:lvl>
              </c:multiLvlStrCache>
            </c:multiLvlStrRef>
          </c:cat>
          <c:val>
            <c:numRef>
              <c:f>Category!$C$2:$C$27</c:f>
              <c:numCache>
                <c:formatCode>_("₹"* #,##0.00_);_("₹"* \(#,##0.00\);_("₹"* "-"??_);_(@_)</c:formatCode>
                <c:ptCount val="20"/>
                <c:pt idx="0">
                  <c:v>109146.16</c:v>
                </c:pt>
                <c:pt idx="1">
                  <c:v>76067.650000000038</c:v>
                </c:pt>
                <c:pt idx="2">
                  <c:v>70825.97</c:v>
                </c:pt>
                <c:pt idx="3">
                  <c:v>65124.980000000018</c:v>
                </c:pt>
                <c:pt idx="4">
                  <c:v>60014.880000000005</c:v>
                </c:pt>
                <c:pt idx="5">
                  <c:v>74558.359999999971</c:v>
                </c:pt>
                <c:pt idx="6">
                  <c:v>63018.78</c:v>
                </c:pt>
                <c:pt idx="7">
                  <c:v>95091.389999999985</c:v>
                </c:pt>
                <c:pt idx="8">
                  <c:v>70675.320000000007</c:v>
                </c:pt>
                <c:pt idx="9">
                  <c:v>89119.960000000021</c:v>
                </c:pt>
                <c:pt idx="10">
                  <c:v>76360.999999999985</c:v>
                </c:pt>
                <c:pt idx="11">
                  <c:v>89535.369999999981</c:v>
                </c:pt>
                <c:pt idx="12">
                  <c:v>75781.66</c:v>
                </c:pt>
                <c:pt idx="13">
                  <c:v>64510.729999999996</c:v>
                </c:pt>
                <c:pt idx="14">
                  <c:v>82404.47</c:v>
                </c:pt>
                <c:pt idx="15">
                  <c:v>80173.63</c:v>
                </c:pt>
                <c:pt idx="16">
                  <c:v>76025.120000000039</c:v>
                </c:pt>
                <c:pt idx="17">
                  <c:v>80892.58</c:v>
                </c:pt>
                <c:pt idx="18">
                  <c:v>77161.73</c:v>
                </c:pt>
                <c:pt idx="19">
                  <c:v>84269.62000000001</c:v>
                </c:pt>
              </c:numCache>
            </c:numRef>
          </c:val>
          <c:extLst>
            <c:ext xmlns:c16="http://schemas.microsoft.com/office/drawing/2014/chart" uri="{C3380CC4-5D6E-409C-BE32-E72D297353CC}">
              <c16:uniqueId val="{00000001-7C39-4844-B93E-CAE1E9E78F64}"/>
            </c:ext>
          </c:extLst>
        </c:ser>
        <c:dLbls>
          <c:showLegendKey val="0"/>
          <c:showVal val="0"/>
          <c:showCatName val="0"/>
          <c:showSerName val="0"/>
          <c:showPercent val="0"/>
          <c:showBubbleSize val="0"/>
        </c:dLbls>
        <c:gapWidth val="219"/>
        <c:overlap val="-27"/>
        <c:axId val="1382619359"/>
        <c:axId val="1382619839"/>
      </c:barChart>
      <c:catAx>
        <c:axId val="138261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9839"/>
        <c:crosses val="autoZero"/>
        <c:auto val="1"/>
        <c:lblAlgn val="ctr"/>
        <c:lblOffset val="100"/>
        <c:noMultiLvlLbl val="0"/>
      </c:catAx>
      <c:valAx>
        <c:axId val="13826198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9359"/>
        <c:crosses val="autoZero"/>
        <c:crossBetween val="between"/>
      </c:valAx>
      <c:spPr>
        <a:noFill/>
        <a:ln>
          <a:noFill/>
        </a:ln>
        <a:effectLst/>
      </c:spPr>
    </c:plotArea>
    <c:legend>
      <c:legendPos val="r"/>
      <c:layout>
        <c:manualLayout>
          <c:xMode val="edge"/>
          <c:yMode val="edge"/>
          <c:x val="0.74286942257217847"/>
          <c:y val="3.3193715368912219E-2"/>
          <c:w val="0.21961646950211658"/>
          <c:h val="0.15495976226112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Dataset.xlsx]Channel!PivotTable4</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Sales by Channel</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222222222222127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000000000000005"/>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0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777777777777777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333333333333333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944444444444444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Channel!$B$1</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9F1-4A28-9EC4-470F1947E3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9F1-4A28-9EC4-470F1947E3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B9F1-4A28-9EC4-470F1947E3C5}"/>
              </c:ext>
            </c:extLst>
          </c:dPt>
          <c:dLbls>
            <c:dLbl>
              <c:idx val="0"/>
              <c:layout>
                <c:manualLayout>
                  <c:x val="-0.10000000000000005"/>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F1-4A28-9EC4-470F1947E3C5}"/>
                </c:ext>
              </c:extLst>
            </c:dLbl>
            <c:dLbl>
              <c:idx val="1"/>
              <c:layout>
                <c:manualLayout>
                  <c:x val="8.3333333333333332E-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F1-4A28-9EC4-470F1947E3C5}"/>
                </c:ext>
              </c:extLst>
            </c:dLbl>
            <c:dLbl>
              <c:idx val="2"/>
              <c:layout>
                <c:manualLayout>
                  <c:x val="7.777777777777777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F1-4A28-9EC4-470F1947E3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Channel!$A$2:$A$5</c:f>
              <c:strCache>
                <c:ptCount val="3"/>
                <c:pt idx="0">
                  <c:v>Online</c:v>
                </c:pt>
                <c:pt idx="1">
                  <c:v>Distributor</c:v>
                </c:pt>
                <c:pt idx="2">
                  <c:v>Retail</c:v>
                </c:pt>
              </c:strCache>
            </c:strRef>
          </c:cat>
          <c:val>
            <c:numRef>
              <c:f>Channel!$B$2:$B$5</c:f>
              <c:numCache>
                <c:formatCode>_("₹"* #,##0.00_);_("₹"* \(#,##0.00\);_("₹"* "-"??_);_(@_)</c:formatCode>
                <c:ptCount val="3"/>
                <c:pt idx="0">
                  <c:v>2715180.1499999976</c:v>
                </c:pt>
                <c:pt idx="1">
                  <c:v>2573105.5499999975</c:v>
                </c:pt>
                <c:pt idx="2">
                  <c:v>2518956.6200000015</c:v>
                </c:pt>
              </c:numCache>
            </c:numRef>
          </c:val>
          <c:extLst>
            <c:ext xmlns:c16="http://schemas.microsoft.com/office/drawing/2014/chart" uri="{C3380CC4-5D6E-409C-BE32-E72D297353CC}">
              <c16:uniqueId val="{00000000-B9F1-4A28-9EC4-470F1947E3C5}"/>
            </c:ext>
          </c:extLst>
        </c:ser>
        <c:ser>
          <c:idx val="1"/>
          <c:order val="1"/>
          <c:tx>
            <c:strRef>
              <c:f>Channel!$C$1</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9F1-4A28-9EC4-470F1947E3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B9F1-4A28-9EC4-470F1947E3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F1-4A28-9EC4-470F1947E3C5}"/>
              </c:ext>
            </c:extLst>
          </c:dPt>
          <c:dLbls>
            <c:dLbl>
              <c:idx val="0"/>
              <c:layout>
                <c:manualLayout>
                  <c:x val="9.7222222222222127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F1-4A28-9EC4-470F1947E3C5}"/>
                </c:ext>
              </c:extLst>
            </c:dLbl>
            <c:dLbl>
              <c:idx val="1"/>
              <c:layout>
                <c:manualLayout>
                  <c:x val="1.9444444444444445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F1-4A28-9EC4-470F1947E3C5}"/>
                </c:ext>
              </c:extLst>
            </c:dLbl>
            <c:dLbl>
              <c:idx val="2"/>
              <c:layout>
                <c:manualLayout>
                  <c:x val="-0.05"/>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F1-4A28-9EC4-470F1947E3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Channel!$A$2:$A$5</c:f>
              <c:strCache>
                <c:ptCount val="3"/>
                <c:pt idx="0">
                  <c:v>Online</c:v>
                </c:pt>
                <c:pt idx="1">
                  <c:v>Distributor</c:v>
                </c:pt>
                <c:pt idx="2">
                  <c:v>Retail</c:v>
                </c:pt>
              </c:strCache>
            </c:strRef>
          </c:cat>
          <c:val>
            <c:numRef>
              <c:f>Channel!$C$2:$C$5</c:f>
              <c:numCache>
                <c:formatCode>_("₹"* #,##0.00_);_("₹"* \(#,##0.00\);_("₹"* "-"??_);_(@_)</c:formatCode>
                <c:ptCount val="3"/>
                <c:pt idx="0">
                  <c:v>543959.57999999984</c:v>
                </c:pt>
                <c:pt idx="1">
                  <c:v>508752.95000000007</c:v>
                </c:pt>
                <c:pt idx="2">
                  <c:v>508046.82999999984</c:v>
                </c:pt>
              </c:numCache>
            </c:numRef>
          </c:val>
          <c:extLst>
            <c:ext xmlns:c16="http://schemas.microsoft.com/office/drawing/2014/chart" uri="{C3380CC4-5D6E-409C-BE32-E72D297353CC}">
              <c16:uniqueId val="{00000001-B9F1-4A28-9EC4-470F1947E3C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Dataset.xlsx]Customer Type!PivotTable5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Sales &amp; Profit by Customer Type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Type'!$B$1</c:f>
              <c:strCache>
                <c:ptCount val="1"/>
                <c:pt idx="0">
                  <c:v>Sum of 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Type'!$A$2:$A$4</c:f>
              <c:strCache>
                <c:ptCount val="2"/>
                <c:pt idx="0">
                  <c:v>Existing</c:v>
                </c:pt>
                <c:pt idx="1">
                  <c:v>New</c:v>
                </c:pt>
              </c:strCache>
            </c:strRef>
          </c:cat>
          <c:val>
            <c:numRef>
              <c:f>'Customer Type'!$B$2:$B$4</c:f>
              <c:numCache>
                <c:formatCode>_("₹"* #,##0.00_);_("₹"* \(#,##0.00\);_("₹"* "-"??_);_(@_)</c:formatCode>
                <c:ptCount val="2"/>
                <c:pt idx="0">
                  <c:v>3974416.16</c:v>
                </c:pt>
                <c:pt idx="1">
                  <c:v>3832826.1599999992</c:v>
                </c:pt>
              </c:numCache>
            </c:numRef>
          </c:val>
          <c:extLst>
            <c:ext xmlns:c16="http://schemas.microsoft.com/office/drawing/2014/chart" uri="{C3380CC4-5D6E-409C-BE32-E72D297353CC}">
              <c16:uniqueId val="{00000000-E947-49DE-9246-D1CA130D127B}"/>
            </c:ext>
          </c:extLst>
        </c:ser>
        <c:ser>
          <c:idx val="1"/>
          <c:order val="1"/>
          <c:tx>
            <c:strRef>
              <c:f>'Customer Type'!$C$1</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Type'!$A$2:$A$4</c:f>
              <c:strCache>
                <c:ptCount val="2"/>
                <c:pt idx="0">
                  <c:v>Existing</c:v>
                </c:pt>
                <c:pt idx="1">
                  <c:v>New</c:v>
                </c:pt>
              </c:strCache>
            </c:strRef>
          </c:cat>
          <c:val>
            <c:numRef>
              <c:f>'Customer Type'!$C$2:$C$4</c:f>
              <c:numCache>
                <c:formatCode>_("₹"* #,##0.00_);_("₹"* \(#,##0.00\);_("₹"* "-"??_);_(@_)</c:formatCode>
                <c:ptCount val="2"/>
                <c:pt idx="0">
                  <c:v>798322.70999999961</c:v>
                </c:pt>
                <c:pt idx="1">
                  <c:v>762436.64999999944</c:v>
                </c:pt>
              </c:numCache>
            </c:numRef>
          </c:val>
          <c:extLst>
            <c:ext xmlns:c16="http://schemas.microsoft.com/office/drawing/2014/chart" uri="{C3380CC4-5D6E-409C-BE32-E72D297353CC}">
              <c16:uniqueId val="{00000001-E947-49DE-9246-D1CA130D127B}"/>
            </c:ext>
          </c:extLst>
        </c:ser>
        <c:dLbls>
          <c:dLblPos val="outEnd"/>
          <c:showLegendKey val="0"/>
          <c:showVal val="1"/>
          <c:showCatName val="0"/>
          <c:showSerName val="0"/>
          <c:showPercent val="0"/>
          <c:showBubbleSize val="0"/>
        </c:dLbls>
        <c:gapWidth val="219"/>
        <c:overlap val="-27"/>
        <c:axId val="1382655839"/>
        <c:axId val="1382651039"/>
      </c:barChart>
      <c:catAx>
        <c:axId val="13826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51039"/>
        <c:crosses val="autoZero"/>
        <c:auto val="1"/>
        <c:lblAlgn val="ctr"/>
        <c:lblOffset val="100"/>
        <c:noMultiLvlLbl val="0"/>
      </c:catAx>
      <c:valAx>
        <c:axId val="13826510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Dataset.xlsx]Top Products!PivotTable6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Top Products by Sales</a:t>
            </a:r>
            <a:endParaRPr lang="en-IN" b="1"/>
          </a:p>
        </c:rich>
      </c:tx>
      <c:layout>
        <c:manualLayout>
          <c:xMode val="edge"/>
          <c:yMode val="edge"/>
          <c:x val="0.31800678040244967"/>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21981627296588"/>
          <c:y val="0.2106984543598717"/>
          <c:w val="0.73733902012248465"/>
          <c:h val="0.45856809565470985"/>
        </c:manualLayout>
      </c:layout>
      <c:barChart>
        <c:barDir val="col"/>
        <c:grouping val="clustered"/>
        <c:varyColors val="0"/>
        <c:ser>
          <c:idx val="0"/>
          <c:order val="0"/>
          <c:tx>
            <c:strRef>
              <c:f>'Top Products'!$B$1</c:f>
              <c:strCache>
                <c:ptCount val="1"/>
                <c:pt idx="0">
                  <c:v>Sum of Total Sales</c:v>
                </c:pt>
              </c:strCache>
            </c:strRef>
          </c:tx>
          <c:spPr>
            <a:solidFill>
              <a:schemeClr val="accent1"/>
            </a:solidFill>
            <a:ln>
              <a:noFill/>
            </a:ln>
            <a:effectLst/>
          </c:spPr>
          <c:invertIfNegative val="0"/>
          <c:cat>
            <c:strRef>
              <c:f>'Top Products'!$A$2:$A$22</c:f>
              <c:strCache>
                <c:ptCount val="20"/>
                <c:pt idx="0">
                  <c:v>Charger</c:v>
                </c:pt>
                <c:pt idx="1">
                  <c:v>MacBook</c:v>
                </c:pt>
                <c:pt idx="2">
                  <c:v>Samsung Galaxy</c:v>
                </c:pt>
                <c:pt idx="3">
                  <c:v>iPhone</c:v>
                </c:pt>
                <c:pt idx="4">
                  <c:v>TCL TV</c:v>
                </c:pt>
                <c:pt idx="5">
                  <c:v>Samsung Tab</c:v>
                </c:pt>
                <c:pt idx="6">
                  <c:v>Lenovo Tab</c:v>
                </c:pt>
                <c:pt idx="7">
                  <c:v>Amazon Fire</c:v>
                </c:pt>
                <c:pt idx="8">
                  <c:v>Samsung TV</c:v>
                </c:pt>
                <c:pt idx="9">
                  <c:v>LG TV</c:v>
                </c:pt>
                <c:pt idx="10">
                  <c:v>Headphones</c:v>
                </c:pt>
                <c:pt idx="11">
                  <c:v>Sony TV</c:v>
                </c:pt>
                <c:pt idx="12">
                  <c:v>HP Laptop</c:v>
                </c:pt>
                <c:pt idx="13">
                  <c:v>OnePlus</c:v>
                </c:pt>
                <c:pt idx="14">
                  <c:v>Keyboard</c:v>
                </c:pt>
                <c:pt idx="15">
                  <c:v>Google Pixel</c:v>
                </c:pt>
                <c:pt idx="16">
                  <c:v>iPad</c:v>
                </c:pt>
                <c:pt idx="17">
                  <c:v>Mouse</c:v>
                </c:pt>
                <c:pt idx="18">
                  <c:v>Lenovo Laptop</c:v>
                </c:pt>
                <c:pt idx="19">
                  <c:v>Dell Laptop</c:v>
                </c:pt>
              </c:strCache>
            </c:strRef>
          </c:cat>
          <c:val>
            <c:numRef>
              <c:f>'Top Products'!$B$2:$B$22</c:f>
              <c:numCache>
                <c:formatCode>_("₹"* #,##0.00_);_("₹"* \(#,##0.00\);_("₹"* "-"??_);_(@_)</c:formatCode>
                <c:ptCount val="20"/>
                <c:pt idx="0">
                  <c:v>555411.74000000011</c:v>
                </c:pt>
                <c:pt idx="1">
                  <c:v>486493.12000000023</c:v>
                </c:pt>
                <c:pt idx="2">
                  <c:v>462604.63000000012</c:v>
                </c:pt>
                <c:pt idx="3">
                  <c:v>443706.75000000017</c:v>
                </c:pt>
                <c:pt idx="4">
                  <c:v>412400.33</c:v>
                </c:pt>
                <c:pt idx="5">
                  <c:v>410555.9599999999</c:v>
                </c:pt>
                <c:pt idx="6">
                  <c:v>409516.36999999994</c:v>
                </c:pt>
                <c:pt idx="7">
                  <c:v>394160.28</c:v>
                </c:pt>
                <c:pt idx="8">
                  <c:v>394086.12999999989</c:v>
                </c:pt>
                <c:pt idx="9">
                  <c:v>385579.39999999997</c:v>
                </c:pt>
                <c:pt idx="10">
                  <c:v>383651.54000000015</c:v>
                </c:pt>
                <c:pt idx="11">
                  <c:v>378431.21999999991</c:v>
                </c:pt>
                <c:pt idx="12">
                  <c:v>378117.93</c:v>
                </c:pt>
                <c:pt idx="13">
                  <c:v>372717.11</c:v>
                </c:pt>
                <c:pt idx="14">
                  <c:v>359397</c:v>
                </c:pt>
                <c:pt idx="15">
                  <c:v>337433.99000000005</c:v>
                </c:pt>
                <c:pt idx="16">
                  <c:v>324316.55999999988</c:v>
                </c:pt>
                <c:pt idx="17">
                  <c:v>314970.03000000003</c:v>
                </c:pt>
                <c:pt idx="18">
                  <c:v>310328.29000000004</c:v>
                </c:pt>
                <c:pt idx="19">
                  <c:v>293363.94</c:v>
                </c:pt>
              </c:numCache>
            </c:numRef>
          </c:val>
          <c:extLst>
            <c:ext xmlns:c16="http://schemas.microsoft.com/office/drawing/2014/chart" uri="{C3380CC4-5D6E-409C-BE32-E72D297353CC}">
              <c16:uniqueId val="{00000000-887F-4023-B131-C9B79E40B858}"/>
            </c:ext>
          </c:extLst>
        </c:ser>
        <c:ser>
          <c:idx val="1"/>
          <c:order val="1"/>
          <c:tx>
            <c:strRef>
              <c:f>'Top Products'!$C$1</c:f>
              <c:strCache>
                <c:ptCount val="1"/>
                <c:pt idx="0">
                  <c:v>Sum of Profit</c:v>
                </c:pt>
              </c:strCache>
            </c:strRef>
          </c:tx>
          <c:spPr>
            <a:solidFill>
              <a:schemeClr val="accent2"/>
            </a:solidFill>
            <a:ln>
              <a:noFill/>
            </a:ln>
            <a:effectLst/>
          </c:spPr>
          <c:invertIfNegative val="0"/>
          <c:cat>
            <c:strRef>
              <c:f>'Top Products'!$A$2:$A$22</c:f>
              <c:strCache>
                <c:ptCount val="20"/>
                <c:pt idx="0">
                  <c:v>Charger</c:v>
                </c:pt>
                <c:pt idx="1">
                  <c:v>MacBook</c:v>
                </c:pt>
                <c:pt idx="2">
                  <c:v>Samsung Galaxy</c:v>
                </c:pt>
                <c:pt idx="3">
                  <c:v>iPhone</c:v>
                </c:pt>
                <c:pt idx="4">
                  <c:v>TCL TV</c:v>
                </c:pt>
                <c:pt idx="5">
                  <c:v>Samsung Tab</c:v>
                </c:pt>
                <c:pt idx="6">
                  <c:v>Lenovo Tab</c:v>
                </c:pt>
                <c:pt idx="7">
                  <c:v>Amazon Fire</c:v>
                </c:pt>
                <c:pt idx="8">
                  <c:v>Samsung TV</c:v>
                </c:pt>
                <c:pt idx="9">
                  <c:v>LG TV</c:v>
                </c:pt>
                <c:pt idx="10">
                  <c:v>Headphones</c:v>
                </c:pt>
                <c:pt idx="11">
                  <c:v>Sony TV</c:v>
                </c:pt>
                <c:pt idx="12">
                  <c:v>HP Laptop</c:v>
                </c:pt>
                <c:pt idx="13">
                  <c:v>OnePlus</c:v>
                </c:pt>
                <c:pt idx="14">
                  <c:v>Keyboard</c:v>
                </c:pt>
                <c:pt idx="15">
                  <c:v>Google Pixel</c:v>
                </c:pt>
                <c:pt idx="16">
                  <c:v>iPad</c:v>
                </c:pt>
                <c:pt idx="17">
                  <c:v>Mouse</c:v>
                </c:pt>
                <c:pt idx="18">
                  <c:v>Lenovo Laptop</c:v>
                </c:pt>
                <c:pt idx="19">
                  <c:v>Dell Laptop</c:v>
                </c:pt>
              </c:strCache>
            </c:strRef>
          </c:cat>
          <c:val>
            <c:numRef>
              <c:f>'Top Products'!$C$2:$C$22</c:f>
              <c:numCache>
                <c:formatCode>_("₹"* #,##0.00_);_("₹"* \(#,##0.00\);_("₹"* "-"??_);_(@_)</c:formatCode>
                <c:ptCount val="20"/>
                <c:pt idx="0">
                  <c:v>109146.16</c:v>
                </c:pt>
                <c:pt idx="1">
                  <c:v>95091.389999999985</c:v>
                </c:pt>
                <c:pt idx="2">
                  <c:v>89535.369999999981</c:v>
                </c:pt>
                <c:pt idx="3">
                  <c:v>89119.960000000021</c:v>
                </c:pt>
                <c:pt idx="4">
                  <c:v>84269.62000000001</c:v>
                </c:pt>
                <c:pt idx="5">
                  <c:v>80173.63</c:v>
                </c:pt>
                <c:pt idx="6">
                  <c:v>82404.47</c:v>
                </c:pt>
                <c:pt idx="7">
                  <c:v>75781.66</c:v>
                </c:pt>
                <c:pt idx="8">
                  <c:v>80892.58</c:v>
                </c:pt>
                <c:pt idx="9">
                  <c:v>76025.120000000039</c:v>
                </c:pt>
                <c:pt idx="10">
                  <c:v>76067.650000000038</c:v>
                </c:pt>
                <c:pt idx="11">
                  <c:v>77161.73</c:v>
                </c:pt>
                <c:pt idx="12">
                  <c:v>74558.359999999971</c:v>
                </c:pt>
                <c:pt idx="13">
                  <c:v>76360.999999999985</c:v>
                </c:pt>
                <c:pt idx="14">
                  <c:v>70825.97</c:v>
                </c:pt>
                <c:pt idx="15">
                  <c:v>70675.320000000007</c:v>
                </c:pt>
                <c:pt idx="16">
                  <c:v>64510.729999999996</c:v>
                </c:pt>
                <c:pt idx="17">
                  <c:v>65124.980000000018</c:v>
                </c:pt>
                <c:pt idx="18">
                  <c:v>63018.78</c:v>
                </c:pt>
                <c:pt idx="19">
                  <c:v>60014.880000000005</c:v>
                </c:pt>
              </c:numCache>
            </c:numRef>
          </c:val>
          <c:extLst>
            <c:ext xmlns:c16="http://schemas.microsoft.com/office/drawing/2014/chart" uri="{C3380CC4-5D6E-409C-BE32-E72D297353CC}">
              <c16:uniqueId val="{00000001-887F-4023-B131-C9B79E40B858}"/>
            </c:ext>
          </c:extLst>
        </c:ser>
        <c:dLbls>
          <c:showLegendKey val="0"/>
          <c:showVal val="0"/>
          <c:showCatName val="0"/>
          <c:showSerName val="0"/>
          <c:showPercent val="0"/>
          <c:showBubbleSize val="0"/>
        </c:dLbls>
        <c:gapWidth val="219"/>
        <c:overlap val="-27"/>
        <c:axId val="1382645279"/>
        <c:axId val="1382657279"/>
      </c:barChart>
      <c:catAx>
        <c:axId val="138264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57279"/>
        <c:crosses val="autoZero"/>
        <c:auto val="1"/>
        <c:lblAlgn val="ctr"/>
        <c:lblOffset val="100"/>
        <c:noMultiLvlLbl val="0"/>
      </c:catAx>
      <c:valAx>
        <c:axId val="13826572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45279"/>
        <c:crosses val="autoZero"/>
        <c:crossBetween val="between"/>
      </c:valAx>
      <c:spPr>
        <a:noFill/>
        <a:ln>
          <a:noFill/>
        </a:ln>
        <a:effectLst/>
      </c:spPr>
    </c:plotArea>
    <c:legend>
      <c:legendPos val="r"/>
      <c:layout>
        <c:manualLayout>
          <c:xMode val="edge"/>
          <c:yMode val="edge"/>
          <c:x val="0.75398053368328943"/>
          <c:y val="6.0971493146689974E-2"/>
          <c:w val="0.21947636330147727"/>
          <c:h val="0.15495976226112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518160</xdr:colOff>
      <xdr:row>4</xdr:row>
      <xdr:rowOff>87630</xdr:rowOff>
    </xdr:from>
    <xdr:to>
      <xdr:col>16</xdr:col>
      <xdr:colOff>220980</xdr:colOff>
      <xdr:row>23</xdr:row>
      <xdr:rowOff>45720</xdr:rowOff>
    </xdr:to>
    <xdr:graphicFrame macro="">
      <xdr:nvGraphicFramePr>
        <xdr:cNvPr id="2" name="Chart 1">
          <a:extLst>
            <a:ext uri="{FF2B5EF4-FFF2-40B4-BE49-F238E27FC236}">
              <a16:creationId xmlns:a16="http://schemas.microsoft.com/office/drawing/2014/main" id="{3ACD66D0-65F9-C89B-0E48-509DE23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236220</xdr:colOff>
      <xdr:row>4</xdr:row>
      <xdr:rowOff>60960</xdr:rowOff>
    </xdr:from>
    <xdr:to>
      <xdr:col>25</xdr:col>
      <xdr:colOff>236219</xdr:colOff>
      <xdr:row>17</xdr:row>
      <xdr:rowOff>150495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858F660-3328-8A43-4D5F-348AC762E0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33569" y="795418"/>
              <a:ext cx="1817783" cy="2476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335280</xdr:colOff>
      <xdr:row>4</xdr:row>
      <xdr:rowOff>76200</xdr:rowOff>
    </xdr:from>
    <xdr:to>
      <xdr:col>28</xdr:col>
      <xdr:colOff>335280</xdr:colOff>
      <xdr:row>17</xdr:row>
      <xdr:rowOff>165735</xdr:rowOff>
    </xdr:to>
    <mc:AlternateContent xmlns:mc="http://schemas.openxmlformats.org/markup-compatibility/2006" xmlns:a14="http://schemas.microsoft.com/office/drawing/2010/main">
      <mc:Choice Requires="a14">
        <xdr:graphicFrame macro="">
          <xdr:nvGraphicFramePr>
            <xdr:cNvPr id="4" name="Sales Channel">
              <a:extLst>
                <a:ext uri="{FF2B5EF4-FFF2-40B4-BE49-F238E27FC236}">
                  <a16:creationId xmlns:a16="http://schemas.microsoft.com/office/drawing/2014/main" id="{48390264-5906-9443-6855-0D0C1EFD4463}"/>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6750413" y="810658"/>
              <a:ext cx="1817783" cy="2476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3</xdr:row>
      <xdr:rowOff>152400</xdr:rowOff>
    </xdr:from>
    <xdr:to>
      <xdr:col>19</xdr:col>
      <xdr:colOff>457200</xdr:colOff>
      <xdr:row>17</xdr:row>
      <xdr:rowOff>59055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9630A941-48E1-8974-D9FC-C62CEDEAB0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18983" y="703243"/>
              <a:ext cx="1817783" cy="2477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350520</xdr:colOff>
      <xdr:row>3</xdr:row>
      <xdr:rowOff>144780</xdr:rowOff>
    </xdr:from>
    <xdr:to>
      <xdr:col>22</xdr:col>
      <xdr:colOff>350520</xdr:colOff>
      <xdr:row>17</xdr:row>
      <xdr:rowOff>51435</xdr:rowOff>
    </xdr:to>
    <mc:AlternateContent xmlns:mc="http://schemas.openxmlformats.org/markup-compatibility/2006" xmlns:a14="http://schemas.microsoft.com/office/drawing/2010/main">
      <mc:Choice Requires="a14">
        <xdr:graphicFrame macro="">
          <xdr:nvGraphicFramePr>
            <xdr:cNvPr id="6" name="Customer Type">
              <a:extLst>
                <a:ext uri="{FF2B5EF4-FFF2-40B4-BE49-F238E27FC236}">
                  <a16:creationId xmlns:a16="http://schemas.microsoft.com/office/drawing/2014/main" id="{420687A6-0E7C-708F-EDE2-905BF6E12EB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130086" y="695623"/>
              <a:ext cx="1817783" cy="2477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286989</xdr:colOff>
      <xdr:row>20</xdr:row>
      <xdr:rowOff>158460</xdr:rowOff>
    </xdr:from>
    <xdr:to>
      <xdr:col>22</xdr:col>
      <xdr:colOff>594911</xdr:colOff>
      <xdr:row>28</xdr:row>
      <xdr:rowOff>61144</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916520FC-8F51-BCFB-613F-C742034FE4B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4700" y="3830749"/>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1</xdr:row>
      <xdr:rowOff>133350</xdr:rowOff>
    </xdr:from>
    <xdr:to>
      <xdr:col>11</xdr:col>
      <xdr:colOff>327660</xdr:colOff>
      <xdr:row>16</xdr:row>
      <xdr:rowOff>133350</xdr:rowOff>
    </xdr:to>
    <xdr:graphicFrame macro="">
      <xdr:nvGraphicFramePr>
        <xdr:cNvPr id="2" name="Chart 1">
          <a:extLst>
            <a:ext uri="{FF2B5EF4-FFF2-40B4-BE49-F238E27FC236}">
              <a16:creationId xmlns:a16="http://schemas.microsoft.com/office/drawing/2014/main" id="{758736FF-58FB-81A1-84C0-AF9CB5C33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441960</xdr:colOff>
      <xdr:row>6</xdr:row>
      <xdr:rowOff>41910</xdr:rowOff>
    </xdr:from>
    <xdr:to>
      <xdr:col>7</xdr:col>
      <xdr:colOff>1097280</xdr:colOff>
      <xdr:row>21</xdr:row>
      <xdr:rowOff>41910</xdr:rowOff>
    </xdr:to>
    <xdr:graphicFrame macro="">
      <xdr:nvGraphicFramePr>
        <xdr:cNvPr id="4" name="Chart 3">
          <a:extLst>
            <a:ext uri="{FF2B5EF4-FFF2-40B4-BE49-F238E27FC236}">
              <a16:creationId xmlns:a16="http://schemas.microsoft.com/office/drawing/2014/main" id="{9EB62C34-97BF-8926-9E9A-DBB11A7A2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72390</xdr:rowOff>
    </xdr:from>
    <xdr:to>
      <xdr:col>11</xdr:col>
      <xdr:colOff>312420</xdr:colOff>
      <xdr:row>17</xdr:row>
      <xdr:rowOff>72390</xdr:rowOff>
    </xdr:to>
    <xdr:graphicFrame macro="">
      <xdr:nvGraphicFramePr>
        <xdr:cNvPr id="3" name="Chart 2">
          <a:extLst>
            <a:ext uri="{FF2B5EF4-FFF2-40B4-BE49-F238E27FC236}">
              <a16:creationId xmlns:a16="http://schemas.microsoft.com/office/drawing/2014/main" id="{DCDC8E60-C626-4863-0BFF-9871B8F8A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41910</xdr:rowOff>
    </xdr:from>
    <xdr:to>
      <xdr:col>11</xdr:col>
      <xdr:colOff>144780</xdr:colOff>
      <xdr:row>18</xdr:row>
      <xdr:rowOff>41910</xdr:rowOff>
    </xdr:to>
    <xdr:graphicFrame macro="">
      <xdr:nvGraphicFramePr>
        <xdr:cNvPr id="2" name="Chart 1">
          <a:extLst>
            <a:ext uri="{FF2B5EF4-FFF2-40B4-BE49-F238E27FC236}">
              <a16:creationId xmlns:a16="http://schemas.microsoft.com/office/drawing/2014/main" id="{20EED71D-F9C8-5D56-83BD-29A110260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182880</xdr:colOff>
      <xdr:row>3</xdr:row>
      <xdr:rowOff>175260</xdr:rowOff>
    </xdr:from>
    <xdr:to>
      <xdr:col>11</xdr:col>
      <xdr:colOff>487680</xdr:colOff>
      <xdr:row>18</xdr:row>
      <xdr:rowOff>175260</xdr:rowOff>
    </xdr:to>
    <xdr:graphicFrame macro="">
      <xdr:nvGraphicFramePr>
        <xdr:cNvPr id="2" name="Chart 1">
          <a:extLst>
            <a:ext uri="{FF2B5EF4-FFF2-40B4-BE49-F238E27FC236}">
              <a16:creationId xmlns:a16="http://schemas.microsoft.com/office/drawing/2014/main" id="{8EA1EC8C-E6C1-B665-3F99-2090D0692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MMADEEP RAMTEKE" refreshedDate="45950.52198622685" createdVersion="8" refreshedVersion="8" minRefreshableVersion="3" recordCount="1200" xr:uid="{E5F57942-6FDB-42CB-991A-95888058AA3F}">
  <cacheSource type="worksheet">
    <worksheetSource name="SalesData"/>
  </cacheSource>
  <cacheFields count="17">
    <cacheField name="Order ID" numFmtId="0">
      <sharedItems/>
    </cacheField>
    <cacheField name="Order Date" numFmtId="165">
      <sharedItems containsSemiMixedTypes="0" containsNonDate="0" containsDate="1" containsString="0" minDate="2022-01-01T00:00:00" maxDate="2024-12-28T00:00:00" count="542">
        <d v="2022-01-01T00:00:00"/>
        <d v="2022-01-02T00:00:00"/>
        <d v="2022-01-03T00:00:00"/>
        <d v="2022-01-04T00:00:00"/>
        <d v="2022-01-07T00:00:00"/>
        <d v="2022-01-09T00:00:00"/>
        <d v="2022-01-13T00:00:00"/>
        <d v="2022-01-15T00:00:00"/>
        <d v="2022-01-16T00:00:00"/>
        <d v="2022-01-17T00:00:00"/>
        <d v="2022-01-18T00:00:00"/>
        <d v="2022-01-19T00:00:00"/>
        <d v="2022-01-20T00:00:00"/>
        <d v="2022-01-22T00:00:00"/>
        <d v="2022-01-23T00:00:00"/>
        <d v="2022-01-24T00:00:00"/>
        <d v="2022-01-26T00:00:00"/>
        <d v="2022-01-27T00:00:00"/>
        <d v="2022-01-28T00:00:00"/>
        <d v="2022-02-01T00:00:00"/>
        <d v="2022-02-02T00:00:00"/>
        <d v="2022-02-03T00:00:00"/>
        <d v="2022-02-04T00:00:00"/>
        <d v="2022-02-07T00:00:00"/>
        <d v="2022-02-09T00:00:00"/>
        <d v="2022-02-14T00:00:00"/>
        <d v="2022-02-15T00:00:00"/>
        <d v="2022-02-17T00:00:00"/>
        <d v="2022-02-18T00:00:00"/>
        <d v="2022-02-19T00:00:00"/>
        <d v="2022-02-21T00:00:00"/>
        <d v="2022-02-23T00:00:00"/>
        <d v="2022-02-26T00:00:00"/>
        <d v="2022-02-28T00:00:00"/>
        <d v="2022-03-01T00:00:00"/>
        <d v="2022-03-03T00:00:00"/>
        <d v="2022-03-06T00:00:00"/>
        <d v="2022-03-16T00:00:00"/>
        <d v="2022-03-17T00:00:00"/>
        <d v="2022-03-20T00:00:00"/>
        <d v="2022-03-21T00:00:00"/>
        <d v="2022-03-22T00:00:00"/>
        <d v="2022-03-24T00:00:00"/>
        <d v="2022-04-01T00:00:00"/>
        <d v="2022-04-02T00:00:00"/>
        <d v="2022-04-03T00:00:00"/>
        <d v="2022-04-04T00:00:00"/>
        <d v="2022-04-05T00:00:00"/>
        <d v="2022-04-06T00:00:00"/>
        <d v="2022-04-07T00:00:00"/>
        <d v="2022-04-08T00:00:00"/>
        <d v="2022-04-09T00:00:00"/>
        <d v="2022-04-12T00:00:00"/>
        <d v="2022-04-13T00:00:00"/>
        <d v="2022-04-14T00:00:00"/>
        <d v="2022-04-16T00:00:00"/>
        <d v="2022-04-20T00:00:00"/>
        <d v="2022-04-21T00:00:00"/>
        <d v="2022-04-23T00:00:00"/>
        <d v="2022-04-26T00:00:00"/>
        <d v="2022-04-27T00:00:00"/>
        <d v="2022-04-28T00:00:00"/>
        <d v="2022-04-29T00:00:00"/>
        <d v="2022-05-02T00:00:00"/>
        <d v="2022-05-03T00:00:00"/>
        <d v="2022-05-05T00:00:00"/>
        <d v="2022-05-06T00:00:00"/>
        <d v="2022-05-08T00:00:00"/>
        <d v="2022-05-09T00:00:00"/>
        <d v="2022-05-11T00:00:00"/>
        <d v="2022-05-12T00:00:00"/>
        <d v="2022-05-13T00:00:00"/>
        <d v="2022-05-17T00:00:00"/>
        <d v="2022-05-18T00:00:00"/>
        <d v="2022-05-21T00:00:00"/>
        <d v="2022-05-25T00:00:00"/>
        <d v="2022-05-28T00:00:00"/>
        <d v="2022-05-29T00:00:00"/>
        <d v="2022-05-31T00:00:00"/>
        <d v="2022-06-01T00:00:00"/>
        <d v="2022-06-05T00:00:00"/>
        <d v="2022-06-06T00:00:00"/>
        <d v="2022-06-07T00:00:00"/>
        <d v="2022-06-09T00:00:00"/>
        <d v="2022-06-12T00:00:00"/>
        <d v="2022-06-14T00:00:00"/>
        <d v="2022-06-15T00:00:00"/>
        <d v="2022-06-16T00:00:00"/>
        <d v="2022-06-17T00:00:00"/>
        <d v="2022-06-20T00:00:00"/>
        <d v="2022-06-22T00:00:00"/>
        <d v="2022-06-23T00:00:00"/>
        <d v="2022-06-24T00:00:00"/>
        <d v="2022-06-25T00:00:00"/>
        <d v="2022-06-28T00:00:00"/>
        <d v="2022-06-30T00:00:00"/>
        <d v="2022-07-09T00:00:00"/>
        <d v="2022-07-11T00:00:00"/>
        <d v="2022-07-14T00:00:00"/>
        <d v="2022-07-15T00:00:00"/>
        <d v="2022-07-18T00:00:00"/>
        <d v="2022-07-20T00:00:00"/>
        <d v="2022-07-21T00:00:00"/>
        <d v="2022-07-22T00:00:00"/>
        <d v="2022-07-24T00:00:00"/>
        <d v="2022-07-25T00:00:00"/>
        <d v="2022-07-26T00:00:00"/>
        <d v="2022-07-28T00:00:00"/>
        <d v="2022-07-29T00:00:00"/>
        <d v="2022-07-31T00:00:00"/>
        <d v="2022-08-01T00:00:00"/>
        <d v="2022-08-03T00:00:00"/>
        <d v="2022-08-07T00:00:00"/>
        <d v="2022-08-12T00:00:00"/>
        <d v="2022-08-13T00:00:00"/>
        <d v="2022-08-14T00:00:00"/>
        <d v="2022-08-16T00:00:00"/>
        <d v="2022-08-19T00:00:00"/>
        <d v="2022-08-21T00:00:00"/>
        <d v="2022-08-23T00:00:00"/>
        <d v="2022-08-25T00:00:00"/>
        <d v="2022-08-27T00:00:00"/>
        <d v="2022-08-29T00:00:00"/>
        <d v="2022-08-30T00:00:00"/>
        <d v="2022-09-02T00:00:00"/>
        <d v="2022-09-04T00:00:00"/>
        <d v="2022-09-06T00:00:00"/>
        <d v="2022-09-08T00:00:00"/>
        <d v="2022-09-11T00:00:00"/>
        <d v="2022-09-12T00:00:00"/>
        <d v="2022-09-21T00:00:00"/>
        <d v="2022-09-22T00:00:00"/>
        <d v="2022-09-24T00:00:00"/>
        <d v="2022-09-25T00:00:00"/>
        <d v="2022-09-27T00:00:00"/>
        <d v="2022-09-28T00:00:00"/>
        <d v="2022-09-29T00:00:00"/>
        <d v="2022-09-30T00:00:00"/>
        <d v="2022-10-01T00:00:00"/>
        <d v="2022-10-02T00:00:00"/>
        <d v="2022-10-04T00:00:00"/>
        <d v="2022-10-06T00:00:00"/>
        <d v="2022-10-08T00:00:00"/>
        <d v="2022-10-12T00:00:00"/>
        <d v="2022-10-13T00:00:00"/>
        <d v="2022-10-17T00:00:00"/>
        <d v="2022-10-19T00:00:00"/>
        <d v="2022-10-21T00:00:00"/>
        <d v="2022-10-22T00:00:00"/>
        <d v="2022-10-24T00:00:00"/>
        <d v="2022-10-25T00:00:00"/>
        <d v="2022-10-28T00:00:00"/>
        <d v="2022-10-30T00:00:00"/>
        <d v="2022-11-02T00:00:00"/>
        <d v="2022-11-03T00:00:00"/>
        <d v="2022-11-04T00:00:00"/>
        <d v="2022-11-08T00:00:00"/>
        <d v="2022-11-09T00:00:00"/>
        <d v="2022-11-11T00:00:00"/>
        <d v="2022-11-12T00:00:00"/>
        <d v="2022-11-14T00:00:00"/>
        <d v="2022-11-16T00:00:00"/>
        <d v="2022-11-17T00:00:00"/>
        <d v="2022-11-18T00:00:00"/>
        <d v="2022-11-20T00:00:00"/>
        <d v="2022-11-22T00:00:00"/>
        <d v="2022-11-23T00:00:00"/>
        <d v="2022-11-24T00:00:00"/>
        <d v="2022-11-26T00:00:00"/>
        <d v="2022-12-01T00:00:00"/>
        <d v="2022-12-04T00:00:00"/>
        <d v="2022-12-06T00:00:00"/>
        <d v="2022-12-12T00:00:00"/>
        <d v="2022-12-15T00:00:00"/>
        <d v="2022-12-20T00:00:00"/>
        <d v="2022-12-23T00:00:00"/>
        <d v="2022-12-24T00:00:00"/>
        <d v="2022-12-25T00:00:00"/>
        <d v="2022-12-27T00:00:00"/>
        <d v="2022-12-29T00:00:00"/>
        <d v="2022-12-30T00:00:00"/>
        <d v="2022-12-31T00:00:00"/>
        <d v="2023-01-05T00:00:00"/>
        <d v="2023-01-06T00:00:00"/>
        <d v="2023-01-07T00:00:00"/>
        <d v="2023-01-09T00:00:00"/>
        <d v="2023-01-12T00:00:00"/>
        <d v="2023-01-14T00:00:00"/>
        <d v="2023-01-17T00:00:00"/>
        <d v="2023-01-19T00:00:00"/>
        <d v="2023-01-20T00:00:00"/>
        <d v="2023-01-21T00:00:00"/>
        <d v="2023-01-22T00:00:00"/>
        <d v="2023-01-23T00:00:00"/>
        <d v="2023-01-25T00:00:00"/>
        <d v="2023-01-29T00:00:00"/>
        <d v="2023-01-30T00:00:00"/>
        <d v="2023-01-31T00:00:00"/>
        <d v="2023-02-02T00:00:00"/>
        <d v="2023-02-04T00:00:00"/>
        <d v="2023-02-05T00:00:00"/>
        <d v="2023-02-06T00:00:00"/>
        <d v="2023-02-08T00:00:00"/>
        <d v="2023-02-11T00:00:00"/>
        <d v="2023-02-12T00:00:00"/>
        <d v="2023-02-15T00:00:00"/>
        <d v="2023-02-16T00:00:00"/>
        <d v="2023-02-17T00:00:00"/>
        <d v="2023-02-19T00:00:00"/>
        <d v="2023-02-23T00:00:00"/>
        <d v="2023-02-24T00:00:00"/>
        <d v="2023-02-26T00:00:00"/>
        <d v="2023-03-05T00:00:00"/>
        <d v="2023-03-10T00:00:00"/>
        <d v="2023-03-12T00:00:00"/>
        <d v="2023-03-15T00:00:00"/>
        <d v="2023-03-16T00:00:00"/>
        <d v="2023-03-17T00:00:00"/>
        <d v="2023-03-18T00:00:00"/>
        <d v="2023-03-20T00:00:00"/>
        <d v="2023-03-22T00:00:00"/>
        <d v="2023-03-25T00:00:00"/>
        <d v="2023-03-27T00:00:00"/>
        <d v="2023-03-29T00:00:00"/>
        <d v="2023-04-01T00:00:00"/>
        <d v="2023-04-04T00:00:00"/>
        <d v="2023-04-10T00:00:00"/>
        <d v="2023-04-12T00:00:00"/>
        <d v="2023-04-13T00:00:00"/>
        <d v="2023-04-15T00:00:00"/>
        <d v="2023-04-16T00:00:00"/>
        <d v="2023-04-17T00:00:00"/>
        <d v="2023-04-18T00:00:00"/>
        <d v="2023-04-20T00:00:00"/>
        <d v="2023-04-21T00:00:00"/>
        <d v="2023-04-23T00:00:00"/>
        <d v="2023-04-24T00:00:00"/>
        <d v="2023-04-25T00:00:00"/>
        <d v="2023-04-26T00:00:00"/>
        <d v="2023-04-27T00:00:00"/>
        <d v="2023-04-28T00:00:00"/>
        <d v="2023-04-29T00:00:00"/>
        <d v="2023-04-30T00:00:00"/>
        <d v="2023-05-04T00:00:00"/>
        <d v="2023-05-06T00:00:00"/>
        <d v="2023-05-07T00:00:00"/>
        <d v="2023-05-08T00:00:00"/>
        <d v="2023-05-10T00:00:00"/>
        <d v="2023-05-11T00:00:00"/>
        <d v="2023-05-12T00:00:00"/>
        <d v="2023-05-13T00:00:00"/>
        <d v="2023-05-18T00:00:00"/>
        <d v="2023-05-19T00:00:00"/>
        <d v="2023-05-20T00:00:00"/>
        <d v="2023-05-24T00:00:00"/>
        <d v="2023-05-27T00:00:00"/>
        <d v="2023-05-28T00:00:00"/>
        <d v="2023-05-29T00:00:00"/>
        <d v="2023-06-05T00:00:00"/>
        <d v="2023-06-10T00:00:00"/>
        <d v="2023-06-11T00:00:00"/>
        <d v="2023-06-12T00:00:00"/>
        <d v="2023-06-13T00:00:00"/>
        <d v="2023-06-17T00:00:00"/>
        <d v="2023-06-18T00:00:00"/>
        <d v="2023-06-19T00:00:00"/>
        <d v="2023-06-20T00:00:00"/>
        <d v="2023-06-23T00:00:00"/>
        <d v="2023-06-25T00:00:00"/>
        <d v="2023-06-26T00:00:00"/>
        <d v="2023-06-27T00:00:00"/>
        <d v="2023-06-28T00:00:00"/>
        <d v="2023-06-29T00:00:00"/>
        <d v="2023-06-30T00:00:00"/>
        <d v="2023-07-01T00:00:00"/>
        <d v="2023-07-09T00:00:00"/>
        <d v="2023-07-11T00:00:00"/>
        <d v="2023-07-17T00:00:00"/>
        <d v="2023-07-18T00:00:00"/>
        <d v="2023-07-20T00:00:00"/>
        <d v="2023-07-22T00:00:00"/>
        <d v="2023-07-23T00:00:00"/>
        <d v="2023-07-26T00:00:00"/>
        <d v="2023-07-27T00:00:00"/>
        <d v="2023-07-29T00:00:00"/>
        <d v="2023-08-01T00:00:00"/>
        <d v="2023-08-03T00:00:00"/>
        <d v="2023-08-04T00:00:00"/>
        <d v="2023-08-07T00:00:00"/>
        <d v="2023-08-08T00:00:00"/>
        <d v="2023-08-12T00:00:00"/>
        <d v="2023-08-13T00:00:00"/>
        <d v="2023-08-14T00:00:00"/>
        <d v="2023-08-16T00:00:00"/>
        <d v="2023-08-17T00:00:00"/>
        <d v="2023-08-21T00:00:00"/>
        <d v="2023-08-22T00:00:00"/>
        <d v="2023-08-23T00:00:00"/>
        <d v="2023-08-28T00:00:00"/>
        <d v="2023-08-31T00:00:00"/>
        <d v="2023-09-05T00:00:00"/>
        <d v="2023-09-07T00:00:00"/>
        <d v="2023-09-08T00:00:00"/>
        <d v="2023-09-11T00:00:00"/>
        <d v="2023-09-13T00:00:00"/>
        <d v="2023-09-15T00:00:00"/>
        <d v="2023-09-16T00:00:00"/>
        <d v="2023-09-20T00:00:00"/>
        <d v="2023-09-21T00:00:00"/>
        <d v="2023-09-22T00:00:00"/>
        <d v="2023-09-25T00:00:00"/>
        <d v="2023-09-27T00:00:00"/>
        <d v="2023-09-30T00:00:00"/>
        <d v="2023-10-01T00:00:00"/>
        <d v="2023-10-02T00:00:00"/>
        <d v="2023-10-06T00:00:00"/>
        <d v="2023-10-08T00:00:00"/>
        <d v="2023-10-10T00:00:00"/>
        <d v="2023-10-11T00:00:00"/>
        <d v="2023-10-12T00:00:00"/>
        <d v="2023-10-14T00:00:00"/>
        <d v="2023-10-15T00:00:00"/>
        <d v="2023-10-18T00:00:00"/>
        <d v="2023-10-19T00:00:00"/>
        <d v="2023-10-20T00:00:00"/>
        <d v="2023-10-25T00:00:00"/>
        <d v="2023-10-27T00:00:00"/>
        <d v="2023-10-30T00:00:00"/>
        <d v="2023-10-31T00:00:00"/>
        <d v="2023-11-04T00:00:00"/>
        <d v="2023-11-05T00:00:00"/>
        <d v="2023-11-06T00:00:00"/>
        <d v="2023-11-08T00:00:00"/>
        <d v="2023-11-09T00:00:00"/>
        <d v="2023-11-10T00:00:00"/>
        <d v="2023-11-11T00:00:00"/>
        <d v="2023-11-15T00:00:00"/>
        <d v="2023-11-16T00:00:00"/>
        <d v="2023-11-17T00:00:00"/>
        <d v="2023-11-18T00:00:00"/>
        <d v="2023-11-19T00:00:00"/>
        <d v="2023-11-22T00:00:00"/>
        <d v="2023-11-25T00:00:00"/>
        <d v="2023-11-30T00:00:00"/>
        <d v="2023-12-01T00:00:00"/>
        <d v="2023-12-02T00:00:00"/>
        <d v="2023-12-05T00:00:00"/>
        <d v="2023-12-09T00:00:00"/>
        <d v="2023-12-10T00:00:00"/>
        <d v="2023-12-13T00:00:00"/>
        <d v="2023-12-20T00:00:00"/>
        <d v="2023-12-21T00:00:00"/>
        <d v="2023-12-22T00:00:00"/>
        <d v="2023-12-24T00:00:00"/>
        <d v="2023-12-26T00:00:00"/>
        <d v="2023-12-27T00:00:00"/>
        <d v="2023-12-28T00:00:00"/>
        <d v="2023-12-29T00:00:00"/>
        <d v="2023-12-30T00:00:00"/>
        <d v="2024-01-01T00:00:00"/>
        <d v="2024-01-03T00:00:00"/>
        <d v="2024-01-05T00:00:00"/>
        <d v="2024-01-06T00:00:00"/>
        <d v="2024-01-09T00:00:00"/>
        <d v="2024-01-10T00:00:00"/>
        <d v="2024-01-12T00:00:00"/>
        <d v="2024-01-17T00:00:00"/>
        <d v="2024-01-18T00:00:00"/>
        <d v="2024-01-19T00:00:00"/>
        <d v="2024-01-22T00:00:00"/>
        <d v="2024-01-23T00:00:00"/>
        <d v="2024-01-24T00:00:00"/>
        <d v="2024-01-25T00:00:00"/>
        <d v="2024-01-28T00:00:00"/>
        <d v="2024-01-29T00:00:00"/>
        <d v="2024-01-30T00:00:00"/>
        <d v="2024-02-01T00:00:00"/>
        <d v="2024-02-02T00:00:00"/>
        <d v="2024-02-05T00:00:00"/>
        <d v="2024-02-07T00:00:00"/>
        <d v="2024-02-08T00:00:00"/>
        <d v="2024-02-09T00:00:00"/>
        <d v="2024-02-10T00:00:00"/>
        <d v="2024-02-11T00:00:00"/>
        <d v="2024-02-12T00:00:00"/>
        <d v="2024-02-14T00:00:00"/>
        <d v="2024-02-16T00:00:00"/>
        <d v="2024-02-23T00:00:00"/>
        <d v="2024-02-24T00:00:00"/>
        <d v="2024-02-27T00:00:00"/>
        <d v="2024-03-01T00:00:00"/>
        <d v="2024-03-04T00:00:00"/>
        <d v="2024-03-06T00:00:00"/>
        <d v="2024-03-08T00:00:00"/>
        <d v="2024-03-11T00:00:00"/>
        <d v="2024-03-13T00:00:00"/>
        <d v="2024-03-15T00:00:00"/>
        <d v="2024-03-16T00:00:00"/>
        <d v="2024-03-23T00:00:00"/>
        <d v="2024-03-24T00:00:00"/>
        <d v="2024-03-25T00:00:00"/>
        <d v="2024-03-26T00:00:00"/>
        <d v="2024-03-27T00:00:00"/>
        <d v="2024-03-28T00:00:00"/>
        <d v="2024-03-29T00:00:00"/>
        <d v="2024-03-30T00:00:00"/>
        <d v="2024-04-01T00:00:00"/>
        <d v="2024-04-02T00:00:00"/>
        <d v="2024-04-05T00:00:00"/>
        <d v="2024-04-07T00:00:00"/>
        <d v="2024-04-08T00:00:00"/>
        <d v="2024-04-09T00:00:00"/>
        <d v="2024-04-10T00:00:00"/>
        <d v="2024-04-11T00:00:00"/>
        <d v="2024-04-12T00:00:00"/>
        <d v="2024-04-13T00:00:00"/>
        <d v="2024-04-14T00:00:00"/>
        <d v="2024-04-15T00:00:00"/>
        <d v="2024-04-16T00:00:00"/>
        <d v="2024-04-17T00:00:00"/>
        <d v="2024-04-18T00:00:00"/>
        <d v="2024-04-20T00:00:00"/>
        <d v="2024-04-21T00:00:00"/>
        <d v="2024-04-23T00:00:00"/>
        <d v="2024-04-27T00:00:00"/>
        <d v="2024-04-29T00:00:00"/>
        <d v="2024-05-07T00:00:00"/>
        <d v="2024-05-08T00:00:00"/>
        <d v="2024-05-09T00:00:00"/>
        <d v="2024-05-11T00:00:00"/>
        <d v="2024-05-13T00:00:00"/>
        <d v="2024-05-15T00:00:00"/>
        <d v="2024-05-17T00:00:00"/>
        <d v="2024-05-21T00:00:00"/>
        <d v="2024-05-24T00:00:00"/>
        <d v="2024-05-25T00:00:00"/>
        <d v="2024-05-27T00:00:00"/>
        <d v="2024-05-28T00:00:00"/>
        <d v="2024-05-30T00:00:00"/>
        <d v="2024-05-31T00:00:00"/>
        <d v="2024-06-01T00:00:00"/>
        <d v="2024-06-02T00:00:00"/>
        <d v="2024-06-03T00:00:00"/>
        <d v="2024-06-04T00:00:00"/>
        <d v="2024-06-05T00:00:00"/>
        <d v="2024-06-06T00:00:00"/>
        <d v="2024-06-08T00:00:00"/>
        <d v="2024-06-09T00:00:00"/>
        <d v="2024-06-10T00:00:00"/>
        <d v="2024-06-11T00:00:00"/>
        <d v="2024-06-17T00:00:00"/>
        <d v="2024-06-21T00:00:00"/>
        <d v="2024-06-23T00:00:00"/>
        <d v="2024-06-24T00:00:00"/>
        <d v="2024-06-25T00:00:00"/>
        <d v="2024-06-29T00:00:00"/>
        <d v="2024-07-01T00:00:00"/>
        <d v="2024-07-02T00:00:00"/>
        <d v="2024-07-03T00:00:00"/>
        <d v="2024-07-04T00:00:00"/>
        <d v="2024-07-06T00:00:00"/>
        <d v="2024-07-07T00:00:00"/>
        <d v="2024-07-08T00:00:00"/>
        <d v="2024-07-11T00:00:00"/>
        <d v="2024-07-14T00:00:00"/>
        <d v="2024-07-18T00:00:00"/>
        <d v="2024-07-24T00:00:00"/>
        <d v="2024-07-25T00:00:00"/>
        <d v="2024-07-26T00:00:00"/>
        <d v="2024-07-28T00:00:00"/>
        <d v="2024-07-29T00:00:00"/>
        <d v="2024-07-30T00:00:00"/>
        <d v="2024-08-02T00:00:00"/>
        <d v="2024-08-03T00:00:00"/>
        <d v="2024-08-04T00:00:00"/>
        <d v="2024-08-05T00:00:00"/>
        <d v="2024-08-06T00:00:00"/>
        <d v="2024-08-11T00:00:00"/>
        <d v="2024-08-12T00:00:00"/>
        <d v="2024-08-14T00:00:00"/>
        <d v="2024-08-18T00:00:00"/>
        <d v="2024-08-21T00:00:00"/>
        <d v="2024-08-23T00:00:00"/>
        <d v="2024-08-24T00:00:00"/>
        <d v="2024-09-01T00:00:00"/>
        <d v="2024-09-02T00:00:00"/>
        <d v="2024-09-04T00:00:00"/>
        <d v="2024-09-07T00:00:00"/>
        <d v="2024-09-10T00:00:00"/>
        <d v="2024-09-11T00:00:00"/>
        <d v="2024-09-12T00:00:00"/>
        <d v="2024-09-15T00:00:00"/>
        <d v="2024-09-16T00:00:00"/>
        <d v="2024-09-18T00:00:00"/>
        <d v="2024-09-21T00:00:00"/>
        <d v="2024-09-22T00:00:00"/>
        <d v="2024-09-24T00:00:00"/>
        <d v="2024-09-26T00:00:00"/>
        <d v="2024-09-27T00:00:00"/>
        <d v="2024-09-28T00:00:00"/>
        <d v="2024-09-30T00:00:00"/>
        <d v="2024-10-03T00:00:00"/>
        <d v="2024-10-07T00:00:00"/>
        <d v="2024-10-10T00:00:00"/>
        <d v="2024-10-12T00:00:00"/>
        <d v="2024-10-13T00:00:00"/>
        <d v="2024-10-14T00:00:00"/>
        <d v="2024-10-16T00:00:00"/>
        <d v="2024-10-18T00:00:00"/>
        <d v="2024-10-20T00:00:00"/>
        <d v="2024-10-24T00:00:00"/>
        <d v="2024-10-25T00:00:00"/>
        <d v="2024-10-27T00:00:00"/>
        <d v="2024-10-28T00:00:00"/>
        <d v="2024-10-29T00:00:00"/>
        <d v="2024-10-31T00:00:00"/>
        <d v="2024-11-01T00:00:00"/>
        <d v="2024-11-02T00:00:00"/>
        <d v="2024-11-03T00:00:00"/>
        <d v="2024-11-14T00:00:00"/>
        <d v="2024-11-15T00:00:00"/>
        <d v="2024-11-21T00:00:00"/>
        <d v="2024-11-22T00:00:00"/>
        <d v="2024-11-23T00:00:00"/>
        <d v="2024-11-26T00:00:00"/>
        <d v="2024-11-27T00:00:00"/>
        <d v="2024-11-28T00:00:00"/>
        <d v="2024-11-29T00:00:00"/>
        <d v="2024-12-02T00:00:00"/>
        <d v="2024-12-03T00:00:00"/>
        <d v="2024-12-06T00:00:00"/>
        <d v="2024-12-10T00:00:00"/>
        <d v="2024-12-11T00:00:00"/>
        <d v="2024-12-13T00:00:00"/>
        <d v="2024-12-14T00:00:00"/>
        <d v="2024-12-15T00:00:00"/>
        <d v="2024-12-16T00:00:00"/>
        <d v="2024-12-17T00:00:00"/>
        <d v="2024-12-21T00:00:00"/>
        <d v="2024-12-23T00:00:00"/>
        <d v="2024-12-25T00:00:00"/>
        <d v="2024-12-27T00:00:00"/>
      </sharedItems>
    </cacheField>
    <cacheField name="Region" numFmtId="0">
      <sharedItems count="5">
        <s v="Central"/>
        <s v="East"/>
        <s v="South"/>
        <s v="West"/>
        <s v="North"/>
      </sharedItems>
    </cacheField>
    <cacheField name="Country" numFmtId="0">
      <sharedItems/>
    </cacheField>
    <cacheField name="Sales Channel" numFmtId="0">
      <sharedItems count="3">
        <s v="Retail"/>
        <s v="Online"/>
        <s v="Distributor"/>
      </sharedItems>
    </cacheField>
    <cacheField name="Category" numFmtId="0">
      <sharedItems count="5">
        <s v="TVs"/>
        <s v="Tablets"/>
        <s v="Mobiles"/>
        <s v="Accessories"/>
        <s v="Laptops"/>
      </sharedItems>
    </cacheField>
    <cacheField name="Sub-Category" numFmtId="0">
      <sharedItems count="20">
        <s v="Sony TV"/>
        <s v="Amazon Fire"/>
        <s v="TCL TV"/>
        <s v="Samsung Galaxy"/>
        <s v="LG TV"/>
        <s v="Samsung Tab"/>
        <s v="Mouse"/>
        <s v="MacBook"/>
        <s v="Headphones"/>
        <s v="OnePlus"/>
        <s v="Lenovo Tab"/>
        <s v="iPhone"/>
        <s v="Dell Laptop"/>
        <s v="Charger"/>
        <s v="HP Laptop"/>
        <s v="Samsung TV"/>
        <s v="iPad"/>
        <s v="Lenovo Laptop"/>
        <s v="Google Pixel"/>
        <s v="Keyboard"/>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50.81" maxValue="2498.56" count="1196">
        <n v="757.77"/>
        <n v="1128.49"/>
        <n v="979.3"/>
        <n v="1353.05"/>
        <n v="414.55"/>
        <n v="2360.13"/>
        <n v="2452.27"/>
        <n v="2406.08"/>
        <n v="269.06"/>
        <n v="905.56"/>
        <n v="1138.1099999999999"/>
        <n v="1577.34"/>
        <n v="1576.27"/>
        <n v="337.94"/>
        <n v="217.47"/>
        <n v="707.76"/>
        <n v="158.72"/>
        <n v="1852.97"/>
        <n v="302.64999999999998"/>
        <n v="637.69000000000005"/>
        <n v="823.29"/>
        <n v="1416.47"/>
        <n v="594.79"/>
        <n v="1821.1"/>
        <n v="960.72"/>
        <n v="1162.3"/>
        <n v="1837.3"/>
        <n v="1671.13"/>
        <n v="1354.03"/>
        <n v="1866.58"/>
        <n v="217.42"/>
        <n v="1386.31"/>
        <n v="715.34"/>
        <n v="2268.11"/>
        <n v="679.1"/>
        <n v="773.34"/>
        <n v="1383.98"/>
        <n v="1412.65"/>
        <n v="1489.26"/>
        <n v="2404.84"/>
        <n v="2195.91"/>
        <n v="1471.21"/>
        <n v="1111.45"/>
        <n v="1169.6500000000001"/>
        <n v="2330.48"/>
        <n v="1261.33"/>
        <n v="758.65"/>
        <n v="1019.01"/>
        <n v="1179.8599999999999"/>
        <n v="183.26"/>
        <n v="852.5"/>
        <n v="2052.38"/>
        <n v="1078.46"/>
        <n v="2075.66"/>
        <n v="1976.2"/>
        <n v="359.32"/>
        <n v="464.25"/>
        <n v="1652.29"/>
        <n v="2070.4699999999998"/>
        <n v="167.95"/>
        <n v="1535.32"/>
        <n v="2261.0100000000002"/>
        <n v="1216.24"/>
        <n v="1952.4"/>
        <n v="924.72"/>
        <n v="1057.78"/>
        <n v="1895.45"/>
        <n v="1190.72"/>
        <n v="747.18"/>
        <n v="939.21"/>
        <n v="453.41"/>
        <n v="1040.51"/>
        <n v="195.71"/>
        <n v="1943.38"/>
        <n v="1824.5"/>
        <n v="101.11"/>
        <n v="885"/>
        <n v="887.42"/>
        <n v="2092.44"/>
        <n v="2113.08"/>
        <n v="1215.0899999999999"/>
        <n v="1473.33"/>
        <n v="139.55000000000001"/>
        <n v="1970.41"/>
        <n v="2179.69"/>
        <n v="349.96"/>
        <n v="1352.36"/>
        <n v="301.14999999999998"/>
        <n v="1564.48"/>
        <n v="926.61"/>
        <n v="613.95000000000005"/>
        <n v="577.59"/>
        <n v="830.59"/>
        <n v="2349.11"/>
        <n v="177.16"/>
        <n v="2234.13"/>
        <n v="2478.2600000000002"/>
        <n v="2381.3000000000002"/>
        <n v="1310.97"/>
        <n v="610.74"/>
        <n v="203.23"/>
        <n v="340.31"/>
        <n v="1033.2"/>
        <n v="249.3"/>
        <n v="504.41"/>
        <n v="2141.77"/>
        <n v="393.8"/>
        <n v="109.57"/>
        <n v="717.15"/>
        <n v="1469.57"/>
        <n v="1856.09"/>
        <n v="262.95"/>
        <n v="2063.4899999999998"/>
        <n v="2063.4299999999998"/>
        <n v="1656.52"/>
        <n v="2218.25"/>
        <n v="1202.24"/>
        <n v="654.36"/>
        <n v="117.18"/>
        <n v="2112.98"/>
        <n v="1097.6199999999999"/>
        <n v="1425.13"/>
        <n v="1882.29"/>
        <n v="2491.02"/>
        <n v="1089.1199999999999"/>
        <n v="1613.06"/>
        <n v="107.21"/>
        <n v="377.88"/>
        <n v="271.68"/>
        <n v="214.09"/>
        <n v="2026.75"/>
        <n v="1467.05"/>
        <n v="1061.26"/>
        <n v="1181.2"/>
        <n v="82.84"/>
        <n v="1781.24"/>
        <n v="129.91"/>
        <n v="1454.92"/>
        <n v="456.59"/>
        <n v="423.2"/>
        <n v="1338.1"/>
        <n v="794.67"/>
        <n v="1599.72"/>
        <n v="1627.57"/>
        <n v="1201.95"/>
        <n v="1792.32"/>
        <n v="1646.58"/>
        <n v="1659.05"/>
        <n v="2098.4899999999998"/>
        <n v="194.78"/>
        <n v="1289.43"/>
        <n v="1540.79"/>
        <n v="1347.67"/>
        <n v="1355.06"/>
        <n v="2270.73"/>
        <n v="943.25"/>
        <n v="1857.82"/>
        <n v="2419.46"/>
        <n v="1685.6"/>
        <n v="278.10000000000002"/>
        <n v="1772.4"/>
        <n v="1707.35"/>
        <n v="1153.6400000000001"/>
        <n v="1642.99"/>
        <n v="939.5"/>
        <n v="1494.16"/>
        <n v="74.72"/>
        <n v="324.5"/>
        <n v="564.11"/>
        <n v="1028.32"/>
        <n v="544.54"/>
        <n v="1516.4"/>
        <n v="678.5"/>
        <n v="1315.76"/>
        <n v="773.46"/>
        <n v="817.7"/>
        <n v="501.35"/>
        <n v="2104.5300000000002"/>
        <n v="1069.58"/>
        <n v="1513.32"/>
        <n v="2172.77"/>
        <n v="224.41"/>
        <n v="1552.87"/>
        <n v="928.85"/>
        <n v="297.75"/>
        <n v="1825.07"/>
        <n v="2100.84"/>
        <n v="1829"/>
        <n v="1750.67"/>
        <n v="801.6"/>
        <n v="104.35"/>
        <n v="2359.94"/>
        <n v="347.4"/>
        <n v="1936.36"/>
        <n v="1293.24"/>
        <n v="1501.26"/>
        <n v="2350.7199999999998"/>
        <n v="2236.14"/>
        <n v="161.03"/>
        <n v="1856.64"/>
        <n v="2459.1"/>
        <n v="727.28"/>
        <n v="2065.2199999999998"/>
        <n v="700.05"/>
        <n v="1716.34"/>
        <n v="672.03"/>
        <n v="954.18"/>
        <n v="1630.38"/>
        <n v="238.6"/>
        <n v="586.84"/>
        <n v="2300.21"/>
        <n v="1970.16"/>
        <n v="1053.06"/>
        <n v="320.66000000000003"/>
        <n v="1632.5"/>
        <n v="1982.57"/>
        <n v="444.99"/>
        <n v="1051.5"/>
        <n v="2336.13"/>
        <n v="375.15"/>
        <n v="454.84"/>
        <n v="2199.29"/>
        <n v="973.44"/>
        <n v="1402.17"/>
        <n v="2424.3000000000002"/>
        <n v="83.68"/>
        <n v="897.4"/>
        <n v="2491.7600000000002"/>
        <n v="1327.54"/>
        <n v="2486.65"/>
        <n v="840.19"/>
        <n v="1544.49"/>
        <n v="868.32"/>
        <n v="2216.29"/>
        <n v="919.74"/>
        <n v="2397.2800000000002"/>
        <n v="1379.67"/>
        <n v="177.29"/>
        <n v="400.66"/>
        <n v="1521.27"/>
        <n v="846.96"/>
        <n v="1153.72"/>
        <n v="77.97"/>
        <n v="1312.33"/>
        <n v="703.35"/>
        <n v="1396.56"/>
        <n v="1855.74"/>
        <n v="1136.02"/>
        <n v="1007.72"/>
        <n v="2132.59"/>
        <n v="385.21"/>
        <n v="1324.47"/>
        <n v="2278.34"/>
        <n v="1487.19"/>
        <n v="396.13"/>
        <n v="1922.88"/>
        <n v="1330.08"/>
        <n v="1473.49"/>
        <n v="928.52"/>
        <n v="127"/>
        <n v="1841.73"/>
        <n v="305.07"/>
        <n v="1164.1099999999999"/>
        <n v="1932.27"/>
        <n v="1264.47"/>
        <n v="668.69"/>
        <n v="795.39"/>
        <n v="145.46"/>
        <n v="2059.0300000000002"/>
        <n v="354.53"/>
        <n v="1875.41"/>
        <n v="2407.66"/>
        <n v="790.05"/>
        <n v="1986.33"/>
        <n v="2182.92"/>
        <n v="217.72"/>
        <n v="1993.49"/>
        <n v="1706.47"/>
        <n v="1770.26"/>
        <n v="429.33"/>
        <n v="107.81"/>
        <n v="145.38"/>
        <n v="593.66"/>
        <n v="111.6"/>
        <n v="219.12"/>
        <n v="708.69"/>
        <n v="2130.6"/>
        <n v="1782.09"/>
        <n v="2109.08"/>
        <n v="2245.42"/>
        <n v="1105.9100000000001"/>
        <n v="569.39"/>
        <n v="982.69"/>
        <n v="2340.7399999999998"/>
        <n v="839.09"/>
        <n v="259.11"/>
        <n v="2410.5700000000002"/>
        <n v="121.66"/>
        <n v="1421.62"/>
        <n v="145.15"/>
        <n v="1598.79"/>
        <n v="939.6"/>
        <n v="1434.46"/>
        <n v="1669.01"/>
        <n v="166.9"/>
        <n v="2064.15"/>
        <n v="1884.18"/>
        <n v="526.66999999999996"/>
        <n v="643.04"/>
        <n v="224.58"/>
        <n v="452.45"/>
        <n v="1681.51"/>
        <n v="1667.48"/>
        <n v="1189.75"/>
        <n v="1900.64"/>
        <n v="399.96"/>
        <n v="991.02"/>
        <n v="1382.26"/>
        <n v="1076.3699999999999"/>
        <n v="2498.56"/>
        <n v="1033.54"/>
        <n v="252.65"/>
        <n v="2292.9499999999998"/>
        <n v="687.39"/>
        <n v="191.44"/>
        <n v="2034.19"/>
        <n v="298.08999999999997"/>
        <n v="410.06"/>
        <n v="831.8"/>
        <n v="1067.3399999999999"/>
        <n v="714.31"/>
        <n v="594.09"/>
        <n v="1865.75"/>
        <n v="1454.57"/>
        <n v="2370.2399999999998"/>
        <n v="2409.17"/>
        <n v="168.06"/>
        <n v="641.77"/>
        <n v="920.01"/>
        <n v="123.44"/>
        <n v="2090.0700000000002"/>
        <n v="2362.9499999999998"/>
        <n v="459.47"/>
        <n v="835.57"/>
        <n v="1862.19"/>
        <n v="2214.56"/>
        <n v="1686.81"/>
        <n v="618.91999999999996"/>
        <n v="2433.3000000000002"/>
        <n v="1100.32"/>
        <n v="326.70999999999998"/>
        <n v="699.36"/>
        <n v="1351.6"/>
        <n v="2324.38"/>
        <n v="1535.06"/>
        <n v="2204.21"/>
        <n v="699.75"/>
        <n v="329.19"/>
        <n v="116.56"/>
        <n v="682.7"/>
        <n v="1890.87"/>
        <n v="1588.34"/>
        <n v="2001.87"/>
        <n v="2118.67"/>
        <n v="245.92"/>
        <n v="271.33"/>
        <n v="226.67"/>
        <n v="913.88"/>
        <n v="1782.73"/>
        <n v="1393.39"/>
        <n v="1883.07"/>
        <n v="330"/>
        <n v="94.1"/>
        <n v="161.84"/>
        <n v="166.72"/>
        <n v="988.69"/>
        <n v="587.22"/>
        <n v="2494.46"/>
        <n v="177"/>
        <n v="1779.75"/>
        <n v="2299.61"/>
        <n v="613.39"/>
        <n v="1539.37"/>
        <n v="1587.52"/>
        <n v="854.53"/>
        <n v="2054.14"/>
        <n v="1451.09"/>
        <n v="216.2"/>
        <n v="679.77"/>
        <n v="1538.99"/>
        <n v="488.12"/>
        <n v="1787.2"/>
        <n v="1883.54"/>
        <n v="1405.78"/>
        <n v="1074.92"/>
        <n v="79.900000000000006"/>
        <n v="1296.02"/>
        <n v="1908.06"/>
        <n v="1949.08"/>
        <n v="2467.2399999999998"/>
        <n v="400.05"/>
        <n v="1467.75"/>
        <n v="1601.03"/>
        <n v="1032.9100000000001"/>
        <n v="1879.6"/>
        <n v="987.03"/>
        <n v="1394.86"/>
        <n v="1282.68"/>
        <n v="1020.13"/>
        <n v="1522.73"/>
        <n v="2416.8200000000002"/>
        <n v="1627.8"/>
        <n v="1414.07"/>
        <n v="1471.22"/>
        <n v="1026.3399999999999"/>
        <n v="601.79999999999995"/>
        <n v="609.95000000000005"/>
        <n v="2074.1999999999998"/>
        <n v="1099.3699999999999"/>
        <n v="88.74"/>
        <n v="510.21"/>
        <n v="139.97"/>
        <n v="1693.16"/>
        <n v="1414.16"/>
        <n v="967.65"/>
        <n v="1759.29"/>
        <n v="2222.37"/>
        <n v="1577.16"/>
        <n v="928.68"/>
        <n v="308.45999999999998"/>
        <n v="156.33000000000001"/>
        <n v="878.09"/>
        <n v="1504.22"/>
        <n v="720.39"/>
        <n v="962.09"/>
        <n v="1239.75"/>
        <n v="653.67999999999995"/>
        <n v="2363.9"/>
        <n v="267.32"/>
        <n v="865.4"/>
        <n v="1376.45"/>
        <n v="2319.44"/>
        <n v="1751.87"/>
        <n v="964.49"/>
        <n v="2415.8000000000002"/>
        <n v="1132.96"/>
        <n v="1554.14"/>
        <n v="1307.75"/>
        <n v="368.07"/>
        <n v="2287.44"/>
        <n v="1683.59"/>
        <n v="103.99"/>
        <n v="1100.9100000000001"/>
        <n v="650.95000000000005"/>
        <n v="2068.29"/>
        <n v="89.12"/>
        <n v="1791.83"/>
        <n v="1952.94"/>
        <n v="1683.82"/>
        <n v="1122.27"/>
        <n v="1268.26"/>
        <n v="210.78"/>
        <n v="1632.06"/>
        <n v="1371.75"/>
        <n v="161.34"/>
        <n v="1777.07"/>
        <n v="1475.83"/>
        <n v="1112.46"/>
        <n v="773.84"/>
        <n v="394.97"/>
        <n v="2476.39"/>
        <n v="1516.71"/>
        <n v="1537.37"/>
        <n v="922.18"/>
        <n v="467.67"/>
        <n v="2368.8200000000002"/>
        <n v="2156.5700000000002"/>
        <n v="1992.74"/>
        <n v="2005.94"/>
        <n v="257.74"/>
        <n v="1435.6"/>
        <n v="1994.67"/>
        <n v="632.21"/>
        <n v="1321.75"/>
        <n v="1705.81"/>
        <n v="1112.8499999999999"/>
        <n v="2430.69"/>
        <n v="996.22"/>
        <n v="2277.83"/>
        <n v="1024.1099999999999"/>
        <n v="688.7"/>
        <n v="1497.69"/>
        <n v="1027.1199999999999"/>
        <n v="1025.51"/>
        <n v="1143.19"/>
        <n v="2448.38"/>
        <n v="600.52"/>
        <n v="1321.15"/>
        <n v="1281.29"/>
        <n v="702.92"/>
        <n v="314.45999999999998"/>
        <n v="961.89"/>
        <n v="200.26"/>
        <n v="125.1"/>
        <n v="2132.44"/>
        <n v="1857.78"/>
        <n v="270.04000000000002"/>
        <n v="2165.69"/>
        <n v="1887.45"/>
        <n v="56.64"/>
        <n v="2177.27"/>
        <n v="2125.5"/>
        <n v="356.56"/>
        <n v="2344.6799999999998"/>
        <n v="1327.92"/>
        <n v="1602.02"/>
        <n v="1238.48"/>
        <n v="550.88"/>
        <n v="1746.61"/>
        <n v="1050.71"/>
        <n v="2448.29"/>
        <n v="1792.79"/>
        <n v="2284"/>
        <n v="1350.79"/>
        <n v="897.51"/>
        <n v="2341.48"/>
        <n v="2202.64"/>
        <n v="1811.66"/>
        <n v="778.23"/>
        <n v="64.92"/>
        <n v="584.72"/>
        <n v="977.99"/>
        <n v="1146.1600000000001"/>
        <n v="1484.12"/>
        <n v="1355.75"/>
        <n v="1900.09"/>
        <n v="672.09"/>
        <n v="1474.03"/>
        <n v="1786.42"/>
        <n v="299.42"/>
        <n v="2245.3000000000002"/>
        <n v="1495.39"/>
        <n v="327.43"/>
        <n v="2423.1999999999998"/>
        <n v="841.67"/>
        <n v="1345.37"/>
        <n v="1210.01"/>
        <n v="493.39"/>
        <n v="2018.67"/>
        <n v="73.94"/>
        <n v="1819.07"/>
        <n v="742.12"/>
        <n v="1831.29"/>
        <n v="1430.43"/>
        <n v="2231.0300000000002"/>
        <n v="1298.08"/>
        <n v="1270.73"/>
        <n v="2200.83"/>
        <n v="658.15"/>
        <n v="1608.37"/>
        <n v="218.35"/>
        <n v="1487.54"/>
        <n v="1671"/>
        <n v="1336.65"/>
        <n v="1977.54"/>
        <n v="1882.1"/>
        <n v="2171.9299999999998"/>
        <n v="1695.67"/>
        <n v="1330.17"/>
        <n v="1024.05"/>
        <n v="2429.09"/>
        <n v="1893.39"/>
        <n v="2053.5700000000002"/>
        <n v="839.43"/>
        <n v="2070.06"/>
        <n v="872.4"/>
        <n v="301.16000000000003"/>
        <n v="2269.91"/>
        <n v="1479.31"/>
        <n v="509.16"/>
        <n v="1446.65"/>
        <n v="385.65"/>
        <n v="1496.07"/>
        <n v="2026.78"/>
        <n v="2467.87"/>
        <n v="2277.59"/>
        <n v="896.88"/>
        <n v="178.27"/>
        <n v="889.5"/>
        <n v="2016.33"/>
        <n v="1175.4000000000001"/>
        <n v="1529.3"/>
        <n v="1525.19"/>
        <n v="459.23"/>
        <n v="2250.17"/>
        <n v="1954.01"/>
        <n v="1907.68"/>
        <n v="55.73"/>
        <n v="1331.59"/>
        <n v="1239.69"/>
        <n v="874.68"/>
        <n v="655.72"/>
        <n v="1527.51"/>
        <n v="1114.29"/>
        <n v="2387.4299999999998"/>
        <n v="1925.59"/>
        <n v="530.44000000000005"/>
        <n v="842.58"/>
        <n v="119.36"/>
        <n v="347.68"/>
        <n v="2453.7399999999998"/>
        <n v="113.24"/>
        <n v="370.24"/>
        <n v="2147.9899999999998"/>
        <n v="710.89"/>
        <n v="1914.09"/>
        <n v="308.14"/>
        <n v="597.86"/>
        <n v="2452.81"/>
        <n v="126.23"/>
        <n v="1101.01"/>
        <n v="1718.55"/>
        <n v="1633.82"/>
        <n v="669.83"/>
        <n v="1612.01"/>
        <n v="1005.19"/>
        <n v="1224.42"/>
        <n v="1549.25"/>
        <n v="932.93"/>
        <n v="1286.8699999999999"/>
        <n v="2236.77"/>
        <n v="2185.27"/>
        <n v="1110.28"/>
        <n v="1497.54"/>
        <n v="458.87"/>
        <n v="1198.48"/>
        <n v="335.1"/>
        <n v="2144.69"/>
        <n v="456.09"/>
        <n v="1290.3499999999999"/>
        <n v="325.82"/>
        <n v="1890.39"/>
        <n v="729.58"/>
        <n v="2350.69"/>
        <n v="2241.87"/>
        <n v="364.57"/>
        <n v="1105.67"/>
        <n v="1268.97"/>
        <n v="294.94"/>
        <n v="2224.2800000000002"/>
        <n v="250.23"/>
        <n v="945.92"/>
        <n v="1021.82"/>
        <n v="89.35"/>
        <n v="2498.42"/>
        <n v="2247.08"/>
        <n v="1259.8399999999999"/>
        <n v="1149.69"/>
        <n v="173.05"/>
        <n v="261.74"/>
        <n v="959.95"/>
        <n v="2110.14"/>
        <n v="1378.48"/>
        <n v="1362.65"/>
        <n v="2088.06"/>
        <n v="126.32"/>
        <n v="82.75"/>
        <n v="895.72"/>
        <n v="81.92"/>
        <n v="1596.98"/>
        <n v="363.83"/>
        <n v="1303.6099999999999"/>
        <n v="1463.41"/>
        <n v="316.79000000000002"/>
        <n v="618.44000000000005"/>
        <n v="1610.41"/>
        <n v="2494.66"/>
        <n v="1774.45"/>
        <n v="775.87"/>
        <n v="1514.85"/>
        <n v="1100.1400000000001"/>
        <n v="1998.21"/>
        <n v="932.57"/>
        <n v="1313.86"/>
        <n v="1292.28"/>
        <n v="1842.73"/>
        <n v="248.56"/>
        <n v="1198.22"/>
        <n v="1639.17"/>
        <n v="1013.95"/>
        <n v="552.25"/>
        <n v="2100.75"/>
        <n v="2177.75"/>
        <n v="1459.91"/>
        <n v="2374.67"/>
        <n v="1943.42"/>
        <n v="1194.07"/>
        <n v="440.15"/>
        <n v="1917.66"/>
        <n v="643.9"/>
        <n v="2046.6"/>
        <n v="1906.72"/>
        <n v="1379.22"/>
        <n v="2402.33"/>
        <n v="2168.42"/>
        <n v="1851.99"/>
        <n v="2186.6999999999998"/>
        <n v="1697.67"/>
        <n v="1172.67"/>
        <n v="1500.13"/>
        <n v="1027.6600000000001"/>
        <n v="919.19"/>
        <n v="706.05"/>
        <n v="2205.56"/>
        <n v="1633.8"/>
        <n v="2460.83"/>
        <n v="1869.92"/>
        <n v="1928.31"/>
        <n v="926.64"/>
        <n v="1482.44"/>
        <n v="2343.85"/>
        <n v="1864.53"/>
        <n v="163.80000000000001"/>
        <n v="1819.25"/>
        <n v="1029.77"/>
        <n v="814.15"/>
        <n v="1275.98"/>
        <n v="2384.4"/>
        <n v="1780.17"/>
        <n v="1983.01"/>
        <n v="1895.31"/>
        <n v="753.49"/>
        <n v="286.51"/>
        <n v="672.87"/>
        <n v="897.41"/>
        <n v="668.65"/>
        <n v="1559.94"/>
        <n v="1673.09"/>
        <n v="1845.98"/>
        <n v="529.66"/>
        <n v="1533.26"/>
        <n v="451.03"/>
        <n v="485.53"/>
        <n v="1298.82"/>
        <n v="1478.45"/>
        <n v="324.24"/>
        <n v="2452.41"/>
        <n v="2149.34"/>
        <n v="419.16"/>
        <n v="1108.5899999999999"/>
        <n v="2212.46"/>
        <n v="150.13"/>
        <n v="2128.64"/>
        <n v="691.18"/>
        <n v="1065.56"/>
        <n v="2443.67"/>
        <n v="1964.18"/>
        <n v="760.57"/>
        <n v="1489.59"/>
        <n v="1754.26"/>
        <n v="1850.92"/>
        <n v="1882.2"/>
        <n v="2481.48"/>
        <n v="557.13"/>
        <n v="63.53"/>
        <n v="2375.8000000000002"/>
        <n v="1407.85"/>
        <n v="1826.2"/>
        <n v="203.19"/>
        <n v="2281.0300000000002"/>
        <n v="221.57"/>
        <n v="612.52"/>
        <n v="2357.15"/>
        <n v="450.63"/>
        <n v="1847.36"/>
        <n v="656"/>
        <n v="648.16"/>
        <n v="1332.83"/>
        <n v="372.34"/>
        <n v="76.94"/>
        <n v="896.09"/>
        <n v="2359.9899999999998"/>
        <n v="856.18"/>
        <n v="1735.71"/>
        <n v="1938.91"/>
        <n v="2001.52"/>
        <n v="1534.95"/>
        <n v="2187.96"/>
        <n v="1472.86"/>
        <n v="374.31"/>
        <n v="1580.72"/>
        <n v="2273.65"/>
        <n v="1016.58"/>
        <n v="736.09"/>
        <n v="2185.87"/>
        <n v="902.83"/>
        <n v="721.44"/>
        <n v="1305.29"/>
        <n v="589.27"/>
        <n v="589.54999999999995"/>
        <n v="1636.56"/>
        <n v="846.72"/>
        <n v="481.02"/>
        <n v="1820.63"/>
        <n v="1172.72"/>
        <n v="1879.85"/>
        <n v="1095.6300000000001"/>
        <n v="1974.08"/>
        <n v="302.14"/>
        <n v="114.6"/>
        <n v="1793.72"/>
        <n v="1031.8699999999999"/>
        <n v="2155.9299999999998"/>
        <n v="78.47"/>
        <n v="1989.66"/>
        <n v="824.68"/>
        <n v="1430.03"/>
        <n v="840.25"/>
        <n v="1933.86"/>
        <n v="2358.85"/>
        <n v="1870.55"/>
        <n v="2300.94"/>
        <n v="1620.38"/>
        <n v="2190.56"/>
        <n v="1679.97"/>
        <n v="1918.02"/>
        <n v="1268.79"/>
        <n v="1438.11"/>
        <n v="2206.38"/>
        <n v="51.91"/>
        <n v="318.2"/>
        <n v="1270.71"/>
        <n v="1754.5"/>
        <n v="670.73"/>
        <n v="549.89"/>
        <n v="1604.34"/>
        <n v="908.94"/>
        <n v="1570.97"/>
        <n v="2073.5100000000002"/>
        <n v="250.31"/>
        <n v="895.8"/>
        <n v="2470.0700000000002"/>
        <n v="1740.5"/>
        <n v="2354.66"/>
        <n v="385.92"/>
        <n v="439.61"/>
        <n v="276.11"/>
        <n v="1027.8"/>
        <n v="2396.0700000000002"/>
        <n v="1579.16"/>
        <n v="1965.39"/>
        <n v="730.86"/>
        <n v="1664.02"/>
        <n v="426.46"/>
        <n v="2479.11"/>
        <n v="1583.55"/>
        <n v="2411.84"/>
        <n v="1237.08"/>
        <n v="555.23"/>
        <n v="1659.92"/>
        <n v="2078.46"/>
        <n v="1808.05"/>
        <n v="53.83"/>
        <n v="1130.6300000000001"/>
        <n v="2231.79"/>
        <n v="1919.62"/>
        <n v="2417.7199999999998"/>
        <n v="2022.36"/>
        <n v="1402.57"/>
        <n v="2437.27"/>
        <n v="1326.63"/>
        <n v="511.46"/>
        <n v="208.89"/>
        <n v="2176.9499999999998"/>
        <n v="1302.27"/>
        <n v="2111.5500000000002"/>
        <n v="344.51"/>
        <n v="895.42"/>
        <n v="1828.92"/>
        <n v="1739.34"/>
        <n v="390.23"/>
        <n v="122.69"/>
        <n v="1695.52"/>
        <n v="2186.73"/>
        <n v="1040.99"/>
        <n v="1675.67"/>
        <n v="2392"/>
        <n v="418.78"/>
        <n v="763.51"/>
        <n v="50.81"/>
        <n v="1533.57"/>
        <n v="479.56"/>
        <n v="1944.07"/>
        <n v="2379.62"/>
        <n v="1366.3"/>
        <n v="826.52"/>
        <n v="62.99"/>
        <n v="176.59"/>
        <n v="462.69"/>
        <n v="1836.48"/>
        <n v="1170.3"/>
        <n v="1418.11"/>
        <n v="2419.2800000000002"/>
        <n v="550.58000000000004"/>
        <n v="1886.47"/>
        <n v="1582"/>
        <n v="1980.09"/>
        <n v="1871.6"/>
        <n v="129.16999999999999"/>
        <n v="783.94"/>
        <n v="417.3"/>
        <n v="1057.82"/>
        <n v="1351.73"/>
        <n v="495.72"/>
        <n v="1914.75"/>
        <n v="1035.7"/>
        <n v="641.67999999999995"/>
        <n v="1993.85"/>
        <n v="1116.99"/>
        <n v="1003.54"/>
        <n v="2264.59"/>
        <n v="1153.96"/>
        <n v="562.23"/>
        <n v="2197.8200000000002"/>
        <n v="1133.6199999999999"/>
        <n v="1392.53"/>
        <n v="2184.4499999999998"/>
        <n v="1942.18"/>
        <n v="2041.36"/>
        <n v="705.13"/>
        <n v="945.12"/>
        <n v="1185.56"/>
        <n v="1973.49"/>
        <n v="1844.38"/>
        <n v="1042.5"/>
        <n v="1998.85"/>
        <n v="114.18"/>
        <n v="2016.48"/>
        <n v="364.7"/>
        <n v="1657.6"/>
        <n v="2438.34"/>
        <n v="771.4"/>
        <n v="1737.77"/>
        <n v="188.21"/>
        <n v="1435.06"/>
        <n v="197.86"/>
        <n v="435.32"/>
        <n v="2248.7199999999998"/>
        <n v="1395.81"/>
        <n v="721.48"/>
        <n v="2494.19"/>
        <n v="1376.1"/>
        <n v="1746.47"/>
        <n v="355.42"/>
        <n v="2112.83"/>
        <n v="2355.14"/>
        <n v="1174.52"/>
        <n v="1572.29"/>
        <n v="387.67"/>
        <n v="1914.51"/>
        <n v="1044.0899999999999"/>
        <n v="109.78"/>
        <n v="1995.82"/>
        <n v="2363.42"/>
        <n v="2103.91"/>
        <n v="259.86"/>
        <n v="2437.64"/>
        <n v="2302.5100000000002"/>
        <n v="130.38"/>
        <n v="1305.52"/>
        <n v="1603.31"/>
        <n v="149.85"/>
        <n v="1579.38"/>
        <n v="2138.83"/>
        <n v="719.02"/>
        <n v="1753.77"/>
        <n v="2441.1799999999998"/>
        <n v="125.8"/>
        <n v="398.51"/>
        <n v="1092.46"/>
        <n v="1682.45"/>
        <n v="1517.66"/>
        <n v="1638.38"/>
        <n v="1507.94"/>
        <n v="1128.79"/>
        <n v="792.83"/>
        <n v="2102.88"/>
        <n v="716.27"/>
        <n v="293.63"/>
        <n v="494.95"/>
        <n v="2483.4699999999998"/>
        <n v="1863.4"/>
        <n v="1970.77"/>
        <n v="2001.53"/>
        <n v="1160.56"/>
        <n v="2332.8000000000002"/>
        <n v="1643.75"/>
        <n v="1034.73"/>
        <n v="637.48"/>
        <n v="2134.2800000000002"/>
        <n v="2134.0100000000002"/>
        <n v="2260.48"/>
        <n v="1537.38"/>
        <n v="2346.58"/>
        <n v="1226.9100000000001"/>
        <n v="282.55"/>
        <n v="303.11"/>
        <n v="1405.76"/>
        <n v="173.7"/>
        <n v="2177.9499999999998"/>
        <n v="1769.82"/>
        <n v="1904.04"/>
        <n v="386.93"/>
        <n v="2022.47"/>
        <n v="280.68"/>
        <n v="915.71"/>
        <n v="2068.23"/>
        <n v="1344.51"/>
        <n v="457.39"/>
        <n v="264.72000000000003"/>
        <n v="660.77"/>
        <n v="1389.44"/>
        <n v="205.72"/>
        <n v="516.29999999999995"/>
        <n v="606.80999999999995"/>
        <n v="903.42"/>
        <n v="540.69000000000005"/>
        <n v="474.57"/>
        <n v="2125.0700000000002"/>
        <n v="2043.8"/>
        <n v="1995.36"/>
        <n v="1841.01"/>
        <n v="1632.24"/>
        <n v="2359.69"/>
        <n v="351.36"/>
        <n v="1715.62"/>
        <n v="2411.9899999999998"/>
        <n v="814.28"/>
        <n v="2174.44"/>
        <n v="1721.38"/>
        <n v="951.01"/>
        <n v="2390.5700000000002"/>
        <n v="607.03"/>
        <n v="1013.33"/>
        <n v="563.89"/>
        <n v="1047.4100000000001"/>
        <n v="846.5"/>
        <n v="91.52"/>
        <n v="2043.73"/>
        <n v="1962.21"/>
        <n v="377.94"/>
        <n v="2212.0300000000002"/>
        <n v="784.01"/>
        <n v="1452.12"/>
        <n v="642.64"/>
        <n v="274.68"/>
        <n v="1474.2"/>
        <n v="1008.37"/>
        <n v="1057.02"/>
        <n v="1376.36"/>
        <n v="1622.98"/>
        <n v="2074.8200000000002"/>
        <n v="284.5"/>
        <n v="376.14"/>
        <n v="1217.27"/>
        <n v="94.69"/>
        <n v="1432.88"/>
        <n v="322.43"/>
        <n v="62.4"/>
        <n v="2009.65"/>
        <n v="775.95"/>
        <n v="1124.26"/>
        <n v="1579.05"/>
        <n v="1283.3699999999999"/>
        <n v="2100.94"/>
        <n v="2157.3000000000002"/>
        <n v="419.26"/>
        <n v="69.209999999999994"/>
        <n v="489.42"/>
        <n v="2048.58"/>
        <n v="2272.63"/>
        <n v="1578.17"/>
        <n v="778.52"/>
        <n v="664.61"/>
        <n v="506.03"/>
        <n v="1327.19"/>
        <n v="978.86"/>
        <n v="991.39"/>
        <n v="2085.0700000000002"/>
        <n v="1556.7"/>
        <n v="619.98"/>
        <n v="1772.21"/>
        <n v="2383.54"/>
        <n v="356.71"/>
        <n v="513.59"/>
        <n v="234.09"/>
        <n v="825.55"/>
        <n v="1118.51"/>
        <n v="1126.8"/>
        <n v="2493.1"/>
        <n v="937.96"/>
        <n v="1843.7"/>
        <n v="197.66"/>
        <n v="1630.67"/>
        <n v="1327.18"/>
        <n v="876.5"/>
        <n v="1664.36"/>
        <n v="2142.63"/>
        <n v="2265.19"/>
        <n v="1131"/>
        <n v="1642.91"/>
        <n v="968.43"/>
        <n v="1464.1"/>
        <n v="240.16"/>
        <n v="1507.2"/>
        <n v="1395.37"/>
        <n v="2022.02"/>
        <n v="750.17"/>
        <n v="2223.67"/>
        <n v="660.07"/>
        <n v="1281.56"/>
        <n v="192.5"/>
        <n v="2317.81"/>
        <n v="631.21"/>
        <n v="1204.3599999999999"/>
        <n v="2246.02"/>
        <n v="523.17999999999995"/>
        <n v="1857.75"/>
        <n v="729.3"/>
        <n v="697.48"/>
        <n v="2359.67"/>
        <n v="809.03"/>
        <n v="2122.5100000000002"/>
        <n v="906.77"/>
        <n v="1771.09"/>
        <n v="1329.5"/>
        <n v="1034.3599999999999"/>
        <n v="2378.62"/>
        <n v="378.97"/>
        <n v="2345.23"/>
        <n v="1088.1600000000001"/>
        <n v="300.37"/>
        <n v="643.01"/>
        <n v="1463.95"/>
        <n v="642.73"/>
        <n v="1288.8"/>
        <n v="898.55"/>
        <n v="2161.87"/>
        <n v="132.35"/>
        <n v="2392.3200000000002"/>
        <n v="1422.45"/>
        <n v="1593.6"/>
        <n v="471.62"/>
        <n v="961.44"/>
        <n v="1473.28"/>
        <n v="435.45"/>
        <n v="1847.04"/>
        <n v="2119.11"/>
        <n v="1358.89"/>
        <n v="605.49"/>
        <n v="96.83"/>
        <n v="1447.59"/>
        <n v="1511.39"/>
        <n v="1225.8499999999999"/>
        <n v="1180.6199999999999"/>
        <n v="937.56"/>
        <n v="1154.73"/>
        <n v="413.04"/>
        <n v="716.72"/>
        <n v="279.95"/>
        <n v="228.27"/>
        <n v="1962.55"/>
        <n v="1300.56"/>
        <n v="2168.5700000000002"/>
        <n v="2434.04"/>
        <n v="1725.71"/>
        <n v="249.74"/>
        <n v="685.37"/>
        <n v="442.9"/>
        <n v="728.35"/>
        <n v="1699.45"/>
        <n v="2062.5300000000002"/>
        <n v="1342.13"/>
        <n v="443.13"/>
        <n v="996.55"/>
        <n v="2451.9"/>
        <n v="2050.67"/>
        <n v="711.28"/>
        <n v="543.21"/>
        <n v="1596.29"/>
        <n v="370.1"/>
        <n v="1932.87"/>
        <n v="537.20000000000005"/>
        <n v="1513.33"/>
        <n v="149.06"/>
        <n v="1702.04"/>
      </sharedItems>
    </cacheField>
    <cacheField name="Total Sales" numFmtId="0">
      <sharedItems containsSemiMixedTypes="0" containsString="0" containsNumber="1" minValue="78.47" maxValue="22230.63"/>
    </cacheField>
    <cacheField name="Profit" numFmtId="0">
      <sharedItems containsSemiMixedTypes="0" containsString="0" containsNumber="1" minValue="8.98" maxValue="6260.38" count="1198">
        <n v="544.28"/>
        <n v="438.39"/>
        <n v="1218.49"/>
        <n v="1073.33"/>
        <n v="478.89"/>
        <n v="3108.59"/>
        <n v="356.76"/>
        <n v="2184.64"/>
        <n v="246.88"/>
        <n v="1998.32"/>
        <n v="2381.84"/>
        <n v="674.71"/>
        <n v="1070.19"/>
        <n v="621.38"/>
        <n v="279.18"/>
        <n v="976.28"/>
        <n v="386.32"/>
        <n v="3497.26"/>
        <n v="254.69"/>
        <n v="81.88"/>
        <n v="565.52"/>
        <n v="615.62"/>
        <n v="363.73"/>
        <n v="3848.67"/>
        <n v="1200.3599999999999"/>
        <n v="1657.36"/>
        <n v="3720.2"/>
        <n v="657.75"/>
        <n v="180.99"/>
        <n v="1602.5"/>
        <n v="242.74"/>
        <n v="1091.28"/>
        <n v="278.38"/>
        <n v="2525.0100000000002"/>
        <n v="426.41"/>
        <n v="853.46"/>
        <n v="1619.55"/>
        <n v="1420.15"/>
        <n v="1892.06"/>
        <n v="669.37"/>
        <n v="912.7"/>
        <n v="696.16"/>
        <n v="2639.65"/>
        <n v="1033"/>
        <n v="2333.1799999999998"/>
        <n v="703.27"/>
        <n v="1062.17"/>
        <n v="1127.22"/>
        <n v="339.78"/>
        <n v="209.7"/>
        <n v="356.92"/>
        <n v="2345.42"/>
        <n v="1141.75"/>
        <n v="3028.54"/>
        <n v="1951.61"/>
        <n v="666.68"/>
        <n v="578.29999999999995"/>
        <n v="3485.33"/>
        <n v="1053.22"/>
        <n v="424.11"/>
        <n v="388.38"/>
        <n v="1280.74"/>
        <n v="426.12"/>
        <n v="2169.77"/>
        <n v="1055.06"/>
        <n v="1453.1"/>
        <n v="2049.4"/>
        <n v="744.9"/>
        <n v="984.94"/>
        <n v="561.83000000000004"/>
        <n v="656.41"/>
        <n v="643.62"/>
        <n v="177.25"/>
        <n v="814.99"/>
        <n v="3646.55"/>
        <n v="46.64"/>
        <n v="1059.07"/>
        <n v="1099.54"/>
        <n v="1967.82"/>
        <n v="2195.75"/>
        <n v="1267.3699999999999"/>
        <n v="1317.76"/>
        <n v="27.13"/>
        <n v="2358.14"/>
        <n v="1272.3599999999999"/>
        <n v="600.27"/>
        <n v="2459.96"/>
        <n v="432.82"/>
        <n v="2257.48"/>
        <n v="1658.24"/>
        <n v="613.45000000000005"/>
        <n v="380.2"/>
        <n v="233.16"/>
        <n v="1289.4000000000001"/>
        <n v="73.459999999999994"/>
        <n v="1348.31"/>
        <n v="3709.12"/>
        <n v="297.29000000000002"/>
        <n v="686.04"/>
        <n v="1205.8"/>
        <n v="211.58"/>
        <n v="596.84"/>
        <n v="1146.3599999999999"/>
        <n v="58.32"/>
        <n v="624.23"/>
        <n v="635.66"/>
        <n v="368.96"/>
        <n v="100.41"/>
        <n v="148.71"/>
        <n v="2733.69"/>
        <n v="2354.64"/>
        <n v="109.08"/>
        <n v="1435.58"/>
        <n v="1861.68"/>
        <n v="1786.41"/>
        <n v="914.15"/>
        <n v="2853.49"/>
        <n v="1284.08"/>
        <n v="188.35"/>
        <n v="431.45"/>
        <n v="1241.47"/>
        <n v="1811.29"/>
        <n v="1610.83"/>
        <n v="1297.79"/>
        <n v="2423.9499999999998"/>
        <n v="2292.5500000000002"/>
        <n v="80.81"/>
        <n v="170.73"/>
        <n v="385.69"/>
        <n v="117.95"/>
        <n v="4833.41"/>
        <n v="1362.88"/>
        <n v="829.28"/>
        <n v="2349.87"/>
        <n v="51.87"/>
        <n v="3558.94"/>
        <n v="72.45"/>
        <n v="1317.39"/>
        <n v="252.39"/>
        <n v="710.7"/>
        <n v="1805.29"/>
        <n v="1649.49"/>
        <n v="1954.84"/>
        <n v="3018.4"/>
        <n v="2093.79"/>
        <n v="1408.23"/>
        <n v="286.02"/>
        <n v="3898.2"/>
        <n v="4436.67"/>
        <n v="163.47999999999999"/>
        <n v="2293.0300000000002"/>
        <n v="310.27"/>
        <n v="708.9"/>
        <n v="2153.36"/>
        <n v="2411.9899999999998"/>
        <n v="1083.44"/>
        <n v="4028.12"/>
        <n v="3108.68"/>
        <n v="1763.6"/>
        <n v="77.709999999999994"/>
        <n v="2449.12"/>
        <n v="3564.92"/>
        <n v="224.49"/>
        <n v="428.51"/>
        <n v="200.76"/>
        <n v="998.06"/>
        <n v="84.06"/>
        <n v="466.17"/>
        <n v="897.02"/>
        <n v="939.25"/>
        <n v="255.59"/>
        <n v="1443.64"/>
        <n v="783.11"/>
        <n v="1801.92"/>
        <n v="906.35"/>
        <n v="421.58"/>
        <n v="978.43"/>
        <n v="890.31"/>
        <n v="1469.48"/>
        <n v="930.72"/>
        <n v="5840.42"/>
        <n v="257.3"/>
        <n v="1425.91"/>
        <n v="1211.6300000000001"/>
        <n v="34.78"/>
        <n v="1317.97"/>
        <n v="1968.89"/>
        <n v="2299.1999999999998"/>
        <n v="1063.69"/>
        <n v="683.73"/>
        <n v="166.65"/>
        <n v="5560"/>
        <n v="232.41"/>
        <n v="3273.65"/>
        <n v="304.52999999999997"/>
        <n v="1272.19"/>
        <n v="1602.78"/>
        <n v="1838.99"/>
        <n v="109.49"/>
        <n v="2280.16"/>
        <n v="4429.8"/>
        <n v="472.64"/>
        <n v="1796.49"/>
        <n v="925.37"/>
        <n v="1919.92"/>
        <n v="654.92999999999995"/>
        <n v="474.06"/>
        <n v="1803.27"/>
        <n v="192.27"/>
        <n v="1012.96"/>
        <n v="1000.19"/>
        <n v="2100.5500000000002"/>
        <n v="276.08999999999997"/>
        <n v="54.81"/>
        <n v="1398.44"/>
        <n v="1807.48"/>
        <n v="381.72"/>
        <n v="598.95000000000005"/>
        <n v="4804.53"/>
        <n v="560.67999999999995"/>
        <n v="295.55"/>
        <n v="2922.09"/>
        <n v="561.71"/>
        <n v="3673.74"/>
        <n v="297.52"/>
        <n v="4025.65"/>
        <n v="50.1"/>
        <n v="117.46"/>
        <n v="2629.88"/>
        <n v="748.26"/>
        <n v="482.38"/>
        <n v="790.79"/>
        <n v="2882.75"/>
        <n v="1154.55"/>
        <n v="3903.5"/>
        <n v="628.47"/>
        <n v="3745.25"/>
        <n v="829.79"/>
        <n v="136.83000000000001"/>
        <n v="395.2"/>
        <n v="708.93"/>
        <n v="1898.49"/>
        <n v="592.16"/>
        <n v="56.31"/>
        <n v="1159.92"/>
        <n v="1033.8"/>
        <n v="1858.17"/>
        <n v="1940.95"/>
        <n v="124.47"/>
        <n v="1985.27"/>
        <n v="2834.7"/>
        <n v="111.73"/>
        <n v="2008.11"/>
        <n v="3092.53"/>
        <n v="1390.85"/>
        <n v="338.45"/>
        <n v="349.84"/>
        <n v="1492.08"/>
        <n v="2456.1999999999998"/>
        <n v="1073.96"/>
        <n v="86.59"/>
        <n v="3969.1"/>
        <n v="634.5"/>
        <n v="1655.17"/>
        <n v="3192.07"/>
        <n v="362.43"/>
        <n v="114.91"/>
        <n v="163.02000000000001"/>
        <n v="65.06"/>
        <n v="3936.48"/>
        <n v="174.55"/>
        <n v="416.25"/>
        <n v="2698.77"/>
        <n v="973.31"/>
        <n v="2579.4"/>
        <n v="1290.19"/>
        <n v="303.45"/>
        <n v="1953.85"/>
        <n v="492.82"/>
        <n v="1902.52"/>
        <n v="1116.48"/>
        <n v="90.47"/>
        <n v="140.27000000000001"/>
        <n v="721.08"/>
        <n v="26.66"/>
        <n v="22.16"/>
        <n v="861.65"/>
        <n v="3946.26"/>
        <n v="1203.32"/>
        <n v="4760.3999999999996"/>
        <n v="2571.4699999999998"/>
        <n v="1630.07"/>
        <n v="263.58999999999997"/>
        <n v="179.73"/>
        <n v="435.63"/>
        <n v="835.76"/>
        <n v="465.43"/>
        <n v="4421.6099999999997"/>
        <n v="290.33999999999997"/>
        <n v="175.1"/>
        <n v="93.28"/>
        <n v="805.72"/>
        <n v="787.68"/>
        <n v="1459.28"/>
        <n v="2460.46"/>
        <n v="249.09"/>
        <n v="2544.25"/>
        <n v="2772.87"/>
        <n v="421.12"/>
        <n v="904.48"/>
        <n v="69.010000000000005"/>
        <n v="356.87"/>
        <n v="2936.05"/>
        <n v="2340.94"/>
        <n v="933"/>
        <n v="2813.42"/>
        <n v="667.49"/>
        <n v="212.76"/>
        <n v="754.43"/>
        <n v="1218.32"/>
        <n v="547.9"/>
        <n v="272.29000000000002"/>
        <n v="650.72"/>
        <n v="1469.17"/>
        <n v="1353.69"/>
        <n v="238.81"/>
        <n v="2456.13"/>
        <n v="80.31"/>
        <n v="322.58"/>
        <n v="663.24"/>
        <n v="1778.36"/>
        <n v="780.61"/>
        <n v="488.15"/>
        <n v="400.94"/>
        <n v="2724.92"/>
        <n v="6260.38"/>
        <n v="3791.25"/>
        <n v="144.54"/>
        <n v="328.95"/>
        <n v="845.54"/>
        <n v="139.62"/>
        <n v="1281.71"/>
        <n v="2294.35"/>
        <n v="743.14"/>
        <n v="731.21"/>
        <n v="2317.06"/>
        <n v="2763.15"/>
        <n v="951.34"/>
        <n v="173.24"/>
        <n v="1935.99"/>
        <n v="698.71"/>
        <n v="191.84"/>
        <n v="582.91999999999996"/>
        <n v="2309.5100000000002"/>
        <n v="2157.4499999999998"/>
        <n v="242.89"/>
        <n v="2340.44"/>
        <n v="624.73"/>
        <n v="519.34"/>
        <n v="13.18"/>
        <n v="130.96"/>
        <n v="3937.77"/>
        <n v="1984.94"/>
        <n v="2704.21"/>
        <n v="1267.1400000000001"/>
        <n v="251.18"/>
        <n v="206.91"/>
        <n v="159.88999999999999"/>
        <n v="1937.12"/>
        <n v="1163.3"/>
        <n v="1400.05"/>
        <n v="3187.1"/>
        <n v="584.34"/>
        <n v="69.37"/>
        <n v="124.3"/>
        <n v="327.24"/>
        <n v="1007.39"/>
        <n v="564.09"/>
        <n v="382.54"/>
        <n v="297.04000000000002"/>
        <n v="2013.2"/>
        <n v="1123.5899999999999"/>
        <n v="524.89"/>
        <n v="1557.7"/>
        <n v="344.27"/>
        <n v="1738.44"/>
        <n v="5031.24"/>
        <n v="2209.83"/>
        <n v="138.53"/>
        <n v="1050.57"/>
        <n v="1713.55"/>
        <n v="422.94"/>
        <n v="4410.3500000000004"/>
        <n v="2131.4899999999998"/>
        <n v="1697.92"/>
        <n v="1882.52"/>
        <n v="35.11"/>
        <n v="1150.3399999999999"/>
        <n v="3477.09"/>
        <n v="1122.28"/>
        <n v="2891.84"/>
        <n v="408.16"/>
        <n v="826.59"/>
        <n v="1551.85"/>
        <n v="537.29"/>
        <n v="2294.1799999999998"/>
        <n v="878.4"/>
        <n v="1370.34"/>
        <n v="1043.97"/>
        <n v="2598.44"/>
        <n v="1839.57"/>
        <n v="3047.7"/>
        <n v="887.54"/>
        <n v="606.13"/>
        <n v="2393.2600000000002"/>
        <n v="1145.24"/>
        <n v="455.94"/>
        <n v="247.01"/>
        <n v="1618.83"/>
        <n v="1829.24"/>
        <n v="92.19"/>
        <n v="746.82"/>
        <n v="136.16999999999999"/>
        <n v="3659.87"/>
        <n v="812.38"/>
        <n v="1032.46"/>
        <n v="1435.72"/>
        <n v="1690.99"/>
        <n v="614.61"/>
        <n v="840.45"/>
        <n v="531.09"/>
        <n v="222.71"/>
        <n v="461.3"/>
        <n v="344.82"/>
        <n v="431.41"/>
        <n v="831.32"/>
        <n v="470.32"/>
        <n v="1552.09"/>
        <n v="3778.52"/>
        <n v="199.09"/>
        <n v="1277.9000000000001"/>
        <n v="1080.48"/>
        <n v="2669.85"/>
        <n v="1259.0999999999999"/>
        <n v="615.53"/>
        <n v="5689.49"/>
        <n v="564.82000000000005"/>
        <n v="176.13"/>
        <n v="779.01"/>
        <n v="611.59"/>
        <n v="3701.42"/>
        <n v="1600.97"/>
        <n v="228.36"/>
        <n v="229.19"/>
        <n v="684.63"/>
        <n v="601.9"/>
        <n v="117.25"/>
        <n v="1504.08"/>
        <n v="1987.43"/>
        <n v="1336.93"/>
        <n v="329.94"/>
        <n v="1422.01"/>
        <n v="389.97"/>
        <n v="889.11"/>
        <n v="2832.88"/>
        <n v="176.4"/>
        <n v="3513.12"/>
        <n v="1361.88"/>
        <n v="846.72"/>
        <n v="196.44"/>
        <n v="620.65"/>
        <n v="3269.84"/>
        <n v="1591.98"/>
        <n v="2087.09"/>
        <n v="2314.29"/>
        <n v="765.6"/>
        <n v="4618.21"/>
        <n v="1384.54"/>
        <n v="920.65"/>
        <n v="1399.24"/>
        <n v="501.59"/>
        <n v="3823.53"/>
        <n v="4116.78"/>
        <n v="1242.3900000000001"/>
        <n v="2070.77"/>
        <n v="1608.1"/>
        <n v="941.43"/>
        <n v="3278.79"/>
        <n v="1301.27"/>
        <n v="1037.02"/>
        <n v="634.30999999999995"/>
        <n v="274.39"/>
        <n v="1058.18"/>
        <n v="1109.47"/>
        <n v="638.32000000000005"/>
        <n v="1194.26"/>
        <n v="4592.4399999999996"/>
        <n v="571.70000000000005"/>
        <n v="1730.09"/>
        <n v="921.16"/>
        <n v="1559.03"/>
        <n v="149.09"/>
        <n v="320.52"/>
        <n v="310.79000000000002"/>
        <n v="113.74"/>
        <n v="2991.44"/>
        <n v="1487.13"/>
        <n v="1886.28"/>
        <n v="3189.55"/>
        <n v="34.93"/>
        <n v="534.38"/>
        <n v="3270.78"/>
        <n v="674.13"/>
        <n v="1264.5899999999999"/>
        <n v="2062.77"/>
        <n v="485.66"/>
        <n v="1858.38"/>
        <n v="1011.12"/>
        <n v="1624.23"/>
        <n v="366.78"/>
        <n v="2899"/>
        <n v="462.6"/>
        <n v="3351.8"/>
        <n v="512.1"/>
        <n v="1316.95"/>
        <n v="5060.1499999999996"/>
        <n v="571.54999999999995"/>
        <n v="1155.29"/>
        <n v="622.52"/>
        <n v="15.61"/>
        <n v="678.26"/>
        <n v="491.41"/>
        <n v="473.42"/>
        <n v="3249.09"/>
        <n v="670.55"/>
        <n v="2980.16"/>
        <n v="100.39"/>
        <n v="1157.46"/>
        <n v="766.25"/>
        <n v="240.96"/>
        <n v="1183.75"/>
        <n v="2637.99"/>
        <n v="97.24"/>
        <n v="1151.53"/>
        <n v="495.94"/>
        <n v="356.77"/>
        <n v="814.58"/>
        <n v="267.3"/>
        <n v="5093.49"/>
        <n v="97.77"/>
        <n v="2017.27"/>
        <n v="379.84"/>
        <n v="388.99"/>
        <n v="1763.13"/>
        <n v="351.35"/>
        <n v="388.57"/>
        <n v="439.97"/>
        <n v="719.4"/>
        <n v="425.55"/>
        <n v="463.89"/>
        <n v="303.79000000000002"/>
        <n v="2179.63"/>
        <n v="988.32"/>
        <n v="2262.5"/>
        <n v="3490.2"/>
        <n v="1479.62"/>
        <n v="1256.8800000000001"/>
        <n v="379.2"/>
        <n v="2294.7800000000002"/>
        <n v="208.45"/>
        <n v="5613.21"/>
        <n v="2742.34"/>
        <n v="1172.2"/>
        <n v="209.94"/>
        <n v="355.14"/>
        <n v="653.98"/>
        <n v="305.33"/>
        <n v="1627.57"/>
        <n v="2132.2199999999998"/>
        <n v="414.92"/>
        <n v="518.34"/>
        <n v="115.31"/>
        <n v="1086.31"/>
        <n v="4743.1499999999996"/>
        <n v="5651.52"/>
        <n v="1419.44"/>
        <n v="1002.2"/>
        <n v="406.74"/>
        <n v="367.27"/>
        <n v="3026.25"/>
        <n v="1262"/>
        <n v="362.93"/>
        <n v="998.76"/>
        <n v="273.92"/>
        <n v="1672.96"/>
        <n v="1240.8800000000001"/>
        <n v="1368.97"/>
        <n v="81.790000000000006"/>
        <n v="2707.01"/>
        <n v="261.58999999999997"/>
        <n v="665.89"/>
        <n v="1617.89"/>
        <n v="2447.8200000000002"/>
        <n v="1090.6199999999999"/>
        <n v="528.17999999999995"/>
        <n v="962.82"/>
        <n v="353.52"/>
        <n v="224.85"/>
        <n v="1545.69"/>
        <n v="101.7"/>
        <n v="194"/>
        <n v="2820.6"/>
        <n v="71.930000000000007"/>
        <n v="205.35"/>
        <n v="1165.72"/>
        <n v="316.82"/>
        <n v="2404.54"/>
        <n v="710.97"/>
        <n v="348.51"/>
        <n v="2226.13"/>
        <n v="93.86"/>
        <n v="926.26"/>
        <n v="253.49"/>
        <n v="2408.5700000000002"/>
        <n v="800.72"/>
        <n v="321.17"/>
        <n v="247.25"/>
        <n v="1793.42"/>
        <n v="1501.98"/>
        <n v="636.45000000000005"/>
        <n v="1074.07"/>
        <n v="1859.82"/>
        <n v="1287.99"/>
        <n v="526.47"/>
        <n v="953.33"/>
        <n v="375.16"/>
        <n v="192.06"/>
        <n v="88.3"/>
        <n v="1779.1"/>
        <n v="258.75"/>
        <n v="2634.1"/>
        <n v="313.75"/>
        <n v="1727.08"/>
        <n v="502.04"/>
        <n v="1429.26"/>
        <n v="673.16"/>
        <n v="352.38"/>
        <n v="1490.1"/>
        <n v="715.37"/>
        <n v="169.75"/>
        <n v="1410.27"/>
        <n v="95.92"/>
        <n v="823.38"/>
        <n v="1204.98"/>
        <n v="45.82"/>
        <n v="3692.99"/>
        <n v="2086.13"/>
        <n v="1565.61"/>
        <n v="403.12"/>
        <n v="118.97"/>
        <n v="269.98"/>
        <n v="588.14"/>
        <n v="227.23"/>
        <n v="1803.63"/>
        <n v="965.23"/>
        <n v="488.44"/>
        <n v="153.52000000000001"/>
        <n v="45.17"/>
        <n v="253.93"/>
        <n v="50.55"/>
        <n v="329.78"/>
        <n v="121.99"/>
        <n v="1883.66"/>
        <n v="290.49"/>
        <n v="432.05"/>
        <n v="318.11"/>
        <n v="541.49"/>
        <n v="1761.46"/>
        <n v="1610.94"/>
        <n v="929.09"/>
        <n v="1723.14"/>
        <n v="141.03"/>
        <n v="924.17"/>
        <n v="1293.2"/>
        <n v="1210.21"/>
        <n v="2270.5100000000002"/>
        <n v="2522.2600000000002"/>
        <n v="71.599999999999994"/>
        <n v="266.63"/>
        <n v="2287.4899999999998"/>
        <n v="1884.95"/>
        <n v="874"/>
        <n v="327.41000000000003"/>
        <n v="430.08"/>
        <n v="1037.32"/>
        <n v="1009.56"/>
        <n v="567.52"/>
        <n v="401.38"/>
        <n v="495.57"/>
        <n v="2197.4499999999998"/>
        <n v="316.70999999999998"/>
        <n v="2615.61"/>
        <n v="588.48"/>
        <n v="278.27999999999997"/>
        <n v="490.78"/>
        <n v="1289.74"/>
        <n v="1907.92"/>
        <n v="5010.58"/>
        <n v="1700.89"/>
        <n v="300.52"/>
        <n v="2295.79"/>
        <n v="2511.9899999999998"/>
        <n v="795.13"/>
        <n v="546.13"/>
        <n v="1356.99"/>
        <n v="4082"/>
        <n v="3492.24"/>
        <n v="618.6"/>
        <n v="501.13"/>
        <n v="638.16999999999996"/>
        <n v="63.42"/>
        <n v="187.87"/>
        <n v="1953.81"/>
        <n v="508.26"/>
        <n v="326.55"/>
        <n v="752"/>
        <n v="608.27"/>
        <n v="369.32"/>
        <n v="1666.2"/>
        <n v="2759.8"/>
        <n v="1104.73"/>
        <n v="2252.11"/>
        <n v="1749.75"/>
        <n v="1558.64"/>
        <n v="170.05"/>
        <n v="1295.76"/>
        <n v="1207.0999999999999"/>
        <n v="201.01"/>
        <n v="2637.87"/>
        <n v="1983.86"/>
        <n v="3037.98"/>
        <n v="268.83999999999997"/>
        <n v="2003.09"/>
        <n v="628.21"/>
        <n v="347.14"/>
        <n v="3098.35"/>
        <n v="817.37"/>
        <n v="444.07"/>
        <n v="4129.95"/>
        <n v="1593.03"/>
        <n v="211.86"/>
        <n v="1666.26"/>
        <n v="1523.74"/>
        <n v="60.26"/>
        <n v="3535.1"/>
        <n v="619.55999999999995"/>
        <n v="328.14"/>
        <n v="1764.99"/>
        <n v="1686.94"/>
        <n v="1741.41"/>
        <n v="2862.73"/>
        <n v="1059.33"/>
        <n v="3860.22"/>
        <n v="1224.57"/>
        <n v="879.76"/>
        <n v="453.09"/>
        <n v="133.71"/>
        <n v="1278.1600000000001"/>
        <n v="1280.32"/>
        <n v="3035.33"/>
        <n v="77.94"/>
        <n v="1026.25"/>
        <n v="67.73"/>
        <n v="302.61"/>
        <n v="2516.9"/>
        <n v="562.16999999999996"/>
        <n v="3282.81"/>
        <n v="374.13"/>
        <n v="345.05"/>
        <n v="2234.75"/>
        <n v="90.54"/>
        <n v="49"/>
        <n v="1347.81"/>
        <n v="2074.65"/>
        <n v="2206.2600000000002"/>
        <n v="1287.7"/>
        <n v="468.66"/>
        <n v="1571.63"/>
        <n v="3178.67"/>
        <n v="2324.69"/>
        <n v="2045.86"/>
        <n v="245.48"/>
        <n v="723.05"/>
        <n v="4416.46"/>
        <n v="986.91"/>
        <n v="1199.83"/>
        <n v="2829.79"/>
        <n v="1101.8499999999999"/>
        <n v="1368.95"/>
        <n v="1104.1600000000001"/>
        <n v="300.70999999999998"/>
        <n v="466.16"/>
        <n v="1432.84"/>
        <n v="1078.28"/>
        <n v="448.57"/>
        <n v="2605.39"/>
        <n v="245.24"/>
        <n v="2741.93"/>
        <n v="1993.71"/>
        <n v="3692.28"/>
        <n v="62.63"/>
        <n v="100.44"/>
        <n v="4250.8100000000004"/>
        <n v="218.68"/>
        <n v="1539.15"/>
        <n v="8.98"/>
        <n v="3756.3"/>
        <n v="718"/>
        <n v="1367.7"/>
        <n v="453.29"/>
        <n v="3584.73"/>
        <n v="4535.29"/>
        <n v="4538.46"/>
        <n v="2374.73"/>
        <n v="857.17"/>
        <n v="3753.66"/>
        <n v="873.82"/>
        <n v="1056.27"/>
        <n v="2786.73"/>
        <n v="1537.7"/>
        <n v="1895.04"/>
        <n v="92.95"/>
        <n v="510.69"/>
        <n v="1688.21"/>
        <n v="1540.55"/>
        <n v="199.56"/>
        <n v="232.07"/>
        <n v="815.51"/>
        <n v="396.27"/>
        <n v="532.5"/>
        <n v="2317.61"/>
        <n v="412.58"/>
        <n v="902.44"/>
        <n v="2829.69"/>
        <n v="3728.45"/>
        <n v="1072.73"/>
        <n v="559.37"/>
        <n v="478.43"/>
        <n v="487.63"/>
        <n v="2011.44"/>
        <n v="1292.49"/>
        <n v="1148.8900000000001"/>
        <n v="2369.0500000000002"/>
        <n v="101.44"/>
        <n v="396.79"/>
        <n v="406.71"/>
        <n v="1392.06"/>
        <n v="2090.96"/>
        <n v="1279.54"/>
        <n v="2213.39"/>
        <n v="1298.96"/>
        <n v="2174.4"/>
        <n v="4158.59"/>
        <n v="3365.55"/>
        <n v="61.17"/>
        <n v="471.89"/>
        <n v="4393.2"/>
        <n v="2539.9699999999998"/>
        <n v="2557.2399999999998"/>
        <n v="1135.07"/>
        <n v="513.79"/>
        <n v="3622.3"/>
        <n v="1127.9000000000001"/>
        <n v="251.81"/>
        <n v="135.36000000000001"/>
        <n v="1768.95"/>
        <n v="142.43"/>
        <n v="410.18"/>
        <n v="71.97"/>
        <n v="1015.72"/>
        <n v="4318.74"/>
        <n v="3683.44"/>
        <n v="96.11"/>
        <n v="259.58"/>
        <n v="2568.87"/>
        <n v="3198.72"/>
        <n v="1562.94"/>
        <n v="454.47"/>
        <n v="1947.01"/>
        <n v="330.86"/>
        <n v="1528.04"/>
        <n v="31.56"/>
        <n v="2364.9499999999998"/>
        <n v="198.41"/>
        <n v="2519.5100000000002"/>
        <n v="929.56"/>
        <n v="787.09"/>
        <n v="1235.94"/>
        <n v="74.33"/>
        <n v="283.89999999999998"/>
        <n v="317.2"/>
        <n v="3809.09"/>
        <n v="1570.57"/>
        <n v="823.12"/>
        <n v="863.97"/>
        <n v="332.93"/>
        <n v="1684.6"/>
        <n v="812.15"/>
        <n v="1748.37"/>
        <n v="1236.68"/>
        <n v="120.87"/>
        <n v="542.66999999999996"/>
        <n v="486.91"/>
        <n v="1015.09"/>
        <n v="2532.35"/>
        <n v="540.04999999999995"/>
        <n v="2274.9699999999998"/>
        <n v="1138.6600000000001"/>
        <n v="825.74"/>
        <n v="2185.9899999999998"/>
        <n v="2165.9"/>
        <n v="307.58999999999997"/>
        <n v="4468.37"/>
        <n v="989.7"/>
        <n v="1053.96"/>
        <n v="3697.92"/>
        <n v="821.24"/>
        <n v="2314.73"/>
        <n v="2212.52"/>
        <n v="2377.61"/>
        <n v="3545.23"/>
        <n v="145.29"/>
        <n v="1120.32"/>
        <n v="417.22"/>
        <n v="2602.27"/>
        <n v="1871.92"/>
        <n v="2345.39"/>
        <n v="4564.34"/>
        <n v="35.909999999999997"/>
        <n v="1545.73"/>
        <n v="171.41"/>
        <n v="1572.07"/>
        <n v="3398.88"/>
        <n v="546.21"/>
        <n v="3341.13"/>
        <n v="275.99"/>
        <n v="1383.3"/>
        <n v="59.13"/>
        <n v="634.53"/>
        <n v="3466.2"/>
        <n v="1586.73"/>
        <n v="1697.45"/>
        <n v="1109.6600000000001"/>
        <n v="2818.51"/>
        <n v="1343.76"/>
        <n v="404"/>
        <n v="1230.07"/>
        <n v="1874.93"/>
        <n v="993.46"/>
        <n v="2331.48"/>
        <n v="270.52999999999997"/>
        <n v="862.46"/>
        <n v="902.71"/>
        <n v="60.16"/>
        <n v="1548.29"/>
        <n v="4523.7700000000004"/>
        <n v="407.61"/>
        <n v="289.83999999999997"/>
        <n v="2495.67"/>
        <n v="2754.62"/>
        <n v="207.36"/>
        <n v="972.63"/>
        <n v="666.97"/>
        <n v="59.7"/>
        <n v="1558.91"/>
        <n v="1782.32"/>
        <n v="878.42"/>
        <n v="2622.08"/>
        <n v="5129.4799999999996"/>
        <n v="148.02000000000001"/>
        <n v="445.73"/>
        <n v="1478.64"/>
        <n v="1882.95"/>
        <n v="1364.25"/>
        <n v="752.48"/>
        <n v="498.91"/>
        <n v="1258.94"/>
        <n v="501.05"/>
        <n v="4000.25"/>
        <n v="170.81"/>
        <n v="349.15"/>
        <n v="258.64"/>
        <n v="541.30999999999995"/>
        <n v="3792.51"/>
        <n v="1811.91"/>
        <n v="1915.08"/>
        <n v="713.32"/>
        <n v="2511.0700000000002"/>
        <n v="1663.73"/>
        <n v="202.78"/>
        <n v="151.43"/>
        <n v="531.85"/>
        <n v="4076.39"/>
        <n v="1245.3900000000001"/>
        <n v="965.5"/>
        <n v="4660.13"/>
        <n v="364.46"/>
        <n v="508.21"/>
        <n v="328.77"/>
        <n v="1692.2"/>
        <n v="352.52"/>
        <n v="983.89"/>
        <n v="3669.31"/>
        <n v="1552.76"/>
        <n v="520.69000000000005"/>
        <n v="1070.28"/>
        <n v="227.75"/>
        <n v="1587.7"/>
        <n v="931.76"/>
        <n v="2014.26"/>
        <n v="226.51"/>
        <n v="684.7"/>
        <n v="601.54999999999995"/>
        <n v="1141.8800000000001"/>
        <n v="33.369999999999997"/>
        <n v="171.1"/>
        <n v="208.69"/>
        <n v="1297.9000000000001"/>
        <n v="966.13"/>
        <n v="62.31"/>
        <n v="592.08000000000004"/>
        <n v="2421.35"/>
        <n v="1787.96"/>
        <n v="1275.08"/>
        <n v="256.56"/>
        <n v="4340.5"/>
        <n v="371.96"/>
        <n v="425.44"/>
        <n v="2274.1799999999998"/>
        <n v="400.99"/>
        <n v="3694.34"/>
        <n v="1666.56"/>
        <n v="521.61"/>
        <n v="615.29"/>
        <n v="102.18"/>
        <n v="1326.21"/>
        <n v="198.27"/>
        <n v="474.28"/>
        <n v="401.69"/>
        <n v="139.49"/>
        <n v="1244.46"/>
        <n v="305.16000000000003"/>
        <n v="116.48"/>
        <n v="2143.6999999999998"/>
        <n v="127"/>
        <n v="2149.62"/>
        <n v="257.20999999999998"/>
        <n v="302.82"/>
        <n v="1205.72"/>
        <n v="1402.97"/>
        <n v="2266.02"/>
        <n v="1396.01"/>
        <n v="189.61"/>
        <n v="1361.16"/>
        <n v="148.97999999999999"/>
        <n v="714.46"/>
        <n v="1237.28"/>
        <n v="68"/>
        <n v="594.74"/>
        <n v="192.03"/>
        <n v="74.22"/>
        <n v="2603.1"/>
        <n v="227.7"/>
        <n v="527.05999999999995"/>
        <n v="985.12"/>
        <n v="305.54000000000002"/>
        <n v="3292.88"/>
        <n v="474.75"/>
        <n v="4969.84"/>
        <n v="84.54"/>
        <n v="31.31"/>
        <n v="117.96"/>
        <n v="2505.2399999999998"/>
        <n v="1596.38"/>
        <n v="3187.41"/>
        <n v="1158.8599999999999"/>
        <n v="636.74"/>
        <n v="673.27"/>
        <n v="1090.1400000000001"/>
        <n v="1364.9"/>
        <n v="376.78"/>
        <n v="1293.45"/>
        <n v="2588.85"/>
        <n v="89.38"/>
        <n v="1371.56"/>
        <n v="1039.31"/>
        <n v="592.05999999999995"/>
        <n v="851.51"/>
        <n v="517.51"/>
        <n v="1521.47"/>
        <n v="1599.51"/>
        <n v="545.97"/>
        <n v="2112.27"/>
        <n v="511.62"/>
        <n v="945.86"/>
        <n v="170.12"/>
        <n v="879.74"/>
        <n v="391.79"/>
        <n v="546.23"/>
        <n v="1228.19"/>
        <n v="1412.84"/>
        <n v="1152.8800000000001"/>
        <n v="2000.97"/>
        <n v="284.12"/>
        <n v="1369.63"/>
        <n v="1242.4000000000001"/>
        <n v="150.22999999999999"/>
        <n v="2019.54"/>
        <n v="947.81"/>
        <n v="628.45000000000005"/>
        <n v="422.03"/>
        <n v="2594.2600000000002"/>
        <n v="1137.1199999999999"/>
        <n v="282.7"/>
        <n v="517.97"/>
        <n v="2542.59"/>
        <n v="2865.11"/>
        <n v="1613.1"/>
        <n v="427.82"/>
        <n v="3411.39"/>
        <n v="1851.41"/>
        <n v="688.74"/>
        <n v="4852.2"/>
        <n v="121.35"/>
        <n v="472.73"/>
        <n v="924.65"/>
        <n v="2740.03"/>
        <n v="1688.46"/>
        <n v="1236.1400000000001"/>
        <n v="4630.9799999999996"/>
        <n v="884.02"/>
        <n v="4625.0600000000004"/>
        <n v="1016.38"/>
        <n v="81.349999999999994"/>
        <n v="1720.69"/>
        <n v="1756.7"/>
        <n v="312.10000000000002"/>
        <n v="371.46"/>
        <n v="913.24"/>
        <n v="830.3"/>
        <n v="59.57"/>
        <n v="2346.06"/>
        <n v="3202.38"/>
        <n v="2164.3000000000002"/>
        <n v="1249.96"/>
        <n v="981.76"/>
        <n v="521.21"/>
        <n v="215.59"/>
        <n v="1365.76"/>
        <n v="4229.13"/>
        <n v="751.48"/>
        <n v="640.57000000000005"/>
        <n v="132.41999999999999"/>
        <n v="2364.4"/>
        <n v="2844.79"/>
        <n v="539.38"/>
        <n v="2148.16"/>
        <n v="2068.5300000000002"/>
        <n v="1954.46"/>
        <n v="97.44"/>
        <n v="164.51"/>
        <n v="394.63"/>
        <n v="482.79"/>
        <n v="850.78"/>
        <n v="1465.2"/>
        <n v="3985.96"/>
        <n v="3181.35"/>
        <n v="1925.64"/>
        <n v="135.35"/>
        <n v="190.43"/>
        <n v="935.65"/>
        <n v="190.27"/>
        <n v="2777.95"/>
        <n v="446.48"/>
        <n v="981.92"/>
        <n v="252.8"/>
        <n v="378.74"/>
        <n v="2504.63"/>
        <n v="770.34"/>
        <n v="147.91999999999999"/>
        <n v="291.75"/>
        <n v="3307.03"/>
        <n v="573.14"/>
        <n v="1896.1"/>
        <n v="303.31"/>
        <n v="449.84"/>
        <n v="252.65"/>
        <n v="1054.3900000000001"/>
      </sharedItems>
    </cacheField>
    <cacheField name="Customer Type" numFmtId="0">
      <sharedItems count="2">
        <s v="Existing"/>
        <s v="New"/>
      </sharedItems>
    </cacheField>
    <cacheField name="Order Year" numFmtId="0">
      <sharedItems containsSemiMixedTypes="0" containsString="0" containsNumber="1" containsInteger="1" minValue="2022" maxValue="2024" count="3">
        <n v="2022"/>
        <n v="2023"/>
        <n v="2024"/>
      </sharedItems>
    </cacheField>
    <cacheField name="Order Month (Number)" numFmtId="0">
      <sharedItems containsSemiMixedTypes="0" containsString="0" containsNumber="1" containsInteger="1" minValue="1" maxValue="12" count="12">
        <n v="1"/>
        <n v="2"/>
        <n v="3"/>
        <n v="4"/>
        <n v="5"/>
        <n v="6"/>
        <n v="7"/>
        <n v="8"/>
        <n v="9"/>
        <n v="10"/>
        <n v="11"/>
        <n v="12"/>
      </sharedItems>
    </cacheField>
    <cacheField name="Order Month" numFmtId="0">
      <sharedItems count="12">
        <s v="January"/>
        <s v="February"/>
        <s v="March"/>
        <s v="April"/>
        <s v="May"/>
        <s v="June"/>
        <s v="July"/>
        <s v="August"/>
        <s v="September"/>
        <s v="October"/>
        <s v="November"/>
        <s v="December"/>
      </sharedItems>
    </cacheField>
    <cacheField name="Month-Year" numFmtId="0">
      <sharedItems count="36">
        <s v="January 2022"/>
        <s v="February 2022"/>
        <s v="March 2022"/>
        <s v="April 2022"/>
        <s v="May 2022"/>
        <s v="June 2022"/>
        <s v="July 2022"/>
        <s v="August 2022"/>
        <s v="September 2022"/>
        <s v="October 2022"/>
        <s v="November 2022"/>
        <s v="December 2022"/>
        <s v="January 2023"/>
        <s v="February 2023"/>
        <s v="March 2023"/>
        <s v="April 2023"/>
        <s v="May 2023"/>
        <s v="June 2023"/>
        <s v="July 2023"/>
        <s v="August 2023"/>
        <s v="September 2023"/>
        <s v="October 2023"/>
        <s v="November 2023"/>
        <s v="December 2023"/>
        <s v="January 2024"/>
        <s v="February 2024"/>
        <s v="March 2024"/>
        <s v="April 2024"/>
        <s v="May 2024"/>
        <s v="June 2024"/>
        <s v="July 2024"/>
        <s v="August 2024"/>
        <s v="September 2024"/>
        <s v="October 2024"/>
        <s v="November 2024"/>
        <s v="December 2024"/>
      </sharedItems>
    </cacheField>
    <cacheField name="Profit Margin (%)" numFmtId="10">
      <sharedItems containsSemiMixedTypes="0" containsString="0" containsNumber="1" minValue="0.10000259660675428" maxValue="0.29977585088184983"/>
    </cacheField>
  </cacheFields>
  <extLst>
    <ext xmlns:x14="http://schemas.microsoft.com/office/spreadsheetml/2009/9/main" uri="{725AE2AE-9491-48be-B2B4-4EB974FC3084}">
      <x14:pivotCacheDefinition pivotCacheId="147689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s v="ORD-61754"/>
    <x v="0"/>
    <x v="0"/>
    <s v="UAE"/>
    <x v="0"/>
    <x v="0"/>
    <x v="0"/>
    <n v="4"/>
    <x v="0"/>
    <n v="3031.08"/>
    <x v="0"/>
    <x v="0"/>
    <x v="0"/>
    <x v="0"/>
    <x v="0"/>
    <x v="0"/>
    <n v="0.17956635918550484"/>
  </r>
  <r>
    <s v="ORD-32281"/>
    <x v="1"/>
    <x v="1"/>
    <s v="China"/>
    <x v="0"/>
    <x v="1"/>
    <x v="1"/>
    <n v="3"/>
    <x v="1"/>
    <n v="3385.47"/>
    <x v="1"/>
    <x v="0"/>
    <x v="0"/>
    <x v="0"/>
    <x v="0"/>
    <x v="0"/>
    <n v="0.12949162154737748"/>
  </r>
  <r>
    <s v="ORD-22862"/>
    <x v="2"/>
    <x v="2"/>
    <s v="Argentina"/>
    <x v="1"/>
    <x v="0"/>
    <x v="2"/>
    <n v="5"/>
    <x v="2"/>
    <n v="4896.5"/>
    <x v="2"/>
    <x v="0"/>
    <x v="0"/>
    <x v="0"/>
    <x v="0"/>
    <x v="0"/>
    <n v="0.24884917798427447"/>
  </r>
  <r>
    <s v="ORD-96978"/>
    <x v="2"/>
    <x v="3"/>
    <s v="UK"/>
    <x v="1"/>
    <x v="2"/>
    <x v="3"/>
    <n v="7"/>
    <x v="3"/>
    <n v="9471.35"/>
    <x v="3"/>
    <x v="1"/>
    <x v="0"/>
    <x v="0"/>
    <x v="0"/>
    <x v="0"/>
    <n v="0.11332386618591857"/>
  </r>
  <r>
    <s v="ORD-95341"/>
    <x v="2"/>
    <x v="0"/>
    <s v="Saudi Arabia"/>
    <x v="2"/>
    <x v="0"/>
    <x v="4"/>
    <n v="6"/>
    <x v="4"/>
    <n v="2487.3000000000002"/>
    <x v="4"/>
    <x v="1"/>
    <x v="0"/>
    <x v="0"/>
    <x v="0"/>
    <x v="0"/>
    <n v="0.1925340730913038"/>
  </r>
  <r>
    <s v="ORD-52151"/>
    <x v="3"/>
    <x v="0"/>
    <s v="Saudi Arabia"/>
    <x v="2"/>
    <x v="0"/>
    <x v="2"/>
    <n v="8"/>
    <x v="5"/>
    <n v="18881.04"/>
    <x v="5"/>
    <x v="1"/>
    <x v="0"/>
    <x v="0"/>
    <x v="0"/>
    <x v="0"/>
    <n v="0.16464082486981649"/>
  </r>
  <r>
    <s v="ORD-60563"/>
    <x v="3"/>
    <x v="4"/>
    <s v="Canada"/>
    <x v="1"/>
    <x v="1"/>
    <x v="5"/>
    <n v="1"/>
    <x v="6"/>
    <n v="2452.27"/>
    <x v="6"/>
    <x v="1"/>
    <x v="0"/>
    <x v="0"/>
    <x v="0"/>
    <x v="0"/>
    <n v="0.14548153343636711"/>
  </r>
  <r>
    <s v="ORD-98083"/>
    <x v="3"/>
    <x v="0"/>
    <s v="UAE"/>
    <x v="0"/>
    <x v="2"/>
    <x v="3"/>
    <n v="4"/>
    <x v="7"/>
    <n v="9624.32"/>
    <x v="7"/>
    <x v="1"/>
    <x v="0"/>
    <x v="0"/>
    <x v="0"/>
    <x v="0"/>
    <n v="0.22699162122622688"/>
  </r>
  <r>
    <s v="ORD-29320"/>
    <x v="3"/>
    <x v="3"/>
    <s v="UK"/>
    <x v="1"/>
    <x v="3"/>
    <x v="6"/>
    <n v="5"/>
    <x v="8"/>
    <n v="1345.3"/>
    <x v="8"/>
    <x v="0"/>
    <x v="0"/>
    <x v="0"/>
    <x v="0"/>
    <x v="0"/>
    <n v="0.18351297108451647"/>
  </r>
  <r>
    <s v="ORD-94716"/>
    <x v="4"/>
    <x v="0"/>
    <s v="UAE"/>
    <x v="2"/>
    <x v="4"/>
    <x v="7"/>
    <n v="9"/>
    <x v="9"/>
    <n v="8150.04"/>
    <x v="9"/>
    <x v="0"/>
    <x v="0"/>
    <x v="0"/>
    <x v="0"/>
    <x v="0"/>
    <n v="0.24519143464326554"/>
  </r>
  <r>
    <s v="ORD-82509"/>
    <x v="5"/>
    <x v="3"/>
    <s v="France"/>
    <x v="0"/>
    <x v="3"/>
    <x v="8"/>
    <n v="7"/>
    <x v="10"/>
    <n v="7966.77"/>
    <x v="10"/>
    <x v="1"/>
    <x v="0"/>
    <x v="0"/>
    <x v="0"/>
    <x v="0"/>
    <n v="0.29897185433996465"/>
  </r>
  <r>
    <s v="ORD-95084"/>
    <x v="6"/>
    <x v="1"/>
    <s v="China"/>
    <x v="1"/>
    <x v="2"/>
    <x v="3"/>
    <n v="2"/>
    <x v="11"/>
    <n v="3154.68"/>
    <x v="11"/>
    <x v="1"/>
    <x v="0"/>
    <x v="0"/>
    <x v="0"/>
    <x v="0"/>
    <n v="0.21387589232505361"/>
  </r>
  <r>
    <s v="ORD-90621"/>
    <x v="6"/>
    <x v="0"/>
    <s v="Saudi Arabia"/>
    <x v="1"/>
    <x v="2"/>
    <x v="9"/>
    <n v="3"/>
    <x v="12"/>
    <n v="4728.8100000000004"/>
    <x v="12"/>
    <x v="1"/>
    <x v="0"/>
    <x v="0"/>
    <x v="0"/>
    <x v="0"/>
    <n v="0.22631275098809214"/>
  </r>
  <r>
    <s v="ORD-91059"/>
    <x v="6"/>
    <x v="2"/>
    <s v="Argentina"/>
    <x v="2"/>
    <x v="1"/>
    <x v="10"/>
    <n v="8"/>
    <x v="13"/>
    <n v="2703.52"/>
    <x v="13"/>
    <x v="0"/>
    <x v="0"/>
    <x v="0"/>
    <x v="0"/>
    <x v="0"/>
    <n v="0.22984109605255371"/>
  </r>
  <r>
    <s v="ORD-10063"/>
    <x v="7"/>
    <x v="4"/>
    <s v="Canada"/>
    <x v="1"/>
    <x v="2"/>
    <x v="11"/>
    <n v="5"/>
    <x v="14"/>
    <n v="1087.3499999999999"/>
    <x v="14"/>
    <x v="0"/>
    <x v="0"/>
    <x v="0"/>
    <x v="0"/>
    <x v="0"/>
    <n v="0.25675265553869503"/>
  </r>
  <r>
    <s v="ORD-63173"/>
    <x v="8"/>
    <x v="1"/>
    <s v="China"/>
    <x v="0"/>
    <x v="3"/>
    <x v="8"/>
    <n v="7"/>
    <x v="15"/>
    <n v="4954.32"/>
    <x v="15"/>
    <x v="1"/>
    <x v="0"/>
    <x v="0"/>
    <x v="0"/>
    <x v="0"/>
    <n v="0.19705630641541119"/>
  </r>
  <r>
    <s v="ORD-80411"/>
    <x v="9"/>
    <x v="0"/>
    <s v="Saudi Arabia"/>
    <x v="1"/>
    <x v="4"/>
    <x v="12"/>
    <n v="9"/>
    <x v="16"/>
    <n v="1428.48"/>
    <x v="16"/>
    <x v="0"/>
    <x v="0"/>
    <x v="0"/>
    <x v="0"/>
    <x v="0"/>
    <n v="0.27044130824372759"/>
  </r>
  <r>
    <s v="ORD-57420"/>
    <x v="10"/>
    <x v="4"/>
    <s v="Canada"/>
    <x v="2"/>
    <x v="2"/>
    <x v="11"/>
    <n v="7"/>
    <x v="17"/>
    <n v="12970.79"/>
    <x v="17"/>
    <x v="0"/>
    <x v="0"/>
    <x v="0"/>
    <x v="0"/>
    <x v="0"/>
    <n v="0.26962582849618255"/>
  </r>
  <r>
    <s v="ORD-83771"/>
    <x v="11"/>
    <x v="1"/>
    <s v="China"/>
    <x v="2"/>
    <x v="3"/>
    <x v="8"/>
    <n v="3"/>
    <x v="18"/>
    <n v="907.95"/>
    <x v="18"/>
    <x v="1"/>
    <x v="0"/>
    <x v="0"/>
    <x v="0"/>
    <x v="0"/>
    <n v="0.28051104135690291"/>
  </r>
  <r>
    <s v="ORD-22402"/>
    <x v="11"/>
    <x v="4"/>
    <s v="USA"/>
    <x v="1"/>
    <x v="3"/>
    <x v="13"/>
    <n v="1"/>
    <x v="19"/>
    <n v="637.69000000000005"/>
    <x v="19"/>
    <x v="1"/>
    <x v="0"/>
    <x v="0"/>
    <x v="0"/>
    <x v="0"/>
    <n v="0.12840094716868697"/>
  </r>
  <r>
    <s v="ORD-45733"/>
    <x v="11"/>
    <x v="3"/>
    <s v="France"/>
    <x v="0"/>
    <x v="2"/>
    <x v="9"/>
    <n v="3"/>
    <x v="20"/>
    <n v="2469.87"/>
    <x v="20"/>
    <x v="0"/>
    <x v="0"/>
    <x v="0"/>
    <x v="0"/>
    <x v="0"/>
    <n v="0.22896751650896607"/>
  </r>
  <r>
    <s v="ORD-35539"/>
    <x v="12"/>
    <x v="2"/>
    <s v="Brazil"/>
    <x v="2"/>
    <x v="4"/>
    <x v="14"/>
    <n v="2"/>
    <x v="21"/>
    <n v="2832.94"/>
    <x v="21"/>
    <x v="1"/>
    <x v="0"/>
    <x v="0"/>
    <x v="0"/>
    <x v="0"/>
    <n v="0.21730781449660069"/>
  </r>
  <r>
    <s v="ORD-17551"/>
    <x v="12"/>
    <x v="4"/>
    <s v="USA"/>
    <x v="2"/>
    <x v="2"/>
    <x v="9"/>
    <n v="3"/>
    <x v="22"/>
    <n v="1784.37"/>
    <x v="22"/>
    <x v="0"/>
    <x v="0"/>
    <x v="0"/>
    <x v="0"/>
    <x v="0"/>
    <n v="0.20384225244764262"/>
  </r>
  <r>
    <s v="ORD-18401"/>
    <x v="13"/>
    <x v="4"/>
    <s v="Canada"/>
    <x v="2"/>
    <x v="4"/>
    <x v="7"/>
    <n v="8"/>
    <x v="23"/>
    <n v="14568.8"/>
    <x v="23"/>
    <x v="1"/>
    <x v="0"/>
    <x v="0"/>
    <x v="0"/>
    <x v="0"/>
    <n v="0.26417206633353468"/>
  </r>
  <r>
    <s v="ORD-24442"/>
    <x v="13"/>
    <x v="4"/>
    <s v="USA"/>
    <x v="0"/>
    <x v="4"/>
    <x v="12"/>
    <n v="7"/>
    <x v="24"/>
    <n v="6725.04"/>
    <x v="24"/>
    <x v="0"/>
    <x v="0"/>
    <x v="0"/>
    <x v="0"/>
    <x v="0"/>
    <n v="0.17849113165126154"/>
  </r>
  <r>
    <s v="ORD-37274"/>
    <x v="14"/>
    <x v="4"/>
    <s v="USA"/>
    <x v="1"/>
    <x v="1"/>
    <x v="10"/>
    <n v="6"/>
    <x v="25"/>
    <n v="6973.8"/>
    <x v="25"/>
    <x v="1"/>
    <x v="0"/>
    <x v="0"/>
    <x v="0"/>
    <x v="0"/>
    <n v="0.23765522383779286"/>
  </r>
  <r>
    <s v="ORD-50055"/>
    <x v="15"/>
    <x v="4"/>
    <s v="Canada"/>
    <x v="1"/>
    <x v="4"/>
    <x v="14"/>
    <n v="8"/>
    <x v="26"/>
    <n v="14698.4"/>
    <x v="26"/>
    <x v="0"/>
    <x v="0"/>
    <x v="0"/>
    <x v="0"/>
    <x v="0"/>
    <n v="0.25310237849017581"/>
  </r>
  <r>
    <s v="ORD-47344"/>
    <x v="16"/>
    <x v="2"/>
    <s v="Argentina"/>
    <x v="2"/>
    <x v="0"/>
    <x v="2"/>
    <n v="2"/>
    <x v="27"/>
    <n v="3342.26"/>
    <x v="27"/>
    <x v="0"/>
    <x v="0"/>
    <x v="0"/>
    <x v="0"/>
    <x v="0"/>
    <n v="0.1967979750228887"/>
  </r>
  <r>
    <s v="ORD-40457"/>
    <x v="17"/>
    <x v="0"/>
    <s v="Saudi Arabia"/>
    <x v="2"/>
    <x v="0"/>
    <x v="2"/>
    <n v="1"/>
    <x v="28"/>
    <n v="1354.03"/>
    <x v="28"/>
    <x v="1"/>
    <x v="0"/>
    <x v="0"/>
    <x v="0"/>
    <x v="0"/>
    <n v="0.13366764399607101"/>
  </r>
  <r>
    <s v="ORD-67357"/>
    <x v="17"/>
    <x v="4"/>
    <s v="USA"/>
    <x v="1"/>
    <x v="1"/>
    <x v="10"/>
    <n v="4"/>
    <x v="29"/>
    <n v="7466.32"/>
    <x v="29"/>
    <x v="1"/>
    <x v="0"/>
    <x v="0"/>
    <x v="0"/>
    <x v="0"/>
    <n v="0.2146305007018183"/>
  </r>
  <r>
    <s v="ORD-32363"/>
    <x v="18"/>
    <x v="0"/>
    <s v="Saudi Arabia"/>
    <x v="0"/>
    <x v="0"/>
    <x v="15"/>
    <n v="6"/>
    <x v="30"/>
    <n v="1304.52"/>
    <x v="30"/>
    <x v="0"/>
    <x v="0"/>
    <x v="0"/>
    <x v="0"/>
    <x v="0"/>
    <n v="0.18607610462085672"/>
  </r>
  <r>
    <s v="ORD-60139"/>
    <x v="18"/>
    <x v="0"/>
    <s v="Saudi Arabia"/>
    <x v="2"/>
    <x v="0"/>
    <x v="4"/>
    <n v="7"/>
    <x v="31"/>
    <n v="9704.17"/>
    <x v="31"/>
    <x v="0"/>
    <x v="0"/>
    <x v="0"/>
    <x v="0"/>
    <x v="0"/>
    <n v="0.11245474883477927"/>
  </r>
  <r>
    <s v="ORD-41539"/>
    <x v="18"/>
    <x v="3"/>
    <s v="France"/>
    <x v="0"/>
    <x v="1"/>
    <x v="10"/>
    <n v="2"/>
    <x v="32"/>
    <n v="1430.68"/>
    <x v="32"/>
    <x v="0"/>
    <x v="0"/>
    <x v="0"/>
    <x v="0"/>
    <x v="0"/>
    <n v="0.19457880168870745"/>
  </r>
  <r>
    <s v="ORD-77569"/>
    <x v="18"/>
    <x v="3"/>
    <s v="UK"/>
    <x v="1"/>
    <x v="3"/>
    <x v="13"/>
    <n v="8"/>
    <x v="33"/>
    <n v="18144.88"/>
    <x v="33"/>
    <x v="0"/>
    <x v="0"/>
    <x v="0"/>
    <x v="0"/>
    <x v="0"/>
    <n v="0.13915826392899816"/>
  </r>
  <r>
    <s v="ORD-93960"/>
    <x v="18"/>
    <x v="4"/>
    <s v="Canada"/>
    <x v="2"/>
    <x v="2"/>
    <x v="3"/>
    <n v="4"/>
    <x v="34"/>
    <n v="2716.4"/>
    <x v="34"/>
    <x v="0"/>
    <x v="0"/>
    <x v="0"/>
    <x v="0"/>
    <x v="0"/>
    <n v="0.15697614489765868"/>
  </r>
  <r>
    <s v="ORD-91565"/>
    <x v="19"/>
    <x v="3"/>
    <s v="UK"/>
    <x v="2"/>
    <x v="3"/>
    <x v="8"/>
    <n v="4"/>
    <x v="35"/>
    <n v="3093.36"/>
    <x v="35"/>
    <x v="0"/>
    <x v="0"/>
    <x v="1"/>
    <x v="1"/>
    <x v="1"/>
    <n v="0.27590063878759669"/>
  </r>
  <r>
    <s v="ORD-71980"/>
    <x v="20"/>
    <x v="0"/>
    <s v="UAE"/>
    <x v="2"/>
    <x v="0"/>
    <x v="4"/>
    <n v="4"/>
    <x v="36"/>
    <n v="5535.92"/>
    <x v="36"/>
    <x v="0"/>
    <x v="0"/>
    <x v="1"/>
    <x v="1"/>
    <x v="1"/>
    <n v="0.29255299932079942"/>
  </r>
  <r>
    <s v="ORD-75686"/>
    <x v="20"/>
    <x v="2"/>
    <s v="Brazil"/>
    <x v="2"/>
    <x v="1"/>
    <x v="5"/>
    <n v="4"/>
    <x v="37"/>
    <n v="5650.6"/>
    <x v="37"/>
    <x v="1"/>
    <x v="0"/>
    <x v="1"/>
    <x v="1"/>
    <x v="1"/>
    <n v="0.25132729267688386"/>
  </r>
  <r>
    <s v="ORD-76042"/>
    <x v="20"/>
    <x v="0"/>
    <s v="UAE"/>
    <x v="2"/>
    <x v="1"/>
    <x v="16"/>
    <n v="8"/>
    <x v="38"/>
    <n v="11914.08"/>
    <x v="38"/>
    <x v="0"/>
    <x v="0"/>
    <x v="1"/>
    <x v="1"/>
    <x v="1"/>
    <n v="0.15880873722519909"/>
  </r>
  <r>
    <s v="ORD-64262"/>
    <x v="21"/>
    <x v="2"/>
    <s v="Argentina"/>
    <x v="0"/>
    <x v="0"/>
    <x v="2"/>
    <n v="1"/>
    <x v="39"/>
    <n v="2404.84"/>
    <x v="39"/>
    <x v="0"/>
    <x v="0"/>
    <x v="1"/>
    <x v="1"/>
    <x v="1"/>
    <n v="0.27834284193543019"/>
  </r>
  <r>
    <s v="ORD-74565"/>
    <x v="22"/>
    <x v="3"/>
    <s v="France"/>
    <x v="2"/>
    <x v="4"/>
    <x v="17"/>
    <n v="2"/>
    <x v="40"/>
    <n v="4391.82"/>
    <x v="40"/>
    <x v="1"/>
    <x v="0"/>
    <x v="1"/>
    <x v="1"/>
    <x v="1"/>
    <n v="0.20781817105436928"/>
  </r>
  <r>
    <s v="ORD-22422"/>
    <x v="22"/>
    <x v="3"/>
    <s v="UK"/>
    <x v="1"/>
    <x v="0"/>
    <x v="4"/>
    <n v="4"/>
    <x v="41"/>
    <n v="5884.84"/>
    <x v="41"/>
    <x v="1"/>
    <x v="0"/>
    <x v="1"/>
    <x v="1"/>
    <x v="1"/>
    <n v="0.11829718395062566"/>
  </r>
  <r>
    <s v="ORD-34971"/>
    <x v="22"/>
    <x v="3"/>
    <s v="France"/>
    <x v="1"/>
    <x v="2"/>
    <x v="11"/>
    <n v="8"/>
    <x v="42"/>
    <n v="8891.6"/>
    <x v="42"/>
    <x v="1"/>
    <x v="0"/>
    <x v="1"/>
    <x v="1"/>
    <x v="1"/>
    <n v="0.29687007962571416"/>
  </r>
  <r>
    <s v="ORD-49951"/>
    <x v="22"/>
    <x v="3"/>
    <s v="UK"/>
    <x v="1"/>
    <x v="3"/>
    <x v="13"/>
    <n v="4"/>
    <x v="43"/>
    <n v="4678.6000000000004"/>
    <x v="43"/>
    <x v="0"/>
    <x v="0"/>
    <x v="1"/>
    <x v="1"/>
    <x v="1"/>
    <n v="0.22079254477835247"/>
  </r>
  <r>
    <s v="ORD-41414"/>
    <x v="22"/>
    <x v="2"/>
    <s v="Argentina"/>
    <x v="1"/>
    <x v="2"/>
    <x v="18"/>
    <n v="8"/>
    <x v="44"/>
    <n v="18643.84"/>
    <x v="44"/>
    <x v="1"/>
    <x v="0"/>
    <x v="1"/>
    <x v="1"/>
    <x v="1"/>
    <n v="0.12514481995125468"/>
  </r>
  <r>
    <s v="ORD-50390"/>
    <x v="23"/>
    <x v="2"/>
    <s v="Argentina"/>
    <x v="1"/>
    <x v="4"/>
    <x v="17"/>
    <n v="5"/>
    <x v="45"/>
    <n v="6306.65"/>
    <x v="45"/>
    <x v="1"/>
    <x v="0"/>
    <x v="1"/>
    <x v="1"/>
    <x v="1"/>
    <n v="0.11151245114284129"/>
  </r>
  <r>
    <s v="ORD-45757"/>
    <x v="23"/>
    <x v="0"/>
    <s v="UAE"/>
    <x v="0"/>
    <x v="4"/>
    <x v="7"/>
    <n v="5"/>
    <x v="46"/>
    <n v="3793.25"/>
    <x v="46"/>
    <x v="0"/>
    <x v="0"/>
    <x v="1"/>
    <x v="1"/>
    <x v="1"/>
    <n v="0.28001581757068478"/>
  </r>
  <r>
    <s v="ORD-74593"/>
    <x v="24"/>
    <x v="0"/>
    <s v="Saudi Arabia"/>
    <x v="2"/>
    <x v="0"/>
    <x v="0"/>
    <n v="5"/>
    <x v="47"/>
    <n v="5095.05"/>
    <x v="47"/>
    <x v="0"/>
    <x v="0"/>
    <x v="1"/>
    <x v="1"/>
    <x v="1"/>
    <n v="0.22123826066476285"/>
  </r>
  <r>
    <s v="ORD-51354"/>
    <x v="24"/>
    <x v="0"/>
    <s v="Saudi Arabia"/>
    <x v="1"/>
    <x v="2"/>
    <x v="9"/>
    <n v="1"/>
    <x v="48"/>
    <n v="1179.8599999999999"/>
    <x v="48"/>
    <x v="1"/>
    <x v="0"/>
    <x v="1"/>
    <x v="1"/>
    <x v="1"/>
    <n v="0.28798332005492178"/>
  </r>
  <r>
    <s v="ORD-81581"/>
    <x v="24"/>
    <x v="3"/>
    <s v="UK"/>
    <x v="0"/>
    <x v="1"/>
    <x v="16"/>
    <n v="5"/>
    <x v="49"/>
    <n v="916.3"/>
    <x v="49"/>
    <x v="0"/>
    <x v="0"/>
    <x v="1"/>
    <x v="1"/>
    <x v="1"/>
    <n v="0.22885517843501035"/>
  </r>
  <r>
    <s v="ORD-17951"/>
    <x v="24"/>
    <x v="2"/>
    <s v="Brazil"/>
    <x v="2"/>
    <x v="3"/>
    <x v="6"/>
    <n v="2"/>
    <x v="50"/>
    <n v="1705"/>
    <x v="50"/>
    <x v="0"/>
    <x v="0"/>
    <x v="1"/>
    <x v="1"/>
    <x v="1"/>
    <n v="0.20933724340175955"/>
  </r>
  <r>
    <s v="ORD-87646"/>
    <x v="24"/>
    <x v="3"/>
    <s v="UK"/>
    <x v="2"/>
    <x v="1"/>
    <x v="5"/>
    <n v="6"/>
    <x v="51"/>
    <n v="12314.28"/>
    <x v="51"/>
    <x v="1"/>
    <x v="0"/>
    <x v="1"/>
    <x v="1"/>
    <x v="1"/>
    <n v="0.19046342944938721"/>
  </r>
  <r>
    <s v="ORD-36914"/>
    <x v="24"/>
    <x v="0"/>
    <s v="UAE"/>
    <x v="1"/>
    <x v="3"/>
    <x v="6"/>
    <n v="7"/>
    <x v="52"/>
    <n v="7549.22"/>
    <x v="52"/>
    <x v="1"/>
    <x v="0"/>
    <x v="1"/>
    <x v="1"/>
    <x v="1"/>
    <n v="0.15124079043927716"/>
  </r>
  <r>
    <s v="ORD-93285"/>
    <x v="25"/>
    <x v="0"/>
    <s v="UAE"/>
    <x v="0"/>
    <x v="3"/>
    <x v="6"/>
    <n v="5"/>
    <x v="53"/>
    <n v="10378.299999999999"/>
    <x v="53"/>
    <x v="1"/>
    <x v="0"/>
    <x v="1"/>
    <x v="1"/>
    <x v="1"/>
    <n v="0.29181465172523441"/>
  </r>
  <r>
    <s v="ORD-70244"/>
    <x v="26"/>
    <x v="0"/>
    <s v="UAE"/>
    <x v="0"/>
    <x v="3"/>
    <x v="13"/>
    <n v="4"/>
    <x v="54"/>
    <n v="7904.8"/>
    <x v="54"/>
    <x v="1"/>
    <x v="0"/>
    <x v="1"/>
    <x v="1"/>
    <x v="1"/>
    <n v="0.24688923185912356"/>
  </r>
  <r>
    <s v="ORD-95034"/>
    <x v="27"/>
    <x v="0"/>
    <s v="Saudi Arabia"/>
    <x v="1"/>
    <x v="1"/>
    <x v="5"/>
    <n v="8"/>
    <x v="55"/>
    <n v="2874.56"/>
    <x v="55"/>
    <x v="1"/>
    <x v="0"/>
    <x v="1"/>
    <x v="1"/>
    <x v="1"/>
    <n v="0.23192419013692528"/>
  </r>
  <r>
    <s v="ORD-87752"/>
    <x v="27"/>
    <x v="0"/>
    <s v="Saudi Arabia"/>
    <x v="1"/>
    <x v="0"/>
    <x v="4"/>
    <n v="7"/>
    <x v="56"/>
    <n v="3249.75"/>
    <x v="56"/>
    <x v="0"/>
    <x v="0"/>
    <x v="1"/>
    <x v="1"/>
    <x v="1"/>
    <n v="0.17795215016539734"/>
  </r>
  <r>
    <s v="ORD-61951"/>
    <x v="27"/>
    <x v="0"/>
    <s v="UAE"/>
    <x v="2"/>
    <x v="1"/>
    <x v="10"/>
    <n v="8"/>
    <x v="57"/>
    <n v="13218.32"/>
    <x v="57"/>
    <x v="1"/>
    <x v="0"/>
    <x v="1"/>
    <x v="1"/>
    <x v="1"/>
    <n v="0.2636742036809519"/>
  </r>
  <r>
    <s v="ORD-98229"/>
    <x v="27"/>
    <x v="0"/>
    <s v="Saudi Arabia"/>
    <x v="2"/>
    <x v="4"/>
    <x v="12"/>
    <n v="3"/>
    <x v="58"/>
    <n v="6211.41"/>
    <x v="58"/>
    <x v="0"/>
    <x v="0"/>
    <x v="1"/>
    <x v="1"/>
    <x v="1"/>
    <n v="0.16956214450503188"/>
  </r>
  <r>
    <s v="ORD-37089"/>
    <x v="28"/>
    <x v="0"/>
    <s v="Saudi Arabia"/>
    <x v="0"/>
    <x v="1"/>
    <x v="1"/>
    <n v="9"/>
    <x v="59"/>
    <n v="1511.55"/>
    <x v="59"/>
    <x v="1"/>
    <x v="0"/>
    <x v="1"/>
    <x v="1"/>
    <x v="1"/>
    <n v="0.28057953756078202"/>
  </r>
  <r>
    <s v="ORD-95982"/>
    <x v="29"/>
    <x v="0"/>
    <s v="UAE"/>
    <x v="0"/>
    <x v="1"/>
    <x v="10"/>
    <n v="1"/>
    <x v="60"/>
    <n v="1535.32"/>
    <x v="60"/>
    <x v="0"/>
    <x v="0"/>
    <x v="1"/>
    <x v="1"/>
    <x v="1"/>
    <n v="0.25296355157231065"/>
  </r>
  <r>
    <s v="ORD-68194"/>
    <x v="29"/>
    <x v="4"/>
    <s v="USA"/>
    <x v="0"/>
    <x v="4"/>
    <x v="14"/>
    <n v="5"/>
    <x v="61"/>
    <n v="11305.05"/>
    <x v="61"/>
    <x v="1"/>
    <x v="0"/>
    <x v="1"/>
    <x v="1"/>
    <x v="1"/>
    <n v="0.11328919376738715"/>
  </r>
  <r>
    <s v="ORD-10262"/>
    <x v="30"/>
    <x v="0"/>
    <s v="UAE"/>
    <x v="0"/>
    <x v="3"/>
    <x v="13"/>
    <n v="2"/>
    <x v="62"/>
    <n v="2432.48"/>
    <x v="62"/>
    <x v="0"/>
    <x v="0"/>
    <x v="1"/>
    <x v="1"/>
    <x v="1"/>
    <n v="0.1751792409392883"/>
  </r>
  <r>
    <s v="ORD-71405"/>
    <x v="31"/>
    <x v="0"/>
    <s v="Saudi Arabia"/>
    <x v="1"/>
    <x v="2"/>
    <x v="3"/>
    <n v="5"/>
    <x v="63"/>
    <n v="9762"/>
    <x v="63"/>
    <x v="1"/>
    <x v="0"/>
    <x v="1"/>
    <x v="1"/>
    <x v="1"/>
    <n v="0.22226695349313666"/>
  </r>
  <r>
    <s v="ORD-35213"/>
    <x v="31"/>
    <x v="0"/>
    <s v="UAE"/>
    <x v="2"/>
    <x v="0"/>
    <x v="0"/>
    <n v="4"/>
    <x v="64"/>
    <n v="3698.88"/>
    <x v="64"/>
    <x v="1"/>
    <x v="0"/>
    <x v="1"/>
    <x v="1"/>
    <x v="1"/>
    <n v="0.28523769357210826"/>
  </r>
  <r>
    <s v="ORD-81130"/>
    <x v="31"/>
    <x v="1"/>
    <s v="India"/>
    <x v="0"/>
    <x v="0"/>
    <x v="15"/>
    <n v="5"/>
    <x v="65"/>
    <n v="5288.9"/>
    <x v="65"/>
    <x v="1"/>
    <x v="0"/>
    <x v="1"/>
    <x v="1"/>
    <x v="1"/>
    <n v="0.27474522112348504"/>
  </r>
  <r>
    <s v="ORD-80800"/>
    <x v="32"/>
    <x v="4"/>
    <s v="USA"/>
    <x v="0"/>
    <x v="3"/>
    <x v="19"/>
    <n v="7"/>
    <x v="66"/>
    <n v="13268.15"/>
    <x v="66"/>
    <x v="0"/>
    <x v="0"/>
    <x v="1"/>
    <x v="1"/>
    <x v="1"/>
    <n v="0.15446011689647768"/>
  </r>
  <r>
    <s v="ORD-44523"/>
    <x v="33"/>
    <x v="1"/>
    <s v="India"/>
    <x v="1"/>
    <x v="3"/>
    <x v="13"/>
    <n v="3"/>
    <x v="67"/>
    <n v="3572.16"/>
    <x v="67"/>
    <x v="0"/>
    <x v="0"/>
    <x v="1"/>
    <x v="1"/>
    <x v="1"/>
    <n v="0.20852929320075247"/>
  </r>
  <r>
    <s v="ORD-13842"/>
    <x v="34"/>
    <x v="0"/>
    <s v="UAE"/>
    <x v="0"/>
    <x v="3"/>
    <x v="6"/>
    <n v="5"/>
    <x v="68"/>
    <n v="3735.9"/>
    <x v="68"/>
    <x v="1"/>
    <x v="0"/>
    <x v="2"/>
    <x v="2"/>
    <x v="2"/>
    <n v="0.26364196043791321"/>
  </r>
  <r>
    <s v="ORD-79546"/>
    <x v="34"/>
    <x v="1"/>
    <s v="India"/>
    <x v="0"/>
    <x v="3"/>
    <x v="8"/>
    <n v="2"/>
    <x v="69"/>
    <n v="1878.42"/>
    <x v="69"/>
    <x v="1"/>
    <x v="0"/>
    <x v="2"/>
    <x v="2"/>
    <x v="2"/>
    <n v="0.29909711353158508"/>
  </r>
  <r>
    <s v="ORD-53720"/>
    <x v="35"/>
    <x v="2"/>
    <s v="Brazil"/>
    <x v="2"/>
    <x v="3"/>
    <x v="19"/>
    <n v="7"/>
    <x v="70"/>
    <n v="3173.87"/>
    <x v="70"/>
    <x v="0"/>
    <x v="0"/>
    <x v="2"/>
    <x v="2"/>
    <x v="2"/>
    <n v="0.20681691436637292"/>
  </r>
  <r>
    <s v="ORD-91482"/>
    <x v="35"/>
    <x v="2"/>
    <s v="Brazil"/>
    <x v="1"/>
    <x v="3"/>
    <x v="8"/>
    <n v="3"/>
    <x v="71"/>
    <n v="3121.53"/>
    <x v="71"/>
    <x v="1"/>
    <x v="0"/>
    <x v="2"/>
    <x v="2"/>
    <x v="2"/>
    <n v="0.20618735043392181"/>
  </r>
  <r>
    <s v="ORD-33758"/>
    <x v="36"/>
    <x v="0"/>
    <s v="UAE"/>
    <x v="0"/>
    <x v="0"/>
    <x v="0"/>
    <n v="9"/>
    <x v="72"/>
    <n v="1761.39"/>
    <x v="72"/>
    <x v="1"/>
    <x v="0"/>
    <x v="2"/>
    <x v="2"/>
    <x v="2"/>
    <n v="0.10063075184939167"/>
  </r>
  <r>
    <s v="ORD-25650"/>
    <x v="37"/>
    <x v="3"/>
    <s v="UK"/>
    <x v="2"/>
    <x v="0"/>
    <x v="0"/>
    <n v="2"/>
    <x v="73"/>
    <n v="3886.76"/>
    <x v="73"/>
    <x v="0"/>
    <x v="0"/>
    <x v="2"/>
    <x v="2"/>
    <x v="2"/>
    <n v="0.20968364396052239"/>
  </r>
  <r>
    <s v="ORD-77476"/>
    <x v="38"/>
    <x v="3"/>
    <s v="UK"/>
    <x v="0"/>
    <x v="3"/>
    <x v="8"/>
    <n v="8"/>
    <x v="74"/>
    <n v="14596"/>
    <x v="74"/>
    <x v="1"/>
    <x v="0"/>
    <x v="2"/>
    <x v="2"/>
    <x v="2"/>
    <n v="0.24983214579336807"/>
  </r>
  <r>
    <s v="ORD-51137"/>
    <x v="39"/>
    <x v="2"/>
    <s v="Brazil"/>
    <x v="0"/>
    <x v="4"/>
    <x v="17"/>
    <n v="2"/>
    <x v="75"/>
    <n v="202.22"/>
    <x v="75"/>
    <x v="1"/>
    <x v="0"/>
    <x v="2"/>
    <x v="2"/>
    <x v="2"/>
    <n v="0.23063989714172684"/>
  </r>
  <r>
    <s v="ORD-26889"/>
    <x v="39"/>
    <x v="0"/>
    <s v="UAE"/>
    <x v="1"/>
    <x v="4"/>
    <x v="12"/>
    <n v="9"/>
    <x v="76"/>
    <n v="7965"/>
    <x v="76"/>
    <x v="0"/>
    <x v="0"/>
    <x v="2"/>
    <x v="2"/>
    <x v="2"/>
    <n v="0.13296547394852479"/>
  </r>
  <r>
    <s v="ORD-49108"/>
    <x v="39"/>
    <x v="1"/>
    <s v="China"/>
    <x v="2"/>
    <x v="0"/>
    <x v="4"/>
    <n v="5"/>
    <x v="77"/>
    <n v="4437.1000000000004"/>
    <x v="77"/>
    <x v="1"/>
    <x v="0"/>
    <x v="2"/>
    <x v="2"/>
    <x v="2"/>
    <n v="0.24780599941403167"/>
  </r>
  <r>
    <s v="ORD-95442"/>
    <x v="39"/>
    <x v="4"/>
    <s v="USA"/>
    <x v="2"/>
    <x v="0"/>
    <x v="15"/>
    <n v="5"/>
    <x v="78"/>
    <n v="10462.200000000001"/>
    <x v="78"/>
    <x v="0"/>
    <x v="0"/>
    <x v="2"/>
    <x v="2"/>
    <x v="2"/>
    <n v="0.18808854734185926"/>
  </r>
  <r>
    <s v="ORD-70417"/>
    <x v="40"/>
    <x v="3"/>
    <s v="France"/>
    <x v="2"/>
    <x v="1"/>
    <x v="10"/>
    <n v="7"/>
    <x v="79"/>
    <n v="14791.56"/>
    <x v="79"/>
    <x v="1"/>
    <x v="0"/>
    <x v="2"/>
    <x v="2"/>
    <x v="2"/>
    <n v="0.14844614090738231"/>
  </r>
  <r>
    <s v="ORD-42313"/>
    <x v="41"/>
    <x v="3"/>
    <s v="UK"/>
    <x v="1"/>
    <x v="2"/>
    <x v="11"/>
    <n v="5"/>
    <x v="80"/>
    <n v="6075.45"/>
    <x v="80"/>
    <x v="0"/>
    <x v="0"/>
    <x v="2"/>
    <x v="2"/>
    <x v="2"/>
    <n v="0.20860512390028721"/>
  </r>
  <r>
    <s v="ORD-80558"/>
    <x v="42"/>
    <x v="4"/>
    <s v="Canada"/>
    <x v="0"/>
    <x v="4"/>
    <x v="17"/>
    <n v="3"/>
    <x v="81"/>
    <n v="4419.99"/>
    <x v="81"/>
    <x v="0"/>
    <x v="0"/>
    <x v="2"/>
    <x v="2"/>
    <x v="2"/>
    <n v="0.29813642112312472"/>
  </r>
  <r>
    <s v="ORD-24611"/>
    <x v="43"/>
    <x v="4"/>
    <s v="Canada"/>
    <x v="0"/>
    <x v="2"/>
    <x v="9"/>
    <n v="1"/>
    <x v="82"/>
    <n v="139.55000000000001"/>
    <x v="82"/>
    <x v="0"/>
    <x v="0"/>
    <x v="3"/>
    <x v="3"/>
    <x v="3"/>
    <n v="0.19441060551773556"/>
  </r>
  <r>
    <s v="ORD-30200"/>
    <x v="43"/>
    <x v="2"/>
    <s v="Argentina"/>
    <x v="0"/>
    <x v="3"/>
    <x v="6"/>
    <n v="7"/>
    <x v="83"/>
    <n v="13792.87"/>
    <x v="83"/>
    <x v="1"/>
    <x v="0"/>
    <x v="3"/>
    <x v="3"/>
    <x v="3"/>
    <n v="0.17096804363413848"/>
  </r>
  <r>
    <s v="ORD-93312"/>
    <x v="44"/>
    <x v="2"/>
    <s v="Brazil"/>
    <x v="1"/>
    <x v="4"/>
    <x v="7"/>
    <n v="3"/>
    <x v="84"/>
    <n v="6539.07"/>
    <x v="84"/>
    <x v="1"/>
    <x v="0"/>
    <x v="3"/>
    <x v="3"/>
    <x v="3"/>
    <n v="0.19457812808243374"/>
  </r>
  <r>
    <s v="ORD-91356"/>
    <x v="44"/>
    <x v="0"/>
    <s v="Saudi Arabia"/>
    <x v="1"/>
    <x v="3"/>
    <x v="13"/>
    <n v="7"/>
    <x v="85"/>
    <n v="2449.7199999999998"/>
    <x v="85"/>
    <x v="1"/>
    <x v="0"/>
    <x v="3"/>
    <x v="3"/>
    <x v="3"/>
    <n v="0.24503616739872314"/>
  </r>
  <r>
    <s v="ORD-44884"/>
    <x v="44"/>
    <x v="2"/>
    <s v="Brazil"/>
    <x v="0"/>
    <x v="1"/>
    <x v="10"/>
    <n v="9"/>
    <x v="86"/>
    <n v="12171.24"/>
    <x v="86"/>
    <x v="0"/>
    <x v="0"/>
    <x v="3"/>
    <x v="3"/>
    <x v="3"/>
    <n v="0.20211252099210927"/>
  </r>
  <r>
    <s v="ORD-60214"/>
    <x v="45"/>
    <x v="3"/>
    <s v="UK"/>
    <x v="0"/>
    <x v="4"/>
    <x v="7"/>
    <n v="5"/>
    <x v="87"/>
    <n v="1505.75"/>
    <x v="87"/>
    <x v="0"/>
    <x v="0"/>
    <x v="3"/>
    <x v="3"/>
    <x v="3"/>
    <n v="0.28744479495268138"/>
  </r>
  <r>
    <s v="ORD-96950"/>
    <x v="45"/>
    <x v="2"/>
    <s v="Brazil"/>
    <x v="0"/>
    <x v="2"/>
    <x v="9"/>
    <n v="6"/>
    <x v="88"/>
    <n v="9386.8799999999992"/>
    <x v="88"/>
    <x v="0"/>
    <x v="0"/>
    <x v="3"/>
    <x v="3"/>
    <x v="3"/>
    <n v="0.24049311379286836"/>
  </r>
  <r>
    <s v="ORD-83645"/>
    <x v="45"/>
    <x v="1"/>
    <s v="India"/>
    <x v="1"/>
    <x v="2"/>
    <x v="9"/>
    <n v="9"/>
    <x v="89"/>
    <n v="8339.49"/>
    <x v="89"/>
    <x v="0"/>
    <x v="0"/>
    <x v="3"/>
    <x v="3"/>
    <x v="3"/>
    <n v="0.19884189560752516"/>
  </r>
  <r>
    <s v="ORD-83982"/>
    <x v="46"/>
    <x v="3"/>
    <s v="UK"/>
    <x v="1"/>
    <x v="4"/>
    <x v="14"/>
    <n v="5"/>
    <x v="90"/>
    <n v="3069.75"/>
    <x v="90"/>
    <x v="0"/>
    <x v="0"/>
    <x v="3"/>
    <x v="3"/>
    <x v="3"/>
    <n v="0.19983712028666831"/>
  </r>
  <r>
    <s v="ORD-76491"/>
    <x v="47"/>
    <x v="2"/>
    <s v="Argentina"/>
    <x v="2"/>
    <x v="1"/>
    <x v="1"/>
    <n v="3"/>
    <x v="91"/>
    <n v="1732.77"/>
    <x v="91"/>
    <x v="0"/>
    <x v="0"/>
    <x v="3"/>
    <x v="3"/>
    <x v="3"/>
    <n v="0.21941746452212355"/>
  </r>
  <r>
    <s v="ORD-51983"/>
    <x v="47"/>
    <x v="4"/>
    <s v="Canada"/>
    <x v="2"/>
    <x v="1"/>
    <x v="5"/>
    <n v="1"/>
    <x v="92"/>
    <n v="830.59"/>
    <x v="92"/>
    <x v="1"/>
    <x v="0"/>
    <x v="3"/>
    <x v="3"/>
    <x v="3"/>
    <n v="0.28071611745867392"/>
  </r>
  <r>
    <s v="ORD-71599"/>
    <x v="47"/>
    <x v="4"/>
    <s v="Canada"/>
    <x v="2"/>
    <x v="0"/>
    <x v="4"/>
    <n v="3"/>
    <x v="93"/>
    <n v="7047.33"/>
    <x v="93"/>
    <x v="0"/>
    <x v="0"/>
    <x v="3"/>
    <x v="3"/>
    <x v="3"/>
    <n v="0.18296290935716081"/>
  </r>
  <r>
    <s v="ORD-77864"/>
    <x v="48"/>
    <x v="0"/>
    <s v="Saudi Arabia"/>
    <x v="0"/>
    <x v="3"/>
    <x v="13"/>
    <n v="3"/>
    <x v="94"/>
    <n v="531.48"/>
    <x v="94"/>
    <x v="0"/>
    <x v="0"/>
    <x v="3"/>
    <x v="3"/>
    <x v="3"/>
    <n v="0.13821780687890417"/>
  </r>
  <r>
    <s v="ORD-32118"/>
    <x v="49"/>
    <x v="4"/>
    <s v="USA"/>
    <x v="1"/>
    <x v="1"/>
    <x v="5"/>
    <n v="6"/>
    <x v="95"/>
    <n v="13404.78"/>
    <x v="95"/>
    <x v="1"/>
    <x v="0"/>
    <x v="3"/>
    <x v="3"/>
    <x v="3"/>
    <n v="0.10058426919352648"/>
  </r>
  <r>
    <s v="ORD-50691"/>
    <x v="50"/>
    <x v="4"/>
    <s v="Canada"/>
    <x v="1"/>
    <x v="4"/>
    <x v="14"/>
    <n v="6"/>
    <x v="96"/>
    <n v="14869.56"/>
    <x v="96"/>
    <x v="0"/>
    <x v="0"/>
    <x v="3"/>
    <x v="3"/>
    <x v="3"/>
    <n v="0.24944383021420943"/>
  </r>
  <r>
    <s v="ORD-21288"/>
    <x v="50"/>
    <x v="1"/>
    <s v="India"/>
    <x v="2"/>
    <x v="4"/>
    <x v="7"/>
    <n v="1"/>
    <x v="97"/>
    <n v="2381.3000000000002"/>
    <x v="97"/>
    <x v="0"/>
    <x v="0"/>
    <x v="3"/>
    <x v="3"/>
    <x v="3"/>
    <n v="0.1248435728383656"/>
  </r>
  <r>
    <s v="ORD-68115"/>
    <x v="51"/>
    <x v="3"/>
    <s v="France"/>
    <x v="1"/>
    <x v="4"/>
    <x v="17"/>
    <n v="2"/>
    <x v="98"/>
    <n v="2621.94"/>
    <x v="98"/>
    <x v="1"/>
    <x v="0"/>
    <x v="3"/>
    <x v="3"/>
    <x v="3"/>
    <n v="0.2616535847502231"/>
  </r>
  <r>
    <s v="ORD-24865"/>
    <x v="52"/>
    <x v="0"/>
    <s v="UAE"/>
    <x v="0"/>
    <x v="2"/>
    <x v="3"/>
    <n v="9"/>
    <x v="99"/>
    <n v="5496.66"/>
    <x v="99"/>
    <x v="0"/>
    <x v="0"/>
    <x v="3"/>
    <x v="3"/>
    <x v="3"/>
    <n v="0.2193695807999767"/>
  </r>
  <r>
    <s v="ORD-56690"/>
    <x v="52"/>
    <x v="4"/>
    <s v="USA"/>
    <x v="2"/>
    <x v="1"/>
    <x v="1"/>
    <n v="4"/>
    <x v="100"/>
    <n v="812.92"/>
    <x v="100"/>
    <x v="0"/>
    <x v="0"/>
    <x v="3"/>
    <x v="3"/>
    <x v="3"/>
    <n v="0.26027161344289723"/>
  </r>
  <r>
    <s v="ORD-44232"/>
    <x v="52"/>
    <x v="4"/>
    <s v="USA"/>
    <x v="1"/>
    <x v="0"/>
    <x v="2"/>
    <n v="6"/>
    <x v="101"/>
    <n v="2041.86"/>
    <x v="101"/>
    <x v="1"/>
    <x v="0"/>
    <x v="3"/>
    <x v="3"/>
    <x v="3"/>
    <n v="0.29230211669752093"/>
  </r>
  <r>
    <s v="ORD-86160"/>
    <x v="53"/>
    <x v="3"/>
    <s v="France"/>
    <x v="2"/>
    <x v="3"/>
    <x v="13"/>
    <n v="7"/>
    <x v="102"/>
    <n v="7232.4"/>
    <x v="102"/>
    <x v="1"/>
    <x v="0"/>
    <x v="3"/>
    <x v="3"/>
    <x v="3"/>
    <n v="0.15850340136054422"/>
  </r>
  <r>
    <s v="ORD-64759"/>
    <x v="53"/>
    <x v="1"/>
    <s v="India"/>
    <x v="2"/>
    <x v="4"/>
    <x v="12"/>
    <n v="2"/>
    <x v="103"/>
    <n v="498.6"/>
    <x v="103"/>
    <x v="1"/>
    <x v="0"/>
    <x v="3"/>
    <x v="3"/>
    <x v="3"/>
    <n v="0.11696750902527075"/>
  </r>
  <r>
    <s v="ORD-64615"/>
    <x v="54"/>
    <x v="2"/>
    <s v="Brazil"/>
    <x v="2"/>
    <x v="0"/>
    <x v="15"/>
    <n v="7"/>
    <x v="104"/>
    <n v="3530.87"/>
    <x v="104"/>
    <x v="0"/>
    <x v="0"/>
    <x v="3"/>
    <x v="3"/>
    <x v="3"/>
    <n v="0.17679212205490433"/>
  </r>
  <r>
    <s v="ORD-25530"/>
    <x v="55"/>
    <x v="2"/>
    <s v="Argentina"/>
    <x v="1"/>
    <x v="2"/>
    <x v="18"/>
    <n v="2"/>
    <x v="105"/>
    <n v="4283.54"/>
    <x v="105"/>
    <x v="1"/>
    <x v="0"/>
    <x v="3"/>
    <x v="3"/>
    <x v="3"/>
    <n v="0.14839595288009449"/>
  </r>
  <r>
    <s v="ORD-22289"/>
    <x v="55"/>
    <x v="3"/>
    <s v="UK"/>
    <x v="1"/>
    <x v="1"/>
    <x v="1"/>
    <n v="4"/>
    <x v="106"/>
    <n v="1575.2"/>
    <x v="106"/>
    <x v="1"/>
    <x v="0"/>
    <x v="3"/>
    <x v="3"/>
    <x v="3"/>
    <n v="0.23423057389537835"/>
  </r>
  <r>
    <s v="ORD-64607"/>
    <x v="56"/>
    <x v="4"/>
    <s v="USA"/>
    <x v="2"/>
    <x v="2"/>
    <x v="18"/>
    <n v="4"/>
    <x v="107"/>
    <n v="438.28"/>
    <x v="107"/>
    <x v="0"/>
    <x v="0"/>
    <x v="3"/>
    <x v="3"/>
    <x v="3"/>
    <n v="0.22910011864561469"/>
  </r>
  <r>
    <s v="ORD-84298"/>
    <x v="56"/>
    <x v="3"/>
    <s v="UK"/>
    <x v="0"/>
    <x v="4"/>
    <x v="14"/>
    <n v="2"/>
    <x v="108"/>
    <n v="1434.3"/>
    <x v="108"/>
    <x v="1"/>
    <x v="0"/>
    <x v="3"/>
    <x v="3"/>
    <x v="3"/>
    <n v="0.10368123823467895"/>
  </r>
  <r>
    <s v="ORD-76023"/>
    <x v="56"/>
    <x v="0"/>
    <s v="UAE"/>
    <x v="1"/>
    <x v="3"/>
    <x v="6"/>
    <n v="8"/>
    <x v="109"/>
    <n v="11756.56"/>
    <x v="109"/>
    <x v="1"/>
    <x v="0"/>
    <x v="3"/>
    <x v="3"/>
    <x v="3"/>
    <n v="0.2325246500677069"/>
  </r>
  <r>
    <s v="ORD-21533"/>
    <x v="57"/>
    <x v="2"/>
    <s v="Argentina"/>
    <x v="2"/>
    <x v="4"/>
    <x v="14"/>
    <n v="5"/>
    <x v="110"/>
    <n v="9280.4500000000007"/>
    <x v="110"/>
    <x v="1"/>
    <x v="0"/>
    <x v="3"/>
    <x v="3"/>
    <x v="3"/>
    <n v="0.2537204553658497"/>
  </r>
  <r>
    <s v="ORD-14605"/>
    <x v="57"/>
    <x v="2"/>
    <s v="Brazil"/>
    <x v="0"/>
    <x v="0"/>
    <x v="15"/>
    <n v="2"/>
    <x v="111"/>
    <n v="525.9"/>
    <x v="111"/>
    <x v="0"/>
    <x v="0"/>
    <x v="3"/>
    <x v="3"/>
    <x v="3"/>
    <n v="0.20741585852823732"/>
  </r>
  <r>
    <s v="ORD-43384"/>
    <x v="57"/>
    <x v="2"/>
    <s v="Argentina"/>
    <x v="1"/>
    <x v="4"/>
    <x v="14"/>
    <n v="3"/>
    <x v="112"/>
    <n v="6190.47"/>
    <x v="112"/>
    <x v="0"/>
    <x v="0"/>
    <x v="3"/>
    <x v="3"/>
    <x v="3"/>
    <n v="0.23190161651700111"/>
  </r>
  <r>
    <s v="ORD-11424"/>
    <x v="58"/>
    <x v="3"/>
    <s v="France"/>
    <x v="1"/>
    <x v="2"/>
    <x v="3"/>
    <n v="9"/>
    <x v="113"/>
    <n v="18570.87"/>
    <x v="113"/>
    <x v="0"/>
    <x v="0"/>
    <x v="3"/>
    <x v="3"/>
    <x v="3"/>
    <n v="0.10024732282332492"/>
  </r>
  <r>
    <s v="ORD-98601"/>
    <x v="58"/>
    <x v="2"/>
    <s v="Brazil"/>
    <x v="2"/>
    <x v="2"/>
    <x v="11"/>
    <n v="4"/>
    <x v="114"/>
    <n v="6626.08"/>
    <x v="114"/>
    <x v="1"/>
    <x v="0"/>
    <x v="3"/>
    <x v="3"/>
    <x v="3"/>
    <n v="0.2696028421027214"/>
  </r>
  <r>
    <s v="ORD-50627"/>
    <x v="59"/>
    <x v="2"/>
    <s v="Argentina"/>
    <x v="1"/>
    <x v="2"/>
    <x v="9"/>
    <n v="2"/>
    <x v="115"/>
    <n v="4436.5"/>
    <x v="115"/>
    <x v="1"/>
    <x v="0"/>
    <x v="3"/>
    <x v="3"/>
    <x v="3"/>
    <n v="0.20605206807167811"/>
  </r>
  <r>
    <s v="ORD-24576"/>
    <x v="59"/>
    <x v="4"/>
    <s v="USA"/>
    <x v="0"/>
    <x v="0"/>
    <x v="2"/>
    <n v="8"/>
    <x v="116"/>
    <n v="9617.92"/>
    <x v="116"/>
    <x v="0"/>
    <x v="0"/>
    <x v="3"/>
    <x v="3"/>
    <x v="3"/>
    <n v="0.29668473017034863"/>
  </r>
  <r>
    <s v="ORD-94757"/>
    <x v="60"/>
    <x v="1"/>
    <s v="India"/>
    <x v="2"/>
    <x v="4"/>
    <x v="7"/>
    <n v="8"/>
    <x v="117"/>
    <n v="5234.88"/>
    <x v="117"/>
    <x v="0"/>
    <x v="0"/>
    <x v="3"/>
    <x v="3"/>
    <x v="3"/>
    <n v="0.2452931108258451"/>
  </r>
  <r>
    <s v="ORD-55109"/>
    <x v="60"/>
    <x v="4"/>
    <s v="USA"/>
    <x v="2"/>
    <x v="4"/>
    <x v="14"/>
    <n v="9"/>
    <x v="118"/>
    <n v="1054.6199999999999"/>
    <x v="118"/>
    <x v="1"/>
    <x v="0"/>
    <x v="3"/>
    <x v="3"/>
    <x v="3"/>
    <n v="0.17859513379226641"/>
  </r>
  <r>
    <s v="ORD-56287"/>
    <x v="60"/>
    <x v="4"/>
    <s v="Canada"/>
    <x v="0"/>
    <x v="3"/>
    <x v="13"/>
    <n v="1"/>
    <x v="119"/>
    <n v="2112.98"/>
    <x v="119"/>
    <x v="1"/>
    <x v="0"/>
    <x v="3"/>
    <x v="3"/>
    <x v="3"/>
    <n v="0.20419029049020815"/>
  </r>
  <r>
    <s v="ORD-36764"/>
    <x v="61"/>
    <x v="4"/>
    <s v="USA"/>
    <x v="0"/>
    <x v="0"/>
    <x v="15"/>
    <n v="6"/>
    <x v="120"/>
    <n v="6585.72"/>
    <x v="120"/>
    <x v="0"/>
    <x v="0"/>
    <x v="3"/>
    <x v="3"/>
    <x v="3"/>
    <n v="0.1885093809029233"/>
  </r>
  <r>
    <s v="ORD-27934"/>
    <x v="61"/>
    <x v="2"/>
    <s v="Brazil"/>
    <x v="2"/>
    <x v="4"/>
    <x v="12"/>
    <n v="5"/>
    <x v="121"/>
    <n v="7125.65"/>
    <x v="121"/>
    <x v="0"/>
    <x v="0"/>
    <x v="3"/>
    <x v="3"/>
    <x v="3"/>
    <n v="0.25419295081852183"/>
  </r>
  <r>
    <s v="ORD-71258"/>
    <x v="62"/>
    <x v="0"/>
    <s v="UAE"/>
    <x v="1"/>
    <x v="0"/>
    <x v="2"/>
    <n v="8"/>
    <x v="122"/>
    <n v="15058.32"/>
    <x v="122"/>
    <x v="1"/>
    <x v="0"/>
    <x v="3"/>
    <x v="3"/>
    <x v="3"/>
    <n v="0.10697275658904844"/>
  </r>
  <r>
    <s v="ORD-39049"/>
    <x v="62"/>
    <x v="2"/>
    <s v="Brazil"/>
    <x v="0"/>
    <x v="1"/>
    <x v="16"/>
    <n v="3"/>
    <x v="123"/>
    <n v="7473.06"/>
    <x v="123"/>
    <x v="0"/>
    <x v="0"/>
    <x v="3"/>
    <x v="3"/>
    <x v="3"/>
    <n v="0.1736624622310004"/>
  </r>
  <r>
    <s v="ORD-86437"/>
    <x v="62"/>
    <x v="0"/>
    <s v="Saudi Arabia"/>
    <x v="0"/>
    <x v="0"/>
    <x v="4"/>
    <n v="9"/>
    <x v="124"/>
    <n v="9802.08"/>
    <x v="124"/>
    <x v="1"/>
    <x v="0"/>
    <x v="3"/>
    <x v="3"/>
    <x v="3"/>
    <n v="0.2472893508316602"/>
  </r>
  <r>
    <s v="ORD-74467"/>
    <x v="62"/>
    <x v="4"/>
    <s v="USA"/>
    <x v="1"/>
    <x v="2"/>
    <x v="11"/>
    <n v="7"/>
    <x v="125"/>
    <n v="11291.42"/>
    <x v="125"/>
    <x v="1"/>
    <x v="0"/>
    <x v="3"/>
    <x v="3"/>
    <x v="3"/>
    <n v="0.20303469359921075"/>
  </r>
  <r>
    <s v="ORD-25911"/>
    <x v="63"/>
    <x v="0"/>
    <s v="UAE"/>
    <x v="1"/>
    <x v="0"/>
    <x v="15"/>
    <n v="3"/>
    <x v="126"/>
    <n v="321.63"/>
    <x v="126"/>
    <x v="1"/>
    <x v="0"/>
    <x v="4"/>
    <x v="4"/>
    <x v="4"/>
    <n v="0.2512514379877499"/>
  </r>
  <r>
    <s v="ORD-58058"/>
    <x v="64"/>
    <x v="0"/>
    <s v="UAE"/>
    <x v="0"/>
    <x v="1"/>
    <x v="1"/>
    <n v="2"/>
    <x v="127"/>
    <n v="755.76"/>
    <x v="127"/>
    <x v="1"/>
    <x v="0"/>
    <x v="4"/>
    <x v="4"/>
    <x v="4"/>
    <n v="0.22590504922197521"/>
  </r>
  <r>
    <s v="ORD-27087"/>
    <x v="64"/>
    <x v="4"/>
    <s v="USA"/>
    <x v="2"/>
    <x v="1"/>
    <x v="1"/>
    <n v="9"/>
    <x v="128"/>
    <n v="2445.12"/>
    <x v="128"/>
    <x v="0"/>
    <x v="0"/>
    <x v="4"/>
    <x v="4"/>
    <x v="4"/>
    <n v="0.15773867949221307"/>
  </r>
  <r>
    <s v="ORD-16408"/>
    <x v="64"/>
    <x v="4"/>
    <s v="Canada"/>
    <x v="0"/>
    <x v="1"/>
    <x v="1"/>
    <n v="2"/>
    <x v="129"/>
    <n v="428.18"/>
    <x v="129"/>
    <x v="0"/>
    <x v="0"/>
    <x v="4"/>
    <x v="4"/>
    <x v="4"/>
    <n v="0.27546826101172406"/>
  </r>
  <r>
    <s v="ORD-14013"/>
    <x v="64"/>
    <x v="0"/>
    <s v="Saudi Arabia"/>
    <x v="1"/>
    <x v="0"/>
    <x v="2"/>
    <n v="8"/>
    <x v="130"/>
    <n v="16214"/>
    <x v="130"/>
    <x v="0"/>
    <x v="0"/>
    <x v="4"/>
    <x v="4"/>
    <x v="4"/>
    <n v="0.29810102380658687"/>
  </r>
  <r>
    <s v="ORD-75642"/>
    <x v="65"/>
    <x v="1"/>
    <s v="India"/>
    <x v="2"/>
    <x v="2"/>
    <x v="9"/>
    <n v="6"/>
    <x v="131"/>
    <n v="8802.2999999999993"/>
    <x v="131"/>
    <x v="1"/>
    <x v="0"/>
    <x v="4"/>
    <x v="4"/>
    <x v="4"/>
    <n v="0.15483225975029255"/>
  </r>
  <r>
    <s v="ORD-29447"/>
    <x v="66"/>
    <x v="4"/>
    <s v="Canada"/>
    <x v="1"/>
    <x v="0"/>
    <x v="0"/>
    <n v="3"/>
    <x v="132"/>
    <n v="3183.78"/>
    <x v="132"/>
    <x v="1"/>
    <x v="0"/>
    <x v="4"/>
    <x v="4"/>
    <x v="4"/>
    <n v="0.26047025862339734"/>
  </r>
  <r>
    <s v="ORD-86948"/>
    <x v="67"/>
    <x v="2"/>
    <s v="Argentina"/>
    <x v="0"/>
    <x v="1"/>
    <x v="5"/>
    <n v="7"/>
    <x v="133"/>
    <n v="8268.4"/>
    <x v="133"/>
    <x v="1"/>
    <x v="0"/>
    <x v="4"/>
    <x v="4"/>
    <x v="4"/>
    <n v="0.28419887765468532"/>
  </r>
  <r>
    <s v="ORD-29955"/>
    <x v="67"/>
    <x v="3"/>
    <s v="France"/>
    <x v="0"/>
    <x v="0"/>
    <x v="2"/>
    <n v="4"/>
    <x v="134"/>
    <n v="331.36"/>
    <x v="134"/>
    <x v="1"/>
    <x v="0"/>
    <x v="4"/>
    <x v="4"/>
    <x v="4"/>
    <n v="0.15653669724770641"/>
  </r>
  <r>
    <s v="ORD-91230"/>
    <x v="68"/>
    <x v="3"/>
    <s v="France"/>
    <x v="1"/>
    <x v="4"/>
    <x v="12"/>
    <n v="9"/>
    <x v="135"/>
    <n v="16031.16"/>
    <x v="135"/>
    <x v="1"/>
    <x v="0"/>
    <x v="4"/>
    <x v="4"/>
    <x v="4"/>
    <n v="0.22200140226908097"/>
  </r>
  <r>
    <s v="ORD-82983"/>
    <x v="69"/>
    <x v="0"/>
    <s v="UAE"/>
    <x v="0"/>
    <x v="3"/>
    <x v="8"/>
    <n v="5"/>
    <x v="136"/>
    <n v="649.54999999999995"/>
    <x v="136"/>
    <x v="0"/>
    <x v="0"/>
    <x v="4"/>
    <x v="4"/>
    <x v="4"/>
    <n v="0.11153875760141638"/>
  </r>
  <r>
    <s v="ORD-89371"/>
    <x v="69"/>
    <x v="3"/>
    <s v="France"/>
    <x v="2"/>
    <x v="1"/>
    <x v="5"/>
    <n v="4"/>
    <x v="137"/>
    <n v="5819.68"/>
    <x v="137"/>
    <x v="0"/>
    <x v="0"/>
    <x v="4"/>
    <x v="4"/>
    <x v="4"/>
    <n v="0.22636811646001156"/>
  </r>
  <r>
    <s v="ORD-30289"/>
    <x v="69"/>
    <x v="4"/>
    <s v="USA"/>
    <x v="2"/>
    <x v="1"/>
    <x v="16"/>
    <n v="2"/>
    <x v="138"/>
    <n v="913.18"/>
    <x v="138"/>
    <x v="0"/>
    <x v="0"/>
    <x v="4"/>
    <x v="4"/>
    <x v="4"/>
    <n v="0.27638581659694694"/>
  </r>
  <r>
    <s v="ORD-36395"/>
    <x v="69"/>
    <x v="3"/>
    <s v="UK"/>
    <x v="1"/>
    <x v="3"/>
    <x v="19"/>
    <n v="6"/>
    <x v="139"/>
    <n v="2539.1999999999998"/>
    <x v="139"/>
    <x v="0"/>
    <x v="0"/>
    <x v="4"/>
    <x v="4"/>
    <x v="4"/>
    <n v="0.27989130434782611"/>
  </r>
  <r>
    <s v="ORD-67516"/>
    <x v="69"/>
    <x v="2"/>
    <s v="Brazil"/>
    <x v="0"/>
    <x v="4"/>
    <x v="12"/>
    <n v="9"/>
    <x v="140"/>
    <n v="12042.9"/>
    <x v="140"/>
    <x v="0"/>
    <x v="0"/>
    <x v="4"/>
    <x v="4"/>
    <x v="4"/>
    <n v="0.14990492323277615"/>
  </r>
  <r>
    <s v="ORD-54867"/>
    <x v="70"/>
    <x v="1"/>
    <s v="India"/>
    <x v="0"/>
    <x v="4"/>
    <x v="12"/>
    <n v="9"/>
    <x v="141"/>
    <n v="7152.03"/>
    <x v="141"/>
    <x v="0"/>
    <x v="0"/>
    <x v="4"/>
    <x v="4"/>
    <x v="4"/>
    <n v="0.23063242184386812"/>
  </r>
  <r>
    <s v="ORD-95652"/>
    <x v="70"/>
    <x v="2"/>
    <s v="Argentina"/>
    <x v="1"/>
    <x v="2"/>
    <x v="11"/>
    <n v="7"/>
    <x v="142"/>
    <n v="11198.04"/>
    <x v="142"/>
    <x v="0"/>
    <x v="0"/>
    <x v="4"/>
    <x v="4"/>
    <x v="4"/>
    <n v="0.1745698354354869"/>
  </r>
  <r>
    <s v="ORD-31311"/>
    <x v="71"/>
    <x v="0"/>
    <s v="UAE"/>
    <x v="0"/>
    <x v="0"/>
    <x v="0"/>
    <n v="9"/>
    <x v="143"/>
    <n v="14648.13"/>
    <x v="143"/>
    <x v="0"/>
    <x v="0"/>
    <x v="4"/>
    <x v="4"/>
    <x v="4"/>
    <n v="0.20606043228726126"/>
  </r>
  <r>
    <s v="ORD-40747"/>
    <x v="72"/>
    <x v="0"/>
    <s v="UAE"/>
    <x v="2"/>
    <x v="2"/>
    <x v="11"/>
    <n v="7"/>
    <x v="144"/>
    <n v="8413.65"/>
    <x v="144"/>
    <x v="0"/>
    <x v="0"/>
    <x v="4"/>
    <x v="4"/>
    <x v="4"/>
    <n v="0.24885632276122729"/>
  </r>
  <r>
    <s v="ORD-80984"/>
    <x v="72"/>
    <x v="1"/>
    <s v="China"/>
    <x v="1"/>
    <x v="4"/>
    <x v="12"/>
    <n v="3"/>
    <x v="145"/>
    <n v="5376.96"/>
    <x v="145"/>
    <x v="0"/>
    <x v="0"/>
    <x v="4"/>
    <x v="4"/>
    <x v="4"/>
    <n v="0.26190077664702732"/>
  </r>
  <r>
    <s v="ORD-91164"/>
    <x v="72"/>
    <x v="1"/>
    <s v="India"/>
    <x v="2"/>
    <x v="0"/>
    <x v="2"/>
    <n v="1"/>
    <x v="146"/>
    <n v="1646.58"/>
    <x v="146"/>
    <x v="0"/>
    <x v="0"/>
    <x v="4"/>
    <x v="4"/>
    <x v="4"/>
    <n v="0.17370549866997048"/>
  </r>
  <r>
    <s v="ORD-12299"/>
    <x v="72"/>
    <x v="2"/>
    <s v="Brazil"/>
    <x v="0"/>
    <x v="2"/>
    <x v="11"/>
    <n v="8"/>
    <x v="147"/>
    <n v="13272.4"/>
    <x v="147"/>
    <x v="0"/>
    <x v="0"/>
    <x v="4"/>
    <x v="4"/>
    <x v="4"/>
    <n v="0.29370724209638044"/>
  </r>
  <r>
    <s v="ORD-42544"/>
    <x v="72"/>
    <x v="3"/>
    <s v="France"/>
    <x v="2"/>
    <x v="3"/>
    <x v="13"/>
    <n v="8"/>
    <x v="148"/>
    <n v="16787.919999999998"/>
    <x v="148"/>
    <x v="1"/>
    <x v="0"/>
    <x v="4"/>
    <x v="4"/>
    <x v="4"/>
    <n v="0.26427752812736782"/>
  </r>
  <r>
    <s v="ORD-52276"/>
    <x v="73"/>
    <x v="3"/>
    <s v="UK"/>
    <x v="1"/>
    <x v="2"/>
    <x v="18"/>
    <n v="3"/>
    <x v="149"/>
    <n v="584.34"/>
    <x v="149"/>
    <x v="1"/>
    <x v="0"/>
    <x v="4"/>
    <x v="4"/>
    <x v="4"/>
    <n v="0.27976862785364681"/>
  </r>
  <r>
    <s v="ORD-64578"/>
    <x v="74"/>
    <x v="0"/>
    <s v="UAE"/>
    <x v="2"/>
    <x v="1"/>
    <x v="1"/>
    <n v="8"/>
    <x v="150"/>
    <n v="10315.44"/>
    <x v="150"/>
    <x v="0"/>
    <x v="0"/>
    <x v="4"/>
    <x v="4"/>
    <x v="4"/>
    <n v="0.22229105108458777"/>
  </r>
  <r>
    <s v="ORD-35301"/>
    <x v="74"/>
    <x v="2"/>
    <s v="Brazil"/>
    <x v="0"/>
    <x v="3"/>
    <x v="19"/>
    <n v="1"/>
    <x v="151"/>
    <n v="1540.79"/>
    <x v="151"/>
    <x v="0"/>
    <x v="0"/>
    <x v="4"/>
    <x v="4"/>
    <x v="4"/>
    <n v="0.20137072540709636"/>
  </r>
  <r>
    <s v="ORD-16361"/>
    <x v="75"/>
    <x v="4"/>
    <s v="Canada"/>
    <x v="0"/>
    <x v="4"/>
    <x v="14"/>
    <n v="2"/>
    <x v="152"/>
    <n v="2695.34"/>
    <x v="152"/>
    <x v="0"/>
    <x v="0"/>
    <x v="4"/>
    <x v="4"/>
    <x v="4"/>
    <n v="0.26300949045389449"/>
  </r>
  <r>
    <s v="ORD-31650"/>
    <x v="76"/>
    <x v="1"/>
    <s v="China"/>
    <x v="1"/>
    <x v="3"/>
    <x v="13"/>
    <n v="7"/>
    <x v="153"/>
    <n v="9485.42"/>
    <x v="153"/>
    <x v="0"/>
    <x v="0"/>
    <x v="4"/>
    <x v="4"/>
    <x v="4"/>
    <n v="0.22701788639828285"/>
  </r>
  <r>
    <s v="ORD-89411"/>
    <x v="76"/>
    <x v="3"/>
    <s v="France"/>
    <x v="1"/>
    <x v="0"/>
    <x v="4"/>
    <n v="8"/>
    <x v="154"/>
    <n v="18165.84"/>
    <x v="154"/>
    <x v="1"/>
    <x v="0"/>
    <x v="4"/>
    <x v="4"/>
    <x v="4"/>
    <n v="0.13277613366626589"/>
  </r>
  <r>
    <s v="ORD-23261"/>
    <x v="76"/>
    <x v="4"/>
    <s v="USA"/>
    <x v="1"/>
    <x v="4"/>
    <x v="7"/>
    <n v="8"/>
    <x v="155"/>
    <n v="7546"/>
    <x v="155"/>
    <x v="1"/>
    <x v="0"/>
    <x v="4"/>
    <x v="4"/>
    <x v="4"/>
    <n v="0.14357805459846276"/>
  </r>
  <r>
    <s v="ORD-65347"/>
    <x v="76"/>
    <x v="2"/>
    <s v="Brazil"/>
    <x v="0"/>
    <x v="4"/>
    <x v="17"/>
    <n v="9"/>
    <x v="156"/>
    <n v="16720.38"/>
    <x v="156"/>
    <x v="1"/>
    <x v="0"/>
    <x v="4"/>
    <x v="4"/>
    <x v="4"/>
    <n v="0.24091079269729512"/>
  </r>
  <r>
    <s v="ORD-43045"/>
    <x v="76"/>
    <x v="2"/>
    <s v="Argentina"/>
    <x v="1"/>
    <x v="1"/>
    <x v="5"/>
    <n v="7"/>
    <x v="157"/>
    <n v="16936.22"/>
    <x v="157"/>
    <x v="1"/>
    <x v="0"/>
    <x v="4"/>
    <x v="4"/>
    <x v="4"/>
    <n v="0.18355217397979004"/>
  </r>
  <r>
    <s v="ORD-24386"/>
    <x v="77"/>
    <x v="3"/>
    <s v="France"/>
    <x v="1"/>
    <x v="4"/>
    <x v="7"/>
    <n v="4"/>
    <x v="158"/>
    <n v="6742.4"/>
    <x v="158"/>
    <x v="0"/>
    <x v="0"/>
    <x v="4"/>
    <x v="4"/>
    <x v="4"/>
    <n v="0.26156858092074037"/>
  </r>
  <r>
    <s v="ORD-34144"/>
    <x v="77"/>
    <x v="0"/>
    <s v="Saudi Arabia"/>
    <x v="0"/>
    <x v="1"/>
    <x v="16"/>
    <n v="1"/>
    <x v="159"/>
    <n v="278.10000000000002"/>
    <x v="159"/>
    <x v="0"/>
    <x v="0"/>
    <x v="4"/>
    <x v="4"/>
    <x v="4"/>
    <n v="0.27943185904350948"/>
  </r>
  <r>
    <s v="ORD-20426"/>
    <x v="78"/>
    <x v="2"/>
    <s v="Brazil"/>
    <x v="2"/>
    <x v="0"/>
    <x v="0"/>
    <n v="8"/>
    <x v="160"/>
    <n v="14179.2"/>
    <x v="160"/>
    <x v="0"/>
    <x v="0"/>
    <x v="4"/>
    <x v="4"/>
    <x v="4"/>
    <n v="0.172726246896863"/>
  </r>
  <r>
    <s v="ORD-40483"/>
    <x v="78"/>
    <x v="4"/>
    <s v="Canada"/>
    <x v="2"/>
    <x v="0"/>
    <x v="2"/>
    <n v="8"/>
    <x v="161"/>
    <n v="13658.8"/>
    <x v="161"/>
    <x v="0"/>
    <x v="0"/>
    <x v="4"/>
    <x v="4"/>
    <x v="4"/>
    <n v="0.26099803789498349"/>
  </r>
  <r>
    <s v="ORD-69599"/>
    <x v="79"/>
    <x v="1"/>
    <s v="China"/>
    <x v="0"/>
    <x v="1"/>
    <x v="5"/>
    <n v="1"/>
    <x v="162"/>
    <n v="1153.6400000000001"/>
    <x v="162"/>
    <x v="0"/>
    <x v="0"/>
    <x v="5"/>
    <x v="5"/>
    <x v="5"/>
    <n v="0.19459276724108041"/>
  </r>
  <r>
    <s v="ORD-11296"/>
    <x v="80"/>
    <x v="0"/>
    <s v="UAE"/>
    <x v="2"/>
    <x v="0"/>
    <x v="2"/>
    <n v="2"/>
    <x v="163"/>
    <n v="3285.98"/>
    <x v="163"/>
    <x v="1"/>
    <x v="0"/>
    <x v="5"/>
    <x v="5"/>
    <x v="5"/>
    <n v="0.13040554111710967"/>
  </r>
  <r>
    <s v="ORD-53894"/>
    <x v="80"/>
    <x v="3"/>
    <s v="France"/>
    <x v="2"/>
    <x v="1"/>
    <x v="1"/>
    <n v="2"/>
    <x v="164"/>
    <n v="1879"/>
    <x v="164"/>
    <x v="0"/>
    <x v="0"/>
    <x v="5"/>
    <x v="5"/>
    <x v="5"/>
    <n v="0.10684406599254923"/>
  </r>
  <r>
    <s v="ORD-54401"/>
    <x v="81"/>
    <x v="4"/>
    <s v="Canada"/>
    <x v="0"/>
    <x v="1"/>
    <x v="16"/>
    <n v="3"/>
    <x v="165"/>
    <n v="4482.4799999999996"/>
    <x v="165"/>
    <x v="0"/>
    <x v="0"/>
    <x v="5"/>
    <x v="5"/>
    <x v="5"/>
    <n v="0.22265799289678928"/>
  </r>
  <r>
    <s v="ORD-88868"/>
    <x v="82"/>
    <x v="1"/>
    <s v="India"/>
    <x v="0"/>
    <x v="1"/>
    <x v="5"/>
    <n v="6"/>
    <x v="166"/>
    <n v="448.32"/>
    <x v="166"/>
    <x v="0"/>
    <x v="0"/>
    <x v="5"/>
    <x v="5"/>
    <x v="5"/>
    <n v="0.1875"/>
  </r>
  <r>
    <s v="ORD-58382"/>
    <x v="82"/>
    <x v="4"/>
    <s v="Canada"/>
    <x v="1"/>
    <x v="1"/>
    <x v="16"/>
    <n v="8"/>
    <x v="167"/>
    <n v="2596"/>
    <x v="167"/>
    <x v="0"/>
    <x v="0"/>
    <x v="5"/>
    <x v="5"/>
    <x v="5"/>
    <n v="0.17957241910631741"/>
  </r>
  <r>
    <s v="ORD-31284"/>
    <x v="83"/>
    <x v="3"/>
    <s v="UK"/>
    <x v="0"/>
    <x v="1"/>
    <x v="16"/>
    <n v="6"/>
    <x v="168"/>
    <n v="3384.66"/>
    <x v="168"/>
    <x v="0"/>
    <x v="0"/>
    <x v="5"/>
    <x v="5"/>
    <x v="5"/>
    <n v="0.26502514285038969"/>
  </r>
  <r>
    <s v="ORD-70838"/>
    <x v="84"/>
    <x v="2"/>
    <s v="Brazil"/>
    <x v="2"/>
    <x v="1"/>
    <x v="10"/>
    <n v="7"/>
    <x v="169"/>
    <n v="7198.24"/>
    <x v="169"/>
    <x v="1"/>
    <x v="0"/>
    <x v="5"/>
    <x v="5"/>
    <x v="5"/>
    <n v="0.13048328480295185"/>
  </r>
  <r>
    <s v="ORD-69058"/>
    <x v="84"/>
    <x v="3"/>
    <s v="UK"/>
    <x v="2"/>
    <x v="1"/>
    <x v="1"/>
    <n v="2"/>
    <x v="170"/>
    <n v="1089.08"/>
    <x v="170"/>
    <x v="0"/>
    <x v="0"/>
    <x v="5"/>
    <x v="5"/>
    <x v="5"/>
    <n v="0.23468432071105891"/>
  </r>
  <r>
    <s v="ORD-57921"/>
    <x v="84"/>
    <x v="1"/>
    <s v="China"/>
    <x v="2"/>
    <x v="1"/>
    <x v="1"/>
    <n v="8"/>
    <x v="171"/>
    <n v="12131.2"/>
    <x v="171"/>
    <x v="1"/>
    <x v="0"/>
    <x v="5"/>
    <x v="5"/>
    <x v="5"/>
    <n v="0.11900224215246637"/>
  </r>
  <r>
    <s v="ORD-24646"/>
    <x v="84"/>
    <x v="1"/>
    <s v="China"/>
    <x v="1"/>
    <x v="0"/>
    <x v="0"/>
    <n v="5"/>
    <x v="172"/>
    <n v="3392.5"/>
    <x v="172"/>
    <x v="1"/>
    <x v="0"/>
    <x v="5"/>
    <x v="5"/>
    <x v="5"/>
    <n v="0.23083566691230656"/>
  </r>
  <r>
    <s v="ORD-29354"/>
    <x v="85"/>
    <x v="0"/>
    <s v="Saudi Arabia"/>
    <x v="2"/>
    <x v="4"/>
    <x v="14"/>
    <n v="9"/>
    <x v="173"/>
    <n v="11841.84"/>
    <x v="173"/>
    <x v="1"/>
    <x v="0"/>
    <x v="5"/>
    <x v="5"/>
    <x v="5"/>
    <n v="0.15216554184147058"/>
  </r>
  <r>
    <s v="ORD-31640"/>
    <x v="85"/>
    <x v="3"/>
    <s v="France"/>
    <x v="2"/>
    <x v="0"/>
    <x v="15"/>
    <n v="8"/>
    <x v="174"/>
    <n v="6187.68"/>
    <x v="174"/>
    <x v="1"/>
    <x v="0"/>
    <x v="5"/>
    <x v="5"/>
    <x v="5"/>
    <n v="0.14647654694489695"/>
  </r>
  <r>
    <s v="ORD-21346"/>
    <x v="85"/>
    <x v="2"/>
    <s v="Brazil"/>
    <x v="0"/>
    <x v="3"/>
    <x v="19"/>
    <n v="2"/>
    <x v="175"/>
    <n v="1635.4"/>
    <x v="175"/>
    <x v="0"/>
    <x v="0"/>
    <x v="5"/>
    <x v="5"/>
    <x v="5"/>
    <n v="0.25778402837226366"/>
  </r>
  <r>
    <s v="ORD-86945"/>
    <x v="85"/>
    <x v="4"/>
    <s v="Canada"/>
    <x v="1"/>
    <x v="2"/>
    <x v="9"/>
    <n v="7"/>
    <x v="176"/>
    <n v="3509.45"/>
    <x v="176"/>
    <x v="1"/>
    <x v="0"/>
    <x v="5"/>
    <x v="5"/>
    <x v="5"/>
    <n v="0.27879867215660575"/>
  </r>
  <r>
    <s v="ORD-13079"/>
    <x v="85"/>
    <x v="0"/>
    <s v="Saudi Arabia"/>
    <x v="0"/>
    <x v="1"/>
    <x v="5"/>
    <n v="3"/>
    <x v="177"/>
    <n v="6313.59"/>
    <x v="177"/>
    <x v="0"/>
    <x v="0"/>
    <x v="5"/>
    <x v="5"/>
    <x v="5"/>
    <n v="0.1410148584244463"/>
  </r>
  <r>
    <s v="ORD-72710"/>
    <x v="85"/>
    <x v="1"/>
    <s v="India"/>
    <x v="1"/>
    <x v="1"/>
    <x v="10"/>
    <n v="7"/>
    <x v="178"/>
    <n v="7487.06"/>
    <x v="178"/>
    <x v="0"/>
    <x v="0"/>
    <x v="5"/>
    <x v="5"/>
    <x v="5"/>
    <n v="0.19626929662644615"/>
  </r>
  <r>
    <s v="ORD-19349"/>
    <x v="86"/>
    <x v="1"/>
    <s v="India"/>
    <x v="1"/>
    <x v="2"/>
    <x v="18"/>
    <n v="3"/>
    <x v="179"/>
    <n v="4539.96"/>
    <x v="179"/>
    <x v="1"/>
    <x v="0"/>
    <x v="5"/>
    <x v="5"/>
    <x v="5"/>
    <n v="0.20500621150847145"/>
  </r>
  <r>
    <s v="ORD-66690"/>
    <x v="86"/>
    <x v="2"/>
    <s v="Brazil"/>
    <x v="1"/>
    <x v="0"/>
    <x v="2"/>
    <n v="9"/>
    <x v="180"/>
    <n v="19554.93"/>
    <x v="180"/>
    <x v="1"/>
    <x v="0"/>
    <x v="5"/>
    <x v="5"/>
    <x v="5"/>
    <n v="0.29866739487177912"/>
  </r>
  <r>
    <s v="ORD-28801"/>
    <x v="87"/>
    <x v="2"/>
    <s v="Argentina"/>
    <x v="1"/>
    <x v="2"/>
    <x v="9"/>
    <n v="7"/>
    <x v="181"/>
    <n v="1570.87"/>
    <x v="181"/>
    <x v="1"/>
    <x v="0"/>
    <x v="5"/>
    <x v="5"/>
    <x v="5"/>
    <n v="0.16379458516618181"/>
  </r>
  <r>
    <s v="ORD-81006"/>
    <x v="88"/>
    <x v="3"/>
    <s v="UK"/>
    <x v="0"/>
    <x v="2"/>
    <x v="11"/>
    <n v="5"/>
    <x v="182"/>
    <n v="7764.35"/>
    <x v="182"/>
    <x v="0"/>
    <x v="0"/>
    <x v="5"/>
    <x v="5"/>
    <x v="5"/>
    <n v="0.1836483414580744"/>
  </r>
  <r>
    <s v="ORD-64791"/>
    <x v="88"/>
    <x v="0"/>
    <s v="UAE"/>
    <x v="0"/>
    <x v="0"/>
    <x v="15"/>
    <n v="5"/>
    <x v="183"/>
    <n v="4644.25"/>
    <x v="183"/>
    <x v="1"/>
    <x v="0"/>
    <x v="5"/>
    <x v="5"/>
    <x v="5"/>
    <n v="0.2608881950799376"/>
  </r>
  <r>
    <s v="ORD-54307"/>
    <x v="88"/>
    <x v="0"/>
    <s v="Saudi Arabia"/>
    <x v="2"/>
    <x v="2"/>
    <x v="9"/>
    <n v="1"/>
    <x v="184"/>
    <n v="297.75"/>
    <x v="184"/>
    <x v="0"/>
    <x v="0"/>
    <x v="5"/>
    <x v="5"/>
    <x v="5"/>
    <n v="0.1168094038623006"/>
  </r>
  <r>
    <s v="ORD-26105"/>
    <x v="88"/>
    <x v="0"/>
    <s v="Saudi Arabia"/>
    <x v="1"/>
    <x v="2"/>
    <x v="3"/>
    <n v="7"/>
    <x v="185"/>
    <n v="12775.49"/>
    <x v="185"/>
    <x v="1"/>
    <x v="0"/>
    <x v="5"/>
    <x v="5"/>
    <x v="5"/>
    <n v="0.10316394909314633"/>
  </r>
  <r>
    <s v="ORD-41987"/>
    <x v="89"/>
    <x v="2"/>
    <s v="Brazil"/>
    <x v="2"/>
    <x v="1"/>
    <x v="1"/>
    <n v="5"/>
    <x v="186"/>
    <n v="10504.2"/>
    <x v="186"/>
    <x v="1"/>
    <x v="0"/>
    <x v="5"/>
    <x v="5"/>
    <x v="5"/>
    <n v="0.18743835799013728"/>
  </r>
  <r>
    <s v="ORD-92440"/>
    <x v="90"/>
    <x v="1"/>
    <s v="India"/>
    <x v="0"/>
    <x v="1"/>
    <x v="1"/>
    <n v="5"/>
    <x v="187"/>
    <n v="9145"/>
    <x v="187"/>
    <x v="1"/>
    <x v="0"/>
    <x v="5"/>
    <x v="5"/>
    <x v="5"/>
    <n v="0.25141607435757241"/>
  </r>
  <r>
    <s v="ORD-79861"/>
    <x v="91"/>
    <x v="1"/>
    <s v="China"/>
    <x v="2"/>
    <x v="4"/>
    <x v="12"/>
    <n v="3"/>
    <x v="188"/>
    <n v="5252.01"/>
    <x v="188"/>
    <x v="0"/>
    <x v="0"/>
    <x v="5"/>
    <x v="5"/>
    <x v="5"/>
    <n v="0.20253007896024569"/>
  </r>
  <r>
    <s v="ORD-69778"/>
    <x v="92"/>
    <x v="2"/>
    <s v="Brazil"/>
    <x v="1"/>
    <x v="3"/>
    <x v="13"/>
    <n v="5"/>
    <x v="189"/>
    <n v="4008"/>
    <x v="189"/>
    <x v="1"/>
    <x v="0"/>
    <x v="5"/>
    <x v="5"/>
    <x v="5"/>
    <n v="0.17059131736526947"/>
  </r>
  <r>
    <s v="ORD-19414"/>
    <x v="93"/>
    <x v="4"/>
    <s v="USA"/>
    <x v="1"/>
    <x v="3"/>
    <x v="8"/>
    <n v="8"/>
    <x v="190"/>
    <n v="834.8"/>
    <x v="190"/>
    <x v="0"/>
    <x v="0"/>
    <x v="5"/>
    <x v="5"/>
    <x v="5"/>
    <n v="0.19962865356971732"/>
  </r>
  <r>
    <s v="ORD-17693"/>
    <x v="93"/>
    <x v="2"/>
    <s v="Brazil"/>
    <x v="1"/>
    <x v="2"/>
    <x v="18"/>
    <n v="9"/>
    <x v="191"/>
    <n v="21239.46"/>
    <x v="191"/>
    <x v="0"/>
    <x v="0"/>
    <x v="5"/>
    <x v="5"/>
    <x v="5"/>
    <n v="0.26177690016601174"/>
  </r>
  <r>
    <s v="ORD-16703"/>
    <x v="93"/>
    <x v="3"/>
    <s v="France"/>
    <x v="0"/>
    <x v="4"/>
    <x v="7"/>
    <n v="3"/>
    <x v="192"/>
    <n v="1042.2"/>
    <x v="192"/>
    <x v="1"/>
    <x v="0"/>
    <x v="5"/>
    <x v="5"/>
    <x v="5"/>
    <n v="0.22299942429476108"/>
  </r>
  <r>
    <s v="ORD-85642"/>
    <x v="94"/>
    <x v="2"/>
    <s v="Brazil"/>
    <x v="1"/>
    <x v="1"/>
    <x v="5"/>
    <n v="8"/>
    <x v="193"/>
    <n v="15490.88"/>
    <x v="193"/>
    <x v="0"/>
    <x v="0"/>
    <x v="5"/>
    <x v="5"/>
    <x v="5"/>
    <n v="0.21132756822078541"/>
  </r>
  <r>
    <s v="ORD-72418"/>
    <x v="94"/>
    <x v="2"/>
    <s v="Argentina"/>
    <x v="2"/>
    <x v="0"/>
    <x v="15"/>
    <n v="1"/>
    <x v="194"/>
    <n v="1293.24"/>
    <x v="194"/>
    <x v="1"/>
    <x v="0"/>
    <x v="5"/>
    <x v="5"/>
    <x v="5"/>
    <n v="0.23547833348798364"/>
  </r>
  <r>
    <s v="ORD-20662"/>
    <x v="95"/>
    <x v="2"/>
    <s v="Argentina"/>
    <x v="0"/>
    <x v="0"/>
    <x v="4"/>
    <n v="3"/>
    <x v="195"/>
    <n v="4503.78"/>
    <x v="195"/>
    <x v="1"/>
    <x v="0"/>
    <x v="5"/>
    <x v="5"/>
    <x v="5"/>
    <n v="0.28247161273419219"/>
  </r>
  <r>
    <s v="ORD-37350"/>
    <x v="95"/>
    <x v="4"/>
    <s v="Canada"/>
    <x v="2"/>
    <x v="4"/>
    <x v="17"/>
    <n v="3"/>
    <x v="196"/>
    <n v="7052.16"/>
    <x v="196"/>
    <x v="0"/>
    <x v="0"/>
    <x v="5"/>
    <x v="5"/>
    <x v="5"/>
    <n v="0.22727504764497686"/>
  </r>
  <r>
    <s v="ORD-96930"/>
    <x v="95"/>
    <x v="4"/>
    <s v="Canada"/>
    <x v="1"/>
    <x v="3"/>
    <x v="19"/>
    <n v="6"/>
    <x v="197"/>
    <n v="13416.84"/>
    <x v="197"/>
    <x v="1"/>
    <x v="0"/>
    <x v="5"/>
    <x v="5"/>
    <x v="5"/>
    <n v="0.13706580685168787"/>
  </r>
  <r>
    <s v="ORD-81385"/>
    <x v="96"/>
    <x v="4"/>
    <s v="USA"/>
    <x v="0"/>
    <x v="2"/>
    <x v="11"/>
    <n v="4"/>
    <x v="198"/>
    <n v="644.12"/>
    <x v="198"/>
    <x v="0"/>
    <x v="0"/>
    <x v="6"/>
    <x v="6"/>
    <x v="6"/>
    <n v="0.16998385394025958"/>
  </r>
  <r>
    <s v="ORD-46809"/>
    <x v="97"/>
    <x v="1"/>
    <s v="China"/>
    <x v="2"/>
    <x v="2"/>
    <x v="3"/>
    <n v="9"/>
    <x v="199"/>
    <n v="16709.759999999998"/>
    <x v="199"/>
    <x v="0"/>
    <x v="0"/>
    <x v="6"/>
    <x v="6"/>
    <x v="6"/>
    <n v="0.13645677735646713"/>
  </r>
  <r>
    <s v="ORD-92965"/>
    <x v="97"/>
    <x v="4"/>
    <s v="USA"/>
    <x v="2"/>
    <x v="1"/>
    <x v="10"/>
    <n v="7"/>
    <x v="200"/>
    <n v="17213.7"/>
    <x v="200"/>
    <x v="1"/>
    <x v="0"/>
    <x v="6"/>
    <x v="6"/>
    <x v="6"/>
    <n v="0.25734153610205823"/>
  </r>
  <r>
    <s v="ORD-56698"/>
    <x v="97"/>
    <x v="3"/>
    <s v="France"/>
    <x v="1"/>
    <x v="4"/>
    <x v="12"/>
    <n v="4"/>
    <x v="201"/>
    <n v="2909.12"/>
    <x v="201"/>
    <x v="1"/>
    <x v="0"/>
    <x v="6"/>
    <x v="6"/>
    <x v="6"/>
    <n v="0.16246837531624683"/>
  </r>
  <r>
    <s v="ORD-55882"/>
    <x v="97"/>
    <x v="3"/>
    <s v="UK"/>
    <x v="2"/>
    <x v="3"/>
    <x v="6"/>
    <n v="3"/>
    <x v="202"/>
    <n v="6195.66"/>
    <x v="202"/>
    <x v="1"/>
    <x v="0"/>
    <x v="6"/>
    <x v="6"/>
    <x v="6"/>
    <n v="0.28995942320914964"/>
  </r>
  <r>
    <s v="ORD-92653"/>
    <x v="97"/>
    <x v="2"/>
    <s v="Brazil"/>
    <x v="1"/>
    <x v="0"/>
    <x v="4"/>
    <n v="6"/>
    <x v="203"/>
    <n v="4200.3"/>
    <x v="203"/>
    <x v="1"/>
    <x v="0"/>
    <x v="6"/>
    <x v="6"/>
    <x v="6"/>
    <n v="0.22031045401518939"/>
  </r>
  <r>
    <s v="ORD-86021"/>
    <x v="98"/>
    <x v="2"/>
    <s v="Brazil"/>
    <x v="0"/>
    <x v="2"/>
    <x v="3"/>
    <n v="5"/>
    <x v="204"/>
    <n v="8581.7000000000007"/>
    <x v="204"/>
    <x v="0"/>
    <x v="0"/>
    <x v="6"/>
    <x v="6"/>
    <x v="6"/>
    <n v="0.22372257245067992"/>
  </r>
  <r>
    <s v="ORD-31999"/>
    <x v="98"/>
    <x v="3"/>
    <s v="UK"/>
    <x v="1"/>
    <x v="4"/>
    <x v="7"/>
    <n v="7"/>
    <x v="205"/>
    <n v="4704.21"/>
    <x v="205"/>
    <x v="0"/>
    <x v="0"/>
    <x v="6"/>
    <x v="6"/>
    <x v="6"/>
    <n v="0.13922210105416211"/>
  </r>
  <r>
    <s v="ORD-80734"/>
    <x v="98"/>
    <x v="4"/>
    <s v="Canada"/>
    <x v="2"/>
    <x v="3"/>
    <x v="19"/>
    <n v="4"/>
    <x v="206"/>
    <n v="3816.72"/>
    <x v="206"/>
    <x v="1"/>
    <x v="0"/>
    <x v="6"/>
    <x v="6"/>
    <x v="6"/>
    <n v="0.12420612463057286"/>
  </r>
  <r>
    <s v="ORD-16252"/>
    <x v="98"/>
    <x v="0"/>
    <s v="Saudi Arabia"/>
    <x v="0"/>
    <x v="2"/>
    <x v="11"/>
    <n v="6"/>
    <x v="207"/>
    <n v="9782.2800000000007"/>
    <x v="207"/>
    <x v="1"/>
    <x v="0"/>
    <x v="6"/>
    <x v="6"/>
    <x v="6"/>
    <n v="0.18434046050613967"/>
  </r>
  <r>
    <s v="ORD-94075"/>
    <x v="99"/>
    <x v="4"/>
    <s v="Canada"/>
    <x v="1"/>
    <x v="4"/>
    <x v="7"/>
    <n v="7"/>
    <x v="208"/>
    <n v="1670.2"/>
    <x v="208"/>
    <x v="1"/>
    <x v="0"/>
    <x v="6"/>
    <x v="6"/>
    <x v="6"/>
    <n v="0.11511794994611424"/>
  </r>
  <r>
    <s v="ORD-94158"/>
    <x v="100"/>
    <x v="4"/>
    <s v="USA"/>
    <x v="0"/>
    <x v="2"/>
    <x v="3"/>
    <n v="9"/>
    <x v="209"/>
    <n v="5281.56"/>
    <x v="209"/>
    <x v="0"/>
    <x v="0"/>
    <x v="6"/>
    <x v="6"/>
    <x v="6"/>
    <n v="0.19179181908375556"/>
  </r>
  <r>
    <s v="ORD-76717"/>
    <x v="101"/>
    <x v="3"/>
    <s v="UK"/>
    <x v="2"/>
    <x v="3"/>
    <x v="19"/>
    <n v="2"/>
    <x v="210"/>
    <n v="4600.42"/>
    <x v="210"/>
    <x v="1"/>
    <x v="0"/>
    <x v="6"/>
    <x v="6"/>
    <x v="6"/>
    <n v="0.21741275796557707"/>
  </r>
  <r>
    <s v="ORD-74239"/>
    <x v="102"/>
    <x v="3"/>
    <s v="France"/>
    <x v="2"/>
    <x v="0"/>
    <x v="0"/>
    <n v="5"/>
    <x v="211"/>
    <n v="9850.7999999999993"/>
    <x v="211"/>
    <x v="0"/>
    <x v="0"/>
    <x v="6"/>
    <x v="6"/>
    <x v="6"/>
    <n v="0.21323648840703296"/>
  </r>
  <r>
    <s v="ORD-56631"/>
    <x v="103"/>
    <x v="4"/>
    <s v="Canada"/>
    <x v="2"/>
    <x v="0"/>
    <x v="0"/>
    <n v="1"/>
    <x v="212"/>
    <n v="1053.06"/>
    <x v="212"/>
    <x v="1"/>
    <x v="0"/>
    <x v="6"/>
    <x v="6"/>
    <x v="6"/>
    <n v="0.26217879323115489"/>
  </r>
  <r>
    <s v="ORD-58890"/>
    <x v="103"/>
    <x v="0"/>
    <s v="UAE"/>
    <x v="2"/>
    <x v="0"/>
    <x v="2"/>
    <n v="1"/>
    <x v="213"/>
    <n v="320.66000000000003"/>
    <x v="213"/>
    <x v="1"/>
    <x v="0"/>
    <x v="6"/>
    <x v="6"/>
    <x v="6"/>
    <n v="0.17092870953658079"/>
  </r>
  <r>
    <s v="ORD-20756"/>
    <x v="103"/>
    <x v="1"/>
    <s v="China"/>
    <x v="1"/>
    <x v="3"/>
    <x v="19"/>
    <n v="4"/>
    <x v="214"/>
    <n v="6530"/>
    <x v="214"/>
    <x v="0"/>
    <x v="0"/>
    <x v="6"/>
    <x v="6"/>
    <x v="6"/>
    <n v="0.21415620214395101"/>
  </r>
  <r>
    <s v="ORD-37799"/>
    <x v="104"/>
    <x v="4"/>
    <s v="USA"/>
    <x v="1"/>
    <x v="1"/>
    <x v="10"/>
    <n v="4"/>
    <x v="215"/>
    <n v="7930.28"/>
    <x v="215"/>
    <x v="1"/>
    <x v="0"/>
    <x v="6"/>
    <x v="6"/>
    <x v="6"/>
    <n v="0.22792133442955356"/>
  </r>
  <r>
    <s v="ORD-52111"/>
    <x v="104"/>
    <x v="2"/>
    <s v="Argentina"/>
    <x v="1"/>
    <x v="2"/>
    <x v="18"/>
    <n v="3"/>
    <x v="216"/>
    <n v="1334.97"/>
    <x v="216"/>
    <x v="0"/>
    <x v="0"/>
    <x v="6"/>
    <x v="6"/>
    <x v="6"/>
    <n v="0.28593900986539023"/>
  </r>
  <r>
    <s v="ORD-40144"/>
    <x v="105"/>
    <x v="4"/>
    <s v="Canada"/>
    <x v="1"/>
    <x v="2"/>
    <x v="18"/>
    <n v="2"/>
    <x v="217"/>
    <n v="2103"/>
    <x v="217"/>
    <x v="0"/>
    <x v="0"/>
    <x v="6"/>
    <x v="6"/>
    <x v="6"/>
    <n v="0.28480741797432241"/>
  </r>
  <r>
    <s v="ORD-36464"/>
    <x v="106"/>
    <x v="2"/>
    <s v="Brazil"/>
    <x v="0"/>
    <x v="3"/>
    <x v="13"/>
    <n v="9"/>
    <x v="218"/>
    <n v="21025.17"/>
    <x v="218"/>
    <x v="1"/>
    <x v="0"/>
    <x v="6"/>
    <x v="6"/>
    <x v="6"/>
    <n v="0.22851325340056705"/>
  </r>
  <r>
    <s v="ORD-11737"/>
    <x v="107"/>
    <x v="0"/>
    <s v="Saudi Arabia"/>
    <x v="1"/>
    <x v="1"/>
    <x v="1"/>
    <n v="7"/>
    <x v="219"/>
    <n v="2626.05"/>
    <x v="219"/>
    <x v="1"/>
    <x v="0"/>
    <x v="6"/>
    <x v="6"/>
    <x v="6"/>
    <n v="0.21350697816111647"/>
  </r>
  <r>
    <s v="ORD-84836"/>
    <x v="107"/>
    <x v="2"/>
    <s v="Argentina"/>
    <x v="0"/>
    <x v="2"/>
    <x v="9"/>
    <n v="3"/>
    <x v="220"/>
    <n v="1364.52"/>
    <x v="220"/>
    <x v="1"/>
    <x v="0"/>
    <x v="6"/>
    <x v="6"/>
    <x v="6"/>
    <n v="0.21659631225632459"/>
  </r>
  <r>
    <s v="ORD-31818"/>
    <x v="108"/>
    <x v="0"/>
    <s v="Saudi Arabia"/>
    <x v="0"/>
    <x v="3"/>
    <x v="6"/>
    <n v="8"/>
    <x v="221"/>
    <n v="17594.32"/>
    <x v="221"/>
    <x v="0"/>
    <x v="0"/>
    <x v="6"/>
    <x v="6"/>
    <x v="6"/>
    <n v="0.16608143991924668"/>
  </r>
  <r>
    <s v="ORD-40568"/>
    <x v="108"/>
    <x v="1"/>
    <s v="China"/>
    <x v="1"/>
    <x v="0"/>
    <x v="15"/>
    <n v="3"/>
    <x v="222"/>
    <n v="2920.32"/>
    <x v="222"/>
    <x v="1"/>
    <x v="0"/>
    <x v="6"/>
    <x v="6"/>
    <x v="6"/>
    <n v="0.19234535941266712"/>
  </r>
  <r>
    <s v="ORD-69317"/>
    <x v="109"/>
    <x v="3"/>
    <s v="UK"/>
    <x v="1"/>
    <x v="0"/>
    <x v="2"/>
    <n v="5"/>
    <x v="123"/>
    <n v="12455.1"/>
    <x v="223"/>
    <x v="1"/>
    <x v="0"/>
    <x v="6"/>
    <x v="6"/>
    <x v="6"/>
    <n v="0.29495869162030008"/>
  </r>
  <r>
    <s v="ORD-67125"/>
    <x v="109"/>
    <x v="2"/>
    <s v="Argentina"/>
    <x v="0"/>
    <x v="0"/>
    <x v="0"/>
    <n v="1"/>
    <x v="223"/>
    <n v="1402.17"/>
    <x v="224"/>
    <x v="1"/>
    <x v="0"/>
    <x v="6"/>
    <x v="6"/>
    <x v="6"/>
    <n v="0.21218539834684808"/>
  </r>
  <r>
    <s v="ORD-51127"/>
    <x v="110"/>
    <x v="0"/>
    <s v="Saudi Arabia"/>
    <x v="0"/>
    <x v="4"/>
    <x v="12"/>
    <n v="6"/>
    <x v="224"/>
    <n v="14545.8"/>
    <x v="225"/>
    <x v="1"/>
    <x v="0"/>
    <x v="7"/>
    <x v="7"/>
    <x v="7"/>
    <n v="0.27675686452446757"/>
  </r>
  <r>
    <s v="ORD-99537"/>
    <x v="110"/>
    <x v="4"/>
    <s v="USA"/>
    <x v="0"/>
    <x v="1"/>
    <x v="5"/>
    <n v="4"/>
    <x v="225"/>
    <n v="334.72"/>
    <x v="226"/>
    <x v="1"/>
    <x v="0"/>
    <x v="7"/>
    <x v="7"/>
    <x v="7"/>
    <n v="0.14967734225621415"/>
  </r>
  <r>
    <s v="ORD-73021"/>
    <x v="110"/>
    <x v="4"/>
    <s v="Canada"/>
    <x v="2"/>
    <x v="2"/>
    <x v="18"/>
    <n v="1"/>
    <x v="226"/>
    <n v="897.4"/>
    <x v="227"/>
    <x v="1"/>
    <x v="0"/>
    <x v="7"/>
    <x v="7"/>
    <x v="7"/>
    <n v="0.13088923556942278"/>
  </r>
  <r>
    <s v="ORD-51869"/>
    <x v="111"/>
    <x v="3"/>
    <s v="France"/>
    <x v="2"/>
    <x v="2"/>
    <x v="3"/>
    <n v="5"/>
    <x v="227"/>
    <n v="12458.8"/>
    <x v="228"/>
    <x v="0"/>
    <x v="0"/>
    <x v="7"/>
    <x v="7"/>
    <x v="7"/>
    <n v="0.21108613991716701"/>
  </r>
  <r>
    <s v="ORD-53528"/>
    <x v="112"/>
    <x v="2"/>
    <s v="Argentina"/>
    <x v="2"/>
    <x v="2"/>
    <x v="11"/>
    <n v="5"/>
    <x v="228"/>
    <n v="6637.7"/>
    <x v="229"/>
    <x v="1"/>
    <x v="0"/>
    <x v="7"/>
    <x v="7"/>
    <x v="7"/>
    <n v="0.11272880666495926"/>
  </r>
  <r>
    <s v="ORD-14852"/>
    <x v="112"/>
    <x v="4"/>
    <s v="USA"/>
    <x v="1"/>
    <x v="3"/>
    <x v="6"/>
    <n v="1"/>
    <x v="229"/>
    <n v="2486.65"/>
    <x v="230"/>
    <x v="0"/>
    <x v="0"/>
    <x v="7"/>
    <x v="7"/>
    <x v="7"/>
    <n v="0.19398789536122896"/>
  </r>
  <r>
    <s v="ORD-60884"/>
    <x v="113"/>
    <x v="1"/>
    <s v="India"/>
    <x v="2"/>
    <x v="4"/>
    <x v="17"/>
    <n v="9"/>
    <x v="230"/>
    <n v="7561.71"/>
    <x v="231"/>
    <x v="1"/>
    <x v="0"/>
    <x v="7"/>
    <x v="7"/>
    <x v="7"/>
    <n v="0.10457819725961455"/>
  </r>
  <r>
    <s v="ORD-36991"/>
    <x v="113"/>
    <x v="4"/>
    <s v="USA"/>
    <x v="1"/>
    <x v="1"/>
    <x v="10"/>
    <n v="7"/>
    <x v="231"/>
    <n v="10811.43"/>
    <x v="232"/>
    <x v="0"/>
    <x v="0"/>
    <x v="7"/>
    <x v="7"/>
    <x v="7"/>
    <n v="0.26663910324536161"/>
  </r>
  <r>
    <s v="ORD-78007"/>
    <x v="113"/>
    <x v="2"/>
    <s v="Argentina"/>
    <x v="0"/>
    <x v="2"/>
    <x v="9"/>
    <n v="9"/>
    <x v="232"/>
    <n v="7814.88"/>
    <x v="233"/>
    <x v="0"/>
    <x v="0"/>
    <x v="7"/>
    <x v="7"/>
    <x v="7"/>
    <n v="0.14773739328051103"/>
  </r>
  <r>
    <s v="ORD-84737"/>
    <x v="113"/>
    <x v="4"/>
    <s v="USA"/>
    <x v="1"/>
    <x v="0"/>
    <x v="15"/>
    <n v="8"/>
    <x v="233"/>
    <n v="17730.32"/>
    <x v="234"/>
    <x v="0"/>
    <x v="0"/>
    <x v="7"/>
    <x v="7"/>
    <x v="7"/>
    <n v="0.22015959102824992"/>
  </r>
  <r>
    <s v="ORD-46981"/>
    <x v="113"/>
    <x v="4"/>
    <s v="USA"/>
    <x v="2"/>
    <x v="1"/>
    <x v="10"/>
    <n v="6"/>
    <x v="234"/>
    <n v="5518.44"/>
    <x v="235"/>
    <x v="0"/>
    <x v="0"/>
    <x v="7"/>
    <x v="7"/>
    <x v="7"/>
    <n v="0.11388544588688108"/>
  </r>
  <r>
    <s v="ORD-67057"/>
    <x v="113"/>
    <x v="2"/>
    <s v="Brazil"/>
    <x v="1"/>
    <x v="3"/>
    <x v="13"/>
    <n v="9"/>
    <x v="235"/>
    <n v="21575.52"/>
    <x v="236"/>
    <x v="0"/>
    <x v="0"/>
    <x v="7"/>
    <x v="7"/>
    <x v="7"/>
    <n v="0.17358793669862882"/>
  </r>
  <r>
    <s v="ORD-96645"/>
    <x v="114"/>
    <x v="0"/>
    <s v="UAE"/>
    <x v="0"/>
    <x v="4"/>
    <x v="14"/>
    <n v="4"/>
    <x v="236"/>
    <n v="5518.68"/>
    <x v="237"/>
    <x v="1"/>
    <x v="0"/>
    <x v="7"/>
    <x v="7"/>
    <x v="7"/>
    <n v="0.15036023106974855"/>
  </r>
  <r>
    <s v="ORD-18092"/>
    <x v="114"/>
    <x v="1"/>
    <s v="China"/>
    <x v="0"/>
    <x v="4"/>
    <x v="17"/>
    <n v="3"/>
    <x v="237"/>
    <n v="531.87"/>
    <x v="238"/>
    <x v="0"/>
    <x v="0"/>
    <x v="7"/>
    <x v="7"/>
    <x v="7"/>
    <n v="0.25726211292233064"/>
  </r>
  <r>
    <s v="ORD-41946"/>
    <x v="115"/>
    <x v="0"/>
    <s v="Saudi Arabia"/>
    <x v="2"/>
    <x v="2"/>
    <x v="3"/>
    <n v="7"/>
    <x v="238"/>
    <n v="2804.62"/>
    <x v="239"/>
    <x v="1"/>
    <x v="0"/>
    <x v="7"/>
    <x v="7"/>
    <x v="7"/>
    <n v="0.14091035505701308"/>
  </r>
  <r>
    <s v="ORD-55053"/>
    <x v="115"/>
    <x v="4"/>
    <s v="USA"/>
    <x v="0"/>
    <x v="4"/>
    <x v="7"/>
    <n v="2"/>
    <x v="239"/>
    <n v="3042.54"/>
    <x v="240"/>
    <x v="0"/>
    <x v="0"/>
    <x v="7"/>
    <x v="7"/>
    <x v="7"/>
    <n v="0.233005975270662"/>
  </r>
  <r>
    <s v="ORD-63613"/>
    <x v="116"/>
    <x v="0"/>
    <s v="Saudi Arabia"/>
    <x v="0"/>
    <x v="1"/>
    <x v="5"/>
    <n v="8"/>
    <x v="240"/>
    <n v="6775.68"/>
    <x v="241"/>
    <x v="0"/>
    <x v="0"/>
    <x v="7"/>
    <x v="7"/>
    <x v="7"/>
    <n v="0.28019180362708984"/>
  </r>
  <r>
    <s v="ORD-77396"/>
    <x v="116"/>
    <x v="3"/>
    <s v="France"/>
    <x v="2"/>
    <x v="2"/>
    <x v="11"/>
    <n v="5"/>
    <x v="241"/>
    <n v="5768.6"/>
    <x v="242"/>
    <x v="1"/>
    <x v="0"/>
    <x v="7"/>
    <x v="7"/>
    <x v="7"/>
    <n v="0.10265228998370488"/>
  </r>
  <r>
    <s v="ORD-48472"/>
    <x v="117"/>
    <x v="0"/>
    <s v="UAE"/>
    <x v="0"/>
    <x v="0"/>
    <x v="0"/>
    <n v="3"/>
    <x v="242"/>
    <n v="233.91"/>
    <x v="243"/>
    <x v="1"/>
    <x v="0"/>
    <x v="7"/>
    <x v="7"/>
    <x v="7"/>
    <n v="0.2407336154931384"/>
  </r>
  <r>
    <s v="ORD-27332"/>
    <x v="118"/>
    <x v="2"/>
    <s v="Argentina"/>
    <x v="1"/>
    <x v="4"/>
    <x v="7"/>
    <n v="3"/>
    <x v="243"/>
    <n v="3936.99"/>
    <x v="244"/>
    <x v="1"/>
    <x v="0"/>
    <x v="7"/>
    <x v="7"/>
    <x v="7"/>
    <n v="0.29462101757941983"/>
  </r>
  <r>
    <s v="ORD-32117"/>
    <x v="118"/>
    <x v="4"/>
    <s v="USA"/>
    <x v="0"/>
    <x v="2"/>
    <x v="3"/>
    <n v="6"/>
    <x v="244"/>
    <n v="4220.1000000000004"/>
    <x v="245"/>
    <x v="0"/>
    <x v="0"/>
    <x v="7"/>
    <x v="7"/>
    <x v="7"/>
    <n v="0.24497049832942344"/>
  </r>
  <r>
    <s v="ORD-60490"/>
    <x v="119"/>
    <x v="1"/>
    <s v="China"/>
    <x v="2"/>
    <x v="2"/>
    <x v="11"/>
    <n v="5"/>
    <x v="245"/>
    <n v="6982.8"/>
    <x v="246"/>
    <x v="1"/>
    <x v="0"/>
    <x v="7"/>
    <x v="7"/>
    <x v="7"/>
    <n v="0.26610671936758895"/>
  </r>
  <r>
    <s v="ORD-85405"/>
    <x v="119"/>
    <x v="0"/>
    <s v="UAE"/>
    <x v="0"/>
    <x v="3"/>
    <x v="6"/>
    <n v="5"/>
    <x v="246"/>
    <n v="9278.7000000000007"/>
    <x v="247"/>
    <x v="1"/>
    <x v="0"/>
    <x v="7"/>
    <x v="7"/>
    <x v="7"/>
    <n v="0.20918339853643289"/>
  </r>
  <r>
    <s v="ORD-51547"/>
    <x v="120"/>
    <x v="4"/>
    <s v="Canada"/>
    <x v="2"/>
    <x v="3"/>
    <x v="8"/>
    <n v="1"/>
    <x v="247"/>
    <n v="1136.02"/>
    <x v="248"/>
    <x v="1"/>
    <x v="0"/>
    <x v="7"/>
    <x v="7"/>
    <x v="7"/>
    <n v="0.10956673298005316"/>
  </r>
  <r>
    <s v="ORD-99089"/>
    <x v="121"/>
    <x v="4"/>
    <s v="USA"/>
    <x v="2"/>
    <x v="3"/>
    <x v="13"/>
    <n v="9"/>
    <x v="248"/>
    <n v="9069.48"/>
    <x v="249"/>
    <x v="1"/>
    <x v="0"/>
    <x v="7"/>
    <x v="7"/>
    <x v="7"/>
    <n v="0.21889568089901518"/>
  </r>
  <r>
    <s v="ORD-11647"/>
    <x v="122"/>
    <x v="3"/>
    <s v="France"/>
    <x v="1"/>
    <x v="3"/>
    <x v="8"/>
    <n v="7"/>
    <x v="249"/>
    <n v="14928.13"/>
    <x v="250"/>
    <x v="0"/>
    <x v="0"/>
    <x v="7"/>
    <x v="7"/>
    <x v="7"/>
    <n v="0.18988982545034105"/>
  </r>
  <r>
    <s v="ORD-86811"/>
    <x v="123"/>
    <x v="2"/>
    <s v="Argentina"/>
    <x v="1"/>
    <x v="3"/>
    <x v="19"/>
    <n v="1"/>
    <x v="250"/>
    <n v="385.21"/>
    <x v="251"/>
    <x v="0"/>
    <x v="0"/>
    <x v="7"/>
    <x v="7"/>
    <x v="7"/>
    <n v="0.29004958334414999"/>
  </r>
  <r>
    <s v="ORD-53593"/>
    <x v="123"/>
    <x v="4"/>
    <s v="USA"/>
    <x v="2"/>
    <x v="0"/>
    <x v="15"/>
    <n v="8"/>
    <x v="251"/>
    <n v="10595.76"/>
    <x v="252"/>
    <x v="0"/>
    <x v="0"/>
    <x v="7"/>
    <x v="7"/>
    <x v="7"/>
    <n v="0.18952014768171419"/>
  </r>
  <r>
    <s v="ORD-12339"/>
    <x v="123"/>
    <x v="4"/>
    <s v="USA"/>
    <x v="0"/>
    <x v="2"/>
    <x v="11"/>
    <n v="5"/>
    <x v="252"/>
    <n v="11391.7"/>
    <x v="253"/>
    <x v="1"/>
    <x v="0"/>
    <x v="7"/>
    <x v="7"/>
    <x v="7"/>
    <n v="0.27147221222468992"/>
  </r>
  <r>
    <s v="ORD-83921"/>
    <x v="123"/>
    <x v="0"/>
    <s v="UAE"/>
    <x v="1"/>
    <x v="0"/>
    <x v="15"/>
    <n v="7"/>
    <x v="253"/>
    <n v="10410.33"/>
    <x v="254"/>
    <x v="1"/>
    <x v="0"/>
    <x v="7"/>
    <x v="7"/>
    <x v="7"/>
    <n v="0.13360287329988577"/>
  </r>
  <r>
    <s v="ORD-58026"/>
    <x v="124"/>
    <x v="2"/>
    <s v="Brazil"/>
    <x v="2"/>
    <x v="2"/>
    <x v="11"/>
    <n v="6"/>
    <x v="254"/>
    <n v="2376.7800000000002"/>
    <x v="255"/>
    <x v="0"/>
    <x v="0"/>
    <x v="8"/>
    <x v="8"/>
    <x v="8"/>
    <n v="0.14239853920009424"/>
  </r>
  <r>
    <s v="ORD-67620"/>
    <x v="125"/>
    <x v="2"/>
    <s v="Brazil"/>
    <x v="0"/>
    <x v="2"/>
    <x v="9"/>
    <n v="1"/>
    <x v="255"/>
    <n v="1922.88"/>
    <x v="256"/>
    <x v="1"/>
    <x v="0"/>
    <x v="8"/>
    <x v="8"/>
    <x v="8"/>
    <n v="0.18193543018805122"/>
  </r>
  <r>
    <s v="ORD-91006"/>
    <x v="126"/>
    <x v="2"/>
    <s v="Argentina"/>
    <x v="0"/>
    <x v="3"/>
    <x v="8"/>
    <n v="9"/>
    <x v="256"/>
    <n v="11970.72"/>
    <x v="257"/>
    <x v="0"/>
    <x v="0"/>
    <x v="8"/>
    <x v="8"/>
    <x v="8"/>
    <n v="0.12464413168130238"/>
  </r>
  <r>
    <s v="ORD-36542"/>
    <x v="126"/>
    <x v="2"/>
    <s v="Argentina"/>
    <x v="0"/>
    <x v="0"/>
    <x v="0"/>
    <n v="9"/>
    <x v="257"/>
    <n v="13261.41"/>
    <x v="258"/>
    <x v="1"/>
    <x v="0"/>
    <x v="8"/>
    <x v="8"/>
    <x v="8"/>
    <n v="0.18521409111097537"/>
  </r>
  <r>
    <s v="ORD-63631"/>
    <x v="127"/>
    <x v="1"/>
    <s v="China"/>
    <x v="2"/>
    <x v="1"/>
    <x v="10"/>
    <n v="5"/>
    <x v="258"/>
    <n v="4642.6000000000004"/>
    <x v="259"/>
    <x v="0"/>
    <x v="0"/>
    <x v="8"/>
    <x v="8"/>
    <x v="8"/>
    <n v="0.23132727351053289"/>
  </r>
  <r>
    <s v="ORD-68200"/>
    <x v="128"/>
    <x v="3"/>
    <s v="UK"/>
    <x v="2"/>
    <x v="0"/>
    <x v="0"/>
    <n v="3"/>
    <x v="259"/>
    <n v="381"/>
    <x v="260"/>
    <x v="1"/>
    <x v="0"/>
    <x v="8"/>
    <x v="8"/>
    <x v="8"/>
    <n v="0.2272703412073491"/>
  </r>
  <r>
    <s v="ORD-52442"/>
    <x v="128"/>
    <x v="0"/>
    <s v="Saudi Arabia"/>
    <x v="1"/>
    <x v="4"/>
    <x v="14"/>
    <n v="9"/>
    <x v="260"/>
    <n v="16575.57"/>
    <x v="261"/>
    <x v="0"/>
    <x v="0"/>
    <x v="8"/>
    <x v="8"/>
    <x v="8"/>
    <n v="0.239454812112042"/>
  </r>
  <r>
    <s v="ORD-27891"/>
    <x v="128"/>
    <x v="0"/>
    <s v="Saudi Arabia"/>
    <x v="0"/>
    <x v="1"/>
    <x v="10"/>
    <n v="8"/>
    <x v="261"/>
    <n v="2440.56"/>
    <x v="262"/>
    <x v="0"/>
    <x v="0"/>
    <x v="8"/>
    <x v="8"/>
    <x v="8"/>
    <n v="0.25998131576359523"/>
  </r>
  <r>
    <s v="ORD-56745"/>
    <x v="128"/>
    <x v="4"/>
    <s v="Canada"/>
    <x v="0"/>
    <x v="4"/>
    <x v="14"/>
    <n v="7"/>
    <x v="262"/>
    <n v="8148.77"/>
    <x v="263"/>
    <x v="0"/>
    <x v="0"/>
    <x v="8"/>
    <x v="8"/>
    <x v="8"/>
    <n v="0.20311899832735492"/>
  </r>
  <r>
    <s v="ORD-71239"/>
    <x v="129"/>
    <x v="0"/>
    <s v="Saudi Arabia"/>
    <x v="2"/>
    <x v="1"/>
    <x v="16"/>
    <n v="9"/>
    <x v="263"/>
    <n v="17390.43"/>
    <x v="264"/>
    <x v="0"/>
    <x v="0"/>
    <x v="8"/>
    <x v="8"/>
    <x v="8"/>
    <n v="0.18355325313980161"/>
  </r>
  <r>
    <s v="ORD-57597"/>
    <x v="130"/>
    <x v="2"/>
    <s v="Brazil"/>
    <x v="2"/>
    <x v="1"/>
    <x v="10"/>
    <n v="1"/>
    <x v="264"/>
    <n v="1264.47"/>
    <x v="265"/>
    <x v="1"/>
    <x v="0"/>
    <x v="8"/>
    <x v="8"/>
    <x v="8"/>
    <n v="0.28662601722460795"/>
  </r>
  <r>
    <s v="ORD-24959"/>
    <x v="130"/>
    <x v="3"/>
    <s v="UK"/>
    <x v="1"/>
    <x v="3"/>
    <x v="13"/>
    <n v="1"/>
    <x v="265"/>
    <n v="668.69"/>
    <x v="266"/>
    <x v="0"/>
    <x v="0"/>
    <x v="8"/>
    <x v="8"/>
    <x v="8"/>
    <n v="0.17184345511372981"/>
  </r>
  <r>
    <s v="ORD-72613"/>
    <x v="131"/>
    <x v="0"/>
    <s v="Saudi Arabia"/>
    <x v="2"/>
    <x v="0"/>
    <x v="4"/>
    <n v="1"/>
    <x v="266"/>
    <n v="795.39"/>
    <x v="267"/>
    <x v="1"/>
    <x v="0"/>
    <x v="8"/>
    <x v="8"/>
    <x v="8"/>
    <n v="0.20495605929166824"/>
  </r>
  <r>
    <s v="ORD-94196"/>
    <x v="131"/>
    <x v="3"/>
    <s v="UK"/>
    <x v="0"/>
    <x v="4"/>
    <x v="14"/>
    <n v="2"/>
    <x v="267"/>
    <n v="290.92"/>
    <x v="268"/>
    <x v="0"/>
    <x v="0"/>
    <x v="8"/>
    <x v="8"/>
    <x v="8"/>
    <n v="0.22363536367386222"/>
  </r>
  <r>
    <s v="ORD-55719"/>
    <x v="132"/>
    <x v="0"/>
    <s v="Saudi Arabia"/>
    <x v="2"/>
    <x v="3"/>
    <x v="8"/>
    <n v="8"/>
    <x v="268"/>
    <n v="16472.240000000002"/>
    <x v="269"/>
    <x v="1"/>
    <x v="0"/>
    <x v="8"/>
    <x v="8"/>
    <x v="8"/>
    <n v="0.23897660548899236"/>
  </r>
  <r>
    <s v="ORD-60877"/>
    <x v="132"/>
    <x v="3"/>
    <s v="UK"/>
    <x v="1"/>
    <x v="4"/>
    <x v="17"/>
    <n v="2"/>
    <x v="269"/>
    <n v="709.06"/>
    <x v="270"/>
    <x v="0"/>
    <x v="0"/>
    <x v="8"/>
    <x v="8"/>
    <x v="8"/>
    <n v="0.24617098694045642"/>
  </r>
  <r>
    <s v="ORD-18840"/>
    <x v="132"/>
    <x v="1"/>
    <s v="India"/>
    <x v="1"/>
    <x v="2"/>
    <x v="9"/>
    <n v="2"/>
    <x v="270"/>
    <n v="3750.82"/>
    <x v="271"/>
    <x v="1"/>
    <x v="0"/>
    <x v="8"/>
    <x v="8"/>
    <x v="8"/>
    <n v="0.11097573330631702"/>
  </r>
  <r>
    <s v="ORD-81216"/>
    <x v="133"/>
    <x v="0"/>
    <s v="UAE"/>
    <x v="2"/>
    <x v="1"/>
    <x v="16"/>
    <n v="5"/>
    <x v="271"/>
    <n v="12038.3"/>
    <x v="272"/>
    <x v="1"/>
    <x v="0"/>
    <x v="8"/>
    <x v="8"/>
    <x v="8"/>
    <n v="0.22418198582856386"/>
  </r>
  <r>
    <s v="ORD-25067"/>
    <x v="133"/>
    <x v="1"/>
    <s v="China"/>
    <x v="2"/>
    <x v="4"/>
    <x v="17"/>
    <n v="5"/>
    <x v="272"/>
    <n v="3950.25"/>
    <x v="273"/>
    <x v="0"/>
    <x v="0"/>
    <x v="8"/>
    <x v="8"/>
    <x v="8"/>
    <n v="0.24639200050629706"/>
  </r>
  <r>
    <s v="ORD-46244"/>
    <x v="134"/>
    <x v="1"/>
    <s v="India"/>
    <x v="1"/>
    <x v="2"/>
    <x v="9"/>
    <n v="6"/>
    <x v="273"/>
    <n v="11917.98"/>
    <x v="274"/>
    <x v="1"/>
    <x v="0"/>
    <x v="8"/>
    <x v="8"/>
    <x v="8"/>
    <n v="0.21642929422603496"/>
  </r>
  <r>
    <s v="ORD-48493"/>
    <x v="134"/>
    <x v="4"/>
    <s v="Canada"/>
    <x v="1"/>
    <x v="3"/>
    <x v="13"/>
    <n v="4"/>
    <x v="274"/>
    <n v="8731.68"/>
    <x v="275"/>
    <x v="0"/>
    <x v="0"/>
    <x v="8"/>
    <x v="8"/>
    <x v="8"/>
    <n v="0.14775965220896781"/>
  </r>
  <r>
    <s v="ORD-82055"/>
    <x v="134"/>
    <x v="4"/>
    <s v="USA"/>
    <x v="1"/>
    <x v="4"/>
    <x v="12"/>
    <n v="8"/>
    <x v="275"/>
    <n v="1741.76"/>
    <x v="276"/>
    <x v="1"/>
    <x v="0"/>
    <x v="8"/>
    <x v="8"/>
    <x v="8"/>
    <n v="0.17422032886275951"/>
  </r>
  <r>
    <s v="ORD-21803"/>
    <x v="135"/>
    <x v="1"/>
    <s v="India"/>
    <x v="0"/>
    <x v="1"/>
    <x v="5"/>
    <n v="6"/>
    <x v="276"/>
    <n v="11960.94"/>
    <x v="277"/>
    <x v="0"/>
    <x v="0"/>
    <x v="8"/>
    <x v="8"/>
    <x v="8"/>
    <n v="0.16335254587014061"/>
  </r>
  <r>
    <s v="ORD-56443"/>
    <x v="135"/>
    <x v="0"/>
    <s v="Saudi Arabia"/>
    <x v="2"/>
    <x v="3"/>
    <x v="13"/>
    <n v="1"/>
    <x v="277"/>
    <n v="1706.47"/>
    <x v="278"/>
    <x v="1"/>
    <x v="0"/>
    <x v="8"/>
    <x v="8"/>
    <x v="8"/>
    <n v="0.28879499786108165"/>
  </r>
  <r>
    <s v="ORD-20489"/>
    <x v="135"/>
    <x v="3"/>
    <s v="France"/>
    <x v="1"/>
    <x v="4"/>
    <x v="17"/>
    <n v="8"/>
    <x v="278"/>
    <n v="14162.08"/>
    <x v="279"/>
    <x v="1"/>
    <x v="0"/>
    <x v="8"/>
    <x v="8"/>
    <x v="8"/>
    <n v="0.13433902364624406"/>
  </r>
  <r>
    <s v="ORD-61004"/>
    <x v="136"/>
    <x v="4"/>
    <s v="Canada"/>
    <x v="2"/>
    <x v="2"/>
    <x v="9"/>
    <n v="9"/>
    <x v="279"/>
    <n v="3863.97"/>
    <x v="280"/>
    <x v="0"/>
    <x v="0"/>
    <x v="8"/>
    <x v="8"/>
    <x v="8"/>
    <n v="0.28894634275110831"/>
  </r>
  <r>
    <s v="ORD-24408"/>
    <x v="136"/>
    <x v="3"/>
    <s v="UK"/>
    <x v="2"/>
    <x v="4"/>
    <x v="17"/>
    <n v="3"/>
    <x v="280"/>
    <n v="323.43"/>
    <x v="281"/>
    <x v="0"/>
    <x v="0"/>
    <x v="8"/>
    <x v="8"/>
    <x v="8"/>
    <n v="0.27972049593420523"/>
  </r>
  <r>
    <s v="ORD-73972"/>
    <x v="136"/>
    <x v="4"/>
    <s v="Canada"/>
    <x v="0"/>
    <x v="4"/>
    <x v="14"/>
    <n v="9"/>
    <x v="281"/>
    <n v="1308.42"/>
    <x v="282"/>
    <x v="1"/>
    <x v="0"/>
    <x v="8"/>
    <x v="8"/>
    <x v="8"/>
    <n v="0.10720563733357791"/>
  </r>
  <r>
    <s v="ORD-29364"/>
    <x v="136"/>
    <x v="0"/>
    <s v="Saudi Arabia"/>
    <x v="2"/>
    <x v="3"/>
    <x v="8"/>
    <n v="5"/>
    <x v="282"/>
    <n v="2968.3"/>
    <x v="283"/>
    <x v="1"/>
    <x v="0"/>
    <x v="8"/>
    <x v="8"/>
    <x v="8"/>
    <n v="0.24292692787117204"/>
  </r>
  <r>
    <s v="ORD-79654"/>
    <x v="137"/>
    <x v="1"/>
    <s v="India"/>
    <x v="1"/>
    <x v="0"/>
    <x v="0"/>
    <n v="1"/>
    <x v="283"/>
    <n v="111.6"/>
    <x v="284"/>
    <x v="0"/>
    <x v="0"/>
    <x v="8"/>
    <x v="8"/>
    <x v="8"/>
    <n v="0.2388888888888889"/>
  </r>
  <r>
    <s v="ORD-22048"/>
    <x v="138"/>
    <x v="3"/>
    <s v="UK"/>
    <x v="0"/>
    <x v="4"/>
    <x v="17"/>
    <n v="1"/>
    <x v="284"/>
    <n v="219.12"/>
    <x v="285"/>
    <x v="1"/>
    <x v="0"/>
    <x v="9"/>
    <x v="9"/>
    <x v="9"/>
    <n v="0.10113179992698065"/>
  </r>
  <r>
    <s v="ORD-17362"/>
    <x v="138"/>
    <x v="1"/>
    <s v="India"/>
    <x v="0"/>
    <x v="0"/>
    <x v="15"/>
    <n v="7"/>
    <x v="285"/>
    <n v="4960.83"/>
    <x v="286"/>
    <x v="1"/>
    <x v="0"/>
    <x v="9"/>
    <x v="9"/>
    <x v="9"/>
    <n v="0.17369069288808525"/>
  </r>
  <r>
    <s v="ORD-54820"/>
    <x v="138"/>
    <x v="2"/>
    <s v="Brazil"/>
    <x v="0"/>
    <x v="3"/>
    <x v="13"/>
    <n v="8"/>
    <x v="286"/>
    <n v="17044.8"/>
    <x v="287"/>
    <x v="1"/>
    <x v="0"/>
    <x v="9"/>
    <x v="9"/>
    <x v="9"/>
    <n v="0.2315228104759223"/>
  </r>
  <r>
    <s v="ORD-90618"/>
    <x v="139"/>
    <x v="4"/>
    <s v="Canada"/>
    <x v="1"/>
    <x v="4"/>
    <x v="7"/>
    <n v="6"/>
    <x v="287"/>
    <n v="10692.54"/>
    <x v="288"/>
    <x v="0"/>
    <x v="0"/>
    <x v="9"/>
    <x v="9"/>
    <x v="9"/>
    <n v="0.11253827434828392"/>
  </r>
  <r>
    <s v="ORD-79245"/>
    <x v="139"/>
    <x v="3"/>
    <s v="UK"/>
    <x v="0"/>
    <x v="0"/>
    <x v="2"/>
    <n v="8"/>
    <x v="288"/>
    <n v="16872.64"/>
    <x v="289"/>
    <x v="0"/>
    <x v="0"/>
    <x v="9"/>
    <x v="9"/>
    <x v="9"/>
    <n v="0.28213723519259581"/>
  </r>
  <r>
    <s v="ORD-99092"/>
    <x v="140"/>
    <x v="1"/>
    <s v="China"/>
    <x v="2"/>
    <x v="1"/>
    <x v="10"/>
    <n v="7"/>
    <x v="289"/>
    <n v="15717.94"/>
    <x v="290"/>
    <x v="0"/>
    <x v="0"/>
    <x v="9"/>
    <x v="9"/>
    <x v="9"/>
    <n v="0.16360095534147603"/>
  </r>
  <r>
    <s v="ORD-35052"/>
    <x v="140"/>
    <x v="4"/>
    <s v="USA"/>
    <x v="1"/>
    <x v="1"/>
    <x v="1"/>
    <n v="9"/>
    <x v="290"/>
    <n v="9953.19"/>
    <x v="291"/>
    <x v="0"/>
    <x v="0"/>
    <x v="9"/>
    <x v="9"/>
    <x v="9"/>
    <n v="0.16377362433551454"/>
  </r>
  <r>
    <s v="ORD-81568"/>
    <x v="140"/>
    <x v="1"/>
    <s v="India"/>
    <x v="2"/>
    <x v="4"/>
    <x v="12"/>
    <n v="2"/>
    <x v="291"/>
    <n v="1138.78"/>
    <x v="292"/>
    <x v="1"/>
    <x v="0"/>
    <x v="9"/>
    <x v="9"/>
    <x v="9"/>
    <n v="0.23146700855301286"/>
  </r>
  <r>
    <s v="ORD-95857"/>
    <x v="140"/>
    <x v="0"/>
    <s v="UAE"/>
    <x v="0"/>
    <x v="2"/>
    <x v="11"/>
    <n v="1"/>
    <x v="292"/>
    <n v="982.69"/>
    <x v="293"/>
    <x v="0"/>
    <x v="0"/>
    <x v="9"/>
    <x v="9"/>
    <x v="9"/>
    <n v="0.1828959285227284"/>
  </r>
  <r>
    <s v="ORD-64122"/>
    <x v="140"/>
    <x v="4"/>
    <s v="Canada"/>
    <x v="1"/>
    <x v="4"/>
    <x v="7"/>
    <n v="1"/>
    <x v="293"/>
    <n v="2340.7399999999998"/>
    <x v="294"/>
    <x v="0"/>
    <x v="0"/>
    <x v="9"/>
    <x v="9"/>
    <x v="9"/>
    <n v="0.18610781205943422"/>
  </r>
  <r>
    <s v="ORD-27247"/>
    <x v="140"/>
    <x v="3"/>
    <s v="France"/>
    <x v="1"/>
    <x v="2"/>
    <x v="18"/>
    <n v="7"/>
    <x v="294"/>
    <n v="5873.63"/>
    <x v="295"/>
    <x v="1"/>
    <x v="0"/>
    <x v="9"/>
    <x v="9"/>
    <x v="9"/>
    <n v="0.14229020214075452"/>
  </r>
  <r>
    <s v="ORD-46522"/>
    <x v="140"/>
    <x v="2"/>
    <s v="Brazil"/>
    <x v="2"/>
    <x v="2"/>
    <x v="9"/>
    <n v="6"/>
    <x v="295"/>
    <n v="1554.66"/>
    <x v="296"/>
    <x v="1"/>
    <x v="0"/>
    <x v="9"/>
    <x v="9"/>
    <x v="9"/>
    <n v="0.29937735582056524"/>
  </r>
  <r>
    <s v="ORD-94955"/>
    <x v="141"/>
    <x v="1"/>
    <s v="China"/>
    <x v="0"/>
    <x v="1"/>
    <x v="1"/>
    <n v="9"/>
    <x v="296"/>
    <n v="21695.13"/>
    <x v="297"/>
    <x v="0"/>
    <x v="0"/>
    <x v="9"/>
    <x v="9"/>
    <x v="9"/>
    <n v="0.20380656857091889"/>
  </r>
  <r>
    <s v="ORD-96904"/>
    <x v="141"/>
    <x v="3"/>
    <s v="UK"/>
    <x v="2"/>
    <x v="1"/>
    <x v="1"/>
    <n v="9"/>
    <x v="297"/>
    <n v="1094.94"/>
    <x v="298"/>
    <x v="1"/>
    <x v="0"/>
    <x v="9"/>
    <x v="9"/>
    <x v="9"/>
    <n v="0.26516521453230313"/>
  </r>
  <r>
    <s v="ORD-72954"/>
    <x v="141"/>
    <x v="4"/>
    <s v="Canada"/>
    <x v="0"/>
    <x v="2"/>
    <x v="3"/>
    <n v="1"/>
    <x v="298"/>
    <n v="1421.62"/>
    <x v="299"/>
    <x v="1"/>
    <x v="0"/>
    <x v="9"/>
    <x v="9"/>
    <x v="9"/>
    <n v="0.12316934201826087"/>
  </r>
  <r>
    <s v="ORD-68205"/>
    <x v="141"/>
    <x v="1"/>
    <s v="India"/>
    <x v="0"/>
    <x v="4"/>
    <x v="12"/>
    <n v="4"/>
    <x v="299"/>
    <n v="580.6"/>
    <x v="300"/>
    <x v="0"/>
    <x v="0"/>
    <x v="9"/>
    <x v="9"/>
    <x v="9"/>
    <n v="0.16066138477437134"/>
  </r>
  <r>
    <s v="ORD-98708"/>
    <x v="142"/>
    <x v="1"/>
    <s v="India"/>
    <x v="0"/>
    <x v="1"/>
    <x v="5"/>
    <n v="4"/>
    <x v="300"/>
    <n v="6395.16"/>
    <x v="301"/>
    <x v="1"/>
    <x v="0"/>
    <x v="9"/>
    <x v="9"/>
    <x v="9"/>
    <n v="0.12598902920333502"/>
  </r>
  <r>
    <s v="ORD-79779"/>
    <x v="143"/>
    <x v="3"/>
    <s v="UK"/>
    <x v="1"/>
    <x v="1"/>
    <x v="16"/>
    <n v="3"/>
    <x v="301"/>
    <n v="2818.8"/>
    <x v="302"/>
    <x v="1"/>
    <x v="0"/>
    <x v="9"/>
    <x v="9"/>
    <x v="9"/>
    <n v="0.27943805874840355"/>
  </r>
  <r>
    <s v="ORD-34900"/>
    <x v="143"/>
    <x v="1"/>
    <s v="India"/>
    <x v="0"/>
    <x v="1"/>
    <x v="16"/>
    <n v="4"/>
    <x v="302"/>
    <n v="5737.84"/>
    <x v="303"/>
    <x v="0"/>
    <x v="0"/>
    <x v="9"/>
    <x v="9"/>
    <x v="9"/>
    <n v="0.25432566958995023"/>
  </r>
  <r>
    <s v="ORD-45560"/>
    <x v="143"/>
    <x v="1"/>
    <s v="China"/>
    <x v="2"/>
    <x v="2"/>
    <x v="18"/>
    <n v="7"/>
    <x v="303"/>
    <n v="11683.07"/>
    <x v="304"/>
    <x v="0"/>
    <x v="0"/>
    <x v="9"/>
    <x v="9"/>
    <x v="9"/>
    <n v="0.21060046717172798"/>
  </r>
  <r>
    <s v="ORD-76405"/>
    <x v="144"/>
    <x v="1"/>
    <s v="China"/>
    <x v="1"/>
    <x v="1"/>
    <x v="16"/>
    <n v="7"/>
    <x v="304"/>
    <n v="1168.3"/>
    <x v="305"/>
    <x v="0"/>
    <x v="0"/>
    <x v="9"/>
    <x v="9"/>
    <x v="9"/>
    <n v="0.21320722417187368"/>
  </r>
  <r>
    <s v="ORD-91944"/>
    <x v="145"/>
    <x v="0"/>
    <s v="Saudi Arabia"/>
    <x v="1"/>
    <x v="3"/>
    <x v="8"/>
    <n v="7"/>
    <x v="305"/>
    <n v="14449.05"/>
    <x v="306"/>
    <x v="1"/>
    <x v="0"/>
    <x v="9"/>
    <x v="9"/>
    <x v="9"/>
    <n v="0.17608424083244228"/>
  </r>
  <r>
    <s v="ORD-57331"/>
    <x v="145"/>
    <x v="4"/>
    <s v="Canada"/>
    <x v="1"/>
    <x v="2"/>
    <x v="9"/>
    <n v="9"/>
    <x v="306"/>
    <n v="16957.62"/>
    <x v="307"/>
    <x v="0"/>
    <x v="0"/>
    <x v="9"/>
    <x v="9"/>
    <x v="9"/>
    <n v="0.16351763985748"/>
  </r>
  <r>
    <s v="ORD-14354"/>
    <x v="145"/>
    <x v="0"/>
    <s v="Saudi Arabia"/>
    <x v="0"/>
    <x v="1"/>
    <x v="16"/>
    <n v="6"/>
    <x v="307"/>
    <n v="3160.02"/>
    <x v="308"/>
    <x v="1"/>
    <x v="0"/>
    <x v="9"/>
    <x v="9"/>
    <x v="9"/>
    <n v="0.13326497933557382"/>
  </r>
  <r>
    <s v="ORD-62281"/>
    <x v="146"/>
    <x v="1"/>
    <s v="India"/>
    <x v="2"/>
    <x v="4"/>
    <x v="7"/>
    <n v="6"/>
    <x v="308"/>
    <n v="3858.24"/>
    <x v="309"/>
    <x v="1"/>
    <x v="0"/>
    <x v="9"/>
    <x v="9"/>
    <x v="9"/>
    <n v="0.2344281330347516"/>
  </r>
  <r>
    <s v="ORD-93167"/>
    <x v="146"/>
    <x v="2"/>
    <s v="Argentina"/>
    <x v="0"/>
    <x v="2"/>
    <x v="9"/>
    <n v="3"/>
    <x v="309"/>
    <n v="673.74"/>
    <x v="310"/>
    <x v="0"/>
    <x v="0"/>
    <x v="9"/>
    <x v="9"/>
    <x v="9"/>
    <n v="0.10242823641167216"/>
  </r>
  <r>
    <s v="ORD-95405"/>
    <x v="147"/>
    <x v="0"/>
    <s v="UAE"/>
    <x v="2"/>
    <x v="1"/>
    <x v="10"/>
    <n v="3"/>
    <x v="310"/>
    <n v="1357.35"/>
    <x v="311"/>
    <x v="1"/>
    <x v="0"/>
    <x v="9"/>
    <x v="9"/>
    <x v="9"/>
    <n v="0.26291671271227024"/>
  </r>
  <r>
    <s v="ORD-44896"/>
    <x v="147"/>
    <x v="1"/>
    <s v="China"/>
    <x v="0"/>
    <x v="2"/>
    <x v="9"/>
    <n v="8"/>
    <x v="311"/>
    <n v="13452.08"/>
    <x v="312"/>
    <x v="1"/>
    <x v="0"/>
    <x v="9"/>
    <x v="9"/>
    <x v="9"/>
    <n v="0.21825992708934233"/>
  </r>
  <r>
    <s v="ORD-32858"/>
    <x v="147"/>
    <x v="1"/>
    <s v="India"/>
    <x v="1"/>
    <x v="1"/>
    <x v="10"/>
    <n v="9"/>
    <x v="312"/>
    <n v="15007.32"/>
    <x v="313"/>
    <x v="0"/>
    <x v="0"/>
    <x v="9"/>
    <x v="9"/>
    <x v="9"/>
    <n v="0.15598654523259317"/>
  </r>
  <r>
    <s v="ORD-46232"/>
    <x v="148"/>
    <x v="0"/>
    <s v="UAE"/>
    <x v="1"/>
    <x v="1"/>
    <x v="1"/>
    <n v="7"/>
    <x v="313"/>
    <n v="8328.25"/>
    <x v="314"/>
    <x v="1"/>
    <x v="0"/>
    <x v="9"/>
    <x v="9"/>
    <x v="9"/>
    <n v="0.11202833728574431"/>
  </r>
  <r>
    <s v="ORD-47136"/>
    <x v="149"/>
    <x v="3"/>
    <s v="France"/>
    <x v="2"/>
    <x v="4"/>
    <x v="7"/>
    <n v="8"/>
    <x v="314"/>
    <n v="15205.12"/>
    <x v="315"/>
    <x v="0"/>
    <x v="0"/>
    <x v="9"/>
    <x v="9"/>
    <x v="9"/>
    <n v="0.18503109478912366"/>
  </r>
  <r>
    <s v="ORD-98714"/>
    <x v="149"/>
    <x v="4"/>
    <s v="USA"/>
    <x v="2"/>
    <x v="3"/>
    <x v="13"/>
    <n v="7"/>
    <x v="315"/>
    <n v="2799.72"/>
    <x v="316"/>
    <x v="0"/>
    <x v="0"/>
    <x v="9"/>
    <x v="9"/>
    <x v="9"/>
    <n v="0.23841312702698844"/>
  </r>
  <r>
    <s v="ORD-75959"/>
    <x v="150"/>
    <x v="0"/>
    <s v="Saudi Arabia"/>
    <x v="1"/>
    <x v="3"/>
    <x v="13"/>
    <n v="2"/>
    <x v="316"/>
    <n v="1982.04"/>
    <x v="317"/>
    <x v="1"/>
    <x v="0"/>
    <x v="9"/>
    <x v="9"/>
    <x v="9"/>
    <n v="0.10734394865895744"/>
  </r>
  <r>
    <s v="ORD-92238"/>
    <x v="150"/>
    <x v="0"/>
    <s v="Saudi Arabia"/>
    <x v="2"/>
    <x v="2"/>
    <x v="11"/>
    <n v="2"/>
    <x v="317"/>
    <n v="2764.52"/>
    <x v="318"/>
    <x v="1"/>
    <x v="0"/>
    <x v="9"/>
    <x v="9"/>
    <x v="9"/>
    <n v="0.27289728415782849"/>
  </r>
  <r>
    <s v="ORD-74362"/>
    <x v="151"/>
    <x v="1"/>
    <s v="China"/>
    <x v="0"/>
    <x v="1"/>
    <x v="5"/>
    <n v="4"/>
    <x v="318"/>
    <n v="4305.4799999999996"/>
    <x v="319"/>
    <x v="1"/>
    <x v="0"/>
    <x v="9"/>
    <x v="9"/>
    <x v="9"/>
    <n v="0.28296961082155764"/>
  </r>
  <r>
    <s v="ORD-30050"/>
    <x v="152"/>
    <x v="2"/>
    <s v="Brazil"/>
    <x v="0"/>
    <x v="0"/>
    <x v="0"/>
    <n v="2"/>
    <x v="319"/>
    <n v="4997.12"/>
    <x v="320"/>
    <x v="1"/>
    <x v="0"/>
    <x v="9"/>
    <x v="9"/>
    <x v="9"/>
    <n v="0.10964315445696721"/>
  </r>
  <r>
    <s v="ORD-69709"/>
    <x v="152"/>
    <x v="4"/>
    <s v="Canada"/>
    <x v="2"/>
    <x v="0"/>
    <x v="15"/>
    <n v="2"/>
    <x v="320"/>
    <n v="2067.08"/>
    <x v="321"/>
    <x v="1"/>
    <x v="0"/>
    <x v="9"/>
    <x v="9"/>
    <x v="9"/>
    <n v="0.13172688043036557"/>
  </r>
  <r>
    <s v="ORD-38671"/>
    <x v="152"/>
    <x v="3"/>
    <s v="UK"/>
    <x v="2"/>
    <x v="1"/>
    <x v="1"/>
    <n v="9"/>
    <x v="321"/>
    <n v="2273.85"/>
    <x v="322"/>
    <x v="1"/>
    <x v="0"/>
    <x v="9"/>
    <x v="9"/>
    <x v="9"/>
    <n v="0.28617542933790707"/>
  </r>
  <r>
    <s v="ORD-46620"/>
    <x v="152"/>
    <x v="2"/>
    <s v="Brazil"/>
    <x v="1"/>
    <x v="2"/>
    <x v="9"/>
    <n v="6"/>
    <x v="322"/>
    <n v="13757.7"/>
    <x v="323"/>
    <x v="1"/>
    <x v="0"/>
    <x v="9"/>
    <x v="9"/>
    <x v="9"/>
    <n v="0.10678892547446157"/>
  </r>
  <r>
    <s v="ORD-20286"/>
    <x v="152"/>
    <x v="4"/>
    <s v="USA"/>
    <x v="1"/>
    <x v="4"/>
    <x v="7"/>
    <n v="8"/>
    <x v="323"/>
    <n v="5499.12"/>
    <x v="324"/>
    <x v="0"/>
    <x v="0"/>
    <x v="9"/>
    <x v="9"/>
    <x v="9"/>
    <n v="0.24616484092000177"/>
  </r>
  <r>
    <s v="ORD-70061"/>
    <x v="153"/>
    <x v="3"/>
    <s v="France"/>
    <x v="2"/>
    <x v="0"/>
    <x v="0"/>
    <n v="7"/>
    <x v="324"/>
    <n v="1340.08"/>
    <x v="325"/>
    <x v="1"/>
    <x v="0"/>
    <x v="10"/>
    <x v="10"/>
    <x v="10"/>
    <n v="0.17820577875947705"/>
  </r>
  <r>
    <s v="ORD-28283"/>
    <x v="153"/>
    <x v="4"/>
    <s v="Canada"/>
    <x v="1"/>
    <x v="3"/>
    <x v="19"/>
    <n v="8"/>
    <x v="325"/>
    <n v="16273.52"/>
    <x v="326"/>
    <x v="0"/>
    <x v="0"/>
    <x v="10"/>
    <x v="10"/>
    <x v="10"/>
    <n v="0.15092801065780484"/>
  </r>
  <r>
    <s v="ORD-64957"/>
    <x v="154"/>
    <x v="0"/>
    <s v="Saudi Arabia"/>
    <x v="2"/>
    <x v="0"/>
    <x v="2"/>
    <n v="1"/>
    <x v="326"/>
    <n v="298.08999999999997"/>
    <x v="327"/>
    <x v="0"/>
    <x v="0"/>
    <x v="10"/>
    <x v="10"/>
    <x v="10"/>
    <n v="0.26941527726525549"/>
  </r>
  <r>
    <s v="ORD-63986"/>
    <x v="154"/>
    <x v="0"/>
    <s v="UAE"/>
    <x v="0"/>
    <x v="1"/>
    <x v="16"/>
    <n v="3"/>
    <x v="327"/>
    <n v="1230.18"/>
    <x v="328"/>
    <x v="0"/>
    <x v="0"/>
    <x v="10"/>
    <x v="10"/>
    <x v="10"/>
    <n v="0.26222178868133117"/>
  </r>
  <r>
    <s v="ORD-99312"/>
    <x v="154"/>
    <x v="3"/>
    <s v="France"/>
    <x v="1"/>
    <x v="4"/>
    <x v="7"/>
    <n v="3"/>
    <x v="328"/>
    <n v="2495.4"/>
    <x v="329"/>
    <x v="0"/>
    <x v="0"/>
    <x v="10"/>
    <x v="10"/>
    <x v="10"/>
    <n v="0.26578504448184659"/>
  </r>
  <r>
    <s v="ORD-11603"/>
    <x v="155"/>
    <x v="1"/>
    <s v="China"/>
    <x v="1"/>
    <x v="2"/>
    <x v="3"/>
    <n v="6"/>
    <x v="329"/>
    <n v="6404.04"/>
    <x v="330"/>
    <x v="0"/>
    <x v="0"/>
    <x v="10"/>
    <x v="10"/>
    <x v="10"/>
    <n v="0.27769345600589629"/>
  </r>
  <r>
    <s v="ORD-54872"/>
    <x v="155"/>
    <x v="4"/>
    <s v="USA"/>
    <x v="1"/>
    <x v="4"/>
    <x v="7"/>
    <n v="5"/>
    <x v="330"/>
    <n v="3571.55"/>
    <x v="331"/>
    <x v="1"/>
    <x v="0"/>
    <x v="10"/>
    <x v="10"/>
    <x v="10"/>
    <n v="0.21856336884545924"/>
  </r>
  <r>
    <s v="ORD-79939"/>
    <x v="155"/>
    <x v="0"/>
    <s v="Saudi Arabia"/>
    <x v="1"/>
    <x v="0"/>
    <x v="0"/>
    <n v="5"/>
    <x v="331"/>
    <n v="2970.45"/>
    <x v="332"/>
    <x v="1"/>
    <x v="0"/>
    <x v="10"/>
    <x v="10"/>
    <x v="10"/>
    <n v="0.16433537006177515"/>
  </r>
  <r>
    <s v="ORD-83613"/>
    <x v="155"/>
    <x v="0"/>
    <s v="Saudi Arabia"/>
    <x v="2"/>
    <x v="2"/>
    <x v="11"/>
    <n v="1"/>
    <x v="332"/>
    <n v="1865.75"/>
    <x v="333"/>
    <x v="0"/>
    <x v="0"/>
    <x v="10"/>
    <x v="10"/>
    <x v="10"/>
    <n v="0.21489481441779446"/>
  </r>
  <r>
    <s v="ORD-62869"/>
    <x v="155"/>
    <x v="3"/>
    <s v="UK"/>
    <x v="2"/>
    <x v="3"/>
    <x v="13"/>
    <n v="7"/>
    <x v="333"/>
    <n v="10181.99"/>
    <x v="334"/>
    <x v="1"/>
    <x v="0"/>
    <x v="10"/>
    <x v="10"/>
    <x v="10"/>
    <n v="0.26762155531482551"/>
  </r>
  <r>
    <s v="ORD-20106"/>
    <x v="156"/>
    <x v="3"/>
    <s v="UK"/>
    <x v="2"/>
    <x v="2"/>
    <x v="11"/>
    <n v="9"/>
    <x v="334"/>
    <n v="21332.16"/>
    <x v="335"/>
    <x v="1"/>
    <x v="0"/>
    <x v="10"/>
    <x v="10"/>
    <x v="10"/>
    <n v="0.29347145342993863"/>
  </r>
  <r>
    <s v="ORD-74759"/>
    <x v="157"/>
    <x v="3"/>
    <s v="France"/>
    <x v="0"/>
    <x v="4"/>
    <x v="12"/>
    <n v="8"/>
    <x v="335"/>
    <n v="19273.36"/>
    <x v="336"/>
    <x v="1"/>
    <x v="0"/>
    <x v="10"/>
    <x v="10"/>
    <x v="10"/>
    <n v="0.19670934388191783"/>
  </r>
  <r>
    <s v="ORD-76427"/>
    <x v="157"/>
    <x v="4"/>
    <s v="Canada"/>
    <x v="1"/>
    <x v="2"/>
    <x v="18"/>
    <n v="5"/>
    <x v="336"/>
    <n v="840.3"/>
    <x v="337"/>
    <x v="1"/>
    <x v="0"/>
    <x v="10"/>
    <x v="10"/>
    <x v="10"/>
    <n v="0.17200999642984649"/>
  </r>
  <r>
    <s v="ORD-32992"/>
    <x v="157"/>
    <x v="2"/>
    <s v="Argentina"/>
    <x v="1"/>
    <x v="3"/>
    <x v="8"/>
    <n v="3"/>
    <x v="337"/>
    <n v="1925.31"/>
    <x v="338"/>
    <x v="0"/>
    <x v="0"/>
    <x v="10"/>
    <x v="10"/>
    <x v="10"/>
    <n v="0.17085560247440673"/>
  </r>
  <r>
    <s v="ORD-51128"/>
    <x v="157"/>
    <x v="0"/>
    <s v="UAE"/>
    <x v="0"/>
    <x v="0"/>
    <x v="2"/>
    <n v="4"/>
    <x v="338"/>
    <n v="3680.04"/>
    <x v="339"/>
    <x v="0"/>
    <x v="0"/>
    <x v="10"/>
    <x v="10"/>
    <x v="10"/>
    <n v="0.22976380691514223"/>
  </r>
  <r>
    <s v="ORD-99255"/>
    <x v="157"/>
    <x v="3"/>
    <s v="UK"/>
    <x v="0"/>
    <x v="1"/>
    <x v="1"/>
    <n v="7"/>
    <x v="339"/>
    <n v="864.08"/>
    <x v="340"/>
    <x v="0"/>
    <x v="0"/>
    <x v="10"/>
    <x v="10"/>
    <x v="10"/>
    <n v="0.16158226090176836"/>
  </r>
  <r>
    <s v="ORD-55980"/>
    <x v="158"/>
    <x v="1"/>
    <s v="India"/>
    <x v="1"/>
    <x v="1"/>
    <x v="5"/>
    <n v="6"/>
    <x v="340"/>
    <n v="12540.42"/>
    <x v="341"/>
    <x v="0"/>
    <x v="0"/>
    <x v="10"/>
    <x v="10"/>
    <x v="10"/>
    <n v="0.10220630568992108"/>
  </r>
  <r>
    <s v="ORD-93745"/>
    <x v="159"/>
    <x v="4"/>
    <s v="USA"/>
    <x v="2"/>
    <x v="3"/>
    <x v="19"/>
    <n v="9"/>
    <x v="341"/>
    <n v="21266.55"/>
    <x v="342"/>
    <x v="0"/>
    <x v="0"/>
    <x v="10"/>
    <x v="10"/>
    <x v="10"/>
    <n v="0.1078853880859848"/>
  </r>
  <r>
    <s v="ORD-30211"/>
    <x v="160"/>
    <x v="4"/>
    <s v="USA"/>
    <x v="2"/>
    <x v="3"/>
    <x v="6"/>
    <n v="7"/>
    <x v="342"/>
    <n v="3216.29"/>
    <x v="343"/>
    <x v="1"/>
    <x v="0"/>
    <x v="10"/>
    <x v="10"/>
    <x v="10"/>
    <n v="0.23105503546011086"/>
  </r>
  <r>
    <s v="ORD-30557"/>
    <x v="160"/>
    <x v="3"/>
    <s v="France"/>
    <x v="0"/>
    <x v="3"/>
    <x v="6"/>
    <n v="4"/>
    <x v="343"/>
    <n v="3342.28"/>
    <x v="344"/>
    <x v="1"/>
    <x v="0"/>
    <x v="10"/>
    <x v="10"/>
    <x v="10"/>
    <n v="0.21877580573740082"/>
  </r>
  <r>
    <s v="ORD-37476"/>
    <x v="160"/>
    <x v="3"/>
    <s v="UK"/>
    <x v="1"/>
    <x v="3"/>
    <x v="13"/>
    <n v="9"/>
    <x v="344"/>
    <n v="16759.71"/>
    <x v="345"/>
    <x v="0"/>
    <x v="0"/>
    <x v="10"/>
    <x v="10"/>
    <x v="10"/>
    <n v="0.13825179552629491"/>
  </r>
  <r>
    <s v="ORD-60735"/>
    <x v="161"/>
    <x v="0"/>
    <s v="UAE"/>
    <x v="2"/>
    <x v="1"/>
    <x v="10"/>
    <n v="5"/>
    <x v="345"/>
    <n v="11072.8"/>
    <x v="346"/>
    <x v="1"/>
    <x v="0"/>
    <x v="10"/>
    <x v="10"/>
    <x v="10"/>
    <n v="0.24954392746188861"/>
  </r>
  <r>
    <s v="ORD-46373"/>
    <x v="161"/>
    <x v="0"/>
    <s v="Saudi Arabia"/>
    <x v="1"/>
    <x v="2"/>
    <x v="9"/>
    <n v="4"/>
    <x v="346"/>
    <n v="6747.24"/>
    <x v="347"/>
    <x v="1"/>
    <x v="0"/>
    <x v="10"/>
    <x v="10"/>
    <x v="10"/>
    <n v="0.14099691132966963"/>
  </r>
  <r>
    <s v="ORD-11541"/>
    <x v="161"/>
    <x v="1"/>
    <s v="China"/>
    <x v="1"/>
    <x v="3"/>
    <x v="19"/>
    <n v="1"/>
    <x v="347"/>
    <n v="618.91999999999996"/>
    <x v="348"/>
    <x v="1"/>
    <x v="0"/>
    <x v="10"/>
    <x v="10"/>
    <x v="10"/>
    <n v="0.27990693466037619"/>
  </r>
  <r>
    <s v="ORD-27561"/>
    <x v="161"/>
    <x v="4"/>
    <s v="Canada"/>
    <x v="0"/>
    <x v="4"/>
    <x v="17"/>
    <n v="3"/>
    <x v="348"/>
    <n v="7299.9"/>
    <x v="349"/>
    <x v="1"/>
    <x v="0"/>
    <x v="10"/>
    <x v="10"/>
    <x v="10"/>
    <n v="0.26520774257181606"/>
  </r>
  <r>
    <s v="ORD-67008"/>
    <x v="161"/>
    <x v="3"/>
    <s v="France"/>
    <x v="2"/>
    <x v="4"/>
    <x v="7"/>
    <n v="6"/>
    <x v="349"/>
    <n v="6601.92"/>
    <x v="350"/>
    <x v="0"/>
    <x v="0"/>
    <x v="10"/>
    <x v="10"/>
    <x v="10"/>
    <n v="0.10583436333672629"/>
  </r>
  <r>
    <s v="ORD-16349"/>
    <x v="161"/>
    <x v="1"/>
    <s v="China"/>
    <x v="0"/>
    <x v="3"/>
    <x v="8"/>
    <n v="5"/>
    <x v="350"/>
    <n v="1633.55"/>
    <x v="351"/>
    <x v="0"/>
    <x v="0"/>
    <x v="10"/>
    <x v="10"/>
    <x v="10"/>
    <n v="0.11743748278289615"/>
  </r>
  <r>
    <s v="ORD-36865"/>
    <x v="161"/>
    <x v="4"/>
    <s v="Canada"/>
    <x v="1"/>
    <x v="2"/>
    <x v="3"/>
    <n v="8"/>
    <x v="351"/>
    <n v="5594.88"/>
    <x v="352"/>
    <x v="0"/>
    <x v="0"/>
    <x v="10"/>
    <x v="10"/>
    <x v="10"/>
    <n v="0.10418811484786089"/>
  </r>
  <r>
    <s v="ORD-40390"/>
    <x v="161"/>
    <x v="3"/>
    <s v="UK"/>
    <x v="1"/>
    <x v="2"/>
    <x v="3"/>
    <n v="7"/>
    <x v="352"/>
    <n v="9461.2000000000007"/>
    <x v="353"/>
    <x v="1"/>
    <x v="0"/>
    <x v="10"/>
    <x v="10"/>
    <x v="10"/>
    <n v="0.24410328499556083"/>
  </r>
  <r>
    <s v="ORD-49809"/>
    <x v="162"/>
    <x v="1"/>
    <s v="China"/>
    <x v="1"/>
    <x v="4"/>
    <x v="14"/>
    <n v="5"/>
    <x v="353"/>
    <n v="11621.9"/>
    <x v="354"/>
    <x v="1"/>
    <x v="0"/>
    <x v="10"/>
    <x v="10"/>
    <x v="10"/>
    <n v="0.18563659986749154"/>
  </r>
  <r>
    <s v="ORD-57933"/>
    <x v="162"/>
    <x v="3"/>
    <s v="UK"/>
    <x v="1"/>
    <x v="2"/>
    <x v="3"/>
    <n v="1"/>
    <x v="354"/>
    <n v="1535.06"/>
    <x v="355"/>
    <x v="1"/>
    <x v="0"/>
    <x v="10"/>
    <x v="10"/>
    <x v="10"/>
    <n v="0.1582283428660769"/>
  </r>
  <r>
    <s v="ORD-83208"/>
    <x v="163"/>
    <x v="1"/>
    <s v="India"/>
    <x v="0"/>
    <x v="4"/>
    <x v="17"/>
    <n v="7"/>
    <x v="355"/>
    <n v="15429.47"/>
    <x v="356"/>
    <x v="0"/>
    <x v="0"/>
    <x v="10"/>
    <x v="10"/>
    <x v="10"/>
    <n v="0.15168635085975085"/>
  </r>
  <r>
    <s v="ORD-75735"/>
    <x v="164"/>
    <x v="2"/>
    <s v="Brazil"/>
    <x v="0"/>
    <x v="2"/>
    <x v="18"/>
    <n v="6"/>
    <x v="356"/>
    <n v="4198.5"/>
    <x v="357"/>
    <x v="1"/>
    <x v="0"/>
    <x v="10"/>
    <x v="10"/>
    <x v="10"/>
    <n v="0.14879838037394308"/>
  </r>
  <r>
    <s v="ORD-94481"/>
    <x v="164"/>
    <x v="4"/>
    <s v="Canada"/>
    <x v="1"/>
    <x v="4"/>
    <x v="7"/>
    <n v="8"/>
    <x v="357"/>
    <n v="2633.52"/>
    <x v="358"/>
    <x v="0"/>
    <x v="0"/>
    <x v="10"/>
    <x v="10"/>
    <x v="10"/>
    <n v="0.19720374251951761"/>
  </r>
  <r>
    <s v="ORD-76539"/>
    <x v="165"/>
    <x v="2"/>
    <s v="Brazil"/>
    <x v="0"/>
    <x v="0"/>
    <x v="4"/>
    <n v="1"/>
    <x v="358"/>
    <n v="116.56"/>
    <x v="359"/>
    <x v="1"/>
    <x v="0"/>
    <x v="10"/>
    <x v="10"/>
    <x v="10"/>
    <n v="0.11307481125600549"/>
  </r>
  <r>
    <s v="ORD-54224"/>
    <x v="165"/>
    <x v="0"/>
    <s v="Saudi Arabia"/>
    <x v="0"/>
    <x v="3"/>
    <x v="8"/>
    <n v="1"/>
    <x v="359"/>
    <n v="682.7"/>
    <x v="360"/>
    <x v="0"/>
    <x v="0"/>
    <x v="10"/>
    <x v="10"/>
    <x v="10"/>
    <n v="0.19182657096821445"/>
  </r>
  <r>
    <s v="ORD-69815"/>
    <x v="166"/>
    <x v="4"/>
    <s v="Canada"/>
    <x v="2"/>
    <x v="4"/>
    <x v="7"/>
    <n v="9"/>
    <x v="360"/>
    <n v="17017.830000000002"/>
    <x v="361"/>
    <x v="1"/>
    <x v="0"/>
    <x v="10"/>
    <x v="10"/>
    <x v="10"/>
    <n v="0.23139084125296819"/>
  </r>
  <r>
    <s v="ORD-85784"/>
    <x v="166"/>
    <x v="4"/>
    <s v="Canada"/>
    <x v="0"/>
    <x v="4"/>
    <x v="14"/>
    <n v="9"/>
    <x v="361"/>
    <n v="14295.06"/>
    <x v="362"/>
    <x v="1"/>
    <x v="0"/>
    <x v="10"/>
    <x v="10"/>
    <x v="10"/>
    <n v="0.13885496108445855"/>
  </r>
  <r>
    <s v="ORD-17012"/>
    <x v="167"/>
    <x v="0"/>
    <s v="UAE"/>
    <x v="1"/>
    <x v="3"/>
    <x v="19"/>
    <n v="9"/>
    <x v="362"/>
    <n v="18016.830000000002"/>
    <x v="363"/>
    <x v="0"/>
    <x v="0"/>
    <x v="10"/>
    <x v="10"/>
    <x v="10"/>
    <n v="0.15009355141831277"/>
  </r>
  <r>
    <s v="ORD-98337"/>
    <x v="168"/>
    <x v="1"/>
    <s v="India"/>
    <x v="0"/>
    <x v="1"/>
    <x v="10"/>
    <n v="5"/>
    <x v="363"/>
    <n v="10593.35"/>
    <x v="364"/>
    <x v="0"/>
    <x v="0"/>
    <x v="10"/>
    <x v="10"/>
    <x v="10"/>
    <n v="0.11961655189340482"/>
  </r>
  <r>
    <s v="ORD-92687"/>
    <x v="168"/>
    <x v="1"/>
    <s v="India"/>
    <x v="0"/>
    <x v="0"/>
    <x v="2"/>
    <n v="4"/>
    <x v="364"/>
    <n v="983.68"/>
    <x v="365"/>
    <x v="1"/>
    <x v="0"/>
    <x v="10"/>
    <x v="10"/>
    <x v="10"/>
    <n v="0.25534726740403385"/>
  </r>
  <r>
    <s v="ORD-39675"/>
    <x v="169"/>
    <x v="3"/>
    <s v="France"/>
    <x v="1"/>
    <x v="3"/>
    <x v="6"/>
    <n v="3"/>
    <x v="365"/>
    <n v="813.99"/>
    <x v="366"/>
    <x v="0"/>
    <x v="0"/>
    <x v="11"/>
    <x v="11"/>
    <x v="11"/>
    <n v="0.25419231194486419"/>
  </r>
  <r>
    <s v="ORD-99815"/>
    <x v="170"/>
    <x v="2"/>
    <s v="Brazil"/>
    <x v="2"/>
    <x v="1"/>
    <x v="10"/>
    <n v="5"/>
    <x v="366"/>
    <n v="1133.3499999999999"/>
    <x v="367"/>
    <x v="1"/>
    <x v="0"/>
    <x v="11"/>
    <x v="11"/>
    <x v="11"/>
    <n v="0.14107733709798384"/>
  </r>
  <r>
    <s v="ORD-46217"/>
    <x v="171"/>
    <x v="0"/>
    <s v="UAE"/>
    <x v="2"/>
    <x v="2"/>
    <x v="3"/>
    <n v="8"/>
    <x v="367"/>
    <n v="7311.04"/>
    <x v="368"/>
    <x v="0"/>
    <x v="0"/>
    <x v="11"/>
    <x v="11"/>
    <x v="11"/>
    <n v="0.26495820020133931"/>
  </r>
  <r>
    <s v="ORD-83471"/>
    <x v="171"/>
    <x v="3"/>
    <s v="UK"/>
    <x v="2"/>
    <x v="3"/>
    <x v="6"/>
    <n v="5"/>
    <x v="368"/>
    <n v="8913.65"/>
    <x v="369"/>
    <x v="0"/>
    <x v="0"/>
    <x v="11"/>
    <x v="11"/>
    <x v="11"/>
    <n v="0.13050770447571983"/>
  </r>
  <r>
    <s v="ORD-55068"/>
    <x v="172"/>
    <x v="2"/>
    <s v="Brazil"/>
    <x v="2"/>
    <x v="3"/>
    <x v="13"/>
    <n v="8"/>
    <x v="369"/>
    <n v="11147.12"/>
    <x v="370"/>
    <x v="0"/>
    <x v="0"/>
    <x v="11"/>
    <x v="11"/>
    <x v="11"/>
    <n v="0.12559746373951297"/>
  </r>
  <r>
    <s v="ORD-80102"/>
    <x v="172"/>
    <x v="3"/>
    <s v="UK"/>
    <x v="0"/>
    <x v="2"/>
    <x v="3"/>
    <n v="8"/>
    <x v="370"/>
    <n v="15064.56"/>
    <x v="371"/>
    <x v="0"/>
    <x v="0"/>
    <x v="11"/>
    <x v="11"/>
    <x v="11"/>
    <n v="0.21156276718337608"/>
  </r>
  <r>
    <s v="ORD-79232"/>
    <x v="172"/>
    <x v="0"/>
    <s v="UAE"/>
    <x v="1"/>
    <x v="4"/>
    <x v="17"/>
    <n v="7"/>
    <x v="371"/>
    <n v="2310"/>
    <x v="372"/>
    <x v="1"/>
    <x v="0"/>
    <x v="11"/>
    <x v="11"/>
    <x v="11"/>
    <n v="0.252961038961039"/>
  </r>
  <r>
    <s v="ORD-72596"/>
    <x v="172"/>
    <x v="3"/>
    <s v="UK"/>
    <x v="2"/>
    <x v="2"/>
    <x v="11"/>
    <n v="4"/>
    <x v="372"/>
    <n v="376.4"/>
    <x v="373"/>
    <x v="1"/>
    <x v="0"/>
    <x v="11"/>
    <x v="11"/>
    <x v="11"/>
    <n v="0.18429861849096707"/>
  </r>
  <r>
    <s v="ORD-25264"/>
    <x v="172"/>
    <x v="3"/>
    <s v="France"/>
    <x v="1"/>
    <x v="3"/>
    <x v="13"/>
    <n v="6"/>
    <x v="373"/>
    <n v="971.04"/>
    <x v="374"/>
    <x v="1"/>
    <x v="0"/>
    <x v="11"/>
    <x v="11"/>
    <x v="11"/>
    <n v="0.12800708518701598"/>
  </r>
  <r>
    <s v="ORD-66942"/>
    <x v="172"/>
    <x v="4"/>
    <s v="USA"/>
    <x v="2"/>
    <x v="3"/>
    <x v="6"/>
    <n v="8"/>
    <x v="374"/>
    <n v="1333.76"/>
    <x v="375"/>
    <x v="1"/>
    <x v="0"/>
    <x v="11"/>
    <x v="11"/>
    <x v="11"/>
    <n v="0.24535148752399233"/>
  </r>
  <r>
    <s v="ORD-83257"/>
    <x v="172"/>
    <x v="2"/>
    <s v="Brazil"/>
    <x v="1"/>
    <x v="1"/>
    <x v="10"/>
    <n v="5"/>
    <x v="375"/>
    <n v="4943.45"/>
    <x v="376"/>
    <x v="0"/>
    <x v="0"/>
    <x v="11"/>
    <x v="11"/>
    <x v="11"/>
    <n v="0.20378278327888419"/>
  </r>
  <r>
    <s v="ORD-19995"/>
    <x v="172"/>
    <x v="2"/>
    <s v="Argentina"/>
    <x v="0"/>
    <x v="0"/>
    <x v="2"/>
    <n v="9"/>
    <x v="376"/>
    <n v="5284.98"/>
    <x v="377"/>
    <x v="0"/>
    <x v="0"/>
    <x v="11"/>
    <x v="11"/>
    <x v="11"/>
    <n v="0.10673455717902434"/>
  </r>
  <r>
    <s v="ORD-95888"/>
    <x v="173"/>
    <x v="4"/>
    <s v="Canada"/>
    <x v="2"/>
    <x v="4"/>
    <x v="7"/>
    <n v="1"/>
    <x v="377"/>
    <n v="2494.46"/>
    <x v="378"/>
    <x v="0"/>
    <x v="0"/>
    <x v="11"/>
    <x v="11"/>
    <x v="11"/>
    <n v="0.15335583653375881"/>
  </r>
  <r>
    <s v="ORD-32833"/>
    <x v="173"/>
    <x v="1"/>
    <s v="India"/>
    <x v="1"/>
    <x v="4"/>
    <x v="17"/>
    <n v="8"/>
    <x v="378"/>
    <n v="1416"/>
    <x v="379"/>
    <x v="1"/>
    <x v="0"/>
    <x v="11"/>
    <x v="11"/>
    <x v="11"/>
    <n v="0.20977401129943504"/>
  </r>
  <r>
    <s v="ORD-30704"/>
    <x v="174"/>
    <x v="1"/>
    <s v="China"/>
    <x v="1"/>
    <x v="3"/>
    <x v="6"/>
    <n v="5"/>
    <x v="379"/>
    <n v="8898.75"/>
    <x v="380"/>
    <x v="0"/>
    <x v="0"/>
    <x v="11"/>
    <x v="11"/>
    <x v="11"/>
    <n v="0.22623402163225173"/>
  </r>
  <r>
    <s v="ORD-94347"/>
    <x v="174"/>
    <x v="0"/>
    <s v="Saudi Arabia"/>
    <x v="0"/>
    <x v="3"/>
    <x v="6"/>
    <n v="4"/>
    <x v="380"/>
    <n v="9198.44"/>
    <x v="381"/>
    <x v="1"/>
    <x v="0"/>
    <x v="11"/>
    <x v="11"/>
    <x v="11"/>
    <n v="0.1221500602276038"/>
  </r>
  <r>
    <s v="ORD-69937"/>
    <x v="175"/>
    <x v="1"/>
    <s v="India"/>
    <x v="1"/>
    <x v="0"/>
    <x v="15"/>
    <n v="6"/>
    <x v="381"/>
    <n v="3680.34"/>
    <x v="382"/>
    <x v="0"/>
    <x v="0"/>
    <x v="11"/>
    <x v="11"/>
    <x v="11"/>
    <n v="0.1426199753283664"/>
  </r>
  <r>
    <s v="ORD-82523"/>
    <x v="175"/>
    <x v="4"/>
    <s v="Canada"/>
    <x v="1"/>
    <x v="1"/>
    <x v="5"/>
    <n v="4"/>
    <x v="382"/>
    <n v="6157.48"/>
    <x v="383"/>
    <x v="1"/>
    <x v="0"/>
    <x v="11"/>
    <x v="11"/>
    <x v="11"/>
    <n v="0.25297686715994205"/>
  </r>
  <r>
    <s v="ORD-61772"/>
    <x v="176"/>
    <x v="0"/>
    <s v="Saudi Arabia"/>
    <x v="2"/>
    <x v="2"/>
    <x v="3"/>
    <n v="1"/>
    <x v="383"/>
    <n v="1587.52"/>
    <x v="384"/>
    <x v="0"/>
    <x v="0"/>
    <x v="11"/>
    <x v="11"/>
    <x v="11"/>
    <n v="0.21686026002822012"/>
  </r>
  <r>
    <s v="ORD-31596"/>
    <x v="176"/>
    <x v="0"/>
    <s v="UAE"/>
    <x v="1"/>
    <x v="0"/>
    <x v="0"/>
    <n v="9"/>
    <x v="384"/>
    <n v="7690.77"/>
    <x v="385"/>
    <x v="1"/>
    <x v="0"/>
    <x v="11"/>
    <x v="11"/>
    <x v="11"/>
    <n v="0.22604238587293599"/>
  </r>
  <r>
    <s v="ORD-26537"/>
    <x v="176"/>
    <x v="0"/>
    <s v="Saudi Arabia"/>
    <x v="0"/>
    <x v="0"/>
    <x v="15"/>
    <n v="9"/>
    <x v="385"/>
    <n v="18487.259999999998"/>
    <x v="386"/>
    <x v="0"/>
    <x v="0"/>
    <x v="11"/>
    <x v="11"/>
    <x v="11"/>
    <n v="0.27214633212276995"/>
  </r>
  <r>
    <s v="ORD-34527"/>
    <x v="177"/>
    <x v="3"/>
    <s v="France"/>
    <x v="2"/>
    <x v="0"/>
    <x v="4"/>
    <n v="7"/>
    <x v="386"/>
    <n v="10157.629999999999"/>
    <x v="387"/>
    <x v="1"/>
    <x v="0"/>
    <x v="11"/>
    <x v="11"/>
    <x v="11"/>
    <n v="0.21755370101096419"/>
  </r>
  <r>
    <s v="ORD-52410"/>
    <x v="177"/>
    <x v="1"/>
    <s v="China"/>
    <x v="0"/>
    <x v="0"/>
    <x v="15"/>
    <n v="4"/>
    <x v="387"/>
    <n v="864.8"/>
    <x v="388"/>
    <x v="0"/>
    <x v="0"/>
    <x v="11"/>
    <x v="11"/>
    <x v="11"/>
    <n v="0.16018732654949122"/>
  </r>
  <r>
    <s v="ORD-70530"/>
    <x v="178"/>
    <x v="3"/>
    <s v="France"/>
    <x v="1"/>
    <x v="3"/>
    <x v="8"/>
    <n v="6"/>
    <x v="388"/>
    <n v="4078.62"/>
    <x v="389"/>
    <x v="1"/>
    <x v="0"/>
    <x v="11"/>
    <x v="11"/>
    <x v="11"/>
    <n v="0.25757976962796236"/>
  </r>
  <r>
    <s v="ORD-32140"/>
    <x v="178"/>
    <x v="3"/>
    <s v="France"/>
    <x v="0"/>
    <x v="1"/>
    <x v="10"/>
    <n v="7"/>
    <x v="389"/>
    <n v="10772.93"/>
    <x v="390"/>
    <x v="1"/>
    <x v="0"/>
    <x v="11"/>
    <x v="11"/>
    <x v="11"/>
    <n v="0.15906071978561079"/>
  </r>
  <r>
    <s v="ORD-32528"/>
    <x v="178"/>
    <x v="1"/>
    <s v="China"/>
    <x v="2"/>
    <x v="4"/>
    <x v="7"/>
    <n v="5"/>
    <x v="390"/>
    <n v="2440.6"/>
    <x v="391"/>
    <x v="1"/>
    <x v="0"/>
    <x v="11"/>
    <x v="11"/>
    <x v="11"/>
    <n v="0.1732934524297304"/>
  </r>
  <r>
    <s v="ORD-51440"/>
    <x v="178"/>
    <x v="4"/>
    <s v="USA"/>
    <x v="2"/>
    <x v="2"/>
    <x v="11"/>
    <n v="9"/>
    <x v="391"/>
    <n v="16084.8"/>
    <x v="392"/>
    <x v="0"/>
    <x v="0"/>
    <x v="11"/>
    <x v="11"/>
    <x v="11"/>
    <n v="0.27419364866209095"/>
  </r>
  <r>
    <s v="ORD-61272"/>
    <x v="178"/>
    <x v="3"/>
    <s v="UK"/>
    <x v="1"/>
    <x v="3"/>
    <x v="8"/>
    <n v="4"/>
    <x v="392"/>
    <n v="7534.16"/>
    <x v="393"/>
    <x v="1"/>
    <x v="0"/>
    <x v="11"/>
    <x v="11"/>
    <x v="11"/>
    <n v="0.28291010543975703"/>
  </r>
  <r>
    <s v="ORD-44894"/>
    <x v="178"/>
    <x v="4"/>
    <s v="USA"/>
    <x v="2"/>
    <x v="1"/>
    <x v="16"/>
    <n v="8"/>
    <x v="393"/>
    <n v="11246.24"/>
    <x v="394"/>
    <x v="0"/>
    <x v="0"/>
    <x v="11"/>
    <x v="11"/>
    <x v="11"/>
    <n v="0.1509766819843788"/>
  </r>
  <r>
    <s v="ORD-62696"/>
    <x v="179"/>
    <x v="0"/>
    <s v="UAE"/>
    <x v="1"/>
    <x v="1"/>
    <x v="5"/>
    <n v="7"/>
    <x v="394"/>
    <n v="7524.44"/>
    <x v="395"/>
    <x v="1"/>
    <x v="0"/>
    <x v="11"/>
    <x v="11"/>
    <x v="11"/>
    <n v="0.25018738936053714"/>
  </r>
  <r>
    <s v="ORD-68498"/>
    <x v="179"/>
    <x v="3"/>
    <s v="UK"/>
    <x v="0"/>
    <x v="0"/>
    <x v="0"/>
    <n v="2"/>
    <x v="395"/>
    <n v="159.80000000000001"/>
    <x v="396"/>
    <x v="1"/>
    <x v="0"/>
    <x v="11"/>
    <x v="11"/>
    <x v="11"/>
    <n v="0.21971214017521901"/>
  </r>
  <r>
    <s v="ORD-43939"/>
    <x v="179"/>
    <x v="1"/>
    <s v="India"/>
    <x v="1"/>
    <x v="4"/>
    <x v="7"/>
    <n v="5"/>
    <x v="396"/>
    <n v="6480.1"/>
    <x v="397"/>
    <x v="0"/>
    <x v="0"/>
    <x v="11"/>
    <x v="11"/>
    <x v="11"/>
    <n v="0.17751886544960724"/>
  </r>
  <r>
    <s v="ORD-92337"/>
    <x v="179"/>
    <x v="2"/>
    <s v="Argentina"/>
    <x v="2"/>
    <x v="4"/>
    <x v="17"/>
    <n v="8"/>
    <x v="397"/>
    <n v="15264.48"/>
    <x v="398"/>
    <x v="0"/>
    <x v="0"/>
    <x v="11"/>
    <x v="11"/>
    <x v="11"/>
    <n v="0.2277896135341656"/>
  </r>
  <r>
    <s v="ORD-44958"/>
    <x v="180"/>
    <x v="2"/>
    <s v="Argentina"/>
    <x v="2"/>
    <x v="4"/>
    <x v="17"/>
    <n v="2"/>
    <x v="398"/>
    <n v="3898.16"/>
    <x v="399"/>
    <x v="0"/>
    <x v="0"/>
    <x v="11"/>
    <x v="11"/>
    <x v="11"/>
    <n v="0.28789993227574034"/>
  </r>
  <r>
    <s v="ORD-87720"/>
    <x v="180"/>
    <x v="3"/>
    <s v="UK"/>
    <x v="1"/>
    <x v="4"/>
    <x v="14"/>
    <n v="4"/>
    <x v="399"/>
    <n v="9868.9599999999991"/>
    <x v="400"/>
    <x v="1"/>
    <x v="0"/>
    <x v="11"/>
    <x v="11"/>
    <x v="11"/>
    <n v="0.29302378366109505"/>
  </r>
  <r>
    <s v="ORD-88652"/>
    <x v="181"/>
    <x v="4"/>
    <s v="USA"/>
    <x v="1"/>
    <x v="3"/>
    <x v="13"/>
    <n v="4"/>
    <x v="400"/>
    <n v="1600.2"/>
    <x v="401"/>
    <x v="1"/>
    <x v="0"/>
    <x v="11"/>
    <x v="11"/>
    <x v="11"/>
    <n v="0.25506811648543931"/>
  </r>
  <r>
    <s v="ORD-25764"/>
    <x v="182"/>
    <x v="4"/>
    <s v="Canada"/>
    <x v="0"/>
    <x v="2"/>
    <x v="3"/>
    <n v="3"/>
    <x v="401"/>
    <n v="4403.25"/>
    <x v="402"/>
    <x v="1"/>
    <x v="1"/>
    <x v="0"/>
    <x v="0"/>
    <x v="12"/>
    <n v="0.1877227048203032"/>
  </r>
  <r>
    <s v="ORD-75950"/>
    <x v="182"/>
    <x v="3"/>
    <s v="France"/>
    <x v="1"/>
    <x v="2"/>
    <x v="11"/>
    <n v="5"/>
    <x v="402"/>
    <n v="8005.15"/>
    <x v="403"/>
    <x v="0"/>
    <x v="1"/>
    <x v="0"/>
    <x v="0"/>
    <x v="12"/>
    <n v="0.19385645490715353"/>
  </r>
  <r>
    <s v="ORD-92567"/>
    <x v="182"/>
    <x v="1"/>
    <s v="China"/>
    <x v="1"/>
    <x v="1"/>
    <x v="16"/>
    <n v="3"/>
    <x v="403"/>
    <n v="3098.73"/>
    <x v="404"/>
    <x v="1"/>
    <x v="1"/>
    <x v="0"/>
    <x v="0"/>
    <x v="12"/>
    <n v="0.17339038896580211"/>
  </r>
  <r>
    <s v="ORD-12739"/>
    <x v="182"/>
    <x v="3"/>
    <s v="UK"/>
    <x v="0"/>
    <x v="0"/>
    <x v="15"/>
    <n v="5"/>
    <x v="404"/>
    <n v="9398"/>
    <x v="405"/>
    <x v="0"/>
    <x v="1"/>
    <x v="0"/>
    <x v="0"/>
    <x v="12"/>
    <n v="0.24411364120025536"/>
  </r>
  <r>
    <s v="ORD-83843"/>
    <x v="182"/>
    <x v="4"/>
    <s v="USA"/>
    <x v="0"/>
    <x v="3"/>
    <x v="8"/>
    <n v="3"/>
    <x v="405"/>
    <n v="2961.09"/>
    <x v="406"/>
    <x v="0"/>
    <x v="1"/>
    <x v="0"/>
    <x v="0"/>
    <x v="12"/>
    <n v="0.29664751831251329"/>
  </r>
  <r>
    <s v="ORD-69516"/>
    <x v="183"/>
    <x v="1"/>
    <s v="India"/>
    <x v="2"/>
    <x v="0"/>
    <x v="2"/>
    <n v="7"/>
    <x v="406"/>
    <n v="9764.02"/>
    <x v="407"/>
    <x v="1"/>
    <x v="1"/>
    <x v="0"/>
    <x v="0"/>
    <x v="12"/>
    <n v="0.14034588212641921"/>
  </r>
  <r>
    <s v="ORD-84833"/>
    <x v="184"/>
    <x v="3"/>
    <s v="France"/>
    <x v="2"/>
    <x v="2"/>
    <x v="18"/>
    <n v="3"/>
    <x v="407"/>
    <n v="3848.04"/>
    <x v="408"/>
    <x v="1"/>
    <x v="1"/>
    <x v="0"/>
    <x v="0"/>
    <x v="12"/>
    <n v="0.27129915489443979"/>
  </r>
  <r>
    <s v="ORD-73508"/>
    <x v="184"/>
    <x v="0"/>
    <s v="UAE"/>
    <x v="0"/>
    <x v="2"/>
    <x v="3"/>
    <n v="9"/>
    <x v="408"/>
    <n v="9181.17"/>
    <x v="409"/>
    <x v="1"/>
    <x v="1"/>
    <x v="0"/>
    <x v="0"/>
    <x v="12"/>
    <n v="0.28301839525899203"/>
  </r>
  <r>
    <s v="ORD-21782"/>
    <x v="185"/>
    <x v="4"/>
    <s v="Canada"/>
    <x v="2"/>
    <x v="2"/>
    <x v="11"/>
    <n v="5"/>
    <x v="409"/>
    <n v="7613.65"/>
    <x v="410"/>
    <x v="1"/>
    <x v="1"/>
    <x v="0"/>
    <x v="0"/>
    <x v="12"/>
    <n v="0.24161473143630191"/>
  </r>
  <r>
    <s v="ORD-71986"/>
    <x v="185"/>
    <x v="3"/>
    <s v="France"/>
    <x v="0"/>
    <x v="4"/>
    <x v="17"/>
    <n v="5"/>
    <x v="410"/>
    <n v="12084.1"/>
    <x v="411"/>
    <x v="1"/>
    <x v="1"/>
    <x v="0"/>
    <x v="0"/>
    <x v="12"/>
    <n v="0.25220744614824436"/>
  </r>
  <r>
    <s v="ORD-29138"/>
    <x v="186"/>
    <x v="4"/>
    <s v="Canada"/>
    <x v="2"/>
    <x v="3"/>
    <x v="6"/>
    <n v="3"/>
    <x v="411"/>
    <n v="4883.3999999999996"/>
    <x v="412"/>
    <x v="1"/>
    <x v="1"/>
    <x v="0"/>
    <x v="0"/>
    <x v="12"/>
    <n v="0.18174632428226237"/>
  </r>
  <r>
    <s v="ORD-94363"/>
    <x v="187"/>
    <x v="2"/>
    <s v="Brazil"/>
    <x v="2"/>
    <x v="1"/>
    <x v="10"/>
    <n v="2"/>
    <x v="412"/>
    <n v="2828.14"/>
    <x v="413"/>
    <x v="1"/>
    <x v="1"/>
    <x v="0"/>
    <x v="0"/>
    <x v="12"/>
    <n v="0.21432107321419733"/>
  </r>
  <r>
    <s v="ORD-71080"/>
    <x v="188"/>
    <x v="2"/>
    <s v="Brazil"/>
    <x v="1"/>
    <x v="3"/>
    <x v="6"/>
    <n v="8"/>
    <x v="413"/>
    <n v="11769.76"/>
    <x v="414"/>
    <x v="0"/>
    <x v="1"/>
    <x v="0"/>
    <x v="0"/>
    <x v="12"/>
    <n v="0.20333974524544257"/>
  </r>
  <r>
    <s v="ORD-92841"/>
    <x v="188"/>
    <x v="0"/>
    <s v="Saudi Arabia"/>
    <x v="2"/>
    <x v="4"/>
    <x v="12"/>
    <n v="5"/>
    <x v="414"/>
    <n v="5131.7"/>
    <x v="415"/>
    <x v="1"/>
    <x v="1"/>
    <x v="0"/>
    <x v="0"/>
    <x v="12"/>
    <n v="0.22316970984274218"/>
  </r>
  <r>
    <s v="ORD-88395"/>
    <x v="188"/>
    <x v="1"/>
    <s v="India"/>
    <x v="0"/>
    <x v="1"/>
    <x v="10"/>
    <n v="6"/>
    <x v="415"/>
    <n v="3610.8"/>
    <x v="416"/>
    <x v="0"/>
    <x v="1"/>
    <x v="0"/>
    <x v="0"/>
    <x v="12"/>
    <n v="0.12627118644067795"/>
  </r>
  <r>
    <s v="ORD-30478"/>
    <x v="188"/>
    <x v="3"/>
    <s v="France"/>
    <x v="1"/>
    <x v="3"/>
    <x v="8"/>
    <n v="3"/>
    <x v="416"/>
    <n v="1829.85"/>
    <x v="417"/>
    <x v="1"/>
    <x v="1"/>
    <x v="0"/>
    <x v="0"/>
    <x v="12"/>
    <n v="0.13498920676558188"/>
  </r>
  <r>
    <s v="ORD-69426"/>
    <x v="188"/>
    <x v="0"/>
    <s v="UAE"/>
    <x v="2"/>
    <x v="4"/>
    <x v="7"/>
    <n v="3"/>
    <x v="417"/>
    <n v="6222.6"/>
    <x v="418"/>
    <x v="1"/>
    <x v="1"/>
    <x v="0"/>
    <x v="0"/>
    <x v="12"/>
    <n v="0.26015331212033554"/>
  </r>
  <r>
    <s v="ORD-20703"/>
    <x v="188"/>
    <x v="1"/>
    <s v="China"/>
    <x v="2"/>
    <x v="1"/>
    <x v="1"/>
    <n v="7"/>
    <x v="418"/>
    <n v="7695.59"/>
    <x v="419"/>
    <x v="0"/>
    <x v="1"/>
    <x v="0"/>
    <x v="0"/>
    <x v="12"/>
    <n v="0.2376997735066447"/>
  </r>
  <r>
    <s v="ORD-87473"/>
    <x v="188"/>
    <x v="0"/>
    <s v="Saudi Arabia"/>
    <x v="1"/>
    <x v="0"/>
    <x v="0"/>
    <n v="9"/>
    <x v="419"/>
    <n v="798.66"/>
    <x v="420"/>
    <x v="1"/>
    <x v="1"/>
    <x v="0"/>
    <x v="0"/>
    <x v="12"/>
    <n v="0.11543084666816919"/>
  </r>
  <r>
    <s v="ORD-17869"/>
    <x v="188"/>
    <x v="0"/>
    <s v="UAE"/>
    <x v="0"/>
    <x v="4"/>
    <x v="17"/>
    <n v="6"/>
    <x v="420"/>
    <n v="3061.26"/>
    <x v="421"/>
    <x v="1"/>
    <x v="1"/>
    <x v="0"/>
    <x v="0"/>
    <x v="12"/>
    <n v="0.24395837008290705"/>
  </r>
  <r>
    <s v="ORD-86557"/>
    <x v="188"/>
    <x v="2"/>
    <s v="Brazil"/>
    <x v="2"/>
    <x v="4"/>
    <x v="12"/>
    <n v="8"/>
    <x v="421"/>
    <n v="1119.76"/>
    <x v="422"/>
    <x v="0"/>
    <x v="1"/>
    <x v="0"/>
    <x v="0"/>
    <x v="12"/>
    <n v="0.12160641566049867"/>
  </r>
  <r>
    <s v="ORD-63060"/>
    <x v="188"/>
    <x v="2"/>
    <s v="Argentina"/>
    <x v="0"/>
    <x v="3"/>
    <x v="8"/>
    <n v="9"/>
    <x v="422"/>
    <n v="15238.44"/>
    <x v="423"/>
    <x v="0"/>
    <x v="1"/>
    <x v="0"/>
    <x v="0"/>
    <x v="12"/>
    <n v="0.2401735348237746"/>
  </r>
  <r>
    <s v="ORD-96591"/>
    <x v="189"/>
    <x v="1"/>
    <s v="India"/>
    <x v="0"/>
    <x v="4"/>
    <x v="14"/>
    <n v="2"/>
    <x v="423"/>
    <n v="2828.32"/>
    <x v="424"/>
    <x v="0"/>
    <x v="1"/>
    <x v="0"/>
    <x v="0"/>
    <x v="12"/>
    <n v="0.28723058211234936"/>
  </r>
  <r>
    <s v="ORD-85210"/>
    <x v="190"/>
    <x v="0"/>
    <s v="UAE"/>
    <x v="0"/>
    <x v="1"/>
    <x v="16"/>
    <n v="8"/>
    <x v="424"/>
    <n v="7741.2"/>
    <x v="425"/>
    <x v="0"/>
    <x v="1"/>
    <x v="0"/>
    <x v="0"/>
    <x v="12"/>
    <n v="0.13337208701493308"/>
  </r>
  <r>
    <s v="ORD-70852"/>
    <x v="191"/>
    <x v="4"/>
    <s v="USA"/>
    <x v="0"/>
    <x v="4"/>
    <x v="14"/>
    <n v="6"/>
    <x v="425"/>
    <n v="10555.74"/>
    <x v="426"/>
    <x v="0"/>
    <x v="1"/>
    <x v="0"/>
    <x v="0"/>
    <x v="12"/>
    <n v="0.13601320229562305"/>
  </r>
  <r>
    <s v="ORD-47816"/>
    <x v="191"/>
    <x v="3"/>
    <s v="UK"/>
    <x v="2"/>
    <x v="0"/>
    <x v="15"/>
    <n v="5"/>
    <x v="426"/>
    <n v="11111.85"/>
    <x v="427"/>
    <x v="0"/>
    <x v="1"/>
    <x v="0"/>
    <x v="0"/>
    <x v="12"/>
    <n v="0.15217898009782349"/>
  </r>
  <r>
    <s v="ORD-84854"/>
    <x v="192"/>
    <x v="3"/>
    <s v="France"/>
    <x v="2"/>
    <x v="2"/>
    <x v="3"/>
    <n v="2"/>
    <x v="427"/>
    <n v="3154.32"/>
    <x v="428"/>
    <x v="1"/>
    <x v="1"/>
    <x v="0"/>
    <x v="0"/>
    <x v="12"/>
    <n v="0.19484706687970782"/>
  </r>
  <r>
    <s v="ORD-65010"/>
    <x v="193"/>
    <x v="2"/>
    <s v="Argentina"/>
    <x v="0"/>
    <x v="4"/>
    <x v="14"/>
    <n v="6"/>
    <x v="428"/>
    <n v="5572.08"/>
    <x v="429"/>
    <x v="1"/>
    <x v="1"/>
    <x v="0"/>
    <x v="0"/>
    <x v="12"/>
    <n v="0.15083236421587631"/>
  </r>
  <r>
    <s v="ORD-11354"/>
    <x v="193"/>
    <x v="4"/>
    <s v="USA"/>
    <x v="0"/>
    <x v="3"/>
    <x v="6"/>
    <n v="9"/>
    <x v="429"/>
    <n v="2776.14"/>
    <x v="430"/>
    <x v="0"/>
    <x v="1"/>
    <x v="0"/>
    <x v="0"/>
    <x v="12"/>
    <n v="0.19130519354211245"/>
  </r>
  <r>
    <s v="ORD-88252"/>
    <x v="194"/>
    <x v="1"/>
    <s v="India"/>
    <x v="0"/>
    <x v="1"/>
    <x v="10"/>
    <n v="5"/>
    <x v="430"/>
    <n v="781.65"/>
    <x v="431"/>
    <x v="0"/>
    <x v="1"/>
    <x v="0"/>
    <x v="0"/>
    <x v="12"/>
    <n v="0.28492291946523379"/>
  </r>
  <r>
    <s v="ORD-89994"/>
    <x v="194"/>
    <x v="3"/>
    <s v="France"/>
    <x v="1"/>
    <x v="1"/>
    <x v="10"/>
    <n v="3"/>
    <x v="431"/>
    <n v="2634.27"/>
    <x v="432"/>
    <x v="0"/>
    <x v="1"/>
    <x v="0"/>
    <x v="0"/>
    <x v="12"/>
    <n v="0.17511492747516391"/>
  </r>
  <r>
    <s v="ORD-85089"/>
    <x v="195"/>
    <x v="2"/>
    <s v="Argentina"/>
    <x v="1"/>
    <x v="4"/>
    <x v="7"/>
    <n v="2"/>
    <x v="432"/>
    <n v="3008.44"/>
    <x v="433"/>
    <x v="1"/>
    <x v="1"/>
    <x v="0"/>
    <x v="0"/>
    <x v="12"/>
    <n v="0.11461754264668732"/>
  </r>
  <r>
    <s v="ORD-69081"/>
    <x v="196"/>
    <x v="1"/>
    <s v="India"/>
    <x v="2"/>
    <x v="2"/>
    <x v="9"/>
    <n v="2"/>
    <x v="433"/>
    <n v="1440.78"/>
    <x v="434"/>
    <x v="0"/>
    <x v="1"/>
    <x v="0"/>
    <x v="0"/>
    <x v="12"/>
    <n v="0.29942808756368083"/>
  </r>
  <r>
    <s v="ORD-81057"/>
    <x v="196"/>
    <x v="3"/>
    <s v="UK"/>
    <x v="2"/>
    <x v="3"/>
    <x v="19"/>
    <n v="3"/>
    <x v="434"/>
    <n v="2886.27"/>
    <x v="435"/>
    <x v="1"/>
    <x v="1"/>
    <x v="0"/>
    <x v="0"/>
    <x v="12"/>
    <n v="0.28802572177932073"/>
  </r>
  <r>
    <s v="ORD-42321"/>
    <x v="196"/>
    <x v="2"/>
    <s v="Brazil"/>
    <x v="1"/>
    <x v="2"/>
    <x v="3"/>
    <n v="2"/>
    <x v="435"/>
    <n v="2479.5"/>
    <x v="436"/>
    <x v="0"/>
    <x v="1"/>
    <x v="0"/>
    <x v="0"/>
    <x v="12"/>
    <n v="0.18968340391207905"/>
  </r>
  <r>
    <s v="ORD-83403"/>
    <x v="197"/>
    <x v="0"/>
    <s v="Saudi Arabia"/>
    <x v="0"/>
    <x v="0"/>
    <x v="4"/>
    <n v="9"/>
    <x v="436"/>
    <n v="5883.12"/>
    <x v="437"/>
    <x v="0"/>
    <x v="1"/>
    <x v="0"/>
    <x v="0"/>
    <x v="12"/>
    <n v="0.26382089775493273"/>
  </r>
  <r>
    <s v="ORD-41237"/>
    <x v="197"/>
    <x v="3"/>
    <s v="UK"/>
    <x v="1"/>
    <x v="4"/>
    <x v="14"/>
    <n v="7"/>
    <x v="437"/>
    <n v="16547.3"/>
    <x v="438"/>
    <x v="0"/>
    <x v="1"/>
    <x v="0"/>
    <x v="0"/>
    <x v="12"/>
    <n v="0.22834661848156498"/>
  </r>
  <r>
    <s v="ORD-44729"/>
    <x v="198"/>
    <x v="1"/>
    <s v="China"/>
    <x v="1"/>
    <x v="1"/>
    <x v="1"/>
    <n v="6"/>
    <x v="438"/>
    <n v="1603.92"/>
    <x v="439"/>
    <x v="0"/>
    <x v="1"/>
    <x v="1"/>
    <x v="1"/>
    <x v="13"/>
    <n v="0.12412713851064891"/>
  </r>
  <r>
    <s v="ORD-24388"/>
    <x v="198"/>
    <x v="4"/>
    <s v="Canada"/>
    <x v="2"/>
    <x v="3"/>
    <x v="8"/>
    <n v="6"/>
    <x v="439"/>
    <n v="5192.3999999999996"/>
    <x v="440"/>
    <x v="1"/>
    <x v="1"/>
    <x v="1"/>
    <x v="1"/>
    <x v="13"/>
    <n v="0.24610969879054007"/>
  </r>
  <r>
    <s v="ORD-18208"/>
    <x v="198"/>
    <x v="0"/>
    <s v="UAE"/>
    <x v="1"/>
    <x v="2"/>
    <x v="18"/>
    <n v="6"/>
    <x v="440"/>
    <n v="8258.7000000000007"/>
    <x v="441"/>
    <x v="0"/>
    <x v="1"/>
    <x v="1"/>
    <x v="1"/>
    <x v="13"/>
    <n v="0.13082930727596351"/>
  </r>
  <r>
    <s v="ORD-47262"/>
    <x v="199"/>
    <x v="0"/>
    <s v="UAE"/>
    <x v="1"/>
    <x v="2"/>
    <x v="18"/>
    <n v="5"/>
    <x v="441"/>
    <n v="11597.2"/>
    <x v="442"/>
    <x v="0"/>
    <x v="1"/>
    <x v="1"/>
    <x v="1"/>
    <x v="13"/>
    <n v="0.23021505190908148"/>
  </r>
  <r>
    <s v="ORD-73390"/>
    <x v="199"/>
    <x v="3"/>
    <s v="UK"/>
    <x v="2"/>
    <x v="0"/>
    <x v="4"/>
    <n v="5"/>
    <x v="442"/>
    <n v="8759.35"/>
    <x v="443"/>
    <x v="0"/>
    <x v="1"/>
    <x v="1"/>
    <x v="1"/>
    <x v="13"/>
    <n v="0.1437435426144634"/>
  </r>
  <r>
    <s v="ORD-42514"/>
    <x v="199"/>
    <x v="4"/>
    <s v="Canada"/>
    <x v="0"/>
    <x v="2"/>
    <x v="18"/>
    <n v="3"/>
    <x v="443"/>
    <n v="2893.47"/>
    <x v="444"/>
    <x v="0"/>
    <x v="1"/>
    <x v="1"/>
    <x v="1"/>
    <x v="13"/>
    <n v="0.21273073506896564"/>
  </r>
  <r>
    <s v="ORD-20400"/>
    <x v="200"/>
    <x v="3"/>
    <s v="UK"/>
    <x v="2"/>
    <x v="0"/>
    <x v="4"/>
    <n v="9"/>
    <x v="444"/>
    <n v="21742.2"/>
    <x v="445"/>
    <x v="0"/>
    <x v="1"/>
    <x v="1"/>
    <x v="1"/>
    <x v="13"/>
    <n v="0.26167959084177311"/>
  </r>
  <r>
    <s v="ORD-95721"/>
    <x v="200"/>
    <x v="4"/>
    <s v="USA"/>
    <x v="1"/>
    <x v="2"/>
    <x v="9"/>
    <n v="3"/>
    <x v="445"/>
    <n v="3398.88"/>
    <x v="446"/>
    <x v="1"/>
    <x v="1"/>
    <x v="1"/>
    <x v="1"/>
    <x v="13"/>
    <n v="0.1661782704891023"/>
  </r>
  <r>
    <s v="ORD-26104"/>
    <x v="201"/>
    <x v="2"/>
    <s v="Argentina"/>
    <x v="0"/>
    <x v="2"/>
    <x v="11"/>
    <n v="1"/>
    <x v="446"/>
    <n v="1554.14"/>
    <x v="447"/>
    <x v="1"/>
    <x v="1"/>
    <x v="1"/>
    <x v="1"/>
    <x v="13"/>
    <n v="0.11332955846963592"/>
  </r>
  <r>
    <s v="ORD-22864"/>
    <x v="202"/>
    <x v="3"/>
    <s v="France"/>
    <x v="1"/>
    <x v="1"/>
    <x v="5"/>
    <n v="2"/>
    <x v="447"/>
    <n v="2615.5"/>
    <x v="448"/>
    <x v="0"/>
    <x v="1"/>
    <x v="1"/>
    <x v="1"/>
    <x v="13"/>
    <n v="0.2978436245459759"/>
  </r>
  <r>
    <s v="ORD-53065"/>
    <x v="203"/>
    <x v="0"/>
    <s v="Saudi Arabia"/>
    <x v="2"/>
    <x v="0"/>
    <x v="15"/>
    <n v="7"/>
    <x v="448"/>
    <n v="2576.4899999999998"/>
    <x v="449"/>
    <x v="0"/>
    <x v="1"/>
    <x v="1"/>
    <x v="1"/>
    <x v="13"/>
    <n v="0.23737332572608474"/>
  </r>
  <r>
    <s v="ORD-11200"/>
    <x v="203"/>
    <x v="2"/>
    <s v="Brazil"/>
    <x v="1"/>
    <x v="2"/>
    <x v="11"/>
    <n v="8"/>
    <x v="449"/>
    <n v="18299.52"/>
    <x v="450"/>
    <x v="0"/>
    <x v="1"/>
    <x v="1"/>
    <x v="1"/>
    <x v="13"/>
    <n v="0.2022686933864932"/>
  </r>
  <r>
    <s v="ORD-33772"/>
    <x v="203"/>
    <x v="1"/>
    <s v="India"/>
    <x v="2"/>
    <x v="0"/>
    <x v="2"/>
    <n v="8"/>
    <x v="450"/>
    <n v="13468.72"/>
    <x v="451"/>
    <x v="0"/>
    <x v="1"/>
    <x v="1"/>
    <x v="1"/>
    <x v="13"/>
    <n v="0.11886578680082444"/>
  </r>
  <r>
    <s v="ORD-89030"/>
    <x v="203"/>
    <x v="2"/>
    <s v="Argentina"/>
    <x v="2"/>
    <x v="4"/>
    <x v="17"/>
    <n v="9"/>
    <x v="451"/>
    <n v="935.91"/>
    <x v="452"/>
    <x v="0"/>
    <x v="1"/>
    <x v="1"/>
    <x v="1"/>
    <x v="13"/>
    <n v="0.2439978203032343"/>
  </r>
  <r>
    <s v="ORD-38452"/>
    <x v="203"/>
    <x v="0"/>
    <s v="UAE"/>
    <x v="0"/>
    <x v="1"/>
    <x v="16"/>
    <n v="1"/>
    <x v="452"/>
    <n v="1100.9100000000001"/>
    <x v="453"/>
    <x v="1"/>
    <x v="1"/>
    <x v="1"/>
    <x v="1"/>
    <x v="13"/>
    <n v="0.20818232189733946"/>
  </r>
  <r>
    <s v="ORD-92611"/>
    <x v="203"/>
    <x v="3"/>
    <s v="France"/>
    <x v="2"/>
    <x v="0"/>
    <x v="2"/>
    <n v="8"/>
    <x v="453"/>
    <n v="5207.6000000000004"/>
    <x v="454"/>
    <x v="1"/>
    <x v="1"/>
    <x v="1"/>
    <x v="1"/>
    <x v="13"/>
    <n v="0.13146747061986327"/>
  </r>
  <r>
    <s v="ORD-73963"/>
    <x v="204"/>
    <x v="3"/>
    <s v="UK"/>
    <x v="2"/>
    <x v="1"/>
    <x v="10"/>
    <n v="1"/>
    <x v="454"/>
    <n v="2068.29"/>
    <x v="455"/>
    <x v="0"/>
    <x v="1"/>
    <x v="1"/>
    <x v="1"/>
    <x v="13"/>
    <n v="0.29101334919184446"/>
  </r>
  <r>
    <s v="ORD-65110"/>
    <x v="205"/>
    <x v="4"/>
    <s v="USA"/>
    <x v="0"/>
    <x v="0"/>
    <x v="15"/>
    <n v="9"/>
    <x v="455"/>
    <n v="802.08"/>
    <x v="456"/>
    <x v="1"/>
    <x v="1"/>
    <x v="1"/>
    <x v="1"/>
    <x v="13"/>
    <n v="0.14618242569319767"/>
  </r>
  <r>
    <s v="ORD-80781"/>
    <x v="205"/>
    <x v="2"/>
    <s v="Argentina"/>
    <x v="0"/>
    <x v="2"/>
    <x v="9"/>
    <n v="6"/>
    <x v="456"/>
    <n v="10750.98"/>
    <x v="457"/>
    <x v="1"/>
    <x v="1"/>
    <x v="1"/>
    <x v="1"/>
    <x v="13"/>
    <n v="0.13990166477846672"/>
  </r>
  <r>
    <s v="ORD-86289"/>
    <x v="206"/>
    <x v="0"/>
    <s v="Saudi Arabia"/>
    <x v="2"/>
    <x v="0"/>
    <x v="4"/>
    <n v="9"/>
    <x v="457"/>
    <n v="17576.46"/>
    <x v="458"/>
    <x v="1"/>
    <x v="1"/>
    <x v="1"/>
    <x v="1"/>
    <x v="13"/>
    <n v="0.11307339475639577"/>
  </r>
  <r>
    <s v="ORD-99534"/>
    <x v="206"/>
    <x v="3"/>
    <s v="UK"/>
    <x v="0"/>
    <x v="4"/>
    <x v="7"/>
    <n v="3"/>
    <x v="458"/>
    <n v="5051.46"/>
    <x v="459"/>
    <x v="1"/>
    <x v="1"/>
    <x v="1"/>
    <x v="1"/>
    <x v="13"/>
    <n v="0.2646620976905687"/>
  </r>
  <r>
    <s v="ORD-96424"/>
    <x v="207"/>
    <x v="2"/>
    <s v="Brazil"/>
    <x v="0"/>
    <x v="1"/>
    <x v="16"/>
    <n v="2"/>
    <x v="459"/>
    <n v="2244.54"/>
    <x v="460"/>
    <x v="0"/>
    <x v="1"/>
    <x v="1"/>
    <x v="1"/>
    <x v="13"/>
    <n v="0.14699671202117137"/>
  </r>
  <r>
    <s v="ORD-69842"/>
    <x v="207"/>
    <x v="2"/>
    <s v="Argentina"/>
    <x v="2"/>
    <x v="4"/>
    <x v="12"/>
    <n v="7"/>
    <x v="460"/>
    <n v="8877.82"/>
    <x v="461"/>
    <x v="1"/>
    <x v="1"/>
    <x v="1"/>
    <x v="1"/>
    <x v="13"/>
    <n v="0.16017558364553461"/>
  </r>
  <r>
    <s v="ORD-83345"/>
    <x v="207"/>
    <x v="2"/>
    <s v="Argentina"/>
    <x v="1"/>
    <x v="2"/>
    <x v="18"/>
    <n v="7"/>
    <x v="461"/>
    <n v="1475.46"/>
    <x v="462"/>
    <x v="1"/>
    <x v="1"/>
    <x v="1"/>
    <x v="1"/>
    <x v="13"/>
    <n v="0.26430401366353545"/>
  </r>
  <r>
    <s v="ORD-10296"/>
    <x v="208"/>
    <x v="1"/>
    <s v="India"/>
    <x v="0"/>
    <x v="2"/>
    <x v="3"/>
    <n v="5"/>
    <x v="462"/>
    <n v="8160.3"/>
    <x v="463"/>
    <x v="0"/>
    <x v="1"/>
    <x v="1"/>
    <x v="1"/>
    <x v="13"/>
    <n v="0.10895555310466527"/>
  </r>
  <r>
    <s v="ORD-61193"/>
    <x v="208"/>
    <x v="3"/>
    <s v="UK"/>
    <x v="0"/>
    <x v="2"/>
    <x v="3"/>
    <n v="8"/>
    <x v="463"/>
    <n v="10974"/>
    <x v="464"/>
    <x v="0"/>
    <x v="1"/>
    <x v="1"/>
    <x v="1"/>
    <x v="13"/>
    <n v="0.2581447056679424"/>
  </r>
  <r>
    <s v="ORD-99809"/>
    <x v="209"/>
    <x v="0"/>
    <s v="Saudi Arabia"/>
    <x v="2"/>
    <x v="4"/>
    <x v="14"/>
    <n v="7"/>
    <x v="464"/>
    <n v="1129.3800000000001"/>
    <x v="465"/>
    <x v="0"/>
    <x v="1"/>
    <x v="1"/>
    <x v="1"/>
    <x v="13"/>
    <n v="0.15619189289698771"/>
  </r>
  <r>
    <s v="ORD-16066"/>
    <x v="210"/>
    <x v="0"/>
    <s v="Saudi Arabia"/>
    <x v="2"/>
    <x v="1"/>
    <x v="5"/>
    <n v="9"/>
    <x v="465"/>
    <n v="15993.63"/>
    <x v="466"/>
    <x v="0"/>
    <x v="1"/>
    <x v="1"/>
    <x v="1"/>
    <x v="13"/>
    <n v="0.21965745112272825"/>
  </r>
  <r>
    <s v="ORD-17164"/>
    <x v="211"/>
    <x v="3"/>
    <s v="France"/>
    <x v="0"/>
    <x v="3"/>
    <x v="19"/>
    <n v="6"/>
    <x v="466"/>
    <n v="8854.98"/>
    <x v="467"/>
    <x v="0"/>
    <x v="1"/>
    <x v="1"/>
    <x v="1"/>
    <x v="13"/>
    <n v="0.15379820168989655"/>
  </r>
  <r>
    <s v="ORD-38144"/>
    <x v="211"/>
    <x v="1"/>
    <s v="India"/>
    <x v="0"/>
    <x v="0"/>
    <x v="0"/>
    <n v="7"/>
    <x v="467"/>
    <n v="7787.22"/>
    <x v="468"/>
    <x v="0"/>
    <x v="1"/>
    <x v="1"/>
    <x v="1"/>
    <x v="13"/>
    <n v="0.10873199935278571"/>
  </r>
  <r>
    <s v="ORD-84728"/>
    <x v="212"/>
    <x v="0"/>
    <s v="Saudi Arabia"/>
    <x v="1"/>
    <x v="1"/>
    <x v="16"/>
    <n v="1"/>
    <x v="468"/>
    <n v="773.84"/>
    <x v="469"/>
    <x v="0"/>
    <x v="1"/>
    <x v="2"/>
    <x v="2"/>
    <x v="14"/>
    <n v="0.25385092525586683"/>
  </r>
  <r>
    <s v="ORD-56792"/>
    <x v="212"/>
    <x v="4"/>
    <s v="USA"/>
    <x v="0"/>
    <x v="0"/>
    <x v="0"/>
    <n v="7"/>
    <x v="469"/>
    <n v="2764.79"/>
    <x v="470"/>
    <x v="0"/>
    <x v="1"/>
    <x v="2"/>
    <x v="2"/>
    <x v="14"/>
    <n v="0.22448359549911567"/>
  </r>
  <r>
    <s v="ORD-87781"/>
    <x v="212"/>
    <x v="0"/>
    <s v="Saudi Arabia"/>
    <x v="1"/>
    <x v="2"/>
    <x v="9"/>
    <n v="8"/>
    <x v="470"/>
    <n v="19811.12"/>
    <x v="471"/>
    <x v="1"/>
    <x v="1"/>
    <x v="2"/>
    <x v="2"/>
    <x v="14"/>
    <n v="0.16505073918082372"/>
  </r>
  <r>
    <s v="ORD-69522"/>
    <x v="213"/>
    <x v="1"/>
    <s v="China"/>
    <x v="1"/>
    <x v="1"/>
    <x v="1"/>
    <n v="8"/>
    <x v="471"/>
    <n v="12133.68"/>
    <x v="472"/>
    <x v="1"/>
    <x v="1"/>
    <x v="2"/>
    <x v="2"/>
    <x v="14"/>
    <n v="0.13120339418873747"/>
  </r>
  <r>
    <s v="ORD-49261"/>
    <x v="213"/>
    <x v="3"/>
    <s v="France"/>
    <x v="0"/>
    <x v="2"/>
    <x v="18"/>
    <n v="6"/>
    <x v="472"/>
    <n v="9224.2199999999993"/>
    <x v="473"/>
    <x v="1"/>
    <x v="1"/>
    <x v="2"/>
    <x v="2"/>
    <x v="14"/>
    <n v="0.22626194951985104"/>
  </r>
  <r>
    <s v="ORD-99602"/>
    <x v="213"/>
    <x v="0"/>
    <s v="UAE"/>
    <x v="2"/>
    <x v="0"/>
    <x v="4"/>
    <n v="9"/>
    <x v="473"/>
    <n v="8299.6200000000008"/>
    <x v="474"/>
    <x v="1"/>
    <x v="1"/>
    <x v="2"/>
    <x v="2"/>
    <x v="14"/>
    <n v="0.27884288678276836"/>
  </r>
  <r>
    <s v="ORD-19969"/>
    <x v="214"/>
    <x v="0"/>
    <s v="UAE"/>
    <x v="1"/>
    <x v="4"/>
    <x v="14"/>
    <n v="9"/>
    <x v="474"/>
    <n v="4209.03"/>
    <x v="475"/>
    <x v="1"/>
    <x v="1"/>
    <x v="2"/>
    <x v="2"/>
    <x v="14"/>
    <n v="0.18189464080797715"/>
  </r>
  <r>
    <s v="ORD-68050"/>
    <x v="215"/>
    <x v="1"/>
    <s v="China"/>
    <x v="1"/>
    <x v="2"/>
    <x v="9"/>
    <n v="7"/>
    <x v="475"/>
    <n v="16581.740000000002"/>
    <x v="476"/>
    <x v="1"/>
    <x v="1"/>
    <x v="2"/>
    <x v="2"/>
    <x v="14"/>
    <n v="0.27851178464986182"/>
  </r>
  <r>
    <s v="ORD-46254"/>
    <x v="216"/>
    <x v="1"/>
    <s v="China"/>
    <x v="1"/>
    <x v="3"/>
    <x v="8"/>
    <n v="6"/>
    <x v="476"/>
    <n v="12939.42"/>
    <x v="477"/>
    <x v="0"/>
    <x v="1"/>
    <x v="2"/>
    <x v="2"/>
    <x v="14"/>
    <n v="0.10700170486776069"/>
  </r>
  <r>
    <s v="ORD-10777"/>
    <x v="217"/>
    <x v="2"/>
    <s v="Argentina"/>
    <x v="1"/>
    <x v="1"/>
    <x v="16"/>
    <n v="2"/>
    <x v="477"/>
    <n v="3985.48"/>
    <x v="478"/>
    <x v="0"/>
    <x v="1"/>
    <x v="2"/>
    <x v="2"/>
    <x v="14"/>
    <n v="0.23100103375252165"/>
  </r>
  <r>
    <s v="ORD-81221"/>
    <x v="218"/>
    <x v="0"/>
    <s v="UAE"/>
    <x v="1"/>
    <x v="2"/>
    <x v="18"/>
    <n v="4"/>
    <x v="478"/>
    <n v="8023.76"/>
    <x v="479"/>
    <x v="1"/>
    <x v="1"/>
    <x v="2"/>
    <x v="2"/>
    <x v="14"/>
    <n v="0.17438707040090928"/>
  </r>
  <r>
    <s v="ORD-79180"/>
    <x v="219"/>
    <x v="3"/>
    <s v="France"/>
    <x v="1"/>
    <x v="0"/>
    <x v="2"/>
    <n v="8"/>
    <x v="479"/>
    <n v="2061.92"/>
    <x v="480"/>
    <x v="0"/>
    <x v="1"/>
    <x v="2"/>
    <x v="2"/>
    <x v="14"/>
    <n v="0.24326356017692247"/>
  </r>
  <r>
    <s v="ORD-51209"/>
    <x v="220"/>
    <x v="4"/>
    <s v="Canada"/>
    <x v="0"/>
    <x v="4"/>
    <x v="17"/>
    <n v="9"/>
    <x v="480"/>
    <n v="12920.4"/>
    <x v="481"/>
    <x v="0"/>
    <x v="1"/>
    <x v="2"/>
    <x v="2"/>
    <x v="14"/>
    <n v="0.29592969257917712"/>
  </r>
  <r>
    <s v="ORD-18362"/>
    <x v="220"/>
    <x v="1"/>
    <s v="China"/>
    <x v="1"/>
    <x v="3"/>
    <x v="19"/>
    <n v="9"/>
    <x v="481"/>
    <n v="17952.03"/>
    <x v="482"/>
    <x v="1"/>
    <x v="1"/>
    <x v="2"/>
    <x v="2"/>
    <x v="14"/>
    <n v="0.2293211408403395"/>
  </r>
  <r>
    <s v="ORD-49344"/>
    <x v="221"/>
    <x v="0"/>
    <s v="UAE"/>
    <x v="0"/>
    <x v="0"/>
    <x v="15"/>
    <n v="8"/>
    <x v="482"/>
    <n v="5057.68"/>
    <x v="483"/>
    <x v="1"/>
    <x v="1"/>
    <x v="2"/>
    <x v="2"/>
    <x v="14"/>
    <n v="0.24564424795558437"/>
  </r>
  <r>
    <s v="ORD-96063"/>
    <x v="221"/>
    <x v="0"/>
    <s v="UAE"/>
    <x v="2"/>
    <x v="0"/>
    <x v="0"/>
    <n v="8"/>
    <x v="483"/>
    <n v="10574"/>
    <x v="484"/>
    <x v="0"/>
    <x v="1"/>
    <x v="2"/>
    <x v="2"/>
    <x v="14"/>
    <n v="0.19583601286173632"/>
  </r>
  <r>
    <s v="ORD-16653"/>
    <x v="221"/>
    <x v="1"/>
    <s v="China"/>
    <x v="0"/>
    <x v="1"/>
    <x v="5"/>
    <n v="5"/>
    <x v="484"/>
    <n v="8529.0499999999993"/>
    <x v="485"/>
    <x v="0"/>
    <x v="1"/>
    <x v="2"/>
    <x v="2"/>
    <x v="14"/>
    <n v="0.18854385892918907"/>
  </r>
  <r>
    <s v="ORD-34692"/>
    <x v="221"/>
    <x v="2"/>
    <s v="Brazil"/>
    <x v="1"/>
    <x v="3"/>
    <x v="19"/>
    <n v="3"/>
    <x v="485"/>
    <n v="3338.55"/>
    <x v="486"/>
    <x v="1"/>
    <x v="1"/>
    <x v="2"/>
    <x v="2"/>
    <x v="14"/>
    <n v="0.28198768926629819"/>
  </r>
  <r>
    <s v="ORD-74878"/>
    <x v="222"/>
    <x v="3"/>
    <s v="UK"/>
    <x v="0"/>
    <x v="2"/>
    <x v="9"/>
    <n v="5"/>
    <x v="486"/>
    <n v="12153.45"/>
    <x v="487"/>
    <x v="1"/>
    <x v="1"/>
    <x v="2"/>
    <x v="2"/>
    <x v="14"/>
    <n v="0.269782654308036"/>
  </r>
  <r>
    <s v="ORD-37710"/>
    <x v="223"/>
    <x v="4"/>
    <s v="Canada"/>
    <x v="1"/>
    <x v="4"/>
    <x v="7"/>
    <n v="6"/>
    <x v="487"/>
    <n v="5977.32"/>
    <x v="488"/>
    <x v="1"/>
    <x v="1"/>
    <x v="2"/>
    <x v="2"/>
    <x v="14"/>
    <n v="0.21770124403578861"/>
  </r>
  <r>
    <s v="ORD-75681"/>
    <x v="223"/>
    <x v="3"/>
    <s v="France"/>
    <x v="2"/>
    <x v="2"/>
    <x v="18"/>
    <n v="3"/>
    <x v="488"/>
    <n v="6833.49"/>
    <x v="489"/>
    <x v="0"/>
    <x v="1"/>
    <x v="2"/>
    <x v="2"/>
    <x v="14"/>
    <n v="0.1517555451167705"/>
  </r>
  <r>
    <s v="ORD-72032"/>
    <x v="224"/>
    <x v="0"/>
    <s v="UAE"/>
    <x v="2"/>
    <x v="4"/>
    <x v="12"/>
    <n v="4"/>
    <x v="489"/>
    <n v="4096.4399999999996"/>
    <x v="490"/>
    <x v="1"/>
    <x v="1"/>
    <x v="3"/>
    <x v="3"/>
    <x v="15"/>
    <n v="0.1548442061887883"/>
  </r>
  <r>
    <s v="ORD-36509"/>
    <x v="224"/>
    <x v="3"/>
    <s v="UK"/>
    <x v="0"/>
    <x v="1"/>
    <x v="1"/>
    <n v="2"/>
    <x v="490"/>
    <n v="1377.4"/>
    <x v="491"/>
    <x v="1"/>
    <x v="1"/>
    <x v="3"/>
    <x v="3"/>
    <x v="15"/>
    <n v="0.19920865398577026"/>
  </r>
  <r>
    <s v="ORD-58359"/>
    <x v="224"/>
    <x v="2"/>
    <s v="Argentina"/>
    <x v="1"/>
    <x v="3"/>
    <x v="13"/>
    <n v="3"/>
    <x v="491"/>
    <n v="4493.07"/>
    <x v="492"/>
    <x v="0"/>
    <x v="1"/>
    <x v="3"/>
    <x v="3"/>
    <x v="15"/>
    <n v="0.23551380236675595"/>
  </r>
  <r>
    <s v="ORD-14612"/>
    <x v="225"/>
    <x v="1"/>
    <s v="China"/>
    <x v="0"/>
    <x v="0"/>
    <x v="2"/>
    <n v="5"/>
    <x v="492"/>
    <n v="5135.6000000000004"/>
    <x v="493"/>
    <x v="1"/>
    <x v="1"/>
    <x v="3"/>
    <x v="3"/>
    <x v="15"/>
    <n v="0.21603512734636654"/>
  </r>
  <r>
    <s v="ORD-48906"/>
    <x v="225"/>
    <x v="4"/>
    <s v="USA"/>
    <x v="0"/>
    <x v="2"/>
    <x v="18"/>
    <n v="3"/>
    <x v="493"/>
    <n v="3076.53"/>
    <x v="494"/>
    <x v="1"/>
    <x v="1"/>
    <x v="3"/>
    <x v="3"/>
    <x v="15"/>
    <n v="0.20748050563459483"/>
  </r>
  <r>
    <s v="ORD-88949"/>
    <x v="225"/>
    <x v="0"/>
    <s v="Saudi Arabia"/>
    <x v="1"/>
    <x v="1"/>
    <x v="5"/>
    <n v="4"/>
    <x v="494"/>
    <n v="4572.76"/>
    <x v="495"/>
    <x v="0"/>
    <x v="1"/>
    <x v="3"/>
    <x v="3"/>
    <x v="15"/>
    <n v="0.26116830972979116"/>
  </r>
  <r>
    <s v="ORD-94032"/>
    <x v="226"/>
    <x v="1"/>
    <s v="China"/>
    <x v="0"/>
    <x v="3"/>
    <x v="19"/>
    <n v="7"/>
    <x v="495"/>
    <n v="17138.66"/>
    <x v="496"/>
    <x v="0"/>
    <x v="1"/>
    <x v="3"/>
    <x v="3"/>
    <x v="15"/>
    <n v="0.26795793836857723"/>
  </r>
  <r>
    <s v="ORD-49322"/>
    <x v="226"/>
    <x v="0"/>
    <s v="UAE"/>
    <x v="0"/>
    <x v="3"/>
    <x v="6"/>
    <n v="7"/>
    <x v="496"/>
    <n v="4203.6400000000003"/>
    <x v="497"/>
    <x v="1"/>
    <x v="1"/>
    <x v="3"/>
    <x v="3"/>
    <x v="15"/>
    <n v="0.13600117992977515"/>
  </r>
  <r>
    <s v="ORD-93536"/>
    <x v="227"/>
    <x v="4"/>
    <s v="Canada"/>
    <x v="0"/>
    <x v="1"/>
    <x v="10"/>
    <n v="6"/>
    <x v="497"/>
    <n v="7926.9"/>
    <x v="498"/>
    <x v="1"/>
    <x v="1"/>
    <x v="3"/>
    <x v="3"/>
    <x v="15"/>
    <n v="0.2182555601811553"/>
  </r>
  <r>
    <s v="ORD-53998"/>
    <x v="228"/>
    <x v="4"/>
    <s v="Canada"/>
    <x v="0"/>
    <x v="3"/>
    <x v="13"/>
    <n v="4"/>
    <x v="498"/>
    <n v="5125.16"/>
    <x v="499"/>
    <x v="0"/>
    <x v="1"/>
    <x v="3"/>
    <x v="3"/>
    <x v="15"/>
    <n v="0.17973292541110911"/>
  </r>
  <r>
    <s v="ORD-97886"/>
    <x v="228"/>
    <x v="2"/>
    <s v="Argentina"/>
    <x v="1"/>
    <x v="2"/>
    <x v="9"/>
    <n v="9"/>
    <x v="499"/>
    <n v="6326.28"/>
    <x v="500"/>
    <x v="1"/>
    <x v="1"/>
    <x v="3"/>
    <x v="3"/>
    <x v="15"/>
    <n v="0.24643708466903141"/>
  </r>
  <r>
    <s v="ORD-20495"/>
    <x v="228"/>
    <x v="1"/>
    <s v="China"/>
    <x v="1"/>
    <x v="2"/>
    <x v="9"/>
    <n v="2"/>
    <x v="500"/>
    <n v="628.91999999999996"/>
    <x v="501"/>
    <x v="0"/>
    <x v="1"/>
    <x v="3"/>
    <x v="3"/>
    <x v="15"/>
    <n v="0.23705717738345103"/>
  </r>
  <r>
    <s v="ORD-84842"/>
    <x v="229"/>
    <x v="1"/>
    <s v="India"/>
    <x v="0"/>
    <x v="2"/>
    <x v="11"/>
    <n v="2"/>
    <x v="501"/>
    <n v="1923.78"/>
    <x v="502"/>
    <x v="0"/>
    <x v="1"/>
    <x v="3"/>
    <x v="3"/>
    <x v="15"/>
    <n v="0.16660948757134392"/>
  </r>
  <r>
    <s v="ORD-77623"/>
    <x v="229"/>
    <x v="1"/>
    <s v="China"/>
    <x v="1"/>
    <x v="4"/>
    <x v="12"/>
    <n v="9"/>
    <x v="502"/>
    <n v="1802.34"/>
    <x v="503"/>
    <x v="0"/>
    <x v="1"/>
    <x v="3"/>
    <x v="3"/>
    <x v="15"/>
    <n v="0.17243694308510049"/>
  </r>
  <r>
    <s v="ORD-74892"/>
    <x v="230"/>
    <x v="4"/>
    <s v="USA"/>
    <x v="0"/>
    <x v="2"/>
    <x v="11"/>
    <n v="6"/>
    <x v="503"/>
    <n v="750.6"/>
    <x v="504"/>
    <x v="1"/>
    <x v="1"/>
    <x v="3"/>
    <x v="3"/>
    <x v="15"/>
    <n v="0.15153210764721556"/>
  </r>
  <r>
    <s v="ORD-17822"/>
    <x v="231"/>
    <x v="1"/>
    <s v="India"/>
    <x v="0"/>
    <x v="0"/>
    <x v="15"/>
    <n v="6"/>
    <x v="504"/>
    <n v="12794.64"/>
    <x v="505"/>
    <x v="1"/>
    <x v="1"/>
    <x v="3"/>
    <x v="3"/>
    <x v="15"/>
    <n v="0.23380415549011149"/>
  </r>
  <r>
    <s v="ORD-35360"/>
    <x v="232"/>
    <x v="4"/>
    <s v="Canada"/>
    <x v="0"/>
    <x v="4"/>
    <x v="12"/>
    <n v="3"/>
    <x v="505"/>
    <n v="5573.34"/>
    <x v="506"/>
    <x v="0"/>
    <x v="1"/>
    <x v="3"/>
    <x v="3"/>
    <x v="15"/>
    <n v="0.26682922628082983"/>
  </r>
  <r>
    <s v="ORD-78638"/>
    <x v="232"/>
    <x v="4"/>
    <s v="USA"/>
    <x v="2"/>
    <x v="4"/>
    <x v="12"/>
    <n v="1"/>
    <x v="506"/>
    <n v="270.04000000000002"/>
    <x v="82"/>
    <x v="1"/>
    <x v="1"/>
    <x v="3"/>
    <x v="3"/>
    <x v="15"/>
    <n v="0.10046659754110501"/>
  </r>
  <r>
    <s v="ORD-21063"/>
    <x v="233"/>
    <x v="0"/>
    <s v="UAE"/>
    <x v="2"/>
    <x v="4"/>
    <x v="17"/>
    <n v="4"/>
    <x v="507"/>
    <n v="8662.76"/>
    <x v="507"/>
    <x v="0"/>
    <x v="1"/>
    <x v="3"/>
    <x v="3"/>
    <x v="15"/>
    <n v="0.21774584543494221"/>
  </r>
  <r>
    <s v="ORD-44256"/>
    <x v="234"/>
    <x v="4"/>
    <s v="Canada"/>
    <x v="2"/>
    <x v="3"/>
    <x v="6"/>
    <n v="6"/>
    <x v="508"/>
    <n v="11324.7"/>
    <x v="508"/>
    <x v="0"/>
    <x v="1"/>
    <x v="3"/>
    <x v="3"/>
    <x v="15"/>
    <n v="0.28164542990101282"/>
  </r>
  <r>
    <s v="ORD-45955"/>
    <x v="234"/>
    <x v="1"/>
    <s v="India"/>
    <x v="1"/>
    <x v="3"/>
    <x v="8"/>
    <n v="5"/>
    <x v="509"/>
    <n v="283.2"/>
    <x v="509"/>
    <x v="0"/>
    <x v="1"/>
    <x v="3"/>
    <x v="3"/>
    <x v="15"/>
    <n v="0.12334039548022599"/>
  </r>
  <r>
    <s v="ORD-50905"/>
    <x v="234"/>
    <x v="0"/>
    <s v="UAE"/>
    <x v="2"/>
    <x v="0"/>
    <x v="15"/>
    <n v="1"/>
    <x v="510"/>
    <n v="2177.27"/>
    <x v="510"/>
    <x v="0"/>
    <x v="1"/>
    <x v="3"/>
    <x v="3"/>
    <x v="15"/>
    <n v="0.24543579804066559"/>
  </r>
  <r>
    <s v="ORD-49717"/>
    <x v="234"/>
    <x v="4"/>
    <s v="Canada"/>
    <x v="1"/>
    <x v="3"/>
    <x v="13"/>
    <n v="9"/>
    <x v="511"/>
    <n v="19129.5"/>
    <x v="511"/>
    <x v="1"/>
    <x v="1"/>
    <x v="3"/>
    <x v="3"/>
    <x v="15"/>
    <n v="0.17098094565984476"/>
  </r>
  <r>
    <s v="ORD-44874"/>
    <x v="235"/>
    <x v="2"/>
    <s v="Argentina"/>
    <x v="1"/>
    <x v="4"/>
    <x v="14"/>
    <n v="7"/>
    <x v="512"/>
    <n v="2495.92"/>
    <x v="512"/>
    <x v="1"/>
    <x v="1"/>
    <x v="3"/>
    <x v="3"/>
    <x v="15"/>
    <n v="0.27009279143562293"/>
  </r>
  <r>
    <s v="ORD-32227"/>
    <x v="236"/>
    <x v="2"/>
    <s v="Brazil"/>
    <x v="1"/>
    <x v="3"/>
    <x v="8"/>
    <n v="5"/>
    <x v="513"/>
    <n v="11723.4"/>
    <x v="513"/>
    <x v="1"/>
    <x v="1"/>
    <x v="3"/>
    <x v="3"/>
    <x v="15"/>
    <n v="0.10786887762935667"/>
  </r>
  <r>
    <s v="ORD-59163"/>
    <x v="237"/>
    <x v="1"/>
    <s v="China"/>
    <x v="0"/>
    <x v="2"/>
    <x v="3"/>
    <n v="6"/>
    <x v="514"/>
    <n v="7967.52"/>
    <x v="514"/>
    <x v="0"/>
    <x v="1"/>
    <x v="3"/>
    <x v="3"/>
    <x v="15"/>
    <n v="0.25889737333574309"/>
  </r>
  <r>
    <s v="ORD-24809"/>
    <x v="237"/>
    <x v="2"/>
    <s v="Argentina"/>
    <x v="2"/>
    <x v="2"/>
    <x v="3"/>
    <n v="2"/>
    <x v="515"/>
    <n v="3204.04"/>
    <x v="515"/>
    <x v="1"/>
    <x v="1"/>
    <x v="3"/>
    <x v="3"/>
    <x v="15"/>
    <n v="0.151577383553264"/>
  </r>
  <r>
    <s v="ORD-55573"/>
    <x v="238"/>
    <x v="2"/>
    <s v="Brazil"/>
    <x v="2"/>
    <x v="0"/>
    <x v="4"/>
    <n v="9"/>
    <x v="516"/>
    <n v="11146.32"/>
    <x v="516"/>
    <x v="0"/>
    <x v="1"/>
    <x v="3"/>
    <x v="3"/>
    <x v="15"/>
    <n v="0.16672587903451544"/>
  </r>
  <r>
    <s v="ORD-76371"/>
    <x v="238"/>
    <x v="2"/>
    <s v="Argentina"/>
    <x v="1"/>
    <x v="1"/>
    <x v="5"/>
    <n v="9"/>
    <x v="517"/>
    <n v="4957.92"/>
    <x v="517"/>
    <x v="0"/>
    <x v="1"/>
    <x v="3"/>
    <x v="3"/>
    <x v="15"/>
    <n v="0.20394036208732694"/>
  </r>
  <r>
    <s v="ORD-32701"/>
    <x v="238"/>
    <x v="2"/>
    <s v="Argentina"/>
    <x v="1"/>
    <x v="0"/>
    <x v="15"/>
    <n v="5"/>
    <x v="518"/>
    <n v="8733.0499999999993"/>
    <x v="518"/>
    <x v="1"/>
    <x v="1"/>
    <x v="3"/>
    <x v="3"/>
    <x v="15"/>
    <n v="0.18598656826652774"/>
  </r>
  <r>
    <s v="ORD-23273"/>
    <x v="238"/>
    <x v="0"/>
    <s v="UAE"/>
    <x v="1"/>
    <x v="3"/>
    <x v="8"/>
    <n v="2"/>
    <x v="519"/>
    <n v="2101.42"/>
    <x v="519"/>
    <x v="1"/>
    <x v="1"/>
    <x v="3"/>
    <x v="3"/>
    <x v="15"/>
    <n v="0.17453912116568795"/>
  </r>
  <r>
    <s v="ORD-62289"/>
    <x v="239"/>
    <x v="1"/>
    <s v="India"/>
    <x v="1"/>
    <x v="1"/>
    <x v="1"/>
    <n v="6"/>
    <x v="520"/>
    <n v="14689.74"/>
    <x v="520"/>
    <x v="0"/>
    <x v="1"/>
    <x v="3"/>
    <x v="3"/>
    <x v="15"/>
    <n v="0.19734862563939184"/>
  </r>
  <r>
    <s v="ORD-81315"/>
    <x v="239"/>
    <x v="0"/>
    <s v="Saudi Arabia"/>
    <x v="0"/>
    <x v="2"/>
    <x v="11"/>
    <n v="1"/>
    <x v="521"/>
    <n v="1792.79"/>
    <x v="521"/>
    <x v="0"/>
    <x v="1"/>
    <x v="3"/>
    <x v="3"/>
    <x v="15"/>
    <n v="0.25803356779098502"/>
  </r>
  <r>
    <s v="ORD-26092"/>
    <x v="239"/>
    <x v="2"/>
    <s v="Argentina"/>
    <x v="0"/>
    <x v="4"/>
    <x v="12"/>
    <n v="5"/>
    <x v="522"/>
    <n v="11420"/>
    <x v="522"/>
    <x v="0"/>
    <x v="1"/>
    <x v="3"/>
    <x v="3"/>
    <x v="15"/>
    <n v="0.29350262697022766"/>
  </r>
  <r>
    <s v="ORD-20981"/>
    <x v="240"/>
    <x v="0"/>
    <s v="Saudi Arabia"/>
    <x v="0"/>
    <x v="1"/>
    <x v="10"/>
    <n v="2"/>
    <x v="523"/>
    <n v="2701.58"/>
    <x v="523"/>
    <x v="0"/>
    <x v="1"/>
    <x v="3"/>
    <x v="3"/>
    <x v="15"/>
    <n v="0.18955574145500043"/>
  </r>
  <r>
    <s v="ORD-60174"/>
    <x v="241"/>
    <x v="1"/>
    <s v="India"/>
    <x v="0"/>
    <x v="4"/>
    <x v="14"/>
    <n v="9"/>
    <x v="524"/>
    <n v="8077.59"/>
    <x v="524"/>
    <x v="0"/>
    <x v="1"/>
    <x v="3"/>
    <x v="3"/>
    <x v="15"/>
    <n v="0.16303749014248062"/>
  </r>
  <r>
    <s v="ORD-74374"/>
    <x v="241"/>
    <x v="2"/>
    <s v="Argentina"/>
    <x v="1"/>
    <x v="4"/>
    <x v="14"/>
    <n v="8"/>
    <x v="525"/>
    <n v="18731.84"/>
    <x v="525"/>
    <x v="1"/>
    <x v="1"/>
    <x v="3"/>
    <x v="3"/>
    <x v="15"/>
    <n v="0.27013630268035599"/>
  </r>
  <r>
    <s v="ORD-73988"/>
    <x v="241"/>
    <x v="3"/>
    <s v="France"/>
    <x v="1"/>
    <x v="2"/>
    <x v="9"/>
    <n v="1"/>
    <x v="526"/>
    <n v="2202.64"/>
    <x v="526"/>
    <x v="1"/>
    <x v="1"/>
    <x v="3"/>
    <x v="3"/>
    <x v="15"/>
    <n v="0.25948407365706605"/>
  </r>
  <r>
    <s v="ORD-90346"/>
    <x v="241"/>
    <x v="3"/>
    <s v="France"/>
    <x v="0"/>
    <x v="3"/>
    <x v="13"/>
    <n v="4"/>
    <x v="527"/>
    <n v="7246.64"/>
    <x v="527"/>
    <x v="0"/>
    <x v="1"/>
    <x v="3"/>
    <x v="3"/>
    <x v="15"/>
    <n v="0.15942422971197684"/>
  </r>
  <r>
    <s v="ORD-91480"/>
    <x v="242"/>
    <x v="3"/>
    <s v="France"/>
    <x v="1"/>
    <x v="4"/>
    <x v="14"/>
    <n v="5"/>
    <x v="528"/>
    <n v="3891.15"/>
    <x v="528"/>
    <x v="0"/>
    <x v="1"/>
    <x v="3"/>
    <x v="3"/>
    <x v="15"/>
    <n v="0.15998355242023565"/>
  </r>
  <r>
    <s v="ORD-20373"/>
    <x v="243"/>
    <x v="1"/>
    <s v="China"/>
    <x v="0"/>
    <x v="2"/>
    <x v="9"/>
    <n v="2"/>
    <x v="529"/>
    <n v="129.84"/>
    <x v="529"/>
    <x v="0"/>
    <x v="1"/>
    <x v="4"/>
    <x v="4"/>
    <x v="16"/>
    <n v="0.12022489217498458"/>
  </r>
  <r>
    <s v="ORD-24140"/>
    <x v="243"/>
    <x v="0"/>
    <s v="Saudi Arabia"/>
    <x v="1"/>
    <x v="0"/>
    <x v="0"/>
    <n v="4"/>
    <x v="530"/>
    <n v="2338.88"/>
    <x v="530"/>
    <x v="1"/>
    <x v="1"/>
    <x v="4"/>
    <x v="4"/>
    <x v="16"/>
    <n v="0.28999350116294975"/>
  </r>
  <r>
    <s v="ORD-88012"/>
    <x v="243"/>
    <x v="0"/>
    <s v="UAE"/>
    <x v="1"/>
    <x v="2"/>
    <x v="11"/>
    <n v="3"/>
    <x v="531"/>
    <n v="2933.97"/>
    <x v="531"/>
    <x v="0"/>
    <x v="1"/>
    <x v="4"/>
    <x v="4"/>
    <x v="16"/>
    <n v="0.16748978346745197"/>
  </r>
  <r>
    <s v="ORD-75664"/>
    <x v="244"/>
    <x v="1"/>
    <s v="India"/>
    <x v="2"/>
    <x v="0"/>
    <x v="0"/>
    <n v="2"/>
    <x v="532"/>
    <n v="2292.3200000000002"/>
    <x v="532"/>
    <x v="0"/>
    <x v="1"/>
    <x v="4"/>
    <x v="4"/>
    <x v="16"/>
    <n v="0.20652439449989529"/>
  </r>
  <r>
    <s v="ORD-29882"/>
    <x v="245"/>
    <x v="0"/>
    <s v="Saudi Arabia"/>
    <x v="1"/>
    <x v="0"/>
    <x v="15"/>
    <n v="8"/>
    <x v="533"/>
    <n v="11872.96"/>
    <x v="533"/>
    <x v="0"/>
    <x v="1"/>
    <x v="4"/>
    <x v="4"/>
    <x v="16"/>
    <n v="0.27365458992534297"/>
  </r>
  <r>
    <s v="ORD-85695"/>
    <x v="245"/>
    <x v="2"/>
    <s v="Argentina"/>
    <x v="0"/>
    <x v="0"/>
    <x v="4"/>
    <n v="3"/>
    <x v="534"/>
    <n v="4067.25"/>
    <x v="534"/>
    <x v="1"/>
    <x v="1"/>
    <x v="4"/>
    <x v="4"/>
    <x v="16"/>
    <n v="0.16486569549449873"/>
  </r>
  <r>
    <s v="ORD-31966"/>
    <x v="246"/>
    <x v="3"/>
    <s v="UK"/>
    <x v="1"/>
    <x v="0"/>
    <x v="0"/>
    <n v="7"/>
    <x v="535"/>
    <n v="13300.63"/>
    <x v="535"/>
    <x v="0"/>
    <x v="1"/>
    <x v="4"/>
    <x v="4"/>
    <x v="16"/>
    <n v="0.22406156700848004"/>
  </r>
  <r>
    <s v="ORD-82686"/>
    <x v="247"/>
    <x v="1"/>
    <s v="China"/>
    <x v="2"/>
    <x v="3"/>
    <x v="19"/>
    <n v="1"/>
    <x v="536"/>
    <n v="672.09"/>
    <x v="536"/>
    <x v="0"/>
    <x v="1"/>
    <x v="4"/>
    <x v="4"/>
    <x v="16"/>
    <n v="0.14936987605826599"/>
  </r>
  <r>
    <s v="ORD-72397"/>
    <x v="248"/>
    <x v="0"/>
    <s v="UAE"/>
    <x v="1"/>
    <x v="1"/>
    <x v="5"/>
    <n v="6"/>
    <x v="537"/>
    <n v="8844.18"/>
    <x v="537"/>
    <x v="0"/>
    <x v="1"/>
    <x v="4"/>
    <x v="4"/>
    <x v="16"/>
    <n v="0.13087250598698805"/>
  </r>
  <r>
    <s v="ORD-64549"/>
    <x v="249"/>
    <x v="4"/>
    <s v="Canada"/>
    <x v="2"/>
    <x v="4"/>
    <x v="17"/>
    <n v="4"/>
    <x v="538"/>
    <n v="7145.68"/>
    <x v="538"/>
    <x v="1"/>
    <x v="1"/>
    <x v="4"/>
    <x v="4"/>
    <x v="16"/>
    <n v="0.10723262166791683"/>
  </r>
  <r>
    <s v="ORD-62944"/>
    <x v="249"/>
    <x v="0"/>
    <s v="Saudi Arabia"/>
    <x v="2"/>
    <x v="3"/>
    <x v="6"/>
    <n v="4"/>
    <x v="539"/>
    <n v="1197.68"/>
    <x v="539"/>
    <x v="0"/>
    <x v="1"/>
    <x v="4"/>
    <x v="4"/>
    <x v="16"/>
    <n v="0.20118896533297709"/>
  </r>
  <r>
    <s v="ORD-80538"/>
    <x v="250"/>
    <x v="1"/>
    <s v="India"/>
    <x v="1"/>
    <x v="4"/>
    <x v="17"/>
    <n v="2"/>
    <x v="540"/>
    <n v="4490.6000000000004"/>
    <x v="540"/>
    <x v="1"/>
    <x v="1"/>
    <x v="4"/>
    <x v="4"/>
    <x v="16"/>
    <n v="0.26360619961697768"/>
  </r>
  <r>
    <s v="ORD-49254"/>
    <x v="250"/>
    <x v="2"/>
    <s v="Argentina"/>
    <x v="0"/>
    <x v="1"/>
    <x v="16"/>
    <n v="9"/>
    <x v="541"/>
    <n v="13458.51"/>
    <x v="541"/>
    <x v="0"/>
    <x v="1"/>
    <x v="4"/>
    <x v="4"/>
    <x v="16"/>
    <n v="0.19600906786858277"/>
  </r>
  <r>
    <s v="ORD-45689"/>
    <x v="250"/>
    <x v="2"/>
    <s v="Argentina"/>
    <x v="2"/>
    <x v="0"/>
    <x v="15"/>
    <n v="1"/>
    <x v="542"/>
    <n v="327.43"/>
    <x v="542"/>
    <x v="1"/>
    <x v="1"/>
    <x v="4"/>
    <x v="4"/>
    <x v="16"/>
    <n v="0.29697950707021348"/>
  </r>
  <r>
    <s v="ORD-48907"/>
    <x v="250"/>
    <x v="1"/>
    <s v="China"/>
    <x v="0"/>
    <x v="0"/>
    <x v="2"/>
    <n v="2"/>
    <x v="543"/>
    <n v="4846.3999999999996"/>
    <x v="543"/>
    <x v="0"/>
    <x v="1"/>
    <x v="4"/>
    <x v="4"/>
    <x v="16"/>
    <n v="0.23760523275008255"/>
  </r>
  <r>
    <s v="ORD-65502"/>
    <x v="251"/>
    <x v="3"/>
    <s v="France"/>
    <x v="1"/>
    <x v="4"/>
    <x v="17"/>
    <n v="2"/>
    <x v="544"/>
    <n v="1683.34"/>
    <x v="544"/>
    <x v="0"/>
    <x v="1"/>
    <x v="4"/>
    <x v="4"/>
    <x v="16"/>
    <n v="0.29461665498354461"/>
  </r>
  <r>
    <s v="ORD-85713"/>
    <x v="252"/>
    <x v="2"/>
    <s v="Brazil"/>
    <x v="0"/>
    <x v="2"/>
    <x v="9"/>
    <n v="1"/>
    <x v="545"/>
    <n v="1345.37"/>
    <x v="545"/>
    <x v="0"/>
    <x v="1"/>
    <x v="4"/>
    <x v="4"/>
    <x v="16"/>
    <n v="0.2651835554531467"/>
  </r>
  <r>
    <s v="ORD-58538"/>
    <x v="253"/>
    <x v="2"/>
    <s v="Brazil"/>
    <x v="0"/>
    <x v="0"/>
    <x v="0"/>
    <n v="5"/>
    <x v="546"/>
    <n v="6050.05"/>
    <x v="546"/>
    <x v="0"/>
    <x v="1"/>
    <x v="4"/>
    <x v="4"/>
    <x v="16"/>
    <n v="0.13464020958504475"/>
  </r>
  <r>
    <s v="ORD-11913"/>
    <x v="253"/>
    <x v="3"/>
    <s v="France"/>
    <x v="2"/>
    <x v="4"/>
    <x v="12"/>
    <n v="2"/>
    <x v="547"/>
    <n v="986.78"/>
    <x v="547"/>
    <x v="1"/>
    <x v="1"/>
    <x v="4"/>
    <x v="4"/>
    <x v="16"/>
    <n v="0.27088104744725272"/>
  </r>
  <r>
    <s v="ORD-84760"/>
    <x v="254"/>
    <x v="0"/>
    <s v="UAE"/>
    <x v="0"/>
    <x v="0"/>
    <x v="0"/>
    <n v="9"/>
    <x v="548"/>
    <n v="18168.03"/>
    <x v="548"/>
    <x v="0"/>
    <x v="1"/>
    <x v="4"/>
    <x v="4"/>
    <x v="16"/>
    <n v="0.28035455687820859"/>
  </r>
  <r>
    <s v="ORD-32495"/>
    <x v="254"/>
    <x v="4"/>
    <s v="USA"/>
    <x v="0"/>
    <x v="2"/>
    <x v="3"/>
    <n v="8"/>
    <x v="549"/>
    <n v="591.52"/>
    <x v="549"/>
    <x v="0"/>
    <x v="1"/>
    <x v="4"/>
    <x v="4"/>
    <x v="16"/>
    <n v="0.16528604273735462"/>
  </r>
  <r>
    <s v="ORD-62972"/>
    <x v="255"/>
    <x v="1"/>
    <s v="China"/>
    <x v="0"/>
    <x v="3"/>
    <x v="6"/>
    <n v="4"/>
    <x v="550"/>
    <n v="7276.28"/>
    <x v="550"/>
    <x v="0"/>
    <x v="1"/>
    <x v="4"/>
    <x v="4"/>
    <x v="16"/>
    <n v="0.2772391936539001"/>
  </r>
  <r>
    <s v="ORD-28901"/>
    <x v="256"/>
    <x v="1"/>
    <s v="India"/>
    <x v="1"/>
    <x v="1"/>
    <x v="16"/>
    <n v="3"/>
    <x v="551"/>
    <n v="2226.36"/>
    <x v="551"/>
    <x v="0"/>
    <x v="1"/>
    <x v="4"/>
    <x v="4"/>
    <x v="16"/>
    <n v="0.17061032357749867"/>
  </r>
  <r>
    <s v="ORD-11447"/>
    <x v="257"/>
    <x v="0"/>
    <s v="UAE"/>
    <x v="1"/>
    <x v="1"/>
    <x v="1"/>
    <n v="1"/>
    <x v="552"/>
    <n v="1831.29"/>
    <x v="552"/>
    <x v="1"/>
    <x v="1"/>
    <x v="4"/>
    <x v="4"/>
    <x v="16"/>
    <n v="0.2124131077000366"/>
  </r>
  <r>
    <s v="ORD-65382"/>
    <x v="258"/>
    <x v="2"/>
    <s v="Argentina"/>
    <x v="2"/>
    <x v="4"/>
    <x v="7"/>
    <n v="7"/>
    <x v="553"/>
    <n v="10013.01"/>
    <x v="553"/>
    <x v="1"/>
    <x v="1"/>
    <x v="5"/>
    <x v="5"/>
    <x v="17"/>
    <n v="0.17608391482681032"/>
  </r>
  <r>
    <s v="ORD-12837"/>
    <x v="258"/>
    <x v="0"/>
    <s v="Saudi Arabia"/>
    <x v="2"/>
    <x v="2"/>
    <x v="9"/>
    <n v="1"/>
    <x v="554"/>
    <n v="2231.0300000000002"/>
    <x v="554"/>
    <x v="1"/>
    <x v="1"/>
    <x v="5"/>
    <x v="5"/>
    <x v="17"/>
    <n v="0.1574833148814673"/>
  </r>
  <r>
    <s v="ORD-56618"/>
    <x v="259"/>
    <x v="1"/>
    <s v="China"/>
    <x v="2"/>
    <x v="3"/>
    <x v="13"/>
    <n v="1"/>
    <x v="555"/>
    <n v="1298.08"/>
    <x v="555"/>
    <x v="1"/>
    <x v="1"/>
    <x v="5"/>
    <x v="5"/>
    <x v="17"/>
    <n v="0.29934210526315791"/>
  </r>
  <r>
    <s v="ORD-30609"/>
    <x v="260"/>
    <x v="2"/>
    <s v="Argentina"/>
    <x v="2"/>
    <x v="3"/>
    <x v="8"/>
    <n v="3"/>
    <x v="556"/>
    <n v="3812.19"/>
    <x v="556"/>
    <x v="1"/>
    <x v="1"/>
    <x v="5"/>
    <x v="5"/>
    <x v="17"/>
    <n v="0.11541135148038267"/>
  </r>
  <r>
    <s v="ORD-21984"/>
    <x v="261"/>
    <x v="4"/>
    <s v="USA"/>
    <x v="0"/>
    <x v="0"/>
    <x v="4"/>
    <n v="2"/>
    <x v="557"/>
    <n v="4401.66"/>
    <x v="557"/>
    <x v="1"/>
    <x v="1"/>
    <x v="5"/>
    <x v="5"/>
    <x v="17"/>
    <n v="0.16343833917203965"/>
  </r>
  <r>
    <s v="ORD-81192"/>
    <x v="262"/>
    <x v="1"/>
    <s v="China"/>
    <x v="1"/>
    <x v="1"/>
    <x v="10"/>
    <n v="3"/>
    <x v="558"/>
    <n v="1974.45"/>
    <x v="558"/>
    <x v="0"/>
    <x v="1"/>
    <x v="5"/>
    <x v="5"/>
    <x v="17"/>
    <n v="0.21552837499050367"/>
  </r>
  <r>
    <s v="ORD-37684"/>
    <x v="262"/>
    <x v="0"/>
    <s v="Saudi Arabia"/>
    <x v="1"/>
    <x v="0"/>
    <x v="2"/>
    <n v="2"/>
    <x v="559"/>
    <n v="3216.74"/>
    <x v="559"/>
    <x v="0"/>
    <x v="1"/>
    <x v="5"/>
    <x v="5"/>
    <x v="17"/>
    <n v="0.14421122005508683"/>
  </r>
  <r>
    <s v="ORD-44203"/>
    <x v="263"/>
    <x v="1"/>
    <s v="China"/>
    <x v="2"/>
    <x v="3"/>
    <x v="19"/>
    <n v="8"/>
    <x v="560"/>
    <n v="1746.8"/>
    <x v="560"/>
    <x v="0"/>
    <x v="1"/>
    <x v="5"/>
    <x v="5"/>
    <x v="17"/>
    <n v="0.17391229677123884"/>
  </r>
  <r>
    <s v="ORD-64738"/>
    <x v="264"/>
    <x v="3"/>
    <s v="France"/>
    <x v="1"/>
    <x v="3"/>
    <x v="13"/>
    <n v="5"/>
    <x v="561"/>
    <n v="7437.7"/>
    <x v="561"/>
    <x v="0"/>
    <x v="1"/>
    <x v="5"/>
    <x v="5"/>
    <x v="17"/>
    <n v="0.29305161541874508"/>
  </r>
  <r>
    <s v="ORD-95965"/>
    <x v="264"/>
    <x v="1"/>
    <s v="China"/>
    <x v="2"/>
    <x v="0"/>
    <x v="4"/>
    <n v="2"/>
    <x v="562"/>
    <n v="3342"/>
    <x v="562"/>
    <x v="0"/>
    <x v="1"/>
    <x v="5"/>
    <x v="5"/>
    <x v="17"/>
    <n v="0.29572710951526032"/>
  </r>
  <r>
    <s v="ORD-12522"/>
    <x v="264"/>
    <x v="0"/>
    <s v="Saudi Arabia"/>
    <x v="1"/>
    <x v="0"/>
    <x v="4"/>
    <n v="7"/>
    <x v="563"/>
    <n v="9356.5499999999993"/>
    <x v="563"/>
    <x v="0"/>
    <x v="1"/>
    <x v="5"/>
    <x v="5"/>
    <x v="17"/>
    <n v="0.24180921386622209"/>
  </r>
  <r>
    <s v="ORD-86798"/>
    <x v="265"/>
    <x v="3"/>
    <s v="France"/>
    <x v="1"/>
    <x v="1"/>
    <x v="1"/>
    <n v="6"/>
    <x v="564"/>
    <n v="11865.24"/>
    <x v="564"/>
    <x v="1"/>
    <x v="1"/>
    <x v="5"/>
    <x v="5"/>
    <x v="17"/>
    <n v="0.29415334203100824"/>
  </r>
  <r>
    <s v="ORD-44976"/>
    <x v="265"/>
    <x v="3"/>
    <s v="France"/>
    <x v="2"/>
    <x v="3"/>
    <x v="6"/>
    <n v="3"/>
    <x v="565"/>
    <n v="5646.3"/>
    <x v="565"/>
    <x v="1"/>
    <x v="1"/>
    <x v="5"/>
    <x v="5"/>
    <x v="17"/>
    <n v="0.26205125480403091"/>
  </r>
  <r>
    <s v="ORD-97068"/>
    <x v="266"/>
    <x v="2"/>
    <s v="Argentina"/>
    <x v="1"/>
    <x v="4"/>
    <x v="7"/>
    <n v="2"/>
    <x v="566"/>
    <n v="4343.8599999999997"/>
    <x v="566"/>
    <x v="0"/>
    <x v="1"/>
    <x v="5"/>
    <x v="5"/>
    <x v="17"/>
    <n v="0.28934634173292884"/>
  </r>
  <r>
    <s v="ORD-70666"/>
    <x v="267"/>
    <x v="3"/>
    <s v="France"/>
    <x v="0"/>
    <x v="2"/>
    <x v="18"/>
    <n v="1"/>
    <x v="567"/>
    <n v="1695.67"/>
    <x v="567"/>
    <x v="0"/>
    <x v="1"/>
    <x v="5"/>
    <x v="5"/>
    <x v="17"/>
    <n v="0.22362841826534643"/>
  </r>
  <r>
    <s v="ORD-71516"/>
    <x v="267"/>
    <x v="0"/>
    <s v="UAE"/>
    <x v="2"/>
    <x v="2"/>
    <x v="11"/>
    <n v="7"/>
    <x v="568"/>
    <n v="9311.19"/>
    <x v="568"/>
    <x v="0"/>
    <x v="1"/>
    <x v="5"/>
    <x v="5"/>
    <x v="17"/>
    <n v="0.24645399782412344"/>
  </r>
  <r>
    <s v="ORD-26897"/>
    <x v="267"/>
    <x v="1"/>
    <s v="India"/>
    <x v="1"/>
    <x v="0"/>
    <x v="0"/>
    <n v="1"/>
    <x v="569"/>
    <n v="1024.05"/>
    <x v="569"/>
    <x v="0"/>
    <x v="1"/>
    <x v="5"/>
    <x v="5"/>
    <x v="17"/>
    <n v="0.20355451393974902"/>
  </r>
  <r>
    <s v="ORD-64487"/>
    <x v="267"/>
    <x v="2"/>
    <s v="Argentina"/>
    <x v="1"/>
    <x v="3"/>
    <x v="19"/>
    <n v="8"/>
    <x v="570"/>
    <n v="19432.72"/>
    <x v="570"/>
    <x v="1"/>
    <x v="1"/>
    <x v="5"/>
    <x v="5"/>
    <x v="17"/>
    <n v="0.28885354186135548"/>
  </r>
  <r>
    <s v="ORD-83793"/>
    <x v="267"/>
    <x v="3"/>
    <s v="France"/>
    <x v="2"/>
    <x v="1"/>
    <x v="5"/>
    <n v="6"/>
    <x v="571"/>
    <n v="11360.34"/>
    <x v="571"/>
    <x v="0"/>
    <x v="1"/>
    <x v="5"/>
    <x v="5"/>
    <x v="17"/>
    <n v="0.24139594413547483"/>
  </r>
  <r>
    <s v="ORD-21172"/>
    <x v="267"/>
    <x v="3"/>
    <s v="France"/>
    <x v="1"/>
    <x v="2"/>
    <x v="3"/>
    <n v="4"/>
    <x v="572"/>
    <n v="8214.2800000000007"/>
    <x v="572"/>
    <x v="1"/>
    <x v="1"/>
    <x v="5"/>
    <x v="5"/>
    <x v="17"/>
    <n v="0.14270270796710119"/>
  </r>
  <r>
    <s v="ORD-62939"/>
    <x v="268"/>
    <x v="1"/>
    <s v="China"/>
    <x v="1"/>
    <x v="0"/>
    <x v="15"/>
    <n v="2"/>
    <x v="573"/>
    <n v="1678.86"/>
    <x v="573"/>
    <x v="1"/>
    <x v="1"/>
    <x v="5"/>
    <x v="5"/>
    <x v="17"/>
    <n v="0.12504914048818841"/>
  </r>
  <r>
    <s v="ORD-99878"/>
    <x v="268"/>
    <x v="1"/>
    <s v="China"/>
    <x v="2"/>
    <x v="1"/>
    <x v="1"/>
    <n v="1"/>
    <x v="574"/>
    <n v="2070.06"/>
    <x v="574"/>
    <x v="1"/>
    <x v="1"/>
    <x v="5"/>
    <x v="5"/>
    <x v="17"/>
    <n v="0.17156024463059041"/>
  </r>
  <r>
    <s v="ORD-82271"/>
    <x v="268"/>
    <x v="1"/>
    <s v="India"/>
    <x v="2"/>
    <x v="1"/>
    <x v="5"/>
    <n v="3"/>
    <x v="575"/>
    <n v="2617.1999999999998"/>
    <x v="575"/>
    <x v="0"/>
    <x v="1"/>
    <x v="5"/>
    <x v="5"/>
    <x v="17"/>
    <n v="0.24987773192725052"/>
  </r>
  <r>
    <s v="ORD-30512"/>
    <x v="268"/>
    <x v="1"/>
    <s v="China"/>
    <x v="0"/>
    <x v="1"/>
    <x v="16"/>
    <n v="5"/>
    <x v="576"/>
    <n v="1505.8"/>
    <x v="576"/>
    <x v="0"/>
    <x v="1"/>
    <x v="5"/>
    <x v="5"/>
    <x v="17"/>
    <n v="0.20276929207066011"/>
  </r>
  <r>
    <s v="ORD-65582"/>
    <x v="268"/>
    <x v="2"/>
    <s v="Argentina"/>
    <x v="0"/>
    <x v="1"/>
    <x v="5"/>
    <n v="7"/>
    <x v="577"/>
    <n v="15889.37"/>
    <x v="577"/>
    <x v="0"/>
    <x v="1"/>
    <x v="5"/>
    <x v="5"/>
    <x v="17"/>
    <n v="0.10243137393112502"/>
  </r>
  <r>
    <s v="ORD-13146"/>
    <x v="269"/>
    <x v="0"/>
    <s v="Saudi Arabia"/>
    <x v="2"/>
    <x v="0"/>
    <x v="2"/>
    <n v="8"/>
    <x v="578"/>
    <n v="11834.48"/>
    <x v="578"/>
    <x v="0"/>
    <x v="1"/>
    <x v="5"/>
    <x v="5"/>
    <x v="17"/>
    <n v="0.18017014689280814"/>
  </r>
  <r>
    <s v="ORD-36599"/>
    <x v="270"/>
    <x v="1"/>
    <s v="India"/>
    <x v="0"/>
    <x v="1"/>
    <x v="10"/>
    <n v="3"/>
    <x v="579"/>
    <n v="1527.48"/>
    <x v="579"/>
    <x v="1"/>
    <x v="1"/>
    <x v="5"/>
    <x v="5"/>
    <x v="17"/>
    <n v="0.27163694450991177"/>
  </r>
  <r>
    <s v="ORD-78930"/>
    <x v="271"/>
    <x v="2"/>
    <s v="Argentina"/>
    <x v="0"/>
    <x v="0"/>
    <x v="0"/>
    <n v="3"/>
    <x v="580"/>
    <n v="4339.95"/>
    <x v="580"/>
    <x v="1"/>
    <x v="1"/>
    <x v="5"/>
    <x v="5"/>
    <x v="17"/>
    <n v="0.1194345556976463"/>
  </r>
  <r>
    <s v="ORD-64699"/>
    <x v="272"/>
    <x v="3"/>
    <s v="France"/>
    <x v="1"/>
    <x v="1"/>
    <x v="1"/>
    <n v="1"/>
    <x v="581"/>
    <n v="385.65"/>
    <x v="581"/>
    <x v="1"/>
    <x v="1"/>
    <x v="5"/>
    <x v="5"/>
    <x v="17"/>
    <n v="0.29900168546609623"/>
  </r>
  <r>
    <s v="ORD-57411"/>
    <x v="272"/>
    <x v="1"/>
    <s v="China"/>
    <x v="0"/>
    <x v="1"/>
    <x v="1"/>
    <n v="4"/>
    <x v="582"/>
    <n v="5984.28"/>
    <x v="582"/>
    <x v="0"/>
    <x v="1"/>
    <x v="5"/>
    <x v="5"/>
    <x v="17"/>
    <n v="0.18152726810911254"/>
  </r>
  <r>
    <s v="ORD-96525"/>
    <x v="273"/>
    <x v="3"/>
    <s v="UK"/>
    <x v="0"/>
    <x v="0"/>
    <x v="0"/>
    <n v="8"/>
    <x v="583"/>
    <n v="16214.24"/>
    <x v="583"/>
    <x v="1"/>
    <x v="1"/>
    <x v="5"/>
    <x v="5"/>
    <x v="17"/>
    <n v="0.29252989964376991"/>
  </r>
  <r>
    <s v="ORD-11022"/>
    <x v="274"/>
    <x v="0"/>
    <s v="UAE"/>
    <x v="2"/>
    <x v="0"/>
    <x v="4"/>
    <n v="9"/>
    <x v="584"/>
    <n v="22210.83"/>
    <x v="584"/>
    <x v="0"/>
    <x v="1"/>
    <x v="6"/>
    <x v="6"/>
    <x v="18"/>
    <n v="0.2544488431994662"/>
  </r>
  <r>
    <s v="ORD-26554"/>
    <x v="274"/>
    <x v="4"/>
    <s v="USA"/>
    <x v="0"/>
    <x v="3"/>
    <x v="6"/>
    <n v="3"/>
    <x v="585"/>
    <n v="6832.77"/>
    <x v="585"/>
    <x v="0"/>
    <x v="1"/>
    <x v="6"/>
    <x v="6"/>
    <x v="18"/>
    <n v="0.20774005271654103"/>
  </r>
  <r>
    <s v="ORD-50732"/>
    <x v="274"/>
    <x v="4"/>
    <s v="USA"/>
    <x v="2"/>
    <x v="4"/>
    <x v="7"/>
    <n v="4"/>
    <x v="586"/>
    <n v="3587.52"/>
    <x v="586"/>
    <x v="0"/>
    <x v="1"/>
    <x v="6"/>
    <x v="6"/>
    <x v="18"/>
    <n v="0.27935732762465437"/>
  </r>
  <r>
    <s v="ORD-92769"/>
    <x v="275"/>
    <x v="4"/>
    <s v="USA"/>
    <x v="2"/>
    <x v="2"/>
    <x v="9"/>
    <n v="9"/>
    <x v="587"/>
    <n v="1604.43"/>
    <x v="587"/>
    <x v="1"/>
    <x v="1"/>
    <x v="6"/>
    <x v="6"/>
    <x v="18"/>
    <n v="0.25351059254688579"/>
  </r>
  <r>
    <s v="ORD-57399"/>
    <x v="276"/>
    <x v="1"/>
    <s v="China"/>
    <x v="1"/>
    <x v="2"/>
    <x v="9"/>
    <n v="2"/>
    <x v="588"/>
    <n v="1779"/>
    <x v="588"/>
    <x v="1"/>
    <x v="1"/>
    <x v="6"/>
    <x v="6"/>
    <x v="18"/>
    <n v="0.20644744238336143"/>
  </r>
  <r>
    <s v="ORD-30571"/>
    <x v="277"/>
    <x v="1"/>
    <s v="India"/>
    <x v="2"/>
    <x v="2"/>
    <x v="18"/>
    <n v="7"/>
    <x v="589"/>
    <n v="14114.31"/>
    <x v="589"/>
    <x v="1"/>
    <x v="1"/>
    <x v="6"/>
    <x v="6"/>
    <x v="18"/>
    <n v="0.21441005617702885"/>
  </r>
  <r>
    <s v="ORD-55655"/>
    <x v="277"/>
    <x v="3"/>
    <s v="France"/>
    <x v="1"/>
    <x v="2"/>
    <x v="18"/>
    <n v="4"/>
    <x v="590"/>
    <n v="4701.6000000000004"/>
    <x v="590"/>
    <x v="0"/>
    <x v="1"/>
    <x v="6"/>
    <x v="6"/>
    <x v="18"/>
    <n v="0.26841926152799045"/>
  </r>
  <r>
    <s v="ORD-95768"/>
    <x v="278"/>
    <x v="3"/>
    <s v="France"/>
    <x v="1"/>
    <x v="1"/>
    <x v="5"/>
    <n v="1"/>
    <x v="591"/>
    <n v="1529.3"/>
    <x v="591"/>
    <x v="1"/>
    <x v="1"/>
    <x v="6"/>
    <x v="6"/>
    <x v="18"/>
    <n v="0.23731772706467011"/>
  </r>
  <r>
    <s v="ORD-37125"/>
    <x v="279"/>
    <x v="1"/>
    <s v="India"/>
    <x v="2"/>
    <x v="2"/>
    <x v="3"/>
    <n v="3"/>
    <x v="592"/>
    <n v="4575.57"/>
    <x v="592"/>
    <x v="0"/>
    <x v="1"/>
    <x v="6"/>
    <x v="6"/>
    <x v="18"/>
    <n v="0.21828100105560619"/>
  </r>
  <r>
    <s v="ORD-86754"/>
    <x v="279"/>
    <x v="2"/>
    <s v="Argentina"/>
    <x v="1"/>
    <x v="4"/>
    <x v="17"/>
    <n v="2"/>
    <x v="593"/>
    <n v="918.46"/>
    <x v="593"/>
    <x v="0"/>
    <x v="1"/>
    <x v="6"/>
    <x v="6"/>
    <x v="18"/>
    <n v="0.29823835550813316"/>
  </r>
  <r>
    <s v="ORD-17316"/>
    <x v="280"/>
    <x v="3"/>
    <s v="UK"/>
    <x v="0"/>
    <x v="1"/>
    <x v="1"/>
    <n v="5"/>
    <x v="594"/>
    <n v="11250.85"/>
    <x v="594"/>
    <x v="1"/>
    <x v="1"/>
    <x v="6"/>
    <x v="6"/>
    <x v="18"/>
    <n v="0.1486963207224343"/>
  </r>
  <r>
    <s v="ORD-74805"/>
    <x v="281"/>
    <x v="2"/>
    <s v="Argentina"/>
    <x v="0"/>
    <x v="4"/>
    <x v="17"/>
    <n v="3"/>
    <x v="595"/>
    <n v="5862.03"/>
    <x v="595"/>
    <x v="0"/>
    <x v="1"/>
    <x v="6"/>
    <x v="6"/>
    <x v="18"/>
    <n v="0.21168093646740124"/>
  </r>
  <r>
    <s v="ORD-21836"/>
    <x v="282"/>
    <x v="2"/>
    <s v="Brazil"/>
    <x v="2"/>
    <x v="1"/>
    <x v="16"/>
    <n v="3"/>
    <x v="596"/>
    <n v="5723.04"/>
    <x v="596"/>
    <x v="0"/>
    <x v="1"/>
    <x v="6"/>
    <x v="6"/>
    <x v="18"/>
    <n v="0.23920329055886383"/>
  </r>
  <r>
    <s v="ORD-18077"/>
    <x v="282"/>
    <x v="2"/>
    <s v="Argentina"/>
    <x v="2"/>
    <x v="0"/>
    <x v="0"/>
    <n v="5"/>
    <x v="597"/>
    <n v="278.64999999999998"/>
    <x v="597"/>
    <x v="1"/>
    <x v="1"/>
    <x v="6"/>
    <x v="6"/>
    <x v="18"/>
    <n v="0.29352233985286208"/>
  </r>
  <r>
    <s v="ORD-74462"/>
    <x v="283"/>
    <x v="3"/>
    <s v="UK"/>
    <x v="1"/>
    <x v="3"/>
    <x v="8"/>
    <n v="9"/>
    <x v="598"/>
    <n v="11984.31"/>
    <x v="598"/>
    <x v="1"/>
    <x v="1"/>
    <x v="6"/>
    <x v="6"/>
    <x v="18"/>
    <n v="0.22587950411830138"/>
  </r>
  <r>
    <s v="ORD-89344"/>
    <x v="283"/>
    <x v="2"/>
    <s v="Brazil"/>
    <x v="0"/>
    <x v="2"/>
    <x v="9"/>
    <n v="2"/>
    <x v="599"/>
    <n v="2479.38"/>
    <x v="599"/>
    <x v="0"/>
    <x v="1"/>
    <x v="6"/>
    <x v="6"/>
    <x v="18"/>
    <n v="0.10550621526349328"/>
  </r>
  <r>
    <s v="ORD-86073"/>
    <x v="283"/>
    <x v="0"/>
    <s v="Saudi Arabia"/>
    <x v="1"/>
    <x v="3"/>
    <x v="19"/>
    <n v="6"/>
    <x v="600"/>
    <n v="5248.08"/>
    <x v="600"/>
    <x v="1"/>
    <x v="1"/>
    <x v="6"/>
    <x v="6"/>
    <x v="18"/>
    <n v="0.12688259325315163"/>
  </r>
  <r>
    <s v="ORD-36016"/>
    <x v="283"/>
    <x v="2"/>
    <s v="Brazil"/>
    <x v="1"/>
    <x v="4"/>
    <x v="7"/>
    <n v="9"/>
    <x v="601"/>
    <n v="5901.48"/>
    <x v="601"/>
    <x v="0"/>
    <x v="1"/>
    <x v="6"/>
    <x v="6"/>
    <x v="18"/>
    <n v="0.27414987426882753"/>
  </r>
  <r>
    <s v="ORD-17929"/>
    <x v="284"/>
    <x v="0"/>
    <s v="Saudi Arabia"/>
    <x v="0"/>
    <x v="2"/>
    <x v="9"/>
    <n v="6"/>
    <x v="602"/>
    <n v="9165.06"/>
    <x v="602"/>
    <x v="0"/>
    <x v="1"/>
    <x v="6"/>
    <x v="6"/>
    <x v="18"/>
    <n v="0.26708172123259427"/>
  </r>
  <r>
    <s v="ORD-52660"/>
    <x v="285"/>
    <x v="4"/>
    <s v="Canada"/>
    <x v="0"/>
    <x v="4"/>
    <x v="17"/>
    <n v="4"/>
    <x v="603"/>
    <n v="4457.16"/>
    <x v="603"/>
    <x v="0"/>
    <x v="1"/>
    <x v="7"/>
    <x v="7"/>
    <x v="19"/>
    <n v="0.24468944350214036"/>
  </r>
  <r>
    <s v="ORD-97232"/>
    <x v="285"/>
    <x v="0"/>
    <s v="UAE"/>
    <x v="1"/>
    <x v="4"/>
    <x v="14"/>
    <n v="1"/>
    <x v="604"/>
    <n v="2387.4299999999998"/>
    <x v="604"/>
    <x v="0"/>
    <x v="1"/>
    <x v="7"/>
    <x v="7"/>
    <x v="19"/>
    <n v="0.22123371156431812"/>
  </r>
  <r>
    <s v="ORD-52672"/>
    <x v="285"/>
    <x v="1"/>
    <s v="China"/>
    <x v="2"/>
    <x v="4"/>
    <x v="7"/>
    <n v="5"/>
    <x v="605"/>
    <n v="9627.9500000000007"/>
    <x v="605"/>
    <x v="1"/>
    <x v="1"/>
    <x v="7"/>
    <x v="7"/>
    <x v="19"/>
    <n v="0.10000259660675428"/>
  </r>
  <r>
    <s v="ORD-93434"/>
    <x v="286"/>
    <x v="4"/>
    <s v="Canada"/>
    <x v="1"/>
    <x v="4"/>
    <x v="14"/>
    <n v="3"/>
    <x v="606"/>
    <n v="1591.32"/>
    <x v="606"/>
    <x v="0"/>
    <x v="1"/>
    <x v="7"/>
    <x v="7"/>
    <x v="19"/>
    <n v="0.22215519191614508"/>
  </r>
  <r>
    <s v="ORD-52418"/>
    <x v="286"/>
    <x v="3"/>
    <s v="UK"/>
    <x v="1"/>
    <x v="1"/>
    <x v="10"/>
    <n v="1"/>
    <x v="607"/>
    <n v="842.58"/>
    <x v="607"/>
    <x v="0"/>
    <x v="1"/>
    <x v="7"/>
    <x v="7"/>
    <x v="19"/>
    <n v="0.26685893327636545"/>
  </r>
  <r>
    <s v="ORD-18937"/>
    <x v="286"/>
    <x v="4"/>
    <s v="USA"/>
    <x v="0"/>
    <x v="3"/>
    <x v="6"/>
    <n v="6"/>
    <x v="582"/>
    <n v="8976.42"/>
    <x v="608"/>
    <x v="0"/>
    <x v="1"/>
    <x v="7"/>
    <x v="7"/>
    <x v="19"/>
    <n v="0.17219448287847494"/>
  </r>
  <r>
    <s v="ORD-73412"/>
    <x v="287"/>
    <x v="4"/>
    <s v="Canada"/>
    <x v="2"/>
    <x v="2"/>
    <x v="3"/>
    <n v="6"/>
    <x v="608"/>
    <n v="716.16"/>
    <x v="609"/>
    <x v="0"/>
    <x v="1"/>
    <x v="7"/>
    <x v="7"/>
    <x v="19"/>
    <n v="0.1420073726541555"/>
  </r>
  <r>
    <s v="ORD-52312"/>
    <x v="287"/>
    <x v="3"/>
    <s v="UK"/>
    <x v="1"/>
    <x v="0"/>
    <x v="4"/>
    <n v="4"/>
    <x v="609"/>
    <n v="1390.72"/>
    <x v="610"/>
    <x v="1"/>
    <x v="1"/>
    <x v="7"/>
    <x v="7"/>
    <x v="19"/>
    <n v="0.13949608835710997"/>
  </r>
  <r>
    <s v="ORD-14581"/>
    <x v="287"/>
    <x v="0"/>
    <s v="Saudi Arabia"/>
    <x v="1"/>
    <x v="4"/>
    <x v="14"/>
    <n v="5"/>
    <x v="610"/>
    <n v="12268.7"/>
    <x v="611"/>
    <x v="1"/>
    <x v="1"/>
    <x v="7"/>
    <x v="7"/>
    <x v="19"/>
    <n v="0.22990210861786495"/>
  </r>
  <r>
    <s v="ORD-52072"/>
    <x v="288"/>
    <x v="0"/>
    <s v="Saudi Arabia"/>
    <x v="2"/>
    <x v="2"/>
    <x v="11"/>
    <n v="5"/>
    <x v="611"/>
    <n v="566.20000000000005"/>
    <x v="612"/>
    <x v="1"/>
    <x v="1"/>
    <x v="7"/>
    <x v="7"/>
    <x v="19"/>
    <n v="0.12703991522430236"/>
  </r>
  <r>
    <s v="ORD-42054"/>
    <x v="289"/>
    <x v="0"/>
    <s v="UAE"/>
    <x v="0"/>
    <x v="0"/>
    <x v="15"/>
    <n v="2"/>
    <x v="612"/>
    <n v="740.48"/>
    <x v="613"/>
    <x v="0"/>
    <x v="1"/>
    <x v="7"/>
    <x v="7"/>
    <x v="19"/>
    <n v="0.2773201166810717"/>
  </r>
  <r>
    <s v="ORD-42245"/>
    <x v="289"/>
    <x v="4"/>
    <s v="USA"/>
    <x v="2"/>
    <x v="4"/>
    <x v="17"/>
    <n v="3"/>
    <x v="613"/>
    <n v="6443.97"/>
    <x v="614"/>
    <x v="0"/>
    <x v="1"/>
    <x v="7"/>
    <x v="7"/>
    <x v="19"/>
    <n v="0.18090090425622712"/>
  </r>
  <r>
    <s v="ORD-47634"/>
    <x v="290"/>
    <x v="1"/>
    <s v="China"/>
    <x v="1"/>
    <x v="0"/>
    <x v="4"/>
    <n v="4"/>
    <x v="614"/>
    <n v="2843.56"/>
    <x v="615"/>
    <x v="1"/>
    <x v="1"/>
    <x v="7"/>
    <x v="7"/>
    <x v="19"/>
    <n v="0.11141667487234312"/>
  </r>
  <r>
    <s v="ORD-94852"/>
    <x v="290"/>
    <x v="4"/>
    <s v="Canada"/>
    <x v="2"/>
    <x v="3"/>
    <x v="13"/>
    <n v="6"/>
    <x v="615"/>
    <n v="11484.54"/>
    <x v="616"/>
    <x v="1"/>
    <x v="1"/>
    <x v="7"/>
    <x v="7"/>
    <x v="19"/>
    <n v="0.2093719034458498"/>
  </r>
  <r>
    <s v="ORD-29589"/>
    <x v="291"/>
    <x v="0"/>
    <s v="Saudi Arabia"/>
    <x v="1"/>
    <x v="2"/>
    <x v="11"/>
    <n v="9"/>
    <x v="616"/>
    <n v="2773.26"/>
    <x v="617"/>
    <x v="0"/>
    <x v="1"/>
    <x v="7"/>
    <x v="7"/>
    <x v="19"/>
    <n v="0.25636615391272366"/>
  </r>
  <r>
    <s v="ORD-16530"/>
    <x v="292"/>
    <x v="1"/>
    <s v="India"/>
    <x v="0"/>
    <x v="2"/>
    <x v="18"/>
    <n v="2"/>
    <x v="617"/>
    <n v="1195.72"/>
    <x v="618"/>
    <x v="0"/>
    <x v="1"/>
    <x v="7"/>
    <x v="7"/>
    <x v="19"/>
    <n v="0.29146455691968015"/>
  </r>
  <r>
    <s v="ORD-20999"/>
    <x v="292"/>
    <x v="0"/>
    <s v="Saudi Arabia"/>
    <x v="2"/>
    <x v="1"/>
    <x v="16"/>
    <n v="5"/>
    <x v="618"/>
    <n v="12264.05"/>
    <x v="619"/>
    <x v="0"/>
    <x v="1"/>
    <x v="7"/>
    <x v="7"/>
    <x v="19"/>
    <n v="0.18151670940676207"/>
  </r>
  <r>
    <s v="ORD-84691"/>
    <x v="292"/>
    <x v="2"/>
    <s v="Argentina"/>
    <x v="2"/>
    <x v="0"/>
    <x v="2"/>
    <n v="3"/>
    <x v="619"/>
    <n v="378.69"/>
    <x v="620"/>
    <x v="1"/>
    <x v="1"/>
    <x v="7"/>
    <x v="7"/>
    <x v="19"/>
    <n v="0.24785444558874012"/>
  </r>
  <r>
    <s v="ORD-67426"/>
    <x v="293"/>
    <x v="0"/>
    <s v="UAE"/>
    <x v="0"/>
    <x v="1"/>
    <x v="16"/>
    <n v="6"/>
    <x v="620"/>
    <n v="6606.06"/>
    <x v="621"/>
    <x v="1"/>
    <x v="1"/>
    <x v="7"/>
    <x v="7"/>
    <x v="19"/>
    <n v="0.14021368258841124"/>
  </r>
  <r>
    <s v="ORD-89025"/>
    <x v="293"/>
    <x v="0"/>
    <s v="UAE"/>
    <x v="1"/>
    <x v="0"/>
    <x v="4"/>
    <n v="1"/>
    <x v="621"/>
    <n v="1718.55"/>
    <x v="622"/>
    <x v="0"/>
    <x v="1"/>
    <x v="7"/>
    <x v="7"/>
    <x v="19"/>
    <n v="0.14750225480783219"/>
  </r>
  <r>
    <s v="ORD-35929"/>
    <x v="293"/>
    <x v="4"/>
    <s v="Canada"/>
    <x v="2"/>
    <x v="2"/>
    <x v="9"/>
    <n v="5"/>
    <x v="622"/>
    <n v="8169.1"/>
    <x v="623"/>
    <x v="1"/>
    <x v="1"/>
    <x v="7"/>
    <x v="7"/>
    <x v="19"/>
    <n v="0.29483908876130788"/>
  </r>
  <r>
    <s v="ORD-81444"/>
    <x v="294"/>
    <x v="1"/>
    <s v="China"/>
    <x v="2"/>
    <x v="2"/>
    <x v="11"/>
    <n v="5"/>
    <x v="623"/>
    <n v="3349.15"/>
    <x v="624"/>
    <x v="1"/>
    <x v="1"/>
    <x v="7"/>
    <x v="7"/>
    <x v="19"/>
    <n v="0.23908155800725558"/>
  </r>
  <r>
    <s v="ORD-38707"/>
    <x v="294"/>
    <x v="1"/>
    <s v="India"/>
    <x v="0"/>
    <x v="2"/>
    <x v="9"/>
    <n v="1"/>
    <x v="624"/>
    <n v="1612.01"/>
    <x v="625"/>
    <x v="1"/>
    <x v="1"/>
    <x v="7"/>
    <x v="7"/>
    <x v="19"/>
    <n v="0.19923573675101272"/>
  </r>
  <r>
    <s v="ORD-65206"/>
    <x v="295"/>
    <x v="0"/>
    <s v="Saudi Arabia"/>
    <x v="1"/>
    <x v="0"/>
    <x v="0"/>
    <n v="1"/>
    <x v="625"/>
    <n v="1005.19"/>
    <x v="626"/>
    <x v="0"/>
    <x v="1"/>
    <x v="7"/>
    <x v="7"/>
    <x v="19"/>
    <n v="0.24597339806404758"/>
  </r>
  <r>
    <s v="ORD-52921"/>
    <x v="295"/>
    <x v="4"/>
    <s v="Canada"/>
    <x v="1"/>
    <x v="4"/>
    <x v="7"/>
    <n v="9"/>
    <x v="626"/>
    <n v="11019.78"/>
    <x v="627"/>
    <x v="1"/>
    <x v="1"/>
    <x v="7"/>
    <x v="7"/>
    <x v="19"/>
    <n v="0.16274553575479728"/>
  </r>
  <r>
    <s v="ORD-35157"/>
    <x v="295"/>
    <x v="2"/>
    <s v="Brazil"/>
    <x v="2"/>
    <x v="2"/>
    <x v="11"/>
    <n v="8"/>
    <x v="627"/>
    <n v="12394"/>
    <x v="628"/>
    <x v="1"/>
    <x v="1"/>
    <x v="7"/>
    <x v="7"/>
    <x v="19"/>
    <n v="0.12118605776988865"/>
  </r>
  <r>
    <s v="ORD-66959"/>
    <x v="296"/>
    <x v="1"/>
    <s v="China"/>
    <x v="1"/>
    <x v="0"/>
    <x v="2"/>
    <n v="6"/>
    <x v="628"/>
    <n v="5597.58"/>
    <x v="629"/>
    <x v="0"/>
    <x v="1"/>
    <x v="7"/>
    <x v="7"/>
    <x v="19"/>
    <n v="0.11370092075504058"/>
  </r>
  <r>
    <s v="ORD-98901"/>
    <x v="297"/>
    <x v="3"/>
    <s v="UK"/>
    <x v="1"/>
    <x v="4"/>
    <x v="7"/>
    <n v="4"/>
    <x v="629"/>
    <n v="5147.4799999999996"/>
    <x v="630"/>
    <x v="0"/>
    <x v="1"/>
    <x v="7"/>
    <x v="7"/>
    <x v="19"/>
    <n v="0.20865938284364388"/>
  </r>
  <r>
    <s v="ORD-69964"/>
    <x v="297"/>
    <x v="3"/>
    <s v="France"/>
    <x v="1"/>
    <x v="1"/>
    <x v="16"/>
    <n v="4"/>
    <x v="630"/>
    <n v="8947.08"/>
    <x v="631"/>
    <x v="0"/>
    <x v="1"/>
    <x v="7"/>
    <x v="7"/>
    <x v="19"/>
    <n v="0.20786893601040787"/>
  </r>
  <r>
    <s v="ORD-95488"/>
    <x v="297"/>
    <x v="0"/>
    <s v="Saudi Arabia"/>
    <x v="0"/>
    <x v="4"/>
    <x v="7"/>
    <n v="2"/>
    <x v="631"/>
    <n v="4370.54"/>
    <x v="632"/>
    <x v="1"/>
    <x v="1"/>
    <x v="7"/>
    <x v="7"/>
    <x v="19"/>
    <n v="0.29469813798752559"/>
  </r>
  <r>
    <s v="ORD-81938"/>
    <x v="298"/>
    <x v="4"/>
    <s v="Canada"/>
    <x v="1"/>
    <x v="4"/>
    <x v="12"/>
    <n v="2"/>
    <x v="632"/>
    <n v="2220.56"/>
    <x v="633"/>
    <x v="1"/>
    <x v="1"/>
    <x v="7"/>
    <x v="7"/>
    <x v="19"/>
    <n v="0.23708884245415573"/>
  </r>
  <r>
    <s v="ORD-89268"/>
    <x v="298"/>
    <x v="3"/>
    <s v="UK"/>
    <x v="0"/>
    <x v="3"/>
    <x v="13"/>
    <n v="6"/>
    <x v="633"/>
    <n v="8985.24"/>
    <x v="634"/>
    <x v="1"/>
    <x v="1"/>
    <x v="7"/>
    <x v="7"/>
    <x v="19"/>
    <n v="0.10609955883204011"/>
  </r>
  <r>
    <s v="ORD-79435"/>
    <x v="299"/>
    <x v="2"/>
    <s v="Argentina"/>
    <x v="1"/>
    <x v="0"/>
    <x v="2"/>
    <n v="6"/>
    <x v="634"/>
    <n v="2753.22"/>
    <x v="635"/>
    <x v="0"/>
    <x v="1"/>
    <x v="7"/>
    <x v="7"/>
    <x v="19"/>
    <n v="0.1362622674541083"/>
  </r>
  <r>
    <s v="ORD-49533"/>
    <x v="299"/>
    <x v="1"/>
    <s v="India"/>
    <x v="1"/>
    <x v="0"/>
    <x v="15"/>
    <n v="1"/>
    <x v="635"/>
    <n v="1198.48"/>
    <x v="636"/>
    <x v="1"/>
    <x v="1"/>
    <x v="7"/>
    <x v="7"/>
    <x v="19"/>
    <n v="0.16025298711701488"/>
  </r>
  <r>
    <s v="ORD-95917"/>
    <x v="299"/>
    <x v="3"/>
    <s v="UK"/>
    <x v="1"/>
    <x v="4"/>
    <x v="7"/>
    <n v="1"/>
    <x v="636"/>
    <n v="335.1"/>
    <x v="637"/>
    <x v="0"/>
    <x v="1"/>
    <x v="7"/>
    <x v="7"/>
    <x v="19"/>
    <n v="0.26350343181139957"/>
  </r>
  <r>
    <s v="ORD-33218"/>
    <x v="299"/>
    <x v="2"/>
    <s v="Brazil"/>
    <x v="1"/>
    <x v="0"/>
    <x v="0"/>
    <n v="3"/>
    <x v="637"/>
    <n v="6434.07"/>
    <x v="638"/>
    <x v="1"/>
    <x v="1"/>
    <x v="7"/>
    <x v="7"/>
    <x v="19"/>
    <n v="0.27651237863436362"/>
  </r>
  <r>
    <s v="ORD-10669"/>
    <x v="300"/>
    <x v="1"/>
    <s v="India"/>
    <x v="1"/>
    <x v="1"/>
    <x v="10"/>
    <n v="3"/>
    <x v="638"/>
    <n v="1368.27"/>
    <x v="639"/>
    <x v="0"/>
    <x v="1"/>
    <x v="8"/>
    <x v="8"/>
    <x v="20"/>
    <n v="0.18910741301059003"/>
  </r>
  <r>
    <s v="ORD-94132"/>
    <x v="300"/>
    <x v="4"/>
    <s v="USA"/>
    <x v="0"/>
    <x v="2"/>
    <x v="3"/>
    <n v="9"/>
    <x v="639"/>
    <n v="11613.15"/>
    <x v="640"/>
    <x v="0"/>
    <x v="1"/>
    <x v="8"/>
    <x v="8"/>
    <x v="20"/>
    <n v="0.22682045784304861"/>
  </r>
  <r>
    <s v="ORD-47127"/>
    <x v="300"/>
    <x v="1"/>
    <s v="India"/>
    <x v="0"/>
    <x v="1"/>
    <x v="1"/>
    <n v="4"/>
    <x v="640"/>
    <n v="1303.28"/>
    <x v="641"/>
    <x v="0"/>
    <x v="1"/>
    <x v="8"/>
    <x v="8"/>
    <x v="20"/>
    <n v="0.24073875145786017"/>
  </r>
  <r>
    <s v="ORD-45558"/>
    <x v="300"/>
    <x v="4"/>
    <s v="USA"/>
    <x v="2"/>
    <x v="3"/>
    <x v="13"/>
    <n v="8"/>
    <x v="641"/>
    <n v="15123.12"/>
    <x v="642"/>
    <x v="1"/>
    <x v="1"/>
    <x v="8"/>
    <x v="8"/>
    <x v="20"/>
    <n v="0.11420130237675823"/>
  </r>
  <r>
    <s v="ORD-21678"/>
    <x v="301"/>
    <x v="4"/>
    <s v="Canada"/>
    <x v="0"/>
    <x v="3"/>
    <x v="8"/>
    <n v="5"/>
    <x v="642"/>
    <n v="3647.9"/>
    <x v="643"/>
    <x v="0"/>
    <x v="1"/>
    <x v="8"/>
    <x v="8"/>
    <x v="20"/>
    <n v="0.13762438663340551"/>
  </r>
  <r>
    <s v="ORD-42631"/>
    <x v="301"/>
    <x v="3"/>
    <s v="France"/>
    <x v="2"/>
    <x v="2"/>
    <x v="11"/>
    <n v="6"/>
    <x v="643"/>
    <n v="14104.14"/>
    <x v="644"/>
    <x v="0"/>
    <x v="1"/>
    <x v="8"/>
    <x v="8"/>
    <x v="20"/>
    <n v="0.10133620341261503"/>
  </r>
  <r>
    <s v="ORD-43240"/>
    <x v="301"/>
    <x v="4"/>
    <s v="Canada"/>
    <x v="0"/>
    <x v="0"/>
    <x v="4"/>
    <n v="3"/>
    <x v="644"/>
    <n v="6725.61"/>
    <x v="645"/>
    <x v="1"/>
    <x v="1"/>
    <x v="8"/>
    <x v="8"/>
    <x v="20"/>
    <n v="0.10008906255343382"/>
  </r>
  <r>
    <s v="ORD-93185"/>
    <x v="302"/>
    <x v="0"/>
    <s v="Saudi Arabia"/>
    <x v="0"/>
    <x v="1"/>
    <x v="1"/>
    <n v="8"/>
    <x v="645"/>
    <n v="2916.56"/>
    <x v="646"/>
    <x v="1"/>
    <x v="1"/>
    <x v="8"/>
    <x v="8"/>
    <x v="20"/>
    <n v="0.1208204185753079"/>
  </r>
  <r>
    <s v="ORD-67564"/>
    <x v="303"/>
    <x v="0"/>
    <s v="Saudi Arabia"/>
    <x v="0"/>
    <x v="0"/>
    <x v="0"/>
    <n v="9"/>
    <x v="646"/>
    <n v="9951.0300000000007"/>
    <x v="647"/>
    <x v="1"/>
    <x v="1"/>
    <x v="8"/>
    <x v="8"/>
    <x v="20"/>
    <n v="0.14974329290535751"/>
  </r>
  <r>
    <s v="ORD-12197"/>
    <x v="304"/>
    <x v="2"/>
    <s v="Brazil"/>
    <x v="0"/>
    <x v="0"/>
    <x v="0"/>
    <n v="4"/>
    <x v="647"/>
    <n v="5075.88"/>
    <x v="648"/>
    <x v="0"/>
    <x v="1"/>
    <x v="8"/>
    <x v="8"/>
    <x v="20"/>
    <n v="0.14093516789206995"/>
  </r>
  <r>
    <s v="ORD-74050"/>
    <x v="304"/>
    <x v="4"/>
    <s v="USA"/>
    <x v="0"/>
    <x v="0"/>
    <x v="4"/>
    <n v="3"/>
    <x v="648"/>
    <n v="884.82"/>
    <x v="649"/>
    <x v="1"/>
    <x v="1"/>
    <x v="8"/>
    <x v="8"/>
    <x v="20"/>
    <n v="0.19184692931895753"/>
  </r>
  <r>
    <s v="ORD-16105"/>
    <x v="305"/>
    <x v="4"/>
    <s v="Canada"/>
    <x v="2"/>
    <x v="0"/>
    <x v="4"/>
    <n v="3"/>
    <x v="649"/>
    <n v="6672.84"/>
    <x v="650"/>
    <x v="0"/>
    <x v="1"/>
    <x v="8"/>
    <x v="8"/>
    <x v="20"/>
    <n v="0.21134479472008919"/>
  </r>
  <r>
    <s v="ORD-62620"/>
    <x v="305"/>
    <x v="1"/>
    <s v="India"/>
    <x v="0"/>
    <x v="4"/>
    <x v="12"/>
    <n v="2"/>
    <x v="650"/>
    <n v="500.46"/>
    <x v="651"/>
    <x v="0"/>
    <x v="1"/>
    <x v="8"/>
    <x v="8"/>
    <x v="20"/>
    <n v="0.19166366942412982"/>
  </r>
  <r>
    <s v="ORD-22404"/>
    <x v="305"/>
    <x v="4"/>
    <s v="USA"/>
    <x v="1"/>
    <x v="2"/>
    <x v="11"/>
    <n v="6"/>
    <x v="651"/>
    <n v="5675.52"/>
    <x v="652"/>
    <x v="0"/>
    <x v="1"/>
    <x v="8"/>
    <x v="8"/>
    <x v="20"/>
    <n v="0.14507569350473612"/>
  </r>
  <r>
    <s v="ORD-98093"/>
    <x v="305"/>
    <x v="1"/>
    <s v="China"/>
    <x v="2"/>
    <x v="0"/>
    <x v="2"/>
    <n v="8"/>
    <x v="652"/>
    <n v="8174.56"/>
    <x v="653"/>
    <x v="0"/>
    <x v="1"/>
    <x v="8"/>
    <x v="8"/>
    <x v="20"/>
    <n v="0.14740609892153217"/>
  </r>
  <r>
    <s v="ORD-26623"/>
    <x v="306"/>
    <x v="3"/>
    <s v="France"/>
    <x v="0"/>
    <x v="3"/>
    <x v="6"/>
    <n v="2"/>
    <x v="653"/>
    <n v="178.7"/>
    <x v="654"/>
    <x v="0"/>
    <x v="1"/>
    <x v="8"/>
    <x v="8"/>
    <x v="20"/>
    <n v="0.2564073866815893"/>
  </r>
  <r>
    <s v="ORD-79728"/>
    <x v="306"/>
    <x v="3"/>
    <s v="France"/>
    <x v="2"/>
    <x v="3"/>
    <x v="19"/>
    <n v="7"/>
    <x v="654"/>
    <n v="17488.939999999999"/>
    <x v="655"/>
    <x v="0"/>
    <x v="1"/>
    <x v="8"/>
    <x v="8"/>
    <x v="20"/>
    <n v="0.21116145403895262"/>
  </r>
  <r>
    <s v="ORD-59971"/>
    <x v="306"/>
    <x v="3"/>
    <s v="UK"/>
    <x v="2"/>
    <x v="4"/>
    <x v="7"/>
    <n v="8"/>
    <x v="655"/>
    <n v="17976.64"/>
    <x v="656"/>
    <x v="1"/>
    <x v="1"/>
    <x v="8"/>
    <x v="8"/>
    <x v="20"/>
    <n v="0.11604671395766952"/>
  </r>
  <r>
    <s v="ORD-58477"/>
    <x v="307"/>
    <x v="0"/>
    <s v="UAE"/>
    <x v="1"/>
    <x v="3"/>
    <x v="8"/>
    <n v="7"/>
    <x v="656"/>
    <n v="8818.8799999999992"/>
    <x v="657"/>
    <x v="1"/>
    <x v="1"/>
    <x v="8"/>
    <x v="8"/>
    <x v="20"/>
    <n v="0.17752934613012084"/>
  </r>
  <r>
    <s v="ORD-52883"/>
    <x v="308"/>
    <x v="1"/>
    <s v="India"/>
    <x v="2"/>
    <x v="1"/>
    <x v="5"/>
    <n v="3"/>
    <x v="657"/>
    <n v="3449.07"/>
    <x v="658"/>
    <x v="1"/>
    <x v="1"/>
    <x v="8"/>
    <x v="8"/>
    <x v="20"/>
    <n v="0.11687788302353967"/>
  </r>
  <r>
    <s v="ORD-53727"/>
    <x v="308"/>
    <x v="4"/>
    <s v="Canada"/>
    <x v="1"/>
    <x v="2"/>
    <x v="18"/>
    <n v="6"/>
    <x v="658"/>
    <n v="1038.3"/>
    <x v="659"/>
    <x v="0"/>
    <x v="1"/>
    <x v="8"/>
    <x v="8"/>
    <x v="20"/>
    <n v="0.11458152749686988"/>
  </r>
  <r>
    <s v="ORD-83310"/>
    <x v="308"/>
    <x v="3"/>
    <s v="France"/>
    <x v="2"/>
    <x v="0"/>
    <x v="4"/>
    <n v="7"/>
    <x v="659"/>
    <n v="1832.18"/>
    <x v="660"/>
    <x v="0"/>
    <x v="1"/>
    <x v="8"/>
    <x v="8"/>
    <x v="20"/>
    <n v="0.14735451756923446"/>
  </r>
  <r>
    <s v="ORD-53026"/>
    <x v="309"/>
    <x v="3"/>
    <s v="France"/>
    <x v="0"/>
    <x v="2"/>
    <x v="18"/>
    <n v="4"/>
    <x v="660"/>
    <n v="3839.8"/>
    <x v="661"/>
    <x v="1"/>
    <x v="1"/>
    <x v="8"/>
    <x v="8"/>
    <x v="20"/>
    <n v="0.15316943590812021"/>
  </r>
  <r>
    <s v="ORD-65438"/>
    <x v="309"/>
    <x v="3"/>
    <s v="France"/>
    <x v="0"/>
    <x v="4"/>
    <x v="7"/>
    <n v="1"/>
    <x v="661"/>
    <n v="2110.14"/>
    <x v="662"/>
    <x v="0"/>
    <x v="1"/>
    <x v="8"/>
    <x v="8"/>
    <x v="20"/>
    <n v="0.10768479816505067"/>
  </r>
  <r>
    <s v="ORD-42480"/>
    <x v="309"/>
    <x v="2"/>
    <s v="Argentina"/>
    <x v="0"/>
    <x v="1"/>
    <x v="10"/>
    <n v="6"/>
    <x v="662"/>
    <n v="8270.8799999999992"/>
    <x v="663"/>
    <x v="1"/>
    <x v="1"/>
    <x v="8"/>
    <x v="8"/>
    <x v="20"/>
    <n v="0.21806990308165519"/>
  </r>
  <r>
    <s v="ORD-56795"/>
    <x v="309"/>
    <x v="0"/>
    <s v="Saudi Arabia"/>
    <x v="1"/>
    <x v="2"/>
    <x v="9"/>
    <n v="6"/>
    <x v="663"/>
    <n v="8175.9"/>
    <x v="664"/>
    <x v="0"/>
    <x v="1"/>
    <x v="8"/>
    <x v="8"/>
    <x v="20"/>
    <n v="0.11805795080663903"/>
  </r>
  <r>
    <s v="ORD-27291"/>
    <x v="309"/>
    <x v="2"/>
    <s v="Argentina"/>
    <x v="1"/>
    <x v="3"/>
    <x v="13"/>
    <n v="1"/>
    <x v="664"/>
    <n v="2088.06"/>
    <x v="665"/>
    <x v="1"/>
    <x v="1"/>
    <x v="8"/>
    <x v="8"/>
    <x v="20"/>
    <n v="0.23392048121222569"/>
  </r>
  <r>
    <s v="ORD-78466"/>
    <x v="310"/>
    <x v="2"/>
    <s v="Argentina"/>
    <x v="0"/>
    <x v="0"/>
    <x v="0"/>
    <n v="8"/>
    <x v="665"/>
    <n v="1010.56"/>
    <x v="666"/>
    <x v="0"/>
    <x v="1"/>
    <x v="8"/>
    <x v="8"/>
    <x v="20"/>
    <n v="0.15191576947435087"/>
  </r>
  <r>
    <s v="ORD-96058"/>
    <x v="311"/>
    <x v="4"/>
    <s v="Canada"/>
    <x v="1"/>
    <x v="3"/>
    <x v="6"/>
    <n v="3"/>
    <x v="666"/>
    <n v="248.25"/>
    <x v="667"/>
    <x v="1"/>
    <x v="1"/>
    <x v="8"/>
    <x v="8"/>
    <x v="20"/>
    <n v="0.18195367573011079"/>
  </r>
  <r>
    <s v="ORD-27814"/>
    <x v="312"/>
    <x v="4"/>
    <s v="Canada"/>
    <x v="1"/>
    <x v="0"/>
    <x v="15"/>
    <n v="1"/>
    <x v="667"/>
    <n v="895.72"/>
    <x v="668"/>
    <x v="1"/>
    <x v="1"/>
    <x v="8"/>
    <x v="8"/>
    <x v="20"/>
    <n v="0.28349260929754833"/>
  </r>
  <r>
    <s v="ORD-97430"/>
    <x v="313"/>
    <x v="3"/>
    <s v="France"/>
    <x v="1"/>
    <x v="1"/>
    <x v="1"/>
    <n v="6"/>
    <x v="668"/>
    <n v="491.52"/>
    <x v="669"/>
    <x v="1"/>
    <x v="1"/>
    <x v="9"/>
    <x v="9"/>
    <x v="21"/>
    <n v="0.10284423828125"/>
  </r>
  <r>
    <s v="ORD-79034"/>
    <x v="314"/>
    <x v="3"/>
    <s v="France"/>
    <x v="2"/>
    <x v="0"/>
    <x v="0"/>
    <n v="1"/>
    <x v="669"/>
    <n v="1596.98"/>
    <x v="670"/>
    <x v="0"/>
    <x v="1"/>
    <x v="9"/>
    <x v="9"/>
    <x v="21"/>
    <n v="0.20650227304036367"/>
  </r>
  <r>
    <s v="ORD-55573"/>
    <x v="314"/>
    <x v="0"/>
    <s v="UAE"/>
    <x v="0"/>
    <x v="2"/>
    <x v="11"/>
    <n v="2"/>
    <x v="670"/>
    <n v="727.66"/>
    <x v="671"/>
    <x v="1"/>
    <x v="1"/>
    <x v="9"/>
    <x v="9"/>
    <x v="21"/>
    <n v="0.1676469779842234"/>
  </r>
  <r>
    <s v="ORD-18440"/>
    <x v="314"/>
    <x v="2"/>
    <s v="Argentina"/>
    <x v="2"/>
    <x v="4"/>
    <x v="7"/>
    <n v="7"/>
    <x v="671"/>
    <n v="9125.27"/>
    <x v="672"/>
    <x v="0"/>
    <x v="1"/>
    <x v="9"/>
    <x v="9"/>
    <x v="21"/>
    <n v="0.20642238531024287"/>
  </r>
  <r>
    <s v="ORD-95237"/>
    <x v="315"/>
    <x v="4"/>
    <s v="Canada"/>
    <x v="2"/>
    <x v="2"/>
    <x v="9"/>
    <n v="1"/>
    <x v="672"/>
    <n v="1463.41"/>
    <x v="673"/>
    <x v="0"/>
    <x v="1"/>
    <x v="9"/>
    <x v="9"/>
    <x v="21"/>
    <n v="0.19850212859007385"/>
  </r>
  <r>
    <s v="ORD-43930"/>
    <x v="315"/>
    <x v="4"/>
    <s v="Canada"/>
    <x v="1"/>
    <x v="2"/>
    <x v="9"/>
    <n v="6"/>
    <x v="673"/>
    <n v="1900.74"/>
    <x v="674"/>
    <x v="1"/>
    <x v="1"/>
    <x v="9"/>
    <x v="9"/>
    <x v="21"/>
    <n v="0.22730620705619917"/>
  </r>
  <r>
    <s v="ORD-99125"/>
    <x v="315"/>
    <x v="4"/>
    <s v="USA"/>
    <x v="2"/>
    <x v="2"/>
    <x v="9"/>
    <n v="5"/>
    <x v="674"/>
    <n v="3092.2"/>
    <x v="675"/>
    <x v="0"/>
    <x v="1"/>
    <x v="9"/>
    <x v="9"/>
    <x v="21"/>
    <n v="0.10287497574542398"/>
  </r>
  <r>
    <s v="ORD-51694"/>
    <x v="315"/>
    <x v="0"/>
    <s v="Saudi Arabia"/>
    <x v="2"/>
    <x v="4"/>
    <x v="7"/>
    <n v="2"/>
    <x v="675"/>
    <n v="3220.82"/>
    <x v="676"/>
    <x v="0"/>
    <x v="1"/>
    <x v="9"/>
    <x v="9"/>
    <x v="21"/>
    <n v="0.16812178265162286"/>
  </r>
  <r>
    <s v="ORD-96120"/>
    <x v="316"/>
    <x v="0"/>
    <s v="Saudi Arabia"/>
    <x v="1"/>
    <x v="4"/>
    <x v="12"/>
    <n v="3"/>
    <x v="676"/>
    <n v="7483.98"/>
    <x v="677"/>
    <x v="1"/>
    <x v="1"/>
    <x v="9"/>
    <x v="9"/>
    <x v="21"/>
    <n v="0.23536407098896578"/>
  </r>
  <r>
    <s v="ORD-21629"/>
    <x v="317"/>
    <x v="0"/>
    <s v="UAE"/>
    <x v="2"/>
    <x v="4"/>
    <x v="7"/>
    <n v="9"/>
    <x v="677"/>
    <n v="15970.05"/>
    <x v="678"/>
    <x v="0"/>
    <x v="1"/>
    <x v="9"/>
    <x v="9"/>
    <x v="21"/>
    <n v="0.10087257084354777"/>
  </r>
  <r>
    <s v="ORD-22664"/>
    <x v="318"/>
    <x v="4"/>
    <s v="USA"/>
    <x v="0"/>
    <x v="2"/>
    <x v="18"/>
    <n v="9"/>
    <x v="678"/>
    <n v="6982.83"/>
    <x v="679"/>
    <x v="0"/>
    <x v="1"/>
    <x v="9"/>
    <x v="9"/>
    <x v="21"/>
    <n v="0.13305350409504457"/>
  </r>
  <r>
    <s v="ORD-14282"/>
    <x v="318"/>
    <x v="4"/>
    <s v="USA"/>
    <x v="2"/>
    <x v="2"/>
    <x v="11"/>
    <n v="4"/>
    <x v="679"/>
    <n v="6059.4"/>
    <x v="680"/>
    <x v="1"/>
    <x v="1"/>
    <x v="9"/>
    <x v="9"/>
    <x v="21"/>
    <n v="0.28437469056342213"/>
  </r>
  <r>
    <s v="ORD-24692"/>
    <x v="318"/>
    <x v="4"/>
    <s v="USA"/>
    <x v="2"/>
    <x v="2"/>
    <x v="9"/>
    <n v="1"/>
    <x v="680"/>
    <n v="1100.1400000000001"/>
    <x v="681"/>
    <x v="1"/>
    <x v="1"/>
    <x v="9"/>
    <x v="9"/>
    <x v="21"/>
    <n v="0.12819277546494082"/>
  </r>
  <r>
    <s v="ORD-58121"/>
    <x v="318"/>
    <x v="1"/>
    <s v="China"/>
    <x v="2"/>
    <x v="3"/>
    <x v="13"/>
    <n v="3"/>
    <x v="681"/>
    <n v="5994.63"/>
    <x v="682"/>
    <x v="1"/>
    <x v="1"/>
    <x v="9"/>
    <x v="9"/>
    <x v="21"/>
    <n v="0.15416631218273688"/>
  </r>
  <r>
    <s v="ORD-70119"/>
    <x v="319"/>
    <x v="3"/>
    <s v="UK"/>
    <x v="2"/>
    <x v="1"/>
    <x v="5"/>
    <n v="9"/>
    <x v="682"/>
    <n v="8393.1299999999992"/>
    <x v="683"/>
    <x v="0"/>
    <x v="1"/>
    <x v="9"/>
    <x v="9"/>
    <x v="21"/>
    <n v="0.15407839506834758"/>
  </r>
  <r>
    <s v="ORD-86293"/>
    <x v="319"/>
    <x v="4"/>
    <s v="USA"/>
    <x v="0"/>
    <x v="0"/>
    <x v="4"/>
    <n v="6"/>
    <x v="683"/>
    <n v="7883.16"/>
    <x v="684"/>
    <x v="0"/>
    <x v="1"/>
    <x v="9"/>
    <x v="9"/>
    <x v="21"/>
    <n v="0.15351838602793805"/>
  </r>
  <r>
    <s v="ORD-39767"/>
    <x v="320"/>
    <x v="3"/>
    <s v="France"/>
    <x v="2"/>
    <x v="1"/>
    <x v="5"/>
    <n v="8"/>
    <x v="684"/>
    <n v="10338.24"/>
    <x v="685"/>
    <x v="1"/>
    <x v="1"/>
    <x v="9"/>
    <x v="9"/>
    <x v="21"/>
    <n v="0.21962248893428671"/>
  </r>
  <r>
    <s v="ORD-34220"/>
    <x v="321"/>
    <x v="2"/>
    <s v="Argentina"/>
    <x v="0"/>
    <x v="4"/>
    <x v="17"/>
    <n v="6"/>
    <x v="685"/>
    <n v="11056.38"/>
    <x v="686"/>
    <x v="0"/>
    <x v="1"/>
    <x v="9"/>
    <x v="9"/>
    <x v="21"/>
    <n v="0.22812710851110404"/>
  </r>
  <r>
    <s v="ORD-61956"/>
    <x v="322"/>
    <x v="4"/>
    <s v="Canada"/>
    <x v="0"/>
    <x v="2"/>
    <x v="3"/>
    <n v="2"/>
    <x v="686"/>
    <n v="497.12"/>
    <x v="687"/>
    <x v="0"/>
    <x v="1"/>
    <x v="9"/>
    <x v="9"/>
    <x v="21"/>
    <n v="0.14402961055680719"/>
  </r>
  <r>
    <s v="ORD-62681"/>
    <x v="322"/>
    <x v="0"/>
    <s v="UAE"/>
    <x v="2"/>
    <x v="4"/>
    <x v="12"/>
    <n v="2"/>
    <x v="687"/>
    <n v="2396.44"/>
    <x v="688"/>
    <x v="0"/>
    <x v="1"/>
    <x v="9"/>
    <x v="9"/>
    <x v="21"/>
    <n v="0.11126087029093154"/>
  </r>
  <r>
    <s v="ORD-56548"/>
    <x v="322"/>
    <x v="4"/>
    <s v="USA"/>
    <x v="2"/>
    <x v="1"/>
    <x v="5"/>
    <n v="9"/>
    <x v="688"/>
    <n v="14752.53"/>
    <x v="689"/>
    <x v="0"/>
    <x v="1"/>
    <x v="9"/>
    <x v="9"/>
    <x v="21"/>
    <n v="0.15505747149810911"/>
  </r>
  <r>
    <s v="ORD-29641"/>
    <x v="322"/>
    <x v="0"/>
    <s v="Saudi Arabia"/>
    <x v="2"/>
    <x v="1"/>
    <x v="10"/>
    <n v="7"/>
    <x v="689"/>
    <n v="7097.65"/>
    <x v="690"/>
    <x v="1"/>
    <x v="1"/>
    <x v="9"/>
    <x v="9"/>
    <x v="21"/>
    <n v="0.26557381668580449"/>
  </r>
  <r>
    <s v="ORD-44492"/>
    <x v="322"/>
    <x v="4"/>
    <s v="USA"/>
    <x v="1"/>
    <x v="1"/>
    <x v="5"/>
    <n v="9"/>
    <x v="690"/>
    <n v="4970.25"/>
    <x v="691"/>
    <x v="1"/>
    <x v="1"/>
    <x v="9"/>
    <x v="9"/>
    <x v="21"/>
    <n v="0.17584628539811881"/>
  </r>
  <r>
    <s v="ORD-50639"/>
    <x v="322"/>
    <x v="2"/>
    <s v="Brazil"/>
    <x v="1"/>
    <x v="2"/>
    <x v="18"/>
    <n v="1"/>
    <x v="691"/>
    <n v="2100.75"/>
    <x v="692"/>
    <x v="1"/>
    <x v="1"/>
    <x v="9"/>
    <x v="9"/>
    <x v="21"/>
    <n v="0.15585386171605381"/>
  </r>
  <r>
    <s v="ORD-61764"/>
    <x v="322"/>
    <x v="1"/>
    <s v="China"/>
    <x v="1"/>
    <x v="0"/>
    <x v="4"/>
    <n v="1"/>
    <x v="692"/>
    <n v="2177.75"/>
    <x v="693"/>
    <x v="0"/>
    <x v="1"/>
    <x v="9"/>
    <x v="9"/>
    <x v="21"/>
    <n v="0.19748823326828147"/>
  </r>
  <r>
    <s v="ORD-10018"/>
    <x v="323"/>
    <x v="0"/>
    <s v="UAE"/>
    <x v="0"/>
    <x v="1"/>
    <x v="1"/>
    <n v="4"/>
    <x v="693"/>
    <n v="5839.64"/>
    <x v="694"/>
    <x v="1"/>
    <x v="1"/>
    <x v="9"/>
    <x v="9"/>
    <x v="21"/>
    <n v="0.17763423772698314"/>
  </r>
  <r>
    <s v="ORD-63297"/>
    <x v="324"/>
    <x v="4"/>
    <s v="Canada"/>
    <x v="0"/>
    <x v="3"/>
    <x v="13"/>
    <n v="4"/>
    <x v="694"/>
    <n v="9498.68"/>
    <x v="695"/>
    <x v="0"/>
    <x v="1"/>
    <x v="9"/>
    <x v="9"/>
    <x v="21"/>
    <n v="0.10628424159988545"/>
  </r>
  <r>
    <s v="ORD-62236"/>
    <x v="325"/>
    <x v="1"/>
    <s v="India"/>
    <x v="0"/>
    <x v="1"/>
    <x v="10"/>
    <n v="2"/>
    <x v="695"/>
    <n v="3886.84"/>
    <x v="696"/>
    <x v="0"/>
    <x v="1"/>
    <x v="9"/>
    <x v="9"/>
    <x v="21"/>
    <n v="0.14601064103487665"/>
  </r>
  <r>
    <s v="ORD-56655"/>
    <x v="326"/>
    <x v="4"/>
    <s v="USA"/>
    <x v="1"/>
    <x v="1"/>
    <x v="1"/>
    <n v="2"/>
    <x v="696"/>
    <n v="2388.14"/>
    <x v="697"/>
    <x v="0"/>
    <x v="1"/>
    <x v="9"/>
    <x v="9"/>
    <x v="21"/>
    <n v="0.16807222357148241"/>
  </r>
  <r>
    <s v="ORD-20595"/>
    <x v="326"/>
    <x v="4"/>
    <s v="USA"/>
    <x v="1"/>
    <x v="1"/>
    <x v="10"/>
    <n v="8"/>
    <x v="697"/>
    <n v="3521.2"/>
    <x v="698"/>
    <x v="0"/>
    <x v="1"/>
    <x v="9"/>
    <x v="9"/>
    <x v="21"/>
    <n v="0.14073895262978531"/>
  </r>
  <r>
    <s v="ORD-23792"/>
    <x v="327"/>
    <x v="4"/>
    <s v="USA"/>
    <x v="2"/>
    <x v="0"/>
    <x v="2"/>
    <n v="6"/>
    <x v="698"/>
    <n v="11505.96"/>
    <x v="699"/>
    <x v="1"/>
    <x v="1"/>
    <x v="9"/>
    <x v="9"/>
    <x v="21"/>
    <n v="0.19098362935383054"/>
  </r>
  <r>
    <s v="ORD-90740"/>
    <x v="327"/>
    <x v="1"/>
    <s v="China"/>
    <x v="1"/>
    <x v="1"/>
    <x v="16"/>
    <n v="4"/>
    <x v="699"/>
    <n v="2575.6"/>
    <x v="700"/>
    <x v="1"/>
    <x v="1"/>
    <x v="9"/>
    <x v="9"/>
    <x v="21"/>
    <n v="0.12296552259667649"/>
  </r>
  <r>
    <s v="ORD-60624"/>
    <x v="328"/>
    <x v="3"/>
    <s v="France"/>
    <x v="0"/>
    <x v="4"/>
    <x v="12"/>
    <n v="5"/>
    <x v="700"/>
    <n v="10233"/>
    <x v="701"/>
    <x v="1"/>
    <x v="1"/>
    <x v="9"/>
    <x v="9"/>
    <x v="21"/>
    <n v="0.25560539431251833"/>
  </r>
  <r>
    <s v="ORD-47592"/>
    <x v="328"/>
    <x v="0"/>
    <s v="UAE"/>
    <x v="1"/>
    <x v="0"/>
    <x v="2"/>
    <n v="3"/>
    <x v="701"/>
    <n v="5720.16"/>
    <x v="702"/>
    <x v="0"/>
    <x v="1"/>
    <x v="9"/>
    <x v="9"/>
    <x v="21"/>
    <n v="0.10287824116807923"/>
  </r>
  <r>
    <s v="ORD-16945"/>
    <x v="329"/>
    <x v="2"/>
    <s v="Argentina"/>
    <x v="2"/>
    <x v="1"/>
    <x v="5"/>
    <n v="1"/>
    <x v="702"/>
    <n v="1379.22"/>
    <x v="703"/>
    <x v="0"/>
    <x v="1"/>
    <x v="10"/>
    <x v="10"/>
    <x v="22"/>
    <n v="0.20176621568712749"/>
  </r>
  <r>
    <s v="ORD-51291"/>
    <x v="329"/>
    <x v="2"/>
    <s v="Brazil"/>
    <x v="0"/>
    <x v="0"/>
    <x v="4"/>
    <n v="1"/>
    <x v="703"/>
    <n v="2402.33"/>
    <x v="704"/>
    <x v="1"/>
    <x v="1"/>
    <x v="10"/>
    <x v="10"/>
    <x v="22"/>
    <n v="0.20429333189028984"/>
  </r>
  <r>
    <s v="ORD-22167"/>
    <x v="329"/>
    <x v="3"/>
    <s v="France"/>
    <x v="1"/>
    <x v="1"/>
    <x v="10"/>
    <n v="4"/>
    <x v="704"/>
    <n v="8673.68"/>
    <x v="705"/>
    <x v="0"/>
    <x v="1"/>
    <x v="10"/>
    <x v="10"/>
    <x v="22"/>
    <n v="0.14869582460962361"/>
  </r>
  <r>
    <s v="ORD-39706"/>
    <x v="329"/>
    <x v="4"/>
    <s v="USA"/>
    <x v="0"/>
    <x v="4"/>
    <x v="17"/>
    <n v="7"/>
    <x v="705"/>
    <n v="12963.93"/>
    <x v="706"/>
    <x v="1"/>
    <x v="1"/>
    <x v="10"/>
    <x v="10"/>
    <x v="22"/>
    <n v="0.14717142101199251"/>
  </r>
  <r>
    <s v="ORD-67264"/>
    <x v="329"/>
    <x v="3"/>
    <s v="UK"/>
    <x v="2"/>
    <x v="4"/>
    <x v="12"/>
    <n v="8"/>
    <x v="706"/>
    <n v="17493.599999999999"/>
    <x v="707"/>
    <x v="1"/>
    <x v="1"/>
    <x v="10"/>
    <x v="10"/>
    <x v="22"/>
    <n v="0.28642360634746422"/>
  </r>
  <r>
    <s v="ORD-19259"/>
    <x v="330"/>
    <x v="4"/>
    <s v="Canada"/>
    <x v="0"/>
    <x v="1"/>
    <x v="16"/>
    <n v="4"/>
    <x v="707"/>
    <n v="6790.68"/>
    <x v="708"/>
    <x v="0"/>
    <x v="1"/>
    <x v="10"/>
    <x v="10"/>
    <x v="22"/>
    <n v="0.25047417931635713"/>
  </r>
  <r>
    <s v="ORD-98586"/>
    <x v="330"/>
    <x v="4"/>
    <s v="Canada"/>
    <x v="1"/>
    <x v="0"/>
    <x v="0"/>
    <n v="1"/>
    <x v="708"/>
    <n v="1172.67"/>
    <x v="709"/>
    <x v="1"/>
    <x v="1"/>
    <x v="10"/>
    <x v="10"/>
    <x v="22"/>
    <n v="0.25626987984684518"/>
  </r>
  <r>
    <s v="ORD-54357"/>
    <x v="331"/>
    <x v="0"/>
    <s v="Saudi Arabia"/>
    <x v="0"/>
    <x v="0"/>
    <x v="15"/>
    <n v="9"/>
    <x v="709"/>
    <n v="13501.17"/>
    <x v="710"/>
    <x v="1"/>
    <x v="1"/>
    <x v="10"/>
    <x v="10"/>
    <x v="22"/>
    <n v="0.17004378139079798"/>
  </r>
  <r>
    <s v="ORD-74839"/>
    <x v="332"/>
    <x v="4"/>
    <s v="USA"/>
    <x v="2"/>
    <x v="1"/>
    <x v="1"/>
    <n v="9"/>
    <x v="710"/>
    <n v="9248.94"/>
    <x v="711"/>
    <x v="1"/>
    <x v="1"/>
    <x v="10"/>
    <x v="10"/>
    <x v="22"/>
    <n v="0.27159761010450922"/>
  </r>
  <r>
    <s v="ORD-58709"/>
    <x v="333"/>
    <x v="0"/>
    <s v="UAE"/>
    <x v="1"/>
    <x v="2"/>
    <x v="3"/>
    <n v="3"/>
    <x v="711"/>
    <n v="2757.57"/>
    <x v="712"/>
    <x v="1"/>
    <x v="1"/>
    <x v="10"/>
    <x v="10"/>
    <x v="22"/>
    <n v="0.28834444819170502"/>
  </r>
  <r>
    <s v="ORD-92504"/>
    <x v="334"/>
    <x v="0"/>
    <s v="UAE"/>
    <x v="1"/>
    <x v="0"/>
    <x v="2"/>
    <n v="3"/>
    <x v="712"/>
    <n v="2118.15"/>
    <x v="713"/>
    <x v="0"/>
    <x v="1"/>
    <x v="10"/>
    <x v="10"/>
    <x v="22"/>
    <n v="0.25783348676911455"/>
  </r>
  <r>
    <s v="ORD-10400"/>
    <x v="334"/>
    <x v="0"/>
    <s v="UAE"/>
    <x v="1"/>
    <x v="2"/>
    <x v="3"/>
    <n v="3"/>
    <x v="713"/>
    <n v="6616.68"/>
    <x v="714"/>
    <x v="1"/>
    <x v="1"/>
    <x v="10"/>
    <x v="10"/>
    <x v="22"/>
    <n v="0.20508623660204212"/>
  </r>
  <r>
    <s v="ORD-16909"/>
    <x v="334"/>
    <x v="1"/>
    <s v="China"/>
    <x v="0"/>
    <x v="1"/>
    <x v="10"/>
    <n v="9"/>
    <x v="714"/>
    <n v="14704.2"/>
    <x v="715"/>
    <x v="1"/>
    <x v="1"/>
    <x v="10"/>
    <x v="10"/>
    <x v="22"/>
    <n v="0.27760775832755263"/>
  </r>
  <r>
    <s v="ORD-70756"/>
    <x v="334"/>
    <x v="3"/>
    <s v="UK"/>
    <x v="0"/>
    <x v="2"/>
    <x v="9"/>
    <n v="9"/>
    <x v="715"/>
    <n v="22147.47"/>
    <x v="716"/>
    <x v="1"/>
    <x v="1"/>
    <x v="10"/>
    <x v="10"/>
    <x v="22"/>
    <n v="0.15768121595830131"/>
  </r>
  <r>
    <s v="ORD-19730"/>
    <x v="334"/>
    <x v="1"/>
    <s v="China"/>
    <x v="2"/>
    <x v="2"/>
    <x v="18"/>
    <n v="2"/>
    <x v="716"/>
    <n v="3739.84"/>
    <x v="717"/>
    <x v="1"/>
    <x v="1"/>
    <x v="10"/>
    <x v="10"/>
    <x v="22"/>
    <n v="0.16540814580302901"/>
  </r>
  <r>
    <s v="ORD-20211"/>
    <x v="335"/>
    <x v="2"/>
    <s v="Brazil"/>
    <x v="1"/>
    <x v="2"/>
    <x v="3"/>
    <n v="2"/>
    <x v="717"/>
    <n v="3856.62"/>
    <x v="718"/>
    <x v="0"/>
    <x v="1"/>
    <x v="10"/>
    <x v="10"/>
    <x v="22"/>
    <n v="0.1299402067095021"/>
  </r>
  <r>
    <s v="ORD-53374"/>
    <x v="336"/>
    <x v="2"/>
    <s v="Argentina"/>
    <x v="1"/>
    <x v="0"/>
    <x v="0"/>
    <n v="3"/>
    <x v="718"/>
    <n v="2779.92"/>
    <x v="719"/>
    <x v="0"/>
    <x v="1"/>
    <x v="10"/>
    <x v="10"/>
    <x v="22"/>
    <n v="0.22956416011971564"/>
  </r>
  <r>
    <s v="ORD-94306"/>
    <x v="336"/>
    <x v="3"/>
    <s v="France"/>
    <x v="0"/>
    <x v="3"/>
    <x v="13"/>
    <n v="1"/>
    <x v="18"/>
    <n v="302.64999999999998"/>
    <x v="720"/>
    <x v="0"/>
    <x v="1"/>
    <x v="10"/>
    <x v="10"/>
    <x v="22"/>
    <n v="0.2095489839748885"/>
  </r>
  <r>
    <s v="ORD-10406"/>
    <x v="336"/>
    <x v="4"/>
    <s v="Canada"/>
    <x v="0"/>
    <x v="4"/>
    <x v="12"/>
    <n v="1"/>
    <x v="719"/>
    <n v="1482.44"/>
    <x v="721"/>
    <x v="1"/>
    <x v="1"/>
    <x v="10"/>
    <x v="10"/>
    <x v="22"/>
    <n v="0.12673025552467554"/>
  </r>
  <r>
    <s v="ORD-60174"/>
    <x v="336"/>
    <x v="0"/>
    <s v="UAE"/>
    <x v="0"/>
    <x v="3"/>
    <x v="13"/>
    <n v="4"/>
    <x v="720"/>
    <n v="9375.4"/>
    <x v="722"/>
    <x v="0"/>
    <x v="1"/>
    <x v="10"/>
    <x v="10"/>
    <x v="22"/>
    <n v="0.20839750837297608"/>
  </r>
  <r>
    <s v="ORD-78860"/>
    <x v="336"/>
    <x v="2"/>
    <s v="Brazil"/>
    <x v="2"/>
    <x v="1"/>
    <x v="5"/>
    <n v="1"/>
    <x v="721"/>
    <n v="1864.53"/>
    <x v="723"/>
    <x v="0"/>
    <x v="1"/>
    <x v="10"/>
    <x v="10"/>
    <x v="22"/>
    <n v="0.27259416582194979"/>
  </r>
  <r>
    <s v="ORD-47694"/>
    <x v="337"/>
    <x v="0"/>
    <s v="UAE"/>
    <x v="2"/>
    <x v="4"/>
    <x v="12"/>
    <n v="9"/>
    <x v="722"/>
    <n v="1474.2"/>
    <x v="724"/>
    <x v="0"/>
    <x v="1"/>
    <x v="10"/>
    <x v="10"/>
    <x v="22"/>
    <n v="0.22150997150997151"/>
  </r>
  <r>
    <s v="ORD-99360"/>
    <x v="337"/>
    <x v="0"/>
    <s v="UAE"/>
    <x v="2"/>
    <x v="0"/>
    <x v="15"/>
    <n v="2"/>
    <x v="723"/>
    <n v="3638.5"/>
    <x v="725"/>
    <x v="1"/>
    <x v="1"/>
    <x v="10"/>
    <x v="10"/>
    <x v="22"/>
    <n v="0.20667857633640235"/>
  </r>
  <r>
    <s v="ORD-18932"/>
    <x v="338"/>
    <x v="4"/>
    <s v="Canada"/>
    <x v="2"/>
    <x v="1"/>
    <x v="10"/>
    <n v="2"/>
    <x v="724"/>
    <n v="2059.54"/>
    <x v="726"/>
    <x v="1"/>
    <x v="1"/>
    <x v="10"/>
    <x v="10"/>
    <x v="22"/>
    <n v="0.29534264932946191"/>
  </r>
  <r>
    <s v="ORD-41205"/>
    <x v="339"/>
    <x v="4"/>
    <s v="Canada"/>
    <x v="2"/>
    <x v="3"/>
    <x v="13"/>
    <n v="3"/>
    <x v="725"/>
    <n v="2442.4499999999998"/>
    <x v="727"/>
    <x v="1"/>
    <x v="1"/>
    <x v="10"/>
    <x v="10"/>
    <x v="22"/>
    <n v="0.15120882720219453"/>
  </r>
  <r>
    <s v="ORD-88997"/>
    <x v="340"/>
    <x v="3"/>
    <s v="UK"/>
    <x v="2"/>
    <x v="3"/>
    <x v="8"/>
    <n v="7"/>
    <x v="726"/>
    <n v="8931.86"/>
    <x v="728"/>
    <x v="1"/>
    <x v="1"/>
    <x v="10"/>
    <x v="10"/>
    <x v="22"/>
    <n v="0.18654569149091005"/>
  </r>
  <r>
    <s v="ORD-67770"/>
    <x v="341"/>
    <x v="3"/>
    <s v="France"/>
    <x v="0"/>
    <x v="2"/>
    <x v="18"/>
    <n v="7"/>
    <x v="727"/>
    <n v="16690.8"/>
    <x v="729"/>
    <x v="0"/>
    <x v="1"/>
    <x v="10"/>
    <x v="10"/>
    <x v="22"/>
    <n v="0.16534857526301916"/>
  </r>
  <r>
    <s v="ORD-83719"/>
    <x v="341"/>
    <x v="4"/>
    <s v="Canada"/>
    <x v="1"/>
    <x v="3"/>
    <x v="13"/>
    <n v="3"/>
    <x v="728"/>
    <n v="5340.51"/>
    <x v="730"/>
    <x v="1"/>
    <x v="1"/>
    <x v="10"/>
    <x v="10"/>
    <x v="22"/>
    <n v="0.20685852100267577"/>
  </r>
  <r>
    <s v="ORD-31498"/>
    <x v="341"/>
    <x v="2"/>
    <s v="Brazil"/>
    <x v="1"/>
    <x v="2"/>
    <x v="3"/>
    <n v="6"/>
    <x v="729"/>
    <n v="11898.06"/>
    <x v="731"/>
    <x v="1"/>
    <x v="1"/>
    <x v="10"/>
    <x v="10"/>
    <x v="22"/>
    <n v="0.18928379920760194"/>
  </r>
  <r>
    <s v="ORD-56906"/>
    <x v="342"/>
    <x v="2"/>
    <s v="Argentina"/>
    <x v="0"/>
    <x v="1"/>
    <x v="10"/>
    <n v="6"/>
    <x v="730"/>
    <n v="11371.86"/>
    <x v="732"/>
    <x v="1"/>
    <x v="1"/>
    <x v="10"/>
    <x v="10"/>
    <x v="22"/>
    <n v="0.15386664978288511"/>
  </r>
  <r>
    <s v="ORD-24423"/>
    <x v="342"/>
    <x v="0"/>
    <s v="Saudi Arabia"/>
    <x v="1"/>
    <x v="4"/>
    <x v="14"/>
    <n v="8"/>
    <x v="731"/>
    <n v="6027.92"/>
    <x v="733"/>
    <x v="0"/>
    <x v="1"/>
    <x v="10"/>
    <x v="10"/>
    <x v="22"/>
    <n v="0.25857012037319677"/>
  </r>
  <r>
    <s v="ORD-32503"/>
    <x v="343"/>
    <x v="2"/>
    <s v="Brazil"/>
    <x v="2"/>
    <x v="2"/>
    <x v="3"/>
    <n v="4"/>
    <x v="732"/>
    <n v="1146.04"/>
    <x v="734"/>
    <x v="1"/>
    <x v="1"/>
    <x v="10"/>
    <x v="10"/>
    <x v="22"/>
    <n v="0.14838051027887336"/>
  </r>
  <r>
    <s v="ORD-21145"/>
    <x v="343"/>
    <x v="4"/>
    <s v="Canada"/>
    <x v="1"/>
    <x v="2"/>
    <x v="3"/>
    <n v="7"/>
    <x v="733"/>
    <n v="4710.09"/>
    <x v="735"/>
    <x v="1"/>
    <x v="1"/>
    <x v="10"/>
    <x v="10"/>
    <x v="22"/>
    <n v="0.27510302350910493"/>
  </r>
  <r>
    <s v="ORD-82109"/>
    <x v="343"/>
    <x v="0"/>
    <s v="Saudi Arabia"/>
    <x v="1"/>
    <x v="1"/>
    <x v="5"/>
    <n v="6"/>
    <x v="734"/>
    <n v="5384.46"/>
    <x v="736"/>
    <x v="0"/>
    <x v="1"/>
    <x v="10"/>
    <x v="10"/>
    <x v="22"/>
    <n v="0.22418218354301078"/>
  </r>
  <r>
    <s v="ORD-18894"/>
    <x v="343"/>
    <x v="2"/>
    <s v="Brazil"/>
    <x v="2"/>
    <x v="1"/>
    <x v="1"/>
    <n v="3"/>
    <x v="735"/>
    <n v="2005.95"/>
    <x v="737"/>
    <x v="1"/>
    <x v="1"/>
    <x v="10"/>
    <x v="10"/>
    <x v="22"/>
    <n v="0.10020688451855729"/>
  </r>
  <r>
    <s v="ORD-50940"/>
    <x v="343"/>
    <x v="0"/>
    <s v="UAE"/>
    <x v="1"/>
    <x v="2"/>
    <x v="11"/>
    <n v="8"/>
    <x v="736"/>
    <n v="12479.52"/>
    <x v="738"/>
    <x v="0"/>
    <x v="1"/>
    <x v="10"/>
    <x v="10"/>
    <x v="22"/>
    <n v="0.21137591830455016"/>
  </r>
  <r>
    <s v="ORD-35631"/>
    <x v="343"/>
    <x v="4"/>
    <s v="Canada"/>
    <x v="1"/>
    <x v="3"/>
    <x v="13"/>
    <n v="7"/>
    <x v="737"/>
    <n v="11711.63"/>
    <x v="739"/>
    <x v="1"/>
    <x v="1"/>
    <x v="10"/>
    <x v="10"/>
    <x v="22"/>
    <n v="0.16939230491400428"/>
  </r>
  <r>
    <s v="ORD-25120"/>
    <x v="344"/>
    <x v="2"/>
    <s v="Brazil"/>
    <x v="0"/>
    <x v="3"/>
    <x v="19"/>
    <n v="8"/>
    <x v="738"/>
    <n v="14767.84"/>
    <x v="740"/>
    <x v="0"/>
    <x v="1"/>
    <x v="11"/>
    <x v="11"/>
    <x v="23"/>
    <n v="0.20571593408379288"/>
  </r>
  <r>
    <s v="ORD-12703"/>
    <x v="344"/>
    <x v="3"/>
    <s v="UK"/>
    <x v="2"/>
    <x v="3"/>
    <x v="19"/>
    <n v="5"/>
    <x v="739"/>
    <n v="2648.3"/>
    <x v="741"/>
    <x v="0"/>
    <x v="1"/>
    <x v="11"/>
    <x v="11"/>
    <x v="23"/>
    <n v="0.10151417890722349"/>
  </r>
  <r>
    <s v="ORD-63866"/>
    <x v="344"/>
    <x v="3"/>
    <s v="UK"/>
    <x v="1"/>
    <x v="3"/>
    <x v="19"/>
    <n v="7"/>
    <x v="740"/>
    <n v="10732.82"/>
    <x v="742"/>
    <x v="0"/>
    <x v="1"/>
    <x v="11"/>
    <x v="11"/>
    <x v="23"/>
    <n v="0.18663221781414391"/>
  </r>
  <r>
    <s v="ORD-50169"/>
    <x v="345"/>
    <x v="2"/>
    <s v="Argentina"/>
    <x v="0"/>
    <x v="2"/>
    <x v="11"/>
    <n v="9"/>
    <x v="741"/>
    <n v="4059.27"/>
    <x v="743"/>
    <x v="1"/>
    <x v="1"/>
    <x v="11"/>
    <x v="11"/>
    <x v="23"/>
    <n v="0.1547593532827331"/>
  </r>
  <r>
    <s v="ORD-41073"/>
    <x v="346"/>
    <x v="0"/>
    <s v="UAE"/>
    <x v="1"/>
    <x v="2"/>
    <x v="18"/>
    <n v="3"/>
    <x v="742"/>
    <n v="1456.59"/>
    <x v="744"/>
    <x v="1"/>
    <x v="1"/>
    <x v="11"/>
    <x v="11"/>
    <x v="23"/>
    <n v="0.23832375617023321"/>
  </r>
  <r>
    <s v="ORD-91934"/>
    <x v="346"/>
    <x v="4"/>
    <s v="USA"/>
    <x v="1"/>
    <x v="0"/>
    <x v="4"/>
    <n v="9"/>
    <x v="743"/>
    <n v="11689.38"/>
    <x v="745"/>
    <x v="0"/>
    <x v="1"/>
    <x v="11"/>
    <x v="11"/>
    <x v="23"/>
    <n v="0.26505682936135194"/>
  </r>
  <r>
    <s v="ORD-95441"/>
    <x v="346"/>
    <x v="2"/>
    <s v="Brazil"/>
    <x v="2"/>
    <x v="2"/>
    <x v="9"/>
    <n v="3"/>
    <x v="744"/>
    <n v="4435.3500000000004"/>
    <x v="746"/>
    <x v="1"/>
    <x v="1"/>
    <x v="11"/>
    <x v="11"/>
    <x v="23"/>
    <n v="0.18428534388492451"/>
  </r>
  <r>
    <s v="ORD-41938"/>
    <x v="346"/>
    <x v="4"/>
    <s v="USA"/>
    <x v="1"/>
    <x v="1"/>
    <x v="16"/>
    <n v="8"/>
    <x v="745"/>
    <n v="2593.92"/>
    <x v="747"/>
    <x v="1"/>
    <x v="1"/>
    <x v="11"/>
    <x v="11"/>
    <x v="23"/>
    <n v="0.17119649025413272"/>
  </r>
  <r>
    <s v="ORD-49196"/>
    <x v="347"/>
    <x v="1"/>
    <s v="China"/>
    <x v="1"/>
    <x v="1"/>
    <x v="1"/>
    <n v="6"/>
    <x v="746"/>
    <n v="14714.46"/>
    <x v="748"/>
    <x v="1"/>
    <x v="1"/>
    <x v="11"/>
    <x v="11"/>
    <x v="23"/>
    <n v="0.2806728891172357"/>
  </r>
  <r>
    <s v="ORD-94185"/>
    <x v="347"/>
    <x v="3"/>
    <s v="France"/>
    <x v="2"/>
    <x v="1"/>
    <x v="1"/>
    <n v="6"/>
    <x v="747"/>
    <n v="12896.04"/>
    <x v="749"/>
    <x v="1"/>
    <x v="1"/>
    <x v="11"/>
    <x v="11"/>
    <x v="23"/>
    <n v="0.12352861808741288"/>
  </r>
  <r>
    <s v="ORD-81096"/>
    <x v="348"/>
    <x v="2"/>
    <s v="Brazil"/>
    <x v="0"/>
    <x v="4"/>
    <x v="17"/>
    <n v="3"/>
    <x v="748"/>
    <n v="1257.48"/>
    <x v="750"/>
    <x v="0"/>
    <x v="1"/>
    <x v="11"/>
    <x v="11"/>
    <x v="23"/>
    <n v="0.16847981677640997"/>
  </r>
  <r>
    <s v="ORD-56164"/>
    <x v="349"/>
    <x v="2"/>
    <s v="Argentina"/>
    <x v="1"/>
    <x v="3"/>
    <x v="13"/>
    <n v="8"/>
    <x v="749"/>
    <n v="8868.7199999999993"/>
    <x v="751"/>
    <x v="1"/>
    <x v="1"/>
    <x v="11"/>
    <x v="11"/>
    <x v="23"/>
    <n v="0.1878805509701513"/>
  </r>
  <r>
    <s v="ORD-63826"/>
    <x v="350"/>
    <x v="1"/>
    <s v="India"/>
    <x v="2"/>
    <x v="2"/>
    <x v="11"/>
    <n v="5"/>
    <x v="750"/>
    <n v="11062.3"/>
    <x v="752"/>
    <x v="1"/>
    <x v="1"/>
    <x v="11"/>
    <x v="11"/>
    <x v="23"/>
    <n v="0.13774169928495883"/>
  </r>
  <r>
    <s v="ORD-81821"/>
    <x v="350"/>
    <x v="4"/>
    <s v="Canada"/>
    <x v="2"/>
    <x v="4"/>
    <x v="12"/>
    <n v="3"/>
    <x v="751"/>
    <n v="450.39"/>
    <x v="753"/>
    <x v="1"/>
    <x v="1"/>
    <x v="11"/>
    <x v="11"/>
    <x v="23"/>
    <n v="0.13379515530984257"/>
  </r>
  <r>
    <s v="ORD-52796"/>
    <x v="350"/>
    <x v="4"/>
    <s v="USA"/>
    <x v="0"/>
    <x v="0"/>
    <x v="0"/>
    <n v="9"/>
    <x v="752"/>
    <n v="19157.759999999998"/>
    <x v="754"/>
    <x v="0"/>
    <x v="1"/>
    <x v="11"/>
    <x v="11"/>
    <x v="23"/>
    <n v="0.18452574831295518"/>
  </r>
  <r>
    <s v="ORD-51799"/>
    <x v="350"/>
    <x v="3"/>
    <s v="UK"/>
    <x v="0"/>
    <x v="4"/>
    <x v="7"/>
    <n v="6"/>
    <x v="753"/>
    <n v="4147.08"/>
    <x v="755"/>
    <x v="0"/>
    <x v="1"/>
    <x v="11"/>
    <x v="11"/>
    <x v="23"/>
    <n v="0.14939668393182673"/>
  </r>
  <r>
    <s v="ORD-44442"/>
    <x v="351"/>
    <x v="2"/>
    <s v="Argentina"/>
    <x v="2"/>
    <x v="3"/>
    <x v="6"/>
    <n v="3"/>
    <x v="754"/>
    <n v="3196.68"/>
    <x v="756"/>
    <x v="1"/>
    <x v="1"/>
    <x v="11"/>
    <x v="11"/>
    <x v="23"/>
    <n v="0.10265024963399527"/>
  </r>
  <r>
    <s v="ORD-91134"/>
    <x v="351"/>
    <x v="2"/>
    <s v="Argentina"/>
    <x v="0"/>
    <x v="4"/>
    <x v="12"/>
    <n v="6"/>
    <x v="755"/>
    <n v="14662.02"/>
    <x v="757"/>
    <x v="0"/>
    <x v="1"/>
    <x v="11"/>
    <x v="11"/>
    <x v="23"/>
    <n v="0.12037836532756059"/>
  </r>
  <r>
    <s v="ORD-33930"/>
    <x v="351"/>
    <x v="4"/>
    <s v="Canada"/>
    <x v="1"/>
    <x v="0"/>
    <x v="4"/>
    <n v="7"/>
    <x v="756"/>
    <n v="13749.26"/>
    <x v="758"/>
    <x v="1"/>
    <x v="1"/>
    <x v="11"/>
    <x v="11"/>
    <x v="23"/>
    <n v="0.12269314857672341"/>
  </r>
  <r>
    <s v="ORD-33988"/>
    <x v="352"/>
    <x v="4"/>
    <s v="USA"/>
    <x v="0"/>
    <x v="0"/>
    <x v="15"/>
    <n v="8"/>
    <x v="757"/>
    <n v="6084.56"/>
    <x v="759"/>
    <x v="1"/>
    <x v="1"/>
    <x v="11"/>
    <x v="11"/>
    <x v="23"/>
    <n v="0.28620146732056223"/>
  </r>
  <r>
    <s v="ORD-67214"/>
    <x v="352"/>
    <x v="4"/>
    <s v="USA"/>
    <x v="0"/>
    <x v="4"/>
    <x v="7"/>
    <n v="8"/>
    <x v="758"/>
    <n v="11916.72"/>
    <x v="760"/>
    <x v="0"/>
    <x v="1"/>
    <x v="11"/>
    <x v="11"/>
    <x v="23"/>
    <n v="0.24022801576272668"/>
  </r>
  <r>
    <s v="ORD-29243"/>
    <x v="352"/>
    <x v="1"/>
    <s v="China"/>
    <x v="2"/>
    <x v="2"/>
    <x v="11"/>
    <n v="6"/>
    <x v="759"/>
    <n v="10525.56"/>
    <x v="761"/>
    <x v="1"/>
    <x v="1"/>
    <x v="11"/>
    <x v="11"/>
    <x v="23"/>
    <n v="0.10064357620877179"/>
  </r>
  <r>
    <s v="ORD-14906"/>
    <x v="352"/>
    <x v="4"/>
    <s v="Canada"/>
    <x v="0"/>
    <x v="1"/>
    <x v="1"/>
    <n v="8"/>
    <x v="760"/>
    <n v="14807.36"/>
    <x v="762"/>
    <x v="1"/>
    <x v="1"/>
    <x v="11"/>
    <x v="11"/>
    <x v="23"/>
    <n v="0.26069603224342486"/>
  </r>
  <r>
    <s v="ORD-92998"/>
    <x v="352"/>
    <x v="2"/>
    <s v="Argentina"/>
    <x v="0"/>
    <x v="2"/>
    <x v="11"/>
    <n v="5"/>
    <x v="761"/>
    <n v="9411"/>
    <x v="763"/>
    <x v="0"/>
    <x v="1"/>
    <x v="11"/>
    <x v="11"/>
    <x v="23"/>
    <n v="0.13012113484220592"/>
  </r>
  <r>
    <s v="ORD-75423"/>
    <x v="352"/>
    <x v="4"/>
    <s v="USA"/>
    <x v="0"/>
    <x v="3"/>
    <x v="13"/>
    <n v="2"/>
    <x v="762"/>
    <n v="4962.96"/>
    <x v="764"/>
    <x v="1"/>
    <x v="1"/>
    <x v="11"/>
    <x v="11"/>
    <x v="23"/>
    <n v="0.17726518045682416"/>
  </r>
  <r>
    <s v="ORD-76360"/>
    <x v="353"/>
    <x v="3"/>
    <s v="UK"/>
    <x v="1"/>
    <x v="4"/>
    <x v="12"/>
    <n v="4"/>
    <x v="763"/>
    <n v="2228.52"/>
    <x v="765"/>
    <x v="1"/>
    <x v="1"/>
    <x v="11"/>
    <x v="11"/>
    <x v="23"/>
    <n v="0.20331430725324429"/>
  </r>
  <r>
    <s v="ORD-65688"/>
    <x v="353"/>
    <x v="4"/>
    <s v="USA"/>
    <x v="0"/>
    <x v="0"/>
    <x v="15"/>
    <n v="8"/>
    <x v="764"/>
    <n v="508.24"/>
    <x v="766"/>
    <x v="1"/>
    <x v="1"/>
    <x v="11"/>
    <x v="11"/>
    <x v="23"/>
    <n v="0.26308436958917047"/>
  </r>
  <r>
    <s v="ORD-74424"/>
    <x v="353"/>
    <x v="1"/>
    <s v="China"/>
    <x v="2"/>
    <x v="3"/>
    <x v="6"/>
    <n v="3"/>
    <x v="765"/>
    <n v="7127.4"/>
    <x v="767"/>
    <x v="0"/>
    <x v="1"/>
    <x v="11"/>
    <x v="11"/>
    <x v="23"/>
    <n v="0.179330471139546"/>
  </r>
  <r>
    <s v="ORD-30146"/>
    <x v="354"/>
    <x v="4"/>
    <s v="USA"/>
    <x v="0"/>
    <x v="4"/>
    <x v="7"/>
    <n v="9"/>
    <x v="766"/>
    <n v="12670.65"/>
    <x v="768"/>
    <x v="0"/>
    <x v="1"/>
    <x v="11"/>
    <x v="11"/>
    <x v="23"/>
    <n v="0.10104611839171629"/>
  </r>
  <r>
    <s v="ORD-62322"/>
    <x v="355"/>
    <x v="1"/>
    <s v="India"/>
    <x v="1"/>
    <x v="3"/>
    <x v="13"/>
    <n v="8"/>
    <x v="767"/>
    <n v="14609.6"/>
    <x v="769"/>
    <x v="1"/>
    <x v="1"/>
    <x v="11"/>
    <x v="11"/>
    <x v="23"/>
    <n v="0.20776270397546817"/>
  </r>
  <r>
    <s v="ORD-88787"/>
    <x v="355"/>
    <x v="3"/>
    <s v="UK"/>
    <x v="1"/>
    <x v="2"/>
    <x v="11"/>
    <n v="2"/>
    <x v="768"/>
    <n v="406.38"/>
    <x v="770"/>
    <x v="1"/>
    <x v="1"/>
    <x v="11"/>
    <x v="11"/>
    <x v="23"/>
    <n v="0.19179093459323784"/>
  </r>
  <r>
    <s v="ORD-38743"/>
    <x v="355"/>
    <x v="0"/>
    <s v="UAE"/>
    <x v="1"/>
    <x v="0"/>
    <x v="15"/>
    <n v="2"/>
    <x v="769"/>
    <n v="4562.0600000000004"/>
    <x v="771"/>
    <x v="1"/>
    <x v="1"/>
    <x v="11"/>
    <x v="11"/>
    <x v="23"/>
    <n v="0.22495320096623014"/>
  </r>
  <r>
    <s v="ORD-80767"/>
    <x v="355"/>
    <x v="2"/>
    <s v="Brazil"/>
    <x v="2"/>
    <x v="2"/>
    <x v="3"/>
    <n v="3"/>
    <x v="770"/>
    <n v="664.71"/>
    <x v="772"/>
    <x v="0"/>
    <x v="1"/>
    <x v="11"/>
    <x v="11"/>
    <x v="23"/>
    <n v="0.10189405906335093"/>
  </r>
  <r>
    <s v="ORD-82569"/>
    <x v="356"/>
    <x v="2"/>
    <s v="Brazil"/>
    <x v="0"/>
    <x v="0"/>
    <x v="2"/>
    <n v="4"/>
    <x v="771"/>
    <n v="2450.08"/>
    <x v="773"/>
    <x v="1"/>
    <x v="1"/>
    <x v="11"/>
    <x v="11"/>
    <x v="23"/>
    <n v="0.12351025272644159"/>
  </r>
  <r>
    <s v="ORD-16179"/>
    <x v="356"/>
    <x v="2"/>
    <s v="Argentina"/>
    <x v="0"/>
    <x v="2"/>
    <x v="3"/>
    <n v="8"/>
    <x v="772"/>
    <n v="18857.2"/>
    <x v="774"/>
    <x v="0"/>
    <x v="1"/>
    <x v="11"/>
    <x v="11"/>
    <x v="23"/>
    <n v="0.13347156523768111"/>
  </r>
  <r>
    <s v="ORD-93960"/>
    <x v="356"/>
    <x v="3"/>
    <s v="France"/>
    <x v="2"/>
    <x v="0"/>
    <x v="2"/>
    <n v="7"/>
    <x v="773"/>
    <n v="3154.41"/>
    <x v="775"/>
    <x v="1"/>
    <x v="1"/>
    <x v="11"/>
    <x v="11"/>
    <x v="23"/>
    <n v="0.17821716263897211"/>
  </r>
  <r>
    <s v="ORD-51122"/>
    <x v="357"/>
    <x v="4"/>
    <s v="USA"/>
    <x v="0"/>
    <x v="2"/>
    <x v="11"/>
    <n v="7"/>
    <x v="774"/>
    <n v="12931.52"/>
    <x v="776"/>
    <x v="1"/>
    <x v="1"/>
    <x v="11"/>
    <x v="11"/>
    <x v="23"/>
    <n v="0.25386110836158471"/>
  </r>
  <r>
    <s v="ORD-21115"/>
    <x v="358"/>
    <x v="0"/>
    <s v="UAE"/>
    <x v="1"/>
    <x v="0"/>
    <x v="0"/>
    <n v="3"/>
    <x v="775"/>
    <n v="1968"/>
    <x v="777"/>
    <x v="0"/>
    <x v="1"/>
    <x v="11"/>
    <x v="11"/>
    <x v="23"/>
    <n v="0.19010670731707316"/>
  </r>
  <r>
    <s v="ORD-39993"/>
    <x v="358"/>
    <x v="2"/>
    <s v="Brazil"/>
    <x v="1"/>
    <x v="3"/>
    <x v="6"/>
    <n v="2"/>
    <x v="776"/>
    <n v="1296.32"/>
    <x v="778"/>
    <x v="1"/>
    <x v="1"/>
    <x v="11"/>
    <x v="11"/>
    <x v="23"/>
    <n v="0.26617656134287832"/>
  </r>
  <r>
    <s v="ORD-41202"/>
    <x v="359"/>
    <x v="0"/>
    <s v="Saudi Arabia"/>
    <x v="2"/>
    <x v="1"/>
    <x v="16"/>
    <n v="7"/>
    <x v="777"/>
    <n v="9329.81"/>
    <x v="779"/>
    <x v="1"/>
    <x v="2"/>
    <x v="0"/>
    <x v="0"/>
    <x v="24"/>
    <n v="0.23952792179047591"/>
  </r>
  <r>
    <s v="ORD-86968"/>
    <x v="359"/>
    <x v="0"/>
    <s v="Saudi Arabia"/>
    <x v="1"/>
    <x v="2"/>
    <x v="3"/>
    <n v="1"/>
    <x v="778"/>
    <n v="372.34"/>
    <x v="780"/>
    <x v="0"/>
    <x v="2"/>
    <x v="0"/>
    <x v="0"/>
    <x v="24"/>
    <n v="0.2431648493312564"/>
  </r>
  <r>
    <s v="ORD-89019"/>
    <x v="359"/>
    <x v="0"/>
    <s v="UAE"/>
    <x v="0"/>
    <x v="2"/>
    <x v="3"/>
    <n v="5"/>
    <x v="779"/>
    <n v="384.7"/>
    <x v="781"/>
    <x v="0"/>
    <x v="2"/>
    <x v="0"/>
    <x v="0"/>
    <x v="24"/>
    <n v="0.12737197816480375"/>
  </r>
  <r>
    <s v="ORD-80015"/>
    <x v="359"/>
    <x v="1"/>
    <s v="China"/>
    <x v="0"/>
    <x v="1"/>
    <x v="10"/>
    <n v="9"/>
    <x v="780"/>
    <n v="8064.81"/>
    <x v="782"/>
    <x v="1"/>
    <x v="2"/>
    <x v="0"/>
    <x v="0"/>
    <x v="24"/>
    <n v="0.16712235006156373"/>
  </r>
  <r>
    <s v="ORD-94463"/>
    <x v="360"/>
    <x v="1"/>
    <s v="India"/>
    <x v="0"/>
    <x v="3"/>
    <x v="8"/>
    <n v="4"/>
    <x v="781"/>
    <n v="9439.9599999999991"/>
    <x v="783"/>
    <x v="0"/>
    <x v="2"/>
    <x v="0"/>
    <x v="0"/>
    <x v="24"/>
    <n v="0.21977317700498733"/>
  </r>
  <r>
    <s v="ORD-59308"/>
    <x v="360"/>
    <x v="2"/>
    <s v="Brazil"/>
    <x v="0"/>
    <x v="0"/>
    <x v="0"/>
    <n v="9"/>
    <x v="782"/>
    <n v="7705.62"/>
    <x v="784"/>
    <x v="1"/>
    <x v="2"/>
    <x v="0"/>
    <x v="0"/>
    <x v="24"/>
    <n v="0.28631829755425264"/>
  </r>
  <r>
    <s v="ORD-97519"/>
    <x v="360"/>
    <x v="4"/>
    <s v="USA"/>
    <x v="0"/>
    <x v="0"/>
    <x v="2"/>
    <n v="5"/>
    <x v="783"/>
    <n v="8678.5499999999993"/>
    <x v="785"/>
    <x v="1"/>
    <x v="2"/>
    <x v="0"/>
    <x v="0"/>
    <x v="24"/>
    <n v="0.14837732109626611"/>
  </r>
  <r>
    <s v="ORD-60636"/>
    <x v="361"/>
    <x v="0"/>
    <s v="Saudi Arabia"/>
    <x v="2"/>
    <x v="1"/>
    <x v="16"/>
    <n v="1"/>
    <x v="784"/>
    <n v="1938.91"/>
    <x v="786"/>
    <x v="1"/>
    <x v="2"/>
    <x v="0"/>
    <x v="0"/>
    <x v="24"/>
    <n v="0.24171312747884122"/>
  </r>
  <r>
    <s v="ORD-86641"/>
    <x v="362"/>
    <x v="0"/>
    <s v="UAE"/>
    <x v="2"/>
    <x v="2"/>
    <x v="18"/>
    <n v="4"/>
    <x v="785"/>
    <n v="8006.08"/>
    <x v="787"/>
    <x v="0"/>
    <x v="2"/>
    <x v="0"/>
    <x v="0"/>
    <x v="24"/>
    <n v="0.19630455853551301"/>
  </r>
  <r>
    <s v="ORD-91520"/>
    <x v="362"/>
    <x v="2"/>
    <s v="Brazil"/>
    <x v="0"/>
    <x v="2"/>
    <x v="18"/>
    <n v="8"/>
    <x v="786"/>
    <n v="12279.6"/>
    <x v="788"/>
    <x v="1"/>
    <x v="2"/>
    <x v="0"/>
    <x v="0"/>
    <x v="24"/>
    <n v="0.25885778038372587"/>
  </r>
  <r>
    <s v="ORD-60179"/>
    <x v="363"/>
    <x v="0"/>
    <s v="UAE"/>
    <x v="2"/>
    <x v="4"/>
    <x v="14"/>
    <n v="4"/>
    <x v="787"/>
    <n v="8751.84"/>
    <x v="789"/>
    <x v="1"/>
    <x v="2"/>
    <x v="0"/>
    <x v="0"/>
    <x v="24"/>
    <n v="0.26562300042048304"/>
  </r>
  <r>
    <s v="ORD-32251"/>
    <x v="363"/>
    <x v="2"/>
    <s v="Argentina"/>
    <x v="0"/>
    <x v="4"/>
    <x v="17"/>
    <n v="9"/>
    <x v="788"/>
    <n v="13255.74"/>
    <x v="790"/>
    <x v="0"/>
    <x v="2"/>
    <x v="0"/>
    <x v="0"/>
    <x v="24"/>
    <n v="0.15433766805927093"/>
  </r>
  <r>
    <s v="ORD-68757"/>
    <x v="364"/>
    <x v="2"/>
    <s v="Argentina"/>
    <x v="1"/>
    <x v="1"/>
    <x v="16"/>
    <n v="3"/>
    <x v="789"/>
    <n v="1122.93"/>
    <x v="791"/>
    <x v="1"/>
    <x v="2"/>
    <x v="0"/>
    <x v="0"/>
    <x v="24"/>
    <n v="0.21860668073700051"/>
  </r>
  <r>
    <s v="ORD-40562"/>
    <x v="364"/>
    <x v="3"/>
    <s v="France"/>
    <x v="1"/>
    <x v="4"/>
    <x v="14"/>
    <n v="4"/>
    <x v="790"/>
    <n v="6322.88"/>
    <x v="792"/>
    <x v="0"/>
    <x v="2"/>
    <x v="0"/>
    <x v="0"/>
    <x v="24"/>
    <n v="0.11435453464244141"/>
  </r>
  <r>
    <s v="ORD-77288"/>
    <x v="365"/>
    <x v="1"/>
    <s v="China"/>
    <x v="2"/>
    <x v="2"/>
    <x v="18"/>
    <n v="8"/>
    <x v="791"/>
    <n v="18189.2"/>
    <x v="793"/>
    <x v="0"/>
    <x v="2"/>
    <x v="0"/>
    <x v="0"/>
    <x v="24"/>
    <n v="0.24280672047148857"/>
  </r>
  <r>
    <s v="ORD-32559"/>
    <x v="366"/>
    <x v="0"/>
    <s v="Saudi Arabia"/>
    <x v="1"/>
    <x v="2"/>
    <x v="11"/>
    <n v="8"/>
    <x v="792"/>
    <n v="8132.64"/>
    <x v="794"/>
    <x v="1"/>
    <x v="2"/>
    <x v="0"/>
    <x v="0"/>
    <x v="24"/>
    <n v="0.12135173818095968"/>
  </r>
  <r>
    <s v="ORD-45816"/>
    <x v="366"/>
    <x v="0"/>
    <s v="UAE"/>
    <x v="2"/>
    <x v="4"/>
    <x v="14"/>
    <n v="6"/>
    <x v="793"/>
    <n v="4416.54"/>
    <x v="795"/>
    <x v="0"/>
    <x v="2"/>
    <x v="0"/>
    <x v="0"/>
    <x v="24"/>
    <n v="0.27166741385790688"/>
  </r>
  <r>
    <s v="ORD-83964"/>
    <x v="366"/>
    <x v="0"/>
    <s v="UAE"/>
    <x v="0"/>
    <x v="0"/>
    <x v="4"/>
    <n v="9"/>
    <x v="794"/>
    <n v="19672.830000000002"/>
    <x v="796"/>
    <x v="1"/>
    <x v="2"/>
    <x v="0"/>
    <x v="0"/>
    <x v="24"/>
    <n v="0.14384254832680402"/>
  </r>
  <r>
    <s v="ORD-47614"/>
    <x v="366"/>
    <x v="4"/>
    <s v="Canada"/>
    <x v="0"/>
    <x v="4"/>
    <x v="14"/>
    <n v="7"/>
    <x v="795"/>
    <n v="6319.81"/>
    <x v="797"/>
    <x v="0"/>
    <x v="2"/>
    <x v="0"/>
    <x v="0"/>
    <x v="24"/>
    <n v="0.17434859592297866"/>
  </r>
  <r>
    <s v="ORD-71914"/>
    <x v="366"/>
    <x v="2"/>
    <s v="Brazil"/>
    <x v="2"/>
    <x v="1"/>
    <x v="16"/>
    <n v="9"/>
    <x v="796"/>
    <n v="6492.96"/>
    <x v="798"/>
    <x v="0"/>
    <x v="2"/>
    <x v="0"/>
    <x v="0"/>
    <x v="24"/>
    <n v="0.2108360439614598"/>
  </r>
  <r>
    <s v="ORD-51240"/>
    <x v="367"/>
    <x v="2"/>
    <s v="Argentina"/>
    <x v="0"/>
    <x v="0"/>
    <x v="0"/>
    <n v="7"/>
    <x v="797"/>
    <n v="9137.0300000000007"/>
    <x v="799"/>
    <x v="1"/>
    <x v="2"/>
    <x v="0"/>
    <x v="0"/>
    <x v="24"/>
    <n v="0.12084451949922459"/>
  </r>
  <r>
    <s v="ORD-73522"/>
    <x v="367"/>
    <x v="1"/>
    <s v="China"/>
    <x v="0"/>
    <x v="4"/>
    <x v="17"/>
    <n v="3"/>
    <x v="798"/>
    <n v="1767.81"/>
    <x v="800"/>
    <x v="1"/>
    <x v="2"/>
    <x v="0"/>
    <x v="0"/>
    <x v="24"/>
    <n v="0.17010312194183763"/>
  </r>
  <r>
    <s v="ORD-12468"/>
    <x v="368"/>
    <x v="1"/>
    <s v="India"/>
    <x v="1"/>
    <x v="2"/>
    <x v="9"/>
    <n v="4"/>
    <x v="799"/>
    <n v="2358.1999999999998"/>
    <x v="801"/>
    <x v="0"/>
    <x v="2"/>
    <x v="0"/>
    <x v="0"/>
    <x v="24"/>
    <n v="0.19767619370706474"/>
  </r>
  <r>
    <s v="ORD-10639"/>
    <x v="369"/>
    <x v="3"/>
    <s v="UK"/>
    <x v="2"/>
    <x v="2"/>
    <x v="3"/>
    <n v="4"/>
    <x v="800"/>
    <n v="6546.24"/>
    <x v="802"/>
    <x v="0"/>
    <x v="2"/>
    <x v="0"/>
    <x v="0"/>
    <x v="24"/>
    <n v="0.21887984552964754"/>
  </r>
  <r>
    <s v="ORD-15651"/>
    <x v="369"/>
    <x v="1"/>
    <s v="China"/>
    <x v="1"/>
    <x v="3"/>
    <x v="19"/>
    <n v="5"/>
    <x v="801"/>
    <n v="4233.6000000000004"/>
    <x v="803"/>
    <x v="0"/>
    <x v="2"/>
    <x v="0"/>
    <x v="0"/>
    <x v="24"/>
    <n v="0.25469576719576714"/>
  </r>
  <r>
    <s v="ORD-19383"/>
    <x v="369"/>
    <x v="3"/>
    <s v="France"/>
    <x v="2"/>
    <x v="3"/>
    <x v="6"/>
    <n v="9"/>
    <x v="802"/>
    <n v="4329.18"/>
    <x v="804"/>
    <x v="1"/>
    <x v="2"/>
    <x v="0"/>
    <x v="0"/>
    <x v="24"/>
    <n v="0.10361546528441876"/>
  </r>
  <r>
    <s v="ORD-52809"/>
    <x v="369"/>
    <x v="0"/>
    <s v="Saudi Arabia"/>
    <x v="0"/>
    <x v="3"/>
    <x v="8"/>
    <n v="6"/>
    <x v="803"/>
    <n v="10923.78"/>
    <x v="805"/>
    <x v="0"/>
    <x v="2"/>
    <x v="0"/>
    <x v="0"/>
    <x v="24"/>
    <n v="0.23850626797683583"/>
  </r>
  <r>
    <s v="ORD-87536"/>
    <x v="370"/>
    <x v="3"/>
    <s v="France"/>
    <x v="0"/>
    <x v="4"/>
    <x v="12"/>
    <n v="1"/>
    <x v="804"/>
    <n v="1172.72"/>
    <x v="806"/>
    <x v="1"/>
    <x v="2"/>
    <x v="0"/>
    <x v="0"/>
    <x v="24"/>
    <n v="0.209120676717375"/>
  </r>
  <r>
    <s v="ORD-14037"/>
    <x v="370"/>
    <x v="4"/>
    <s v="USA"/>
    <x v="1"/>
    <x v="3"/>
    <x v="6"/>
    <n v="6"/>
    <x v="805"/>
    <n v="11279.1"/>
    <x v="807"/>
    <x v="0"/>
    <x v="2"/>
    <x v="0"/>
    <x v="0"/>
    <x v="24"/>
    <n v="0.24309829684992595"/>
  </r>
  <r>
    <s v="ORD-85163"/>
    <x v="370"/>
    <x v="1"/>
    <s v="India"/>
    <x v="1"/>
    <x v="3"/>
    <x v="13"/>
    <n v="7"/>
    <x v="806"/>
    <n v="7669.41"/>
    <x v="808"/>
    <x v="0"/>
    <x v="2"/>
    <x v="0"/>
    <x v="0"/>
    <x v="24"/>
    <n v="0.2599561113566754"/>
  </r>
  <r>
    <s v="ORD-97521"/>
    <x v="370"/>
    <x v="3"/>
    <s v="UK"/>
    <x v="2"/>
    <x v="2"/>
    <x v="18"/>
    <n v="8"/>
    <x v="807"/>
    <n v="15792.64"/>
    <x v="809"/>
    <x v="1"/>
    <x v="2"/>
    <x v="0"/>
    <x v="0"/>
    <x v="24"/>
    <n v="0.23379751580483063"/>
  </r>
  <r>
    <s v="ORD-36735"/>
    <x v="371"/>
    <x v="1"/>
    <s v="India"/>
    <x v="1"/>
    <x v="4"/>
    <x v="17"/>
    <n v="1"/>
    <x v="808"/>
    <n v="302.14"/>
    <x v="810"/>
    <x v="0"/>
    <x v="2"/>
    <x v="0"/>
    <x v="0"/>
    <x v="24"/>
    <n v="0.20728801217978424"/>
  </r>
  <r>
    <s v="ORD-36802"/>
    <x v="371"/>
    <x v="4"/>
    <s v="Canada"/>
    <x v="2"/>
    <x v="1"/>
    <x v="16"/>
    <n v="5"/>
    <x v="809"/>
    <n v="573"/>
    <x v="811"/>
    <x v="0"/>
    <x v="2"/>
    <x v="0"/>
    <x v="0"/>
    <x v="24"/>
    <n v="0.17528795811518325"/>
  </r>
  <r>
    <s v="ORD-90786"/>
    <x v="372"/>
    <x v="1"/>
    <s v="India"/>
    <x v="1"/>
    <x v="1"/>
    <x v="16"/>
    <n v="8"/>
    <x v="810"/>
    <n v="14349.76"/>
    <x v="812"/>
    <x v="1"/>
    <x v="2"/>
    <x v="0"/>
    <x v="0"/>
    <x v="24"/>
    <n v="0.29622864772651253"/>
  </r>
  <r>
    <s v="ORD-41846"/>
    <x v="373"/>
    <x v="3"/>
    <s v="France"/>
    <x v="0"/>
    <x v="3"/>
    <x v="8"/>
    <n v="1"/>
    <x v="811"/>
    <n v="1031.8699999999999"/>
    <x v="813"/>
    <x v="1"/>
    <x v="2"/>
    <x v="0"/>
    <x v="0"/>
    <x v="24"/>
    <n v="0.21192592090088871"/>
  </r>
  <r>
    <s v="ORD-20985"/>
    <x v="373"/>
    <x v="0"/>
    <s v="Saudi Arabia"/>
    <x v="1"/>
    <x v="3"/>
    <x v="19"/>
    <n v="4"/>
    <x v="812"/>
    <n v="8623.7199999999993"/>
    <x v="814"/>
    <x v="0"/>
    <x v="2"/>
    <x v="0"/>
    <x v="0"/>
    <x v="24"/>
    <n v="0.17847866118102168"/>
  </r>
  <r>
    <s v="ORD-75981"/>
    <x v="373"/>
    <x v="0"/>
    <s v="Saudi Arabia"/>
    <x v="2"/>
    <x v="2"/>
    <x v="11"/>
    <n v="1"/>
    <x v="813"/>
    <n v="78.47"/>
    <x v="815"/>
    <x v="0"/>
    <x v="2"/>
    <x v="0"/>
    <x v="0"/>
    <x v="24"/>
    <n v="0.11443863897030714"/>
  </r>
  <r>
    <s v="ORD-81903"/>
    <x v="374"/>
    <x v="3"/>
    <s v="UK"/>
    <x v="1"/>
    <x v="0"/>
    <x v="15"/>
    <n v="9"/>
    <x v="814"/>
    <n v="17906.939999999999"/>
    <x v="816"/>
    <x v="0"/>
    <x v="2"/>
    <x v="0"/>
    <x v="0"/>
    <x v="24"/>
    <n v="0.20976783303009897"/>
  </r>
  <r>
    <s v="ORD-20351"/>
    <x v="374"/>
    <x v="4"/>
    <s v="USA"/>
    <x v="2"/>
    <x v="1"/>
    <x v="16"/>
    <n v="4"/>
    <x v="815"/>
    <n v="3298.72"/>
    <x v="817"/>
    <x v="0"/>
    <x v="2"/>
    <x v="0"/>
    <x v="0"/>
    <x v="24"/>
    <n v="0.21766018334384246"/>
  </r>
  <r>
    <s v="ORD-40621"/>
    <x v="375"/>
    <x v="4"/>
    <s v="Canada"/>
    <x v="1"/>
    <x v="1"/>
    <x v="5"/>
    <n v="4"/>
    <x v="816"/>
    <n v="5720.12"/>
    <x v="818"/>
    <x v="1"/>
    <x v="2"/>
    <x v="0"/>
    <x v="0"/>
    <x v="24"/>
    <n v="0.23910337545366184"/>
  </r>
  <r>
    <s v="ORD-15923"/>
    <x v="376"/>
    <x v="4"/>
    <s v="USA"/>
    <x v="1"/>
    <x v="3"/>
    <x v="13"/>
    <n v="2"/>
    <x v="817"/>
    <n v="1680.5"/>
    <x v="819"/>
    <x v="1"/>
    <x v="2"/>
    <x v="1"/>
    <x v="1"/>
    <x v="25"/>
    <n v="0.26973519785778044"/>
  </r>
  <r>
    <s v="ORD-96697"/>
    <x v="377"/>
    <x v="4"/>
    <s v="Canada"/>
    <x v="2"/>
    <x v="1"/>
    <x v="5"/>
    <n v="8"/>
    <x v="818"/>
    <n v="15470.88"/>
    <x v="820"/>
    <x v="1"/>
    <x v="2"/>
    <x v="1"/>
    <x v="1"/>
    <x v="25"/>
    <n v="0.2317082156929664"/>
  </r>
  <r>
    <s v="ORD-22319"/>
    <x v="378"/>
    <x v="3"/>
    <s v="France"/>
    <x v="1"/>
    <x v="3"/>
    <x v="19"/>
    <n v="7"/>
    <x v="819"/>
    <n v="16511.95"/>
    <x v="821"/>
    <x v="1"/>
    <x v="2"/>
    <x v="1"/>
    <x v="1"/>
    <x v="25"/>
    <n v="0.27466713501433809"/>
  </r>
  <r>
    <s v="ORD-98200"/>
    <x v="378"/>
    <x v="4"/>
    <s v="Canada"/>
    <x v="1"/>
    <x v="0"/>
    <x v="0"/>
    <n v="9"/>
    <x v="820"/>
    <n v="16834.95"/>
    <x v="822"/>
    <x v="0"/>
    <x v="2"/>
    <x v="1"/>
    <x v="1"/>
    <x v="25"/>
    <n v="0.26958559425480916"/>
  </r>
  <r>
    <s v="ORD-52579"/>
    <x v="378"/>
    <x v="0"/>
    <s v="UAE"/>
    <x v="2"/>
    <x v="0"/>
    <x v="4"/>
    <n v="4"/>
    <x v="821"/>
    <n v="9203.76"/>
    <x v="823"/>
    <x v="0"/>
    <x v="2"/>
    <x v="1"/>
    <x v="1"/>
    <x v="25"/>
    <n v="0.25801737550740134"/>
  </r>
  <r>
    <s v="ORD-84249"/>
    <x v="378"/>
    <x v="0"/>
    <s v="Saudi Arabia"/>
    <x v="0"/>
    <x v="2"/>
    <x v="3"/>
    <n v="2"/>
    <x v="822"/>
    <n v="3240.76"/>
    <x v="824"/>
    <x v="0"/>
    <x v="2"/>
    <x v="1"/>
    <x v="1"/>
    <x v="25"/>
    <n v="0.26449659956306543"/>
  </r>
  <r>
    <s v="ORD-64119"/>
    <x v="378"/>
    <x v="1"/>
    <s v="India"/>
    <x v="2"/>
    <x v="1"/>
    <x v="10"/>
    <n v="7"/>
    <x v="823"/>
    <n v="15333.92"/>
    <x v="825"/>
    <x v="0"/>
    <x v="2"/>
    <x v="1"/>
    <x v="1"/>
    <x v="25"/>
    <n v="0.24479454699124553"/>
  </r>
  <r>
    <s v="ORD-98429"/>
    <x v="378"/>
    <x v="0"/>
    <s v="Saudi Arabia"/>
    <x v="2"/>
    <x v="4"/>
    <x v="12"/>
    <n v="2"/>
    <x v="824"/>
    <n v="3359.94"/>
    <x v="826"/>
    <x v="1"/>
    <x v="2"/>
    <x v="1"/>
    <x v="1"/>
    <x v="25"/>
    <n v="0.26007012029976728"/>
  </r>
  <r>
    <s v="ORD-82714"/>
    <x v="379"/>
    <x v="3"/>
    <s v="France"/>
    <x v="1"/>
    <x v="3"/>
    <x v="8"/>
    <n v="2"/>
    <x v="825"/>
    <n v="3836.04"/>
    <x v="827"/>
    <x v="0"/>
    <x v="2"/>
    <x v="1"/>
    <x v="1"/>
    <x v="25"/>
    <n v="0.27535427159257986"/>
  </r>
  <r>
    <s v="ORD-75873"/>
    <x v="380"/>
    <x v="0"/>
    <s v="Saudi Arabia"/>
    <x v="0"/>
    <x v="2"/>
    <x v="18"/>
    <n v="9"/>
    <x v="826"/>
    <n v="11419.11"/>
    <x v="828"/>
    <x v="0"/>
    <x v="2"/>
    <x v="1"/>
    <x v="1"/>
    <x v="25"/>
    <n v="0.24404091036867145"/>
  </r>
  <r>
    <s v="ORD-67891"/>
    <x v="380"/>
    <x v="3"/>
    <s v="France"/>
    <x v="2"/>
    <x v="1"/>
    <x v="5"/>
    <n v="6"/>
    <x v="827"/>
    <n v="8628.66"/>
    <x v="829"/>
    <x v="1"/>
    <x v="2"/>
    <x v="1"/>
    <x v="1"/>
    <x v="25"/>
    <n v="0.17820843560877356"/>
  </r>
  <r>
    <s v="ORD-97465"/>
    <x v="380"/>
    <x v="1"/>
    <s v="China"/>
    <x v="2"/>
    <x v="0"/>
    <x v="15"/>
    <n v="6"/>
    <x v="828"/>
    <n v="13238.28"/>
    <x v="830"/>
    <x v="0"/>
    <x v="2"/>
    <x v="1"/>
    <x v="1"/>
    <x v="25"/>
    <n v="0.14314850569711471"/>
  </r>
  <r>
    <s v="ORD-91707"/>
    <x v="381"/>
    <x v="4"/>
    <s v="USA"/>
    <x v="0"/>
    <x v="4"/>
    <x v="14"/>
    <n v="6"/>
    <x v="829"/>
    <n v="311.45999999999998"/>
    <x v="831"/>
    <x v="0"/>
    <x v="2"/>
    <x v="1"/>
    <x v="1"/>
    <x v="25"/>
    <n v="0.29843318564181598"/>
  </r>
  <r>
    <s v="ORD-64007"/>
    <x v="381"/>
    <x v="2"/>
    <s v="Brazil"/>
    <x v="2"/>
    <x v="2"/>
    <x v="18"/>
    <n v="9"/>
    <x v="830"/>
    <n v="2863.8"/>
    <x v="832"/>
    <x v="1"/>
    <x v="2"/>
    <x v="1"/>
    <x v="1"/>
    <x v="25"/>
    <n v="0.17832600041902366"/>
  </r>
  <r>
    <s v="ORD-21618"/>
    <x v="381"/>
    <x v="2"/>
    <s v="Brazil"/>
    <x v="2"/>
    <x v="3"/>
    <x v="8"/>
    <n v="8"/>
    <x v="831"/>
    <n v="10165.68"/>
    <x v="833"/>
    <x v="0"/>
    <x v="2"/>
    <x v="1"/>
    <x v="1"/>
    <x v="25"/>
    <n v="0.16606955953758135"/>
  </r>
  <r>
    <s v="ORD-17980"/>
    <x v="382"/>
    <x v="0"/>
    <s v="UAE"/>
    <x v="1"/>
    <x v="3"/>
    <x v="19"/>
    <n v="8"/>
    <x v="832"/>
    <n v="14036"/>
    <x v="834"/>
    <x v="0"/>
    <x v="2"/>
    <x v="1"/>
    <x v="1"/>
    <x v="25"/>
    <n v="0.10975705329153605"/>
  </r>
  <r>
    <s v="ORD-22974"/>
    <x v="383"/>
    <x v="2"/>
    <s v="Argentina"/>
    <x v="0"/>
    <x v="2"/>
    <x v="3"/>
    <n v="1"/>
    <x v="833"/>
    <n v="670.73"/>
    <x v="835"/>
    <x v="0"/>
    <x v="2"/>
    <x v="1"/>
    <x v="1"/>
    <x v="25"/>
    <n v="0.29752657552219225"/>
  </r>
  <r>
    <s v="ORD-58074"/>
    <x v="383"/>
    <x v="4"/>
    <s v="Canada"/>
    <x v="1"/>
    <x v="2"/>
    <x v="9"/>
    <n v="2"/>
    <x v="834"/>
    <n v="1099.78"/>
    <x v="836"/>
    <x v="1"/>
    <x v="2"/>
    <x v="1"/>
    <x v="1"/>
    <x v="25"/>
    <n v="0.21101493025877902"/>
  </r>
  <r>
    <s v="ORD-90981"/>
    <x v="383"/>
    <x v="4"/>
    <s v="USA"/>
    <x v="1"/>
    <x v="2"/>
    <x v="9"/>
    <n v="2"/>
    <x v="835"/>
    <n v="3208.68"/>
    <x v="837"/>
    <x v="0"/>
    <x v="2"/>
    <x v="1"/>
    <x v="1"/>
    <x v="25"/>
    <n v="0.25415747285488116"/>
  </r>
  <r>
    <s v="ORD-76677"/>
    <x v="383"/>
    <x v="0"/>
    <s v="Saudi Arabia"/>
    <x v="1"/>
    <x v="3"/>
    <x v="19"/>
    <n v="2"/>
    <x v="836"/>
    <n v="1817.88"/>
    <x v="838"/>
    <x v="0"/>
    <x v="2"/>
    <x v="1"/>
    <x v="1"/>
    <x v="25"/>
    <n v="0.21798468545778596"/>
  </r>
  <r>
    <s v="ORD-93431"/>
    <x v="383"/>
    <x v="4"/>
    <s v="Canada"/>
    <x v="2"/>
    <x v="0"/>
    <x v="2"/>
    <n v="2"/>
    <x v="837"/>
    <n v="3141.94"/>
    <x v="839"/>
    <x v="0"/>
    <x v="2"/>
    <x v="1"/>
    <x v="1"/>
    <x v="25"/>
    <n v="0.16948127589960343"/>
  </r>
  <r>
    <s v="ORD-54871"/>
    <x v="383"/>
    <x v="4"/>
    <s v="USA"/>
    <x v="1"/>
    <x v="1"/>
    <x v="10"/>
    <n v="7"/>
    <x v="838"/>
    <n v="14514.57"/>
    <x v="840"/>
    <x v="1"/>
    <x v="2"/>
    <x v="1"/>
    <x v="1"/>
    <x v="25"/>
    <n v="0.15967472684344078"/>
  </r>
  <r>
    <s v="ORD-38364"/>
    <x v="383"/>
    <x v="0"/>
    <s v="Saudi Arabia"/>
    <x v="0"/>
    <x v="0"/>
    <x v="4"/>
    <n v="6"/>
    <x v="839"/>
    <n v="1501.86"/>
    <x v="841"/>
    <x v="1"/>
    <x v="2"/>
    <x v="1"/>
    <x v="1"/>
    <x v="25"/>
    <n v="0.27471268959823153"/>
  </r>
  <r>
    <s v="ORD-26406"/>
    <x v="384"/>
    <x v="1"/>
    <s v="China"/>
    <x v="1"/>
    <x v="2"/>
    <x v="9"/>
    <n v="5"/>
    <x v="840"/>
    <n v="4479"/>
    <x v="842"/>
    <x v="0"/>
    <x v="2"/>
    <x v="1"/>
    <x v="1"/>
    <x v="25"/>
    <n v="0.20148247376646575"/>
  </r>
  <r>
    <s v="ORD-11361"/>
    <x v="384"/>
    <x v="3"/>
    <s v="UK"/>
    <x v="2"/>
    <x v="3"/>
    <x v="13"/>
    <n v="9"/>
    <x v="841"/>
    <n v="22230.63"/>
    <x v="843"/>
    <x v="0"/>
    <x v="2"/>
    <x v="1"/>
    <x v="1"/>
    <x v="25"/>
    <n v="0.12728789062658144"/>
  </r>
  <r>
    <s v="ORD-45497"/>
    <x v="384"/>
    <x v="0"/>
    <s v="UAE"/>
    <x v="0"/>
    <x v="1"/>
    <x v="1"/>
    <n v="9"/>
    <x v="842"/>
    <n v="15664.5"/>
    <x v="844"/>
    <x v="1"/>
    <x v="2"/>
    <x v="1"/>
    <x v="1"/>
    <x v="25"/>
    <n v="0.23801908774617764"/>
  </r>
  <r>
    <s v="ORD-74856"/>
    <x v="384"/>
    <x v="0"/>
    <s v="Saudi Arabia"/>
    <x v="1"/>
    <x v="0"/>
    <x v="2"/>
    <n v="3"/>
    <x v="843"/>
    <n v="7063.98"/>
    <x v="845"/>
    <x v="1"/>
    <x v="2"/>
    <x v="1"/>
    <x v="1"/>
    <x v="25"/>
    <n v="0.15185915022409466"/>
  </r>
  <r>
    <s v="ORD-39219"/>
    <x v="384"/>
    <x v="2"/>
    <s v="Argentina"/>
    <x v="2"/>
    <x v="1"/>
    <x v="16"/>
    <n v="7"/>
    <x v="844"/>
    <n v="2701.44"/>
    <x v="846"/>
    <x v="1"/>
    <x v="2"/>
    <x v="1"/>
    <x v="1"/>
    <x v="25"/>
    <n v="0.20706364013266998"/>
  </r>
  <r>
    <s v="ORD-71877"/>
    <x v="384"/>
    <x v="4"/>
    <s v="Canada"/>
    <x v="2"/>
    <x v="3"/>
    <x v="6"/>
    <n v="8"/>
    <x v="845"/>
    <n v="3516.88"/>
    <x v="847"/>
    <x v="1"/>
    <x v="2"/>
    <x v="1"/>
    <x v="1"/>
    <x v="25"/>
    <n v="0.13603819294374558"/>
  </r>
  <r>
    <s v="ORD-66335"/>
    <x v="384"/>
    <x v="3"/>
    <s v="UK"/>
    <x v="1"/>
    <x v="4"/>
    <x v="12"/>
    <n v="9"/>
    <x v="846"/>
    <n v="2484.9899999999998"/>
    <x v="848"/>
    <x v="1"/>
    <x v="2"/>
    <x v="1"/>
    <x v="1"/>
    <x v="25"/>
    <n v="0.19623016591616063"/>
  </r>
  <r>
    <s v="ORD-56197"/>
    <x v="385"/>
    <x v="1"/>
    <s v="India"/>
    <x v="2"/>
    <x v="4"/>
    <x v="12"/>
    <n v="8"/>
    <x v="847"/>
    <n v="8222.4"/>
    <x v="849"/>
    <x v="0"/>
    <x v="2"/>
    <x v="1"/>
    <x v="1"/>
    <x v="25"/>
    <n v="0.24462930531231758"/>
  </r>
  <r>
    <s v="ORD-98174"/>
    <x v="385"/>
    <x v="3"/>
    <s v="France"/>
    <x v="2"/>
    <x v="2"/>
    <x v="3"/>
    <n v="3"/>
    <x v="848"/>
    <n v="7188.21"/>
    <x v="850"/>
    <x v="1"/>
    <x v="2"/>
    <x v="1"/>
    <x v="1"/>
    <x v="25"/>
    <n v="0.17980693385418622"/>
  </r>
  <r>
    <s v="ORD-21225"/>
    <x v="386"/>
    <x v="3"/>
    <s v="France"/>
    <x v="1"/>
    <x v="3"/>
    <x v="13"/>
    <n v="4"/>
    <x v="849"/>
    <n v="6316.64"/>
    <x v="851"/>
    <x v="1"/>
    <x v="2"/>
    <x v="1"/>
    <x v="1"/>
    <x v="25"/>
    <n v="0.18188308974391448"/>
  </r>
  <r>
    <s v="ORD-58101"/>
    <x v="387"/>
    <x v="3"/>
    <s v="UK"/>
    <x v="1"/>
    <x v="2"/>
    <x v="18"/>
    <n v="5"/>
    <x v="850"/>
    <n v="9826.9500000000007"/>
    <x v="852"/>
    <x v="0"/>
    <x v="2"/>
    <x v="1"/>
    <x v="1"/>
    <x v="25"/>
    <n v="0.24107683462315369"/>
  </r>
  <r>
    <s v="ORD-65258"/>
    <x v="387"/>
    <x v="4"/>
    <s v="Canada"/>
    <x v="0"/>
    <x v="0"/>
    <x v="0"/>
    <n v="1"/>
    <x v="851"/>
    <n v="730.86"/>
    <x v="853"/>
    <x v="1"/>
    <x v="2"/>
    <x v="1"/>
    <x v="1"/>
    <x v="25"/>
    <n v="0.13879539173029035"/>
  </r>
  <r>
    <s v="ORD-70855"/>
    <x v="388"/>
    <x v="0"/>
    <s v="Saudi Arabia"/>
    <x v="2"/>
    <x v="2"/>
    <x v="18"/>
    <n v="1"/>
    <x v="852"/>
    <n v="1664.02"/>
    <x v="854"/>
    <x v="1"/>
    <x v="2"/>
    <x v="1"/>
    <x v="1"/>
    <x v="25"/>
    <n v="0.23845266282857178"/>
  </r>
  <r>
    <s v="ORD-57755"/>
    <x v="388"/>
    <x v="2"/>
    <s v="Argentina"/>
    <x v="1"/>
    <x v="1"/>
    <x v="5"/>
    <n v="5"/>
    <x v="853"/>
    <n v="2132.3000000000002"/>
    <x v="855"/>
    <x v="1"/>
    <x v="2"/>
    <x v="1"/>
    <x v="1"/>
    <x v="25"/>
    <n v="0.19073770107395768"/>
  </r>
  <r>
    <s v="ORD-23443"/>
    <x v="389"/>
    <x v="4"/>
    <s v="Canada"/>
    <x v="0"/>
    <x v="4"/>
    <x v="14"/>
    <n v="5"/>
    <x v="854"/>
    <n v="12395.55"/>
    <x v="856"/>
    <x v="1"/>
    <x v="2"/>
    <x v="1"/>
    <x v="1"/>
    <x v="25"/>
    <n v="0.11230320558587557"/>
  </r>
  <r>
    <s v="ORD-57248"/>
    <x v="390"/>
    <x v="4"/>
    <s v="USA"/>
    <x v="2"/>
    <x v="3"/>
    <x v="8"/>
    <n v="5"/>
    <x v="855"/>
    <n v="7917.75"/>
    <x v="857"/>
    <x v="0"/>
    <x v="2"/>
    <x v="2"/>
    <x v="2"/>
    <x v="26"/>
    <n v="0.26408512519339461"/>
  </r>
  <r>
    <s v="ORD-78162"/>
    <x v="390"/>
    <x v="4"/>
    <s v="Canada"/>
    <x v="1"/>
    <x v="1"/>
    <x v="1"/>
    <n v="3"/>
    <x v="856"/>
    <n v="7235.52"/>
    <x v="858"/>
    <x v="1"/>
    <x v="2"/>
    <x v="2"/>
    <x v="2"/>
    <x v="26"/>
    <n v="0.17684147096545927"/>
  </r>
  <r>
    <s v="ORD-26181"/>
    <x v="391"/>
    <x v="2"/>
    <s v="Brazil"/>
    <x v="1"/>
    <x v="2"/>
    <x v="11"/>
    <n v="8"/>
    <x v="857"/>
    <n v="9896.64"/>
    <x v="859"/>
    <x v="1"/>
    <x v="2"/>
    <x v="2"/>
    <x v="2"/>
    <x v="26"/>
    <n v="0.22365065315096841"/>
  </r>
  <r>
    <s v="ORD-43805"/>
    <x v="391"/>
    <x v="0"/>
    <s v="Saudi Arabia"/>
    <x v="0"/>
    <x v="2"/>
    <x v="9"/>
    <n v="9"/>
    <x v="858"/>
    <n v="4997.07"/>
    <x v="860"/>
    <x v="1"/>
    <x v="2"/>
    <x v="2"/>
    <x v="2"/>
    <x v="26"/>
    <n v="0.25994432737584228"/>
  </r>
  <r>
    <s v="ORD-85863"/>
    <x v="391"/>
    <x v="4"/>
    <s v="Canada"/>
    <x v="0"/>
    <x v="1"/>
    <x v="16"/>
    <n v="7"/>
    <x v="859"/>
    <n v="11619.44"/>
    <x v="861"/>
    <x v="0"/>
    <x v="2"/>
    <x v="2"/>
    <x v="2"/>
    <x v="26"/>
    <n v="0.18713466397692144"/>
  </r>
  <r>
    <s v="ORD-63629"/>
    <x v="391"/>
    <x v="1"/>
    <s v="India"/>
    <x v="0"/>
    <x v="3"/>
    <x v="13"/>
    <n v="8"/>
    <x v="860"/>
    <n v="16627.68"/>
    <x v="862"/>
    <x v="0"/>
    <x v="2"/>
    <x v="2"/>
    <x v="2"/>
    <x v="26"/>
    <n v="0.25010043493740558"/>
  </r>
  <r>
    <s v="ORD-12597"/>
    <x v="391"/>
    <x v="3"/>
    <s v="UK"/>
    <x v="1"/>
    <x v="0"/>
    <x v="2"/>
    <n v="7"/>
    <x v="861"/>
    <n v="12656.35"/>
    <x v="863"/>
    <x v="0"/>
    <x v="2"/>
    <x v="2"/>
    <x v="2"/>
    <x v="26"/>
    <n v="0.26591789892030482"/>
  </r>
  <r>
    <s v="ORD-23871"/>
    <x v="391"/>
    <x v="4"/>
    <s v="USA"/>
    <x v="1"/>
    <x v="4"/>
    <x v="7"/>
    <n v="5"/>
    <x v="862"/>
    <n v="269.14999999999998"/>
    <x v="864"/>
    <x v="1"/>
    <x v="2"/>
    <x v="2"/>
    <x v="2"/>
    <x v="26"/>
    <n v="0.22727103845439348"/>
  </r>
  <r>
    <s v="ORD-31883"/>
    <x v="392"/>
    <x v="1"/>
    <s v="India"/>
    <x v="2"/>
    <x v="2"/>
    <x v="11"/>
    <n v="3"/>
    <x v="863"/>
    <n v="3391.89"/>
    <x v="865"/>
    <x v="0"/>
    <x v="2"/>
    <x v="2"/>
    <x v="2"/>
    <x v="26"/>
    <n v="0.13912302580567176"/>
  </r>
  <r>
    <s v="ORD-95827"/>
    <x v="392"/>
    <x v="4"/>
    <s v="USA"/>
    <x v="1"/>
    <x v="1"/>
    <x v="5"/>
    <n v="9"/>
    <x v="864"/>
    <n v="20086.11"/>
    <x v="866"/>
    <x v="0"/>
    <x v="2"/>
    <x v="2"/>
    <x v="2"/>
    <x v="26"/>
    <n v="0.21871830832351311"/>
  </r>
  <r>
    <s v="ORD-93999"/>
    <x v="392"/>
    <x v="1"/>
    <s v="China"/>
    <x v="2"/>
    <x v="3"/>
    <x v="19"/>
    <n v="5"/>
    <x v="865"/>
    <n v="9598.1"/>
    <x v="867"/>
    <x v="0"/>
    <x v="2"/>
    <x v="2"/>
    <x v="2"/>
    <x v="26"/>
    <n v="0.26463258353215735"/>
  </r>
  <r>
    <s v="ORD-36146"/>
    <x v="393"/>
    <x v="3"/>
    <s v="France"/>
    <x v="0"/>
    <x v="3"/>
    <x v="6"/>
    <n v="5"/>
    <x v="866"/>
    <n v="12088.6"/>
    <x v="868"/>
    <x v="1"/>
    <x v="2"/>
    <x v="2"/>
    <x v="2"/>
    <x v="26"/>
    <n v="0.21154145227735219"/>
  </r>
  <r>
    <s v="ORD-71730"/>
    <x v="394"/>
    <x v="4"/>
    <s v="USA"/>
    <x v="0"/>
    <x v="3"/>
    <x v="6"/>
    <n v="2"/>
    <x v="867"/>
    <n v="4044.72"/>
    <x v="869"/>
    <x v="1"/>
    <x v="2"/>
    <x v="2"/>
    <x v="2"/>
    <x v="26"/>
    <n v="0.28063005597420837"/>
  </r>
  <r>
    <s v="ORD-35188"/>
    <x v="394"/>
    <x v="0"/>
    <s v="Saudi Arabia"/>
    <x v="2"/>
    <x v="4"/>
    <x v="17"/>
    <n v="2"/>
    <x v="868"/>
    <n v="2805.14"/>
    <x v="870"/>
    <x v="1"/>
    <x v="2"/>
    <x v="2"/>
    <x v="2"/>
    <x v="26"/>
    <n v="0.18316019877795761"/>
  </r>
  <r>
    <s v="ORD-50206"/>
    <x v="395"/>
    <x v="3"/>
    <s v="UK"/>
    <x v="1"/>
    <x v="0"/>
    <x v="4"/>
    <n v="5"/>
    <x v="869"/>
    <n v="12186.35"/>
    <x v="871"/>
    <x v="0"/>
    <x v="2"/>
    <x v="2"/>
    <x v="2"/>
    <x v="26"/>
    <n v="0.29724240646296884"/>
  </r>
  <r>
    <s v="ORD-39555"/>
    <x v="396"/>
    <x v="2"/>
    <s v="Brazil"/>
    <x v="2"/>
    <x v="2"/>
    <x v="18"/>
    <n v="5"/>
    <x v="870"/>
    <n v="6633.15"/>
    <x v="872"/>
    <x v="1"/>
    <x v="2"/>
    <x v="2"/>
    <x v="2"/>
    <x v="26"/>
    <n v="0.17003987547394528"/>
  </r>
  <r>
    <s v="ORD-60787"/>
    <x v="397"/>
    <x v="3"/>
    <s v="France"/>
    <x v="0"/>
    <x v="0"/>
    <x v="0"/>
    <n v="2"/>
    <x v="871"/>
    <n v="1022.92"/>
    <x v="873"/>
    <x v="0"/>
    <x v="2"/>
    <x v="2"/>
    <x v="2"/>
    <x v="26"/>
    <n v="0.24616783326164315"/>
  </r>
  <r>
    <s v="ORD-62264"/>
    <x v="397"/>
    <x v="1"/>
    <s v="India"/>
    <x v="2"/>
    <x v="1"/>
    <x v="16"/>
    <n v="3"/>
    <x v="872"/>
    <n v="626.66999999999996"/>
    <x v="874"/>
    <x v="0"/>
    <x v="2"/>
    <x v="2"/>
    <x v="2"/>
    <x v="26"/>
    <n v="0.21599885106994116"/>
  </r>
  <r>
    <s v="ORD-77614"/>
    <x v="398"/>
    <x v="1"/>
    <s v="China"/>
    <x v="0"/>
    <x v="0"/>
    <x v="15"/>
    <n v="6"/>
    <x v="873"/>
    <n v="13061.7"/>
    <x v="875"/>
    <x v="0"/>
    <x v="2"/>
    <x v="2"/>
    <x v="2"/>
    <x v="26"/>
    <n v="0.1354303038654999"/>
  </r>
  <r>
    <s v="ORD-22610"/>
    <x v="399"/>
    <x v="2"/>
    <s v="Argentina"/>
    <x v="1"/>
    <x v="2"/>
    <x v="18"/>
    <n v="1"/>
    <x v="874"/>
    <n v="1302.27"/>
    <x v="876"/>
    <x v="1"/>
    <x v="2"/>
    <x v="2"/>
    <x v="2"/>
    <x v="26"/>
    <n v="0.10937056063642717"/>
  </r>
  <r>
    <s v="ORD-61142"/>
    <x v="399"/>
    <x v="4"/>
    <s v="USA"/>
    <x v="0"/>
    <x v="2"/>
    <x v="9"/>
    <n v="1"/>
    <x v="875"/>
    <n v="2111.5500000000002"/>
    <x v="877"/>
    <x v="1"/>
    <x v="2"/>
    <x v="2"/>
    <x v="2"/>
    <x v="26"/>
    <n v="0.19425540479742368"/>
  </r>
  <r>
    <s v="ORD-62229"/>
    <x v="400"/>
    <x v="1"/>
    <s v="India"/>
    <x v="2"/>
    <x v="0"/>
    <x v="15"/>
    <n v="1"/>
    <x v="876"/>
    <n v="344.51"/>
    <x v="878"/>
    <x v="0"/>
    <x v="2"/>
    <x v="2"/>
    <x v="2"/>
    <x v="26"/>
    <n v="0.20890540187512699"/>
  </r>
  <r>
    <s v="ORD-16466"/>
    <x v="401"/>
    <x v="0"/>
    <s v="Saudi Arabia"/>
    <x v="2"/>
    <x v="2"/>
    <x v="18"/>
    <n v="5"/>
    <x v="877"/>
    <n v="4477.1000000000004"/>
    <x v="879"/>
    <x v="1"/>
    <x v="2"/>
    <x v="2"/>
    <x v="2"/>
    <x v="26"/>
    <n v="0.22687007214491522"/>
  </r>
  <r>
    <s v="ORD-12320"/>
    <x v="402"/>
    <x v="4"/>
    <s v="USA"/>
    <x v="1"/>
    <x v="2"/>
    <x v="11"/>
    <n v="8"/>
    <x v="878"/>
    <n v="14631.36"/>
    <x v="880"/>
    <x v="1"/>
    <x v="2"/>
    <x v="2"/>
    <x v="2"/>
    <x v="26"/>
    <n v="0.29517010038711367"/>
  </r>
  <r>
    <s v="ORD-57221"/>
    <x v="402"/>
    <x v="4"/>
    <s v="Canada"/>
    <x v="0"/>
    <x v="3"/>
    <x v="13"/>
    <n v="9"/>
    <x v="879"/>
    <n v="15654.06"/>
    <x v="881"/>
    <x v="0"/>
    <x v="2"/>
    <x v="2"/>
    <x v="2"/>
    <x v="26"/>
    <n v="0.23530253493342942"/>
  </r>
  <r>
    <s v="ORD-69356"/>
    <x v="402"/>
    <x v="2"/>
    <s v="Argentina"/>
    <x v="2"/>
    <x v="3"/>
    <x v="8"/>
    <n v="2"/>
    <x v="880"/>
    <n v="780.46"/>
    <x v="882"/>
    <x v="1"/>
    <x v="2"/>
    <x v="2"/>
    <x v="2"/>
    <x v="26"/>
    <n v="0.12314532455218717"/>
  </r>
  <r>
    <s v="ORD-79970"/>
    <x v="402"/>
    <x v="1"/>
    <s v="India"/>
    <x v="1"/>
    <x v="1"/>
    <x v="10"/>
    <n v="9"/>
    <x v="881"/>
    <n v="1104.21"/>
    <x v="883"/>
    <x v="1"/>
    <x v="2"/>
    <x v="2"/>
    <x v="2"/>
    <x v="26"/>
    <n v="0.23508209489137027"/>
  </r>
  <r>
    <s v="ORD-57427"/>
    <x v="402"/>
    <x v="3"/>
    <s v="UK"/>
    <x v="1"/>
    <x v="4"/>
    <x v="17"/>
    <n v="7"/>
    <x v="882"/>
    <n v="11868.64"/>
    <x v="884"/>
    <x v="1"/>
    <x v="2"/>
    <x v="2"/>
    <x v="2"/>
    <x v="26"/>
    <n v="0.21644181641704527"/>
  </r>
  <r>
    <s v="ORD-49182"/>
    <x v="402"/>
    <x v="3"/>
    <s v="UK"/>
    <x v="1"/>
    <x v="4"/>
    <x v="14"/>
    <n v="7"/>
    <x v="883"/>
    <n v="15307.11"/>
    <x v="885"/>
    <x v="0"/>
    <x v="2"/>
    <x v="2"/>
    <x v="2"/>
    <x v="26"/>
    <n v="0.208969557284164"/>
  </r>
  <r>
    <s v="ORD-35046"/>
    <x v="403"/>
    <x v="0"/>
    <s v="Saudi Arabia"/>
    <x v="2"/>
    <x v="0"/>
    <x v="4"/>
    <n v="7"/>
    <x v="884"/>
    <n v="7286.93"/>
    <x v="886"/>
    <x v="1"/>
    <x v="2"/>
    <x v="2"/>
    <x v="2"/>
    <x v="26"/>
    <n v="0.214485386850155"/>
  </r>
  <r>
    <s v="ORD-27029"/>
    <x v="404"/>
    <x v="0"/>
    <s v="Saudi Arabia"/>
    <x v="2"/>
    <x v="3"/>
    <x v="8"/>
    <n v="2"/>
    <x v="885"/>
    <n v="3351.34"/>
    <x v="887"/>
    <x v="1"/>
    <x v="2"/>
    <x v="2"/>
    <x v="2"/>
    <x v="26"/>
    <n v="0.13560844318988824"/>
  </r>
  <r>
    <s v="ORD-46478"/>
    <x v="405"/>
    <x v="4"/>
    <s v="USA"/>
    <x v="0"/>
    <x v="4"/>
    <x v="12"/>
    <n v="5"/>
    <x v="886"/>
    <n v="11960"/>
    <x v="888"/>
    <x v="0"/>
    <x v="2"/>
    <x v="2"/>
    <x v="2"/>
    <x v="26"/>
    <n v="0.16279347826086957"/>
  </r>
  <r>
    <s v="ORD-76372"/>
    <x v="405"/>
    <x v="1"/>
    <s v="China"/>
    <x v="2"/>
    <x v="3"/>
    <x v="19"/>
    <n v="3"/>
    <x v="887"/>
    <n v="1256.3399999999999"/>
    <x v="889"/>
    <x v="1"/>
    <x v="2"/>
    <x v="2"/>
    <x v="2"/>
    <x v="26"/>
    <n v="0.2633522772497891"/>
  </r>
  <r>
    <s v="ORD-33135"/>
    <x v="406"/>
    <x v="1"/>
    <s v="China"/>
    <x v="0"/>
    <x v="2"/>
    <x v="3"/>
    <n v="9"/>
    <x v="888"/>
    <n v="6871.59"/>
    <x v="890"/>
    <x v="0"/>
    <x v="2"/>
    <x v="3"/>
    <x v="3"/>
    <x v="27"/>
    <n v="0.22237065948346743"/>
  </r>
  <r>
    <s v="ORD-71014"/>
    <x v="407"/>
    <x v="1"/>
    <s v="India"/>
    <x v="1"/>
    <x v="1"/>
    <x v="10"/>
    <n v="6"/>
    <x v="889"/>
    <n v="304.86"/>
    <x v="891"/>
    <x v="0"/>
    <x v="2"/>
    <x v="3"/>
    <x v="3"/>
    <x v="27"/>
    <n v="0.10352292855737059"/>
  </r>
  <r>
    <s v="ORD-49177"/>
    <x v="407"/>
    <x v="1"/>
    <s v="China"/>
    <x v="0"/>
    <x v="2"/>
    <x v="3"/>
    <n v="9"/>
    <x v="890"/>
    <n v="13802.13"/>
    <x v="892"/>
    <x v="0"/>
    <x v="2"/>
    <x v="3"/>
    <x v="3"/>
    <x v="27"/>
    <n v="0.17134674140875358"/>
  </r>
  <r>
    <s v="ORD-50144"/>
    <x v="408"/>
    <x v="0"/>
    <s v="Saudi Arabia"/>
    <x v="0"/>
    <x v="0"/>
    <x v="0"/>
    <n v="4"/>
    <x v="891"/>
    <n v="1918.24"/>
    <x v="893"/>
    <x v="0"/>
    <x v="2"/>
    <x v="3"/>
    <x v="3"/>
    <x v="27"/>
    <n v="0.10343335557594462"/>
  </r>
  <r>
    <s v="ORD-12991"/>
    <x v="408"/>
    <x v="1"/>
    <s v="China"/>
    <x v="1"/>
    <x v="3"/>
    <x v="19"/>
    <n v="8"/>
    <x v="892"/>
    <n v="15552.56"/>
    <x v="894"/>
    <x v="1"/>
    <x v="2"/>
    <x v="3"/>
    <x v="3"/>
    <x v="27"/>
    <n v="0.16199969651298565"/>
  </r>
  <r>
    <s v="ORD-93803"/>
    <x v="408"/>
    <x v="1"/>
    <s v="China"/>
    <x v="1"/>
    <x v="1"/>
    <x v="10"/>
    <n v="3"/>
    <x v="893"/>
    <n v="7138.86"/>
    <x v="895"/>
    <x v="1"/>
    <x v="2"/>
    <x v="3"/>
    <x v="3"/>
    <x v="27"/>
    <n v="0.13021126622457926"/>
  </r>
  <r>
    <s v="ORD-71599"/>
    <x v="409"/>
    <x v="4"/>
    <s v="USA"/>
    <x v="2"/>
    <x v="1"/>
    <x v="16"/>
    <n v="3"/>
    <x v="894"/>
    <n v="4098.8999999999996"/>
    <x v="896"/>
    <x v="1"/>
    <x v="2"/>
    <x v="3"/>
    <x v="3"/>
    <x v="27"/>
    <n v="0.19202468955085514"/>
  </r>
  <r>
    <s v="ORD-13036"/>
    <x v="410"/>
    <x v="3"/>
    <s v="UK"/>
    <x v="0"/>
    <x v="3"/>
    <x v="8"/>
    <n v="8"/>
    <x v="895"/>
    <n v="6612.16"/>
    <x v="897"/>
    <x v="0"/>
    <x v="2"/>
    <x v="3"/>
    <x v="3"/>
    <x v="27"/>
    <n v="0.18691925180273922"/>
  </r>
  <r>
    <s v="ORD-43076"/>
    <x v="411"/>
    <x v="4"/>
    <s v="USA"/>
    <x v="2"/>
    <x v="4"/>
    <x v="17"/>
    <n v="4"/>
    <x v="896"/>
    <n v="251.96"/>
    <x v="898"/>
    <x v="0"/>
    <x v="2"/>
    <x v="3"/>
    <x v="3"/>
    <x v="27"/>
    <n v="0.29500714399110967"/>
  </r>
  <r>
    <s v="ORD-50762"/>
    <x v="411"/>
    <x v="4"/>
    <s v="Canada"/>
    <x v="0"/>
    <x v="1"/>
    <x v="16"/>
    <n v="8"/>
    <x v="897"/>
    <n v="1412.72"/>
    <x v="899"/>
    <x v="0"/>
    <x v="2"/>
    <x v="3"/>
    <x v="3"/>
    <x v="27"/>
    <n v="0.20095985050116086"/>
  </r>
  <r>
    <s v="ORD-99877"/>
    <x v="411"/>
    <x v="0"/>
    <s v="Saudi Arabia"/>
    <x v="1"/>
    <x v="4"/>
    <x v="17"/>
    <n v="3"/>
    <x v="898"/>
    <n v="1388.07"/>
    <x v="900"/>
    <x v="0"/>
    <x v="2"/>
    <x v="3"/>
    <x v="3"/>
    <x v="27"/>
    <n v="0.22851873464594724"/>
  </r>
  <r>
    <s v="ORD-61148"/>
    <x v="412"/>
    <x v="1"/>
    <s v="India"/>
    <x v="0"/>
    <x v="4"/>
    <x v="7"/>
    <n v="9"/>
    <x v="899"/>
    <n v="16528.32"/>
    <x v="901"/>
    <x v="1"/>
    <x v="2"/>
    <x v="3"/>
    <x v="3"/>
    <x v="27"/>
    <n v="0.2304583889953728"/>
  </r>
  <r>
    <s v="ORD-62596"/>
    <x v="413"/>
    <x v="1"/>
    <s v="China"/>
    <x v="1"/>
    <x v="1"/>
    <x v="10"/>
    <n v="5"/>
    <x v="900"/>
    <n v="5851.5"/>
    <x v="902"/>
    <x v="1"/>
    <x v="2"/>
    <x v="3"/>
    <x v="3"/>
    <x v="27"/>
    <n v="0.26840468256002731"/>
  </r>
  <r>
    <s v="ORD-11372"/>
    <x v="413"/>
    <x v="3"/>
    <s v="France"/>
    <x v="2"/>
    <x v="1"/>
    <x v="16"/>
    <n v="4"/>
    <x v="901"/>
    <n v="5672.44"/>
    <x v="903"/>
    <x v="1"/>
    <x v="2"/>
    <x v="3"/>
    <x v="3"/>
    <x v="27"/>
    <n v="0.14510863050116002"/>
  </r>
  <r>
    <s v="ORD-92177"/>
    <x v="413"/>
    <x v="1"/>
    <s v="India"/>
    <x v="2"/>
    <x v="3"/>
    <x v="13"/>
    <n v="2"/>
    <x v="902"/>
    <n v="4838.5600000000004"/>
    <x v="904"/>
    <x v="0"/>
    <x v="2"/>
    <x v="3"/>
    <x v="3"/>
    <x v="27"/>
    <n v="0.17855932343507158"/>
  </r>
  <r>
    <s v="ORD-83797"/>
    <x v="414"/>
    <x v="3"/>
    <s v="UK"/>
    <x v="1"/>
    <x v="4"/>
    <x v="14"/>
    <n v="3"/>
    <x v="903"/>
    <n v="1651.74"/>
    <x v="905"/>
    <x v="1"/>
    <x v="2"/>
    <x v="3"/>
    <x v="3"/>
    <x v="27"/>
    <n v="0.2015632000193735"/>
  </r>
  <r>
    <s v="ORD-90507"/>
    <x v="414"/>
    <x v="3"/>
    <s v="UK"/>
    <x v="1"/>
    <x v="0"/>
    <x v="15"/>
    <n v="5"/>
    <x v="904"/>
    <n v="9432.35"/>
    <x v="906"/>
    <x v="1"/>
    <x v="2"/>
    <x v="3"/>
    <x v="3"/>
    <x v="27"/>
    <n v="0.1785981224191214"/>
  </r>
  <r>
    <s v="ORD-73268"/>
    <x v="414"/>
    <x v="0"/>
    <s v="UAE"/>
    <x v="0"/>
    <x v="3"/>
    <x v="8"/>
    <n v="2"/>
    <x v="905"/>
    <n v="3164"/>
    <x v="907"/>
    <x v="1"/>
    <x v="2"/>
    <x v="3"/>
    <x v="3"/>
    <x v="27"/>
    <n v="0.25668457648546145"/>
  </r>
  <r>
    <s v="ORD-78260"/>
    <x v="415"/>
    <x v="4"/>
    <s v="Canada"/>
    <x v="0"/>
    <x v="1"/>
    <x v="16"/>
    <n v="4"/>
    <x v="906"/>
    <n v="7920.36"/>
    <x v="908"/>
    <x v="0"/>
    <x v="2"/>
    <x v="3"/>
    <x v="3"/>
    <x v="27"/>
    <n v="0.22074375407178462"/>
  </r>
  <r>
    <s v="ORD-65709"/>
    <x v="416"/>
    <x v="1"/>
    <s v="India"/>
    <x v="2"/>
    <x v="0"/>
    <x v="15"/>
    <n v="5"/>
    <x v="907"/>
    <n v="9358"/>
    <x v="909"/>
    <x v="0"/>
    <x v="2"/>
    <x v="3"/>
    <x v="3"/>
    <x v="27"/>
    <n v="0.13215216926693737"/>
  </r>
  <r>
    <s v="ORD-50726"/>
    <x v="417"/>
    <x v="1"/>
    <s v="China"/>
    <x v="0"/>
    <x v="4"/>
    <x v="12"/>
    <n v="6"/>
    <x v="908"/>
    <n v="775.02"/>
    <x v="910"/>
    <x v="0"/>
    <x v="2"/>
    <x v="3"/>
    <x v="3"/>
    <x v="27"/>
    <n v="0.15595726561895179"/>
  </r>
  <r>
    <s v="ORD-52170"/>
    <x v="418"/>
    <x v="0"/>
    <s v="UAE"/>
    <x v="0"/>
    <x v="4"/>
    <x v="12"/>
    <n v="6"/>
    <x v="909"/>
    <n v="4703.6400000000003"/>
    <x v="911"/>
    <x v="1"/>
    <x v="2"/>
    <x v="3"/>
    <x v="3"/>
    <x v="27"/>
    <n v="0.11537234992473912"/>
  </r>
  <r>
    <s v="ORD-56383"/>
    <x v="419"/>
    <x v="0"/>
    <s v="UAE"/>
    <x v="2"/>
    <x v="4"/>
    <x v="14"/>
    <n v="8"/>
    <x v="910"/>
    <n v="3338.4"/>
    <x v="912"/>
    <x v="1"/>
    <x v="2"/>
    <x v="3"/>
    <x v="3"/>
    <x v="27"/>
    <n v="0.14585130601485741"/>
  </r>
  <r>
    <s v="ORD-90735"/>
    <x v="419"/>
    <x v="3"/>
    <s v="France"/>
    <x v="2"/>
    <x v="3"/>
    <x v="13"/>
    <n v="4"/>
    <x v="911"/>
    <n v="4231.28"/>
    <x v="913"/>
    <x v="1"/>
    <x v="2"/>
    <x v="3"/>
    <x v="3"/>
    <x v="27"/>
    <n v="0.23990140099449814"/>
  </r>
  <r>
    <s v="ORD-48071"/>
    <x v="420"/>
    <x v="4"/>
    <s v="Canada"/>
    <x v="2"/>
    <x v="1"/>
    <x v="10"/>
    <n v="7"/>
    <x v="912"/>
    <n v="9462.11"/>
    <x v="914"/>
    <x v="0"/>
    <x v="2"/>
    <x v="3"/>
    <x v="3"/>
    <x v="27"/>
    <n v="0.26763058133968004"/>
  </r>
  <r>
    <s v="ORD-24185"/>
    <x v="420"/>
    <x v="2"/>
    <s v="Brazil"/>
    <x v="1"/>
    <x v="4"/>
    <x v="7"/>
    <n v="4"/>
    <x v="913"/>
    <n v="1982.88"/>
    <x v="915"/>
    <x v="0"/>
    <x v="2"/>
    <x v="3"/>
    <x v="3"/>
    <x v="27"/>
    <n v="0.27235637053175177"/>
  </r>
  <r>
    <s v="ORD-99249"/>
    <x v="421"/>
    <x v="2"/>
    <s v="Brazil"/>
    <x v="1"/>
    <x v="3"/>
    <x v="13"/>
    <n v="9"/>
    <x v="914"/>
    <n v="17232.75"/>
    <x v="916"/>
    <x v="1"/>
    <x v="2"/>
    <x v="3"/>
    <x v="3"/>
    <x v="27"/>
    <n v="0.13201433317375344"/>
  </r>
  <r>
    <s v="ORD-31699"/>
    <x v="421"/>
    <x v="2"/>
    <s v="Brazil"/>
    <x v="2"/>
    <x v="3"/>
    <x v="19"/>
    <n v="4"/>
    <x v="915"/>
    <n v="4142.8"/>
    <x v="917"/>
    <x v="1"/>
    <x v="2"/>
    <x v="3"/>
    <x v="3"/>
    <x v="27"/>
    <n v="0.27485275658974606"/>
  </r>
  <r>
    <s v="ORD-97671"/>
    <x v="422"/>
    <x v="4"/>
    <s v="USA"/>
    <x v="0"/>
    <x v="0"/>
    <x v="15"/>
    <n v="9"/>
    <x v="916"/>
    <n v="5775.12"/>
    <x v="918"/>
    <x v="0"/>
    <x v="2"/>
    <x v="3"/>
    <x v="3"/>
    <x v="27"/>
    <n v="0.14298231032428763"/>
  </r>
  <r>
    <s v="ORD-25208"/>
    <x v="422"/>
    <x v="1"/>
    <s v="India"/>
    <x v="1"/>
    <x v="0"/>
    <x v="2"/>
    <n v="8"/>
    <x v="917"/>
    <n v="15950.8"/>
    <x v="919"/>
    <x v="1"/>
    <x v="2"/>
    <x v="3"/>
    <x v="3"/>
    <x v="27"/>
    <n v="0.13704579080673068"/>
  </r>
  <r>
    <s v="ORD-87694"/>
    <x v="422"/>
    <x v="3"/>
    <s v="UK"/>
    <x v="2"/>
    <x v="3"/>
    <x v="19"/>
    <n v="9"/>
    <x v="918"/>
    <n v="10052.91"/>
    <x v="920"/>
    <x v="0"/>
    <x v="2"/>
    <x v="3"/>
    <x v="3"/>
    <x v="27"/>
    <n v="0.21545005376552662"/>
  </r>
  <r>
    <s v="ORD-66791"/>
    <x v="423"/>
    <x v="2"/>
    <s v="Argentina"/>
    <x v="1"/>
    <x v="1"/>
    <x v="5"/>
    <n v="3"/>
    <x v="919"/>
    <n v="3010.62"/>
    <x v="921"/>
    <x v="1"/>
    <x v="2"/>
    <x v="3"/>
    <x v="3"/>
    <x v="27"/>
    <n v="0.1021683241325707"/>
  </r>
  <r>
    <s v="ORD-13645"/>
    <x v="423"/>
    <x v="1"/>
    <s v="China"/>
    <x v="1"/>
    <x v="3"/>
    <x v="8"/>
    <n v="7"/>
    <x v="920"/>
    <n v="15852.13"/>
    <x v="922"/>
    <x v="0"/>
    <x v="2"/>
    <x v="3"/>
    <x v="3"/>
    <x v="27"/>
    <n v="0.28187820816508569"/>
  </r>
  <r>
    <s v="ORD-52408"/>
    <x v="424"/>
    <x v="3"/>
    <s v="France"/>
    <x v="1"/>
    <x v="4"/>
    <x v="7"/>
    <n v="3"/>
    <x v="921"/>
    <n v="3461.88"/>
    <x v="923"/>
    <x v="1"/>
    <x v="2"/>
    <x v="3"/>
    <x v="3"/>
    <x v="27"/>
    <n v="0.28588512600090127"/>
  </r>
  <r>
    <s v="ORD-88826"/>
    <x v="424"/>
    <x v="4"/>
    <s v="Canada"/>
    <x v="2"/>
    <x v="1"/>
    <x v="5"/>
    <n v="9"/>
    <x v="922"/>
    <n v="5060.07"/>
    <x v="924"/>
    <x v="0"/>
    <x v="2"/>
    <x v="3"/>
    <x v="3"/>
    <x v="27"/>
    <n v="0.2082896086417777"/>
  </r>
  <r>
    <s v="ORD-48619"/>
    <x v="425"/>
    <x v="3"/>
    <s v="UK"/>
    <x v="0"/>
    <x v="4"/>
    <x v="7"/>
    <n v="8"/>
    <x v="923"/>
    <n v="17582.560000000001"/>
    <x v="925"/>
    <x v="1"/>
    <x v="2"/>
    <x v="3"/>
    <x v="3"/>
    <x v="27"/>
    <n v="0.21031749642827893"/>
  </r>
  <r>
    <s v="ORD-75511"/>
    <x v="425"/>
    <x v="4"/>
    <s v="USA"/>
    <x v="1"/>
    <x v="3"/>
    <x v="13"/>
    <n v="3"/>
    <x v="924"/>
    <n v="3400.86"/>
    <x v="926"/>
    <x v="0"/>
    <x v="2"/>
    <x v="3"/>
    <x v="3"/>
    <x v="27"/>
    <n v="0.24148009621095839"/>
  </r>
  <r>
    <s v="ORD-39330"/>
    <x v="426"/>
    <x v="0"/>
    <s v="Saudi Arabia"/>
    <x v="0"/>
    <x v="0"/>
    <x v="15"/>
    <n v="9"/>
    <x v="925"/>
    <n v="12532.77"/>
    <x v="927"/>
    <x v="1"/>
    <x v="2"/>
    <x v="4"/>
    <x v="4"/>
    <x v="28"/>
    <n v="0.18469420567041445"/>
  </r>
  <r>
    <s v="ORD-18106"/>
    <x v="427"/>
    <x v="2"/>
    <s v="Brazil"/>
    <x v="2"/>
    <x v="1"/>
    <x v="16"/>
    <n v="4"/>
    <x v="926"/>
    <n v="8737.7999999999993"/>
    <x v="928"/>
    <x v="0"/>
    <x v="2"/>
    <x v="4"/>
    <x v="4"/>
    <x v="28"/>
    <n v="0.25321247911373573"/>
  </r>
  <r>
    <s v="ORD-65214"/>
    <x v="428"/>
    <x v="3"/>
    <s v="UK"/>
    <x v="1"/>
    <x v="0"/>
    <x v="4"/>
    <n v="6"/>
    <x v="927"/>
    <n v="11653.08"/>
    <x v="929"/>
    <x v="1"/>
    <x v="2"/>
    <x v="4"/>
    <x v="4"/>
    <x v="28"/>
    <n v="0.2040327535724461"/>
  </r>
  <r>
    <s v="ORD-18122"/>
    <x v="429"/>
    <x v="0"/>
    <s v="UAE"/>
    <x v="2"/>
    <x v="4"/>
    <x v="17"/>
    <n v="6"/>
    <x v="928"/>
    <n v="12248.16"/>
    <x v="930"/>
    <x v="0"/>
    <x v="2"/>
    <x v="4"/>
    <x v="4"/>
    <x v="28"/>
    <n v="0.28945000718475267"/>
  </r>
  <r>
    <s v="ORD-26133"/>
    <x v="430"/>
    <x v="0"/>
    <s v="Saudi Arabia"/>
    <x v="2"/>
    <x v="3"/>
    <x v="6"/>
    <n v="2"/>
    <x v="929"/>
    <n v="1410.26"/>
    <x v="931"/>
    <x v="1"/>
    <x v="2"/>
    <x v="4"/>
    <x v="4"/>
    <x v="28"/>
    <n v="0.10302355594003942"/>
  </r>
  <r>
    <s v="ORD-45728"/>
    <x v="431"/>
    <x v="4"/>
    <s v="Canada"/>
    <x v="1"/>
    <x v="0"/>
    <x v="4"/>
    <n v="6"/>
    <x v="930"/>
    <n v="5670.72"/>
    <x v="932"/>
    <x v="1"/>
    <x v="2"/>
    <x v="4"/>
    <x v="4"/>
    <x v="28"/>
    <n v="0.19756221432199084"/>
  </r>
  <r>
    <s v="ORD-58152"/>
    <x v="431"/>
    <x v="1"/>
    <s v="India"/>
    <x v="0"/>
    <x v="3"/>
    <x v="13"/>
    <n v="2"/>
    <x v="931"/>
    <n v="2371.12"/>
    <x v="933"/>
    <x v="1"/>
    <x v="2"/>
    <x v="4"/>
    <x v="4"/>
    <x v="28"/>
    <n v="0.17595904045345662"/>
  </r>
  <r>
    <s v="ORD-59032"/>
    <x v="431"/>
    <x v="1"/>
    <s v="India"/>
    <x v="1"/>
    <x v="1"/>
    <x v="16"/>
    <n v="6"/>
    <x v="932"/>
    <n v="11840.94"/>
    <x v="934"/>
    <x v="0"/>
    <x v="2"/>
    <x v="4"/>
    <x v="4"/>
    <x v="28"/>
    <n v="0.21976886970122303"/>
  </r>
  <r>
    <s v="ORD-60881"/>
    <x v="431"/>
    <x v="0"/>
    <s v="Saudi Arabia"/>
    <x v="2"/>
    <x v="0"/>
    <x v="15"/>
    <n v="5"/>
    <x v="933"/>
    <n v="9221.9"/>
    <x v="935"/>
    <x v="0"/>
    <x v="2"/>
    <x v="4"/>
    <x v="4"/>
    <x v="28"/>
    <n v="0.20298636940326834"/>
  </r>
  <r>
    <s v="ORD-73155"/>
    <x v="431"/>
    <x v="0"/>
    <s v="UAE"/>
    <x v="0"/>
    <x v="0"/>
    <x v="15"/>
    <n v="8"/>
    <x v="934"/>
    <n v="8340"/>
    <x v="936"/>
    <x v="1"/>
    <x v="2"/>
    <x v="4"/>
    <x v="4"/>
    <x v="28"/>
    <n v="0.28122182254196643"/>
  </r>
  <r>
    <s v="ORD-54502"/>
    <x v="431"/>
    <x v="4"/>
    <s v="Canada"/>
    <x v="0"/>
    <x v="3"/>
    <x v="13"/>
    <n v="8"/>
    <x v="935"/>
    <n v="15990.8"/>
    <x v="937"/>
    <x v="0"/>
    <x v="2"/>
    <x v="4"/>
    <x v="4"/>
    <x v="28"/>
    <n v="0.28543537534082097"/>
  </r>
  <r>
    <s v="ORD-22445"/>
    <x v="431"/>
    <x v="2"/>
    <s v="Brazil"/>
    <x v="1"/>
    <x v="0"/>
    <x v="0"/>
    <n v="3"/>
    <x v="936"/>
    <n v="342.54"/>
    <x v="938"/>
    <x v="1"/>
    <x v="2"/>
    <x v="4"/>
    <x v="4"/>
    <x v="28"/>
    <n v="0.10483447188649499"/>
  </r>
  <r>
    <s v="ORD-17195"/>
    <x v="432"/>
    <x v="2"/>
    <s v="Brazil"/>
    <x v="1"/>
    <x v="3"/>
    <x v="8"/>
    <n v="4"/>
    <x v="937"/>
    <n v="8065.92"/>
    <x v="939"/>
    <x v="1"/>
    <x v="2"/>
    <x v="4"/>
    <x v="4"/>
    <x v="28"/>
    <n v="0.19163715980322146"/>
  </r>
  <r>
    <s v="ORD-20546"/>
    <x v="432"/>
    <x v="0"/>
    <s v="Saudi Arabia"/>
    <x v="0"/>
    <x v="2"/>
    <x v="3"/>
    <n v="3"/>
    <x v="938"/>
    <n v="1094.0999999999999"/>
    <x v="940"/>
    <x v="0"/>
    <x v="2"/>
    <x v="4"/>
    <x v="4"/>
    <x v="28"/>
    <n v="0.15666758065990313"/>
  </r>
  <r>
    <s v="ORD-64890"/>
    <x v="432"/>
    <x v="0"/>
    <s v="Saudi Arabia"/>
    <x v="1"/>
    <x v="2"/>
    <x v="3"/>
    <n v="7"/>
    <x v="939"/>
    <n v="11603.2"/>
    <x v="941"/>
    <x v="1"/>
    <x v="2"/>
    <x v="4"/>
    <x v="4"/>
    <x v="28"/>
    <n v="0.13548590044125758"/>
  </r>
  <r>
    <s v="ORD-66009"/>
    <x v="433"/>
    <x v="3"/>
    <s v="France"/>
    <x v="2"/>
    <x v="1"/>
    <x v="16"/>
    <n v="8"/>
    <x v="940"/>
    <n v="19506.72"/>
    <x v="942"/>
    <x v="1"/>
    <x v="2"/>
    <x v="4"/>
    <x v="4"/>
    <x v="28"/>
    <n v="0.17424149216270085"/>
  </r>
  <r>
    <s v="ORD-57650"/>
    <x v="434"/>
    <x v="1"/>
    <s v="India"/>
    <x v="1"/>
    <x v="0"/>
    <x v="0"/>
    <n v="4"/>
    <x v="941"/>
    <n v="3085.6"/>
    <x v="943"/>
    <x v="0"/>
    <x v="2"/>
    <x v="4"/>
    <x v="4"/>
    <x v="28"/>
    <n v="0.17701905626134304"/>
  </r>
  <r>
    <s v="ORD-51556"/>
    <x v="434"/>
    <x v="3"/>
    <s v="France"/>
    <x v="1"/>
    <x v="2"/>
    <x v="18"/>
    <n v="7"/>
    <x v="942"/>
    <n v="12164.39"/>
    <x v="944"/>
    <x v="1"/>
    <x v="2"/>
    <x v="4"/>
    <x v="4"/>
    <x v="28"/>
    <n v="0.27466482084181781"/>
  </r>
  <r>
    <s v="ORD-19620"/>
    <x v="434"/>
    <x v="0"/>
    <s v="Saudi Arabia"/>
    <x v="0"/>
    <x v="0"/>
    <x v="4"/>
    <n v="6"/>
    <x v="943"/>
    <n v="1129.26"/>
    <x v="945"/>
    <x v="0"/>
    <x v="2"/>
    <x v="4"/>
    <x v="4"/>
    <x v="28"/>
    <n v="0.24439898694720438"/>
  </r>
  <r>
    <s v="ORD-75905"/>
    <x v="435"/>
    <x v="4"/>
    <s v="Canada"/>
    <x v="1"/>
    <x v="4"/>
    <x v="12"/>
    <n v="5"/>
    <x v="944"/>
    <n v="7175.3"/>
    <x v="946"/>
    <x v="1"/>
    <x v="2"/>
    <x v="4"/>
    <x v="4"/>
    <x v="28"/>
    <n v="0.1927863643331986"/>
  </r>
  <r>
    <s v="ORD-28210"/>
    <x v="435"/>
    <x v="3"/>
    <s v="UK"/>
    <x v="0"/>
    <x v="4"/>
    <x v="14"/>
    <n v="2"/>
    <x v="945"/>
    <n v="395.72"/>
    <x v="947"/>
    <x v="0"/>
    <x v="2"/>
    <x v="4"/>
    <x v="4"/>
    <x v="28"/>
    <n v="0.14942383503487314"/>
  </r>
  <r>
    <s v="ORD-19194"/>
    <x v="436"/>
    <x v="3"/>
    <s v="UK"/>
    <x v="0"/>
    <x v="1"/>
    <x v="5"/>
    <n v="9"/>
    <x v="946"/>
    <n v="3917.88"/>
    <x v="948"/>
    <x v="0"/>
    <x v="2"/>
    <x v="4"/>
    <x v="4"/>
    <x v="28"/>
    <n v="0.16195748721247205"/>
  </r>
  <r>
    <s v="ORD-72175"/>
    <x v="436"/>
    <x v="3"/>
    <s v="UK"/>
    <x v="2"/>
    <x v="2"/>
    <x v="3"/>
    <n v="8"/>
    <x v="947"/>
    <n v="17989.759999999998"/>
    <x v="949"/>
    <x v="0"/>
    <x v="2"/>
    <x v="4"/>
    <x v="4"/>
    <x v="28"/>
    <n v="0.19267627806040771"/>
  </r>
  <r>
    <s v="ORD-50424"/>
    <x v="436"/>
    <x v="1"/>
    <s v="China"/>
    <x v="1"/>
    <x v="4"/>
    <x v="7"/>
    <n v="7"/>
    <x v="948"/>
    <n v="9770.67"/>
    <x v="950"/>
    <x v="1"/>
    <x v="2"/>
    <x v="4"/>
    <x v="4"/>
    <x v="28"/>
    <n v="0.16239725627822862"/>
  </r>
  <r>
    <s v="ORD-62079"/>
    <x v="436"/>
    <x v="2"/>
    <s v="Brazil"/>
    <x v="2"/>
    <x v="1"/>
    <x v="5"/>
    <n v="9"/>
    <x v="949"/>
    <n v="6493.32"/>
    <x v="951"/>
    <x v="0"/>
    <x v="2"/>
    <x v="4"/>
    <x v="4"/>
    <x v="28"/>
    <n v="0.26141480783328097"/>
  </r>
  <r>
    <s v="ORD-65602"/>
    <x v="437"/>
    <x v="0"/>
    <s v="Saudi Arabia"/>
    <x v="1"/>
    <x v="0"/>
    <x v="4"/>
    <n v="3"/>
    <x v="950"/>
    <n v="7482.57"/>
    <x v="952"/>
    <x v="1"/>
    <x v="2"/>
    <x v="4"/>
    <x v="4"/>
    <x v="28"/>
    <n v="0.14829931427303722"/>
  </r>
  <r>
    <s v="ORD-88688"/>
    <x v="438"/>
    <x v="3"/>
    <s v="France"/>
    <x v="2"/>
    <x v="3"/>
    <x v="19"/>
    <n v="7"/>
    <x v="951"/>
    <n v="9632.7000000000007"/>
    <x v="953"/>
    <x v="0"/>
    <x v="2"/>
    <x v="4"/>
    <x v="4"/>
    <x v="28"/>
    <n v="0.29259812928877676"/>
  </r>
  <r>
    <s v="ORD-79992"/>
    <x v="439"/>
    <x v="2"/>
    <s v="Argentina"/>
    <x v="0"/>
    <x v="3"/>
    <x v="6"/>
    <n v="5"/>
    <x v="952"/>
    <n v="8732.35"/>
    <x v="954"/>
    <x v="0"/>
    <x v="2"/>
    <x v="4"/>
    <x v="4"/>
    <x v="28"/>
    <n v="0.15388297537318132"/>
  </r>
  <r>
    <s v="ORD-85688"/>
    <x v="439"/>
    <x v="4"/>
    <s v="USA"/>
    <x v="2"/>
    <x v="0"/>
    <x v="0"/>
    <n v="4"/>
    <x v="953"/>
    <n v="1421.68"/>
    <x v="955"/>
    <x v="1"/>
    <x v="2"/>
    <x v="4"/>
    <x v="4"/>
    <x v="28"/>
    <n v="0.28417084013280064"/>
  </r>
  <r>
    <s v="ORD-58588"/>
    <x v="440"/>
    <x v="0"/>
    <s v="UAE"/>
    <x v="0"/>
    <x v="0"/>
    <x v="15"/>
    <n v="3"/>
    <x v="954"/>
    <n v="6338.49"/>
    <x v="956"/>
    <x v="0"/>
    <x v="2"/>
    <x v="5"/>
    <x v="5"/>
    <x v="29"/>
    <n v="0.19406357034561858"/>
  </r>
  <r>
    <s v="ORD-86788"/>
    <x v="440"/>
    <x v="0"/>
    <s v="UAE"/>
    <x v="0"/>
    <x v="3"/>
    <x v="13"/>
    <n v="3"/>
    <x v="955"/>
    <n v="7065.42"/>
    <x v="957"/>
    <x v="0"/>
    <x v="2"/>
    <x v="5"/>
    <x v="5"/>
    <x v="29"/>
    <n v="0.26536709778045753"/>
  </r>
  <r>
    <s v="ORD-15121"/>
    <x v="440"/>
    <x v="4"/>
    <s v="USA"/>
    <x v="1"/>
    <x v="2"/>
    <x v="9"/>
    <n v="4"/>
    <x v="956"/>
    <n v="4698.08"/>
    <x v="958"/>
    <x v="1"/>
    <x v="2"/>
    <x v="5"/>
    <x v="5"/>
    <x v="29"/>
    <n v="0.21146085209276982"/>
  </r>
  <r>
    <s v="ORD-59375"/>
    <x v="441"/>
    <x v="1"/>
    <s v="China"/>
    <x v="1"/>
    <x v="3"/>
    <x v="8"/>
    <n v="7"/>
    <x v="957"/>
    <n v="11006.03"/>
    <x v="959"/>
    <x v="0"/>
    <x v="2"/>
    <x v="5"/>
    <x v="5"/>
    <x v="29"/>
    <n v="0.21183660229892157"/>
  </r>
  <r>
    <s v="ORD-28317"/>
    <x v="441"/>
    <x v="1"/>
    <s v="China"/>
    <x v="2"/>
    <x v="0"/>
    <x v="15"/>
    <n v="3"/>
    <x v="958"/>
    <n v="1163.01"/>
    <x v="960"/>
    <x v="0"/>
    <x v="2"/>
    <x v="5"/>
    <x v="5"/>
    <x v="29"/>
    <n v="0.23261192939011699"/>
  </r>
  <r>
    <s v="ORD-50476"/>
    <x v="442"/>
    <x v="1"/>
    <s v="China"/>
    <x v="0"/>
    <x v="0"/>
    <x v="2"/>
    <n v="2"/>
    <x v="959"/>
    <n v="3829.02"/>
    <x v="961"/>
    <x v="1"/>
    <x v="2"/>
    <x v="5"/>
    <x v="5"/>
    <x v="29"/>
    <n v="0.22524301257240756"/>
  </r>
  <r>
    <s v="ORD-74048"/>
    <x v="443"/>
    <x v="4"/>
    <s v="USA"/>
    <x v="1"/>
    <x v="4"/>
    <x v="17"/>
    <n v="6"/>
    <x v="960"/>
    <n v="6264.54"/>
    <x v="962"/>
    <x v="0"/>
    <x v="2"/>
    <x v="5"/>
    <x v="5"/>
    <x v="29"/>
    <n v="0.14409836955307173"/>
  </r>
  <r>
    <s v="ORD-28834"/>
    <x v="443"/>
    <x v="1"/>
    <s v="India"/>
    <x v="2"/>
    <x v="3"/>
    <x v="6"/>
    <n v="2"/>
    <x v="961"/>
    <n v="219.56"/>
    <x v="963"/>
    <x v="1"/>
    <x v="2"/>
    <x v="5"/>
    <x v="5"/>
    <x v="29"/>
    <n v="0.27400255055565675"/>
  </r>
  <r>
    <s v="ORD-57469"/>
    <x v="443"/>
    <x v="2"/>
    <s v="Argentina"/>
    <x v="0"/>
    <x v="0"/>
    <x v="4"/>
    <n v="5"/>
    <x v="962"/>
    <n v="9979.1"/>
    <x v="964"/>
    <x v="1"/>
    <x v="2"/>
    <x v="5"/>
    <x v="5"/>
    <x v="29"/>
    <n v="0.15515327033500015"/>
  </r>
  <r>
    <s v="ORD-46890"/>
    <x v="443"/>
    <x v="4"/>
    <s v="Canada"/>
    <x v="0"/>
    <x v="3"/>
    <x v="13"/>
    <n v="7"/>
    <x v="963"/>
    <n v="16543.939999999999"/>
    <x v="965"/>
    <x v="0"/>
    <x v="2"/>
    <x v="5"/>
    <x v="5"/>
    <x v="29"/>
    <n v="0.27343970057918493"/>
  </r>
  <r>
    <s v="ORD-86110"/>
    <x v="443"/>
    <x v="3"/>
    <s v="UK"/>
    <x v="1"/>
    <x v="2"/>
    <x v="3"/>
    <n v="1"/>
    <x v="964"/>
    <n v="2103.91"/>
    <x v="966"/>
    <x v="1"/>
    <x v="2"/>
    <x v="5"/>
    <x v="5"/>
    <x v="29"/>
    <n v="0.19373927591959733"/>
  </r>
  <r>
    <s v="ORD-96830"/>
    <x v="444"/>
    <x v="3"/>
    <s v="UK"/>
    <x v="1"/>
    <x v="2"/>
    <x v="9"/>
    <n v="4"/>
    <x v="965"/>
    <n v="1039.44"/>
    <x v="967"/>
    <x v="0"/>
    <x v="2"/>
    <x v="5"/>
    <x v="5"/>
    <x v="29"/>
    <n v="0.27884245362887705"/>
  </r>
  <r>
    <s v="ORD-49499"/>
    <x v="444"/>
    <x v="0"/>
    <s v="UAE"/>
    <x v="1"/>
    <x v="4"/>
    <x v="7"/>
    <n v="4"/>
    <x v="966"/>
    <n v="9750.56"/>
    <x v="968"/>
    <x v="0"/>
    <x v="2"/>
    <x v="5"/>
    <x v="5"/>
    <x v="29"/>
    <n v="0.2559514530447482"/>
  </r>
  <r>
    <s v="ORD-33113"/>
    <x v="444"/>
    <x v="0"/>
    <s v="UAE"/>
    <x v="0"/>
    <x v="0"/>
    <x v="15"/>
    <n v="6"/>
    <x v="967"/>
    <n v="13815.06"/>
    <x v="969"/>
    <x v="0"/>
    <x v="2"/>
    <x v="5"/>
    <x v="5"/>
    <x v="29"/>
    <n v="0.19939254697409928"/>
  </r>
  <r>
    <s v="ORD-37440"/>
    <x v="444"/>
    <x v="2"/>
    <s v="Argentina"/>
    <x v="2"/>
    <x v="2"/>
    <x v="9"/>
    <n v="7"/>
    <x v="968"/>
    <n v="912.66"/>
    <x v="970"/>
    <x v="0"/>
    <x v="2"/>
    <x v="5"/>
    <x v="5"/>
    <x v="29"/>
    <n v="0.22720399710735653"/>
  </r>
  <r>
    <s v="ORD-57617"/>
    <x v="444"/>
    <x v="0"/>
    <s v="Saudi Arabia"/>
    <x v="2"/>
    <x v="0"/>
    <x v="0"/>
    <n v="3"/>
    <x v="969"/>
    <n v="3916.56"/>
    <x v="971"/>
    <x v="1"/>
    <x v="2"/>
    <x v="5"/>
    <x v="5"/>
    <x v="29"/>
    <n v="0.2483378270727373"/>
  </r>
  <r>
    <s v="ORD-85064"/>
    <x v="445"/>
    <x v="3"/>
    <s v="France"/>
    <x v="0"/>
    <x v="1"/>
    <x v="10"/>
    <n v="2"/>
    <x v="970"/>
    <n v="3206.62"/>
    <x v="972"/>
    <x v="1"/>
    <x v="2"/>
    <x v="5"/>
    <x v="5"/>
    <x v="29"/>
    <n v="0.20799782949024206"/>
  </r>
  <r>
    <s v="ORD-81682"/>
    <x v="445"/>
    <x v="1"/>
    <s v="China"/>
    <x v="1"/>
    <x v="0"/>
    <x v="4"/>
    <n v="3"/>
    <x v="971"/>
    <n v="449.55"/>
    <x v="973"/>
    <x v="1"/>
    <x v="2"/>
    <x v="5"/>
    <x v="5"/>
    <x v="29"/>
    <n v="0.13279946613279947"/>
  </r>
  <r>
    <s v="ORD-75123"/>
    <x v="445"/>
    <x v="1"/>
    <s v="India"/>
    <x v="2"/>
    <x v="1"/>
    <x v="10"/>
    <n v="8"/>
    <x v="972"/>
    <n v="12635.04"/>
    <x v="974"/>
    <x v="1"/>
    <x v="2"/>
    <x v="5"/>
    <x v="5"/>
    <x v="29"/>
    <n v="0.12337990224011953"/>
  </r>
  <r>
    <s v="ORD-57597"/>
    <x v="445"/>
    <x v="3"/>
    <s v="UK"/>
    <x v="1"/>
    <x v="3"/>
    <x v="8"/>
    <n v="4"/>
    <x v="973"/>
    <n v="8555.32"/>
    <x v="975"/>
    <x v="0"/>
    <x v="2"/>
    <x v="5"/>
    <x v="5"/>
    <x v="29"/>
    <n v="0.20832885269048965"/>
  </r>
  <r>
    <s v="ORD-25555"/>
    <x v="445"/>
    <x v="3"/>
    <s v="UK"/>
    <x v="2"/>
    <x v="4"/>
    <x v="17"/>
    <n v="6"/>
    <x v="974"/>
    <n v="4314.12"/>
    <x v="976"/>
    <x v="0"/>
    <x v="2"/>
    <x v="5"/>
    <x v="5"/>
    <x v="29"/>
    <n v="0.20361510574578362"/>
  </r>
  <r>
    <s v="ORD-93797"/>
    <x v="446"/>
    <x v="4"/>
    <s v="USA"/>
    <x v="0"/>
    <x v="0"/>
    <x v="2"/>
    <n v="6"/>
    <x v="975"/>
    <n v="10522.62"/>
    <x v="977"/>
    <x v="1"/>
    <x v="2"/>
    <x v="5"/>
    <x v="5"/>
    <x v="29"/>
    <n v="0.24918508888470739"/>
  </r>
  <r>
    <s v="ORD-20227"/>
    <x v="446"/>
    <x v="0"/>
    <s v="UAE"/>
    <x v="0"/>
    <x v="0"/>
    <x v="0"/>
    <n v="9"/>
    <x v="976"/>
    <n v="21970.62"/>
    <x v="978"/>
    <x v="1"/>
    <x v="2"/>
    <x v="5"/>
    <x v="5"/>
    <x v="29"/>
    <n v="0.23346997035131462"/>
  </r>
  <r>
    <s v="ORD-27051"/>
    <x v="446"/>
    <x v="1"/>
    <s v="India"/>
    <x v="2"/>
    <x v="4"/>
    <x v="17"/>
    <n v="4"/>
    <x v="977"/>
    <n v="503.2"/>
    <x v="979"/>
    <x v="0"/>
    <x v="2"/>
    <x v="5"/>
    <x v="5"/>
    <x v="29"/>
    <n v="0.29415739268680446"/>
  </r>
  <r>
    <s v="ORD-43571"/>
    <x v="446"/>
    <x v="0"/>
    <s v="Saudi Arabia"/>
    <x v="0"/>
    <x v="4"/>
    <x v="14"/>
    <n v="9"/>
    <x v="978"/>
    <n v="3586.59"/>
    <x v="980"/>
    <x v="0"/>
    <x v="2"/>
    <x v="5"/>
    <x v="5"/>
    <x v="29"/>
    <n v="0.12427682004355112"/>
  </r>
  <r>
    <s v="ORD-79160"/>
    <x v="447"/>
    <x v="4"/>
    <s v="Canada"/>
    <x v="1"/>
    <x v="0"/>
    <x v="0"/>
    <n v="8"/>
    <x v="979"/>
    <n v="8739.68"/>
    <x v="981"/>
    <x v="1"/>
    <x v="2"/>
    <x v="5"/>
    <x v="5"/>
    <x v="29"/>
    <n v="0.16918697252073303"/>
  </r>
  <r>
    <s v="ORD-76830"/>
    <x v="447"/>
    <x v="3"/>
    <s v="UK"/>
    <x v="0"/>
    <x v="3"/>
    <x v="8"/>
    <n v="9"/>
    <x v="980"/>
    <n v="15142.05"/>
    <x v="982"/>
    <x v="1"/>
    <x v="2"/>
    <x v="5"/>
    <x v="5"/>
    <x v="29"/>
    <n v="0.12435238293361864"/>
  </r>
  <r>
    <s v="ORD-73313"/>
    <x v="447"/>
    <x v="3"/>
    <s v="UK"/>
    <x v="2"/>
    <x v="4"/>
    <x v="17"/>
    <n v="4"/>
    <x v="981"/>
    <n v="6070.64"/>
    <x v="983"/>
    <x v="1"/>
    <x v="2"/>
    <x v="5"/>
    <x v="5"/>
    <x v="29"/>
    <n v="0.2247291883557582"/>
  </r>
  <r>
    <s v="ORD-16047"/>
    <x v="448"/>
    <x v="2"/>
    <s v="Brazil"/>
    <x v="2"/>
    <x v="0"/>
    <x v="15"/>
    <n v="4"/>
    <x v="982"/>
    <n v="6553.52"/>
    <x v="984"/>
    <x v="0"/>
    <x v="2"/>
    <x v="5"/>
    <x v="5"/>
    <x v="29"/>
    <n v="0.11482073755783151"/>
  </r>
  <r>
    <s v="ORD-58691"/>
    <x v="448"/>
    <x v="1"/>
    <s v="India"/>
    <x v="0"/>
    <x v="2"/>
    <x v="11"/>
    <n v="3"/>
    <x v="983"/>
    <n v="4523.82"/>
    <x v="985"/>
    <x v="1"/>
    <x v="2"/>
    <x v="5"/>
    <x v="5"/>
    <x v="29"/>
    <n v="0.11028511302394881"/>
  </r>
  <r>
    <s v="ORD-47414"/>
    <x v="448"/>
    <x v="4"/>
    <s v="USA"/>
    <x v="2"/>
    <x v="4"/>
    <x v="14"/>
    <n v="5"/>
    <x v="984"/>
    <n v="5643.95"/>
    <x v="986"/>
    <x v="1"/>
    <x v="2"/>
    <x v="5"/>
    <x v="5"/>
    <x v="29"/>
    <n v="0.22306009089378895"/>
  </r>
  <r>
    <s v="ORD-84339"/>
    <x v="449"/>
    <x v="2"/>
    <s v="Brazil"/>
    <x v="1"/>
    <x v="0"/>
    <x v="4"/>
    <n v="4"/>
    <x v="985"/>
    <n v="3171.32"/>
    <x v="987"/>
    <x v="0"/>
    <x v="2"/>
    <x v="5"/>
    <x v="5"/>
    <x v="29"/>
    <n v="0.15799414754739352"/>
  </r>
  <r>
    <s v="ORD-70417"/>
    <x v="449"/>
    <x v="1"/>
    <s v="India"/>
    <x v="2"/>
    <x v="2"/>
    <x v="9"/>
    <n v="7"/>
    <x v="986"/>
    <n v="14720.16"/>
    <x v="988"/>
    <x v="1"/>
    <x v="2"/>
    <x v="5"/>
    <x v="5"/>
    <x v="29"/>
    <n v="0.27175316029173596"/>
  </r>
  <r>
    <s v="ORD-27423"/>
    <x v="450"/>
    <x v="4"/>
    <s v="USA"/>
    <x v="2"/>
    <x v="1"/>
    <x v="5"/>
    <n v="1"/>
    <x v="987"/>
    <n v="716.27"/>
    <x v="989"/>
    <x v="1"/>
    <x v="2"/>
    <x v="5"/>
    <x v="5"/>
    <x v="29"/>
    <n v="0.23847152610049285"/>
  </r>
  <r>
    <s v="ORD-34867"/>
    <x v="450"/>
    <x v="3"/>
    <s v="UK"/>
    <x v="2"/>
    <x v="1"/>
    <x v="5"/>
    <n v="8"/>
    <x v="988"/>
    <n v="2349.04"/>
    <x v="990"/>
    <x v="1"/>
    <x v="2"/>
    <x v="5"/>
    <x v="5"/>
    <x v="29"/>
    <n v="0.14863518714027857"/>
  </r>
  <r>
    <s v="ORD-66309"/>
    <x v="450"/>
    <x v="2"/>
    <s v="Argentina"/>
    <x v="2"/>
    <x v="0"/>
    <x v="2"/>
    <n v="3"/>
    <x v="989"/>
    <n v="1484.85"/>
    <x v="991"/>
    <x v="0"/>
    <x v="2"/>
    <x v="5"/>
    <x v="5"/>
    <x v="29"/>
    <n v="0.17418594470821969"/>
  </r>
  <r>
    <s v="ORD-75451"/>
    <x v="451"/>
    <x v="3"/>
    <s v="UK"/>
    <x v="0"/>
    <x v="1"/>
    <x v="10"/>
    <n v="2"/>
    <x v="990"/>
    <n v="4966.9399999999996"/>
    <x v="992"/>
    <x v="0"/>
    <x v="2"/>
    <x v="5"/>
    <x v="5"/>
    <x v="29"/>
    <n v="0.10898259290428312"/>
  </r>
  <r>
    <s v="ORD-57702"/>
    <x v="452"/>
    <x v="2"/>
    <s v="Brazil"/>
    <x v="2"/>
    <x v="1"/>
    <x v="1"/>
    <n v="9"/>
    <x v="991"/>
    <n v="16770.599999999999"/>
    <x v="993"/>
    <x v="0"/>
    <x v="2"/>
    <x v="5"/>
    <x v="5"/>
    <x v="29"/>
    <n v="0.22614038853708279"/>
  </r>
  <r>
    <s v="ORD-88454"/>
    <x v="452"/>
    <x v="1"/>
    <s v="India"/>
    <x v="2"/>
    <x v="2"/>
    <x v="18"/>
    <n v="5"/>
    <x v="992"/>
    <n v="9853.85"/>
    <x v="994"/>
    <x v="0"/>
    <x v="2"/>
    <x v="5"/>
    <x v="5"/>
    <x v="29"/>
    <n v="0.18387838256113093"/>
  </r>
  <r>
    <s v="ORD-11564"/>
    <x v="453"/>
    <x v="3"/>
    <s v="France"/>
    <x v="2"/>
    <x v="4"/>
    <x v="14"/>
    <n v="7"/>
    <x v="993"/>
    <n v="14010.71"/>
    <x v="995"/>
    <x v="1"/>
    <x v="2"/>
    <x v="5"/>
    <x v="5"/>
    <x v="29"/>
    <n v="0.13668686312114089"/>
  </r>
  <r>
    <s v="ORD-89826"/>
    <x v="453"/>
    <x v="2"/>
    <s v="Argentina"/>
    <x v="1"/>
    <x v="4"/>
    <x v="7"/>
    <n v="3"/>
    <x v="994"/>
    <n v="3481.68"/>
    <x v="996"/>
    <x v="0"/>
    <x v="2"/>
    <x v="5"/>
    <x v="5"/>
    <x v="29"/>
    <n v="0.20487810482295907"/>
  </r>
  <r>
    <s v="ORD-67315"/>
    <x v="453"/>
    <x v="0"/>
    <s v="Saudi Arabia"/>
    <x v="0"/>
    <x v="4"/>
    <x v="14"/>
    <n v="6"/>
    <x v="995"/>
    <n v="13996.8"/>
    <x v="997"/>
    <x v="0"/>
    <x v="2"/>
    <x v="5"/>
    <x v="5"/>
    <x v="29"/>
    <n v="0.17940314929126661"/>
  </r>
  <r>
    <s v="ORD-19537"/>
    <x v="453"/>
    <x v="3"/>
    <s v="France"/>
    <x v="2"/>
    <x v="4"/>
    <x v="14"/>
    <n v="4"/>
    <x v="996"/>
    <n v="6575"/>
    <x v="998"/>
    <x v="0"/>
    <x v="2"/>
    <x v="5"/>
    <x v="5"/>
    <x v="29"/>
    <n v="0.25303878326996199"/>
  </r>
  <r>
    <s v="ORD-42495"/>
    <x v="453"/>
    <x v="1"/>
    <s v="India"/>
    <x v="0"/>
    <x v="4"/>
    <x v="17"/>
    <n v="1"/>
    <x v="997"/>
    <n v="1034.73"/>
    <x v="999"/>
    <x v="0"/>
    <x v="2"/>
    <x v="5"/>
    <x v="5"/>
    <x v="29"/>
    <n v="0.1959738289215544"/>
  </r>
  <r>
    <s v="ORD-93721"/>
    <x v="454"/>
    <x v="4"/>
    <s v="Canada"/>
    <x v="0"/>
    <x v="1"/>
    <x v="16"/>
    <n v="2"/>
    <x v="998"/>
    <n v="1274.96"/>
    <x v="1000"/>
    <x v="0"/>
    <x v="2"/>
    <x v="5"/>
    <x v="5"/>
    <x v="29"/>
    <n v="0.11877235364246722"/>
  </r>
  <r>
    <s v="ORD-13489"/>
    <x v="455"/>
    <x v="1"/>
    <s v="China"/>
    <x v="1"/>
    <x v="2"/>
    <x v="18"/>
    <n v="1"/>
    <x v="999"/>
    <n v="2134.2800000000002"/>
    <x v="1001"/>
    <x v="0"/>
    <x v="2"/>
    <x v="5"/>
    <x v="5"/>
    <x v="29"/>
    <n v="0.24919410761474595"/>
  </r>
  <r>
    <s v="ORD-27533"/>
    <x v="455"/>
    <x v="1"/>
    <s v="China"/>
    <x v="2"/>
    <x v="4"/>
    <x v="7"/>
    <n v="9"/>
    <x v="1000"/>
    <n v="19206.09"/>
    <x v="1002"/>
    <x v="0"/>
    <x v="2"/>
    <x v="5"/>
    <x v="5"/>
    <x v="29"/>
    <n v="0.21224465781426619"/>
  </r>
  <r>
    <s v="ORD-37410"/>
    <x v="456"/>
    <x v="0"/>
    <s v="Saudi Arabia"/>
    <x v="0"/>
    <x v="2"/>
    <x v="3"/>
    <n v="2"/>
    <x v="1001"/>
    <n v="4520.96"/>
    <x v="1003"/>
    <x v="1"/>
    <x v="2"/>
    <x v="6"/>
    <x v="6"/>
    <x v="30"/>
    <n v="0.27547025410532278"/>
  </r>
  <r>
    <s v="ORD-77769"/>
    <x v="456"/>
    <x v="0"/>
    <s v="UAE"/>
    <x v="0"/>
    <x v="4"/>
    <x v="14"/>
    <n v="3"/>
    <x v="1002"/>
    <n v="4612.1400000000003"/>
    <x v="1004"/>
    <x v="0"/>
    <x v="2"/>
    <x v="6"/>
    <x v="6"/>
    <x v="30"/>
    <n v="0.20933883186546809"/>
  </r>
  <r>
    <s v="ORD-48188"/>
    <x v="456"/>
    <x v="2"/>
    <s v="Argentina"/>
    <x v="2"/>
    <x v="1"/>
    <x v="5"/>
    <n v="9"/>
    <x v="1003"/>
    <n v="21119.22"/>
    <x v="1005"/>
    <x v="1"/>
    <x v="2"/>
    <x v="6"/>
    <x v="6"/>
    <x v="30"/>
    <n v="0.22065824400711767"/>
  </r>
  <r>
    <s v="ORD-99276"/>
    <x v="456"/>
    <x v="4"/>
    <s v="Canada"/>
    <x v="1"/>
    <x v="0"/>
    <x v="0"/>
    <n v="1"/>
    <x v="1004"/>
    <n v="1226.9100000000001"/>
    <x v="1006"/>
    <x v="1"/>
    <x v="2"/>
    <x v="6"/>
    <x v="6"/>
    <x v="30"/>
    <n v="0.29705520372317445"/>
  </r>
  <r>
    <s v="ORD-65242"/>
    <x v="456"/>
    <x v="3"/>
    <s v="France"/>
    <x v="1"/>
    <x v="1"/>
    <x v="5"/>
    <n v="6"/>
    <x v="1005"/>
    <n v="1695.3"/>
    <x v="1007"/>
    <x v="1"/>
    <x v="2"/>
    <x v="6"/>
    <x v="6"/>
    <x v="30"/>
    <n v="0.29977585088184983"/>
  </r>
  <r>
    <s v="ORD-17391"/>
    <x v="457"/>
    <x v="3"/>
    <s v="UK"/>
    <x v="1"/>
    <x v="4"/>
    <x v="7"/>
    <n v="5"/>
    <x v="1006"/>
    <n v="1515.55"/>
    <x v="1008"/>
    <x v="1"/>
    <x v="2"/>
    <x v="6"/>
    <x v="6"/>
    <x v="30"/>
    <n v="0.21693114710831052"/>
  </r>
  <r>
    <s v="ORD-93660"/>
    <x v="458"/>
    <x v="3"/>
    <s v="UK"/>
    <x v="1"/>
    <x v="0"/>
    <x v="4"/>
    <n v="6"/>
    <x v="1007"/>
    <n v="8434.56"/>
    <x v="1009"/>
    <x v="0"/>
    <x v="2"/>
    <x v="6"/>
    <x v="6"/>
    <x v="30"/>
    <n v="0.20062694438121256"/>
  </r>
  <r>
    <s v="ORD-97686"/>
    <x v="459"/>
    <x v="0"/>
    <s v="UAE"/>
    <x v="1"/>
    <x v="4"/>
    <x v="17"/>
    <n v="9"/>
    <x v="1008"/>
    <n v="1563.3"/>
    <x v="1010"/>
    <x v="0"/>
    <x v="2"/>
    <x v="6"/>
    <x v="6"/>
    <x v="30"/>
    <n v="0.22549734535917609"/>
  </r>
  <r>
    <s v="ORD-16532"/>
    <x v="459"/>
    <x v="1"/>
    <s v="China"/>
    <x v="2"/>
    <x v="3"/>
    <x v="13"/>
    <n v="4"/>
    <x v="1009"/>
    <n v="8711.7999999999993"/>
    <x v="1011"/>
    <x v="1"/>
    <x v="2"/>
    <x v="6"/>
    <x v="6"/>
    <x v="30"/>
    <n v="0.11293762483068942"/>
  </r>
  <r>
    <s v="ORD-97659"/>
    <x v="460"/>
    <x v="2"/>
    <s v="Argentina"/>
    <x v="1"/>
    <x v="0"/>
    <x v="15"/>
    <n v="8"/>
    <x v="1010"/>
    <n v="14158.56"/>
    <x v="1012"/>
    <x v="1"/>
    <x v="2"/>
    <x v="6"/>
    <x v="6"/>
    <x v="30"/>
    <n v="0.2591584172401713"/>
  </r>
  <r>
    <s v="ORD-88171"/>
    <x v="460"/>
    <x v="4"/>
    <s v="Canada"/>
    <x v="1"/>
    <x v="0"/>
    <x v="0"/>
    <n v="4"/>
    <x v="1011"/>
    <n v="7616.16"/>
    <x v="1013"/>
    <x v="1"/>
    <x v="2"/>
    <x v="6"/>
    <x v="6"/>
    <x v="30"/>
    <n v="0.20387701939034894"/>
  </r>
  <r>
    <s v="ORD-34419"/>
    <x v="461"/>
    <x v="0"/>
    <s v="UAE"/>
    <x v="1"/>
    <x v="4"/>
    <x v="14"/>
    <n v="8"/>
    <x v="1012"/>
    <n v="3095.44"/>
    <x v="1014"/>
    <x v="0"/>
    <x v="2"/>
    <x v="6"/>
    <x v="6"/>
    <x v="30"/>
    <n v="0.16821195048199936"/>
  </r>
  <r>
    <s v="ORD-46678"/>
    <x v="461"/>
    <x v="0"/>
    <s v="Saudi Arabia"/>
    <x v="2"/>
    <x v="3"/>
    <x v="13"/>
    <n v="2"/>
    <x v="1013"/>
    <n v="4044.94"/>
    <x v="1015"/>
    <x v="0"/>
    <x v="2"/>
    <x v="6"/>
    <x v="6"/>
    <x v="30"/>
    <n v="0.26459724989740269"/>
  </r>
  <r>
    <s v="ORD-38484"/>
    <x v="461"/>
    <x v="1"/>
    <s v="India"/>
    <x v="2"/>
    <x v="3"/>
    <x v="6"/>
    <n v="5"/>
    <x v="1014"/>
    <n v="1403.4"/>
    <x v="1016"/>
    <x v="1"/>
    <x v="2"/>
    <x v="6"/>
    <x v="6"/>
    <x v="30"/>
    <n v="0.16228445204503347"/>
  </r>
  <r>
    <s v="ORD-78921"/>
    <x v="461"/>
    <x v="1"/>
    <s v="India"/>
    <x v="2"/>
    <x v="3"/>
    <x v="13"/>
    <n v="8"/>
    <x v="1015"/>
    <n v="7325.68"/>
    <x v="1017"/>
    <x v="1"/>
    <x v="2"/>
    <x v="6"/>
    <x v="6"/>
    <x v="30"/>
    <n v="0.21673073352917407"/>
  </r>
  <r>
    <s v="ORD-43531"/>
    <x v="462"/>
    <x v="0"/>
    <s v="UAE"/>
    <x v="2"/>
    <x v="4"/>
    <x v="12"/>
    <n v="4"/>
    <x v="1016"/>
    <n v="8272.92"/>
    <x v="1018"/>
    <x v="0"/>
    <x v="2"/>
    <x v="6"/>
    <x v="6"/>
    <x v="30"/>
    <n v="0.11262770581608428"/>
  </r>
  <r>
    <s v="ORD-23739"/>
    <x v="462"/>
    <x v="3"/>
    <s v="France"/>
    <x v="2"/>
    <x v="3"/>
    <x v="13"/>
    <n v="8"/>
    <x v="1017"/>
    <n v="10756.08"/>
    <x v="1019"/>
    <x v="0"/>
    <x v="2"/>
    <x v="6"/>
    <x v="6"/>
    <x v="30"/>
    <n v="0.18726710846330633"/>
  </r>
  <r>
    <s v="ORD-37250"/>
    <x v="463"/>
    <x v="0"/>
    <s v="UAE"/>
    <x v="1"/>
    <x v="4"/>
    <x v="7"/>
    <n v="2"/>
    <x v="1018"/>
    <n v="914.78"/>
    <x v="1020"/>
    <x v="1"/>
    <x v="2"/>
    <x v="6"/>
    <x v="6"/>
    <x v="30"/>
    <n v="0.24761144756116224"/>
  </r>
  <r>
    <s v="ORD-19325"/>
    <x v="463"/>
    <x v="3"/>
    <s v="UK"/>
    <x v="1"/>
    <x v="0"/>
    <x v="15"/>
    <n v="9"/>
    <x v="1019"/>
    <n v="2382.48"/>
    <x v="1021"/>
    <x v="1"/>
    <x v="2"/>
    <x v="6"/>
    <x v="6"/>
    <x v="30"/>
    <n v="0.28738961082569425"/>
  </r>
  <r>
    <s v="ORD-49696"/>
    <x v="464"/>
    <x v="3"/>
    <s v="France"/>
    <x v="1"/>
    <x v="4"/>
    <x v="7"/>
    <n v="5"/>
    <x v="1020"/>
    <n v="3303.85"/>
    <x v="1022"/>
    <x v="1"/>
    <x v="2"/>
    <x v="6"/>
    <x v="6"/>
    <x v="30"/>
    <n v="0.18207545742088774"/>
  </r>
  <r>
    <s v="ORD-23893"/>
    <x v="464"/>
    <x v="0"/>
    <s v="UAE"/>
    <x v="0"/>
    <x v="3"/>
    <x v="8"/>
    <n v="6"/>
    <x v="1021"/>
    <n v="8336.64"/>
    <x v="1023"/>
    <x v="1"/>
    <x v="2"/>
    <x v="6"/>
    <x v="6"/>
    <x v="30"/>
    <n v="0.13697124980807618"/>
  </r>
  <r>
    <s v="ORD-23847"/>
    <x v="464"/>
    <x v="4"/>
    <s v="USA"/>
    <x v="2"/>
    <x v="3"/>
    <x v="19"/>
    <n v="1"/>
    <x v="1022"/>
    <n v="205.72"/>
    <x v="1024"/>
    <x v="0"/>
    <x v="2"/>
    <x v="6"/>
    <x v="6"/>
    <x v="30"/>
    <n v="0.16221077192300212"/>
  </r>
  <r>
    <s v="ORD-83357"/>
    <x v="465"/>
    <x v="1"/>
    <s v="India"/>
    <x v="2"/>
    <x v="2"/>
    <x v="11"/>
    <n v="3"/>
    <x v="1023"/>
    <n v="1548.9"/>
    <x v="1025"/>
    <x v="1"/>
    <x v="2"/>
    <x v="6"/>
    <x v="6"/>
    <x v="30"/>
    <n v="0.11046549163922782"/>
  </r>
  <r>
    <s v="ORD-34339"/>
    <x v="465"/>
    <x v="3"/>
    <s v="France"/>
    <x v="0"/>
    <x v="1"/>
    <x v="16"/>
    <n v="3"/>
    <x v="1024"/>
    <n v="1820.43"/>
    <x v="1026"/>
    <x v="1"/>
    <x v="2"/>
    <x v="6"/>
    <x v="6"/>
    <x v="30"/>
    <n v="0.11463775042160368"/>
  </r>
  <r>
    <s v="ORD-77393"/>
    <x v="466"/>
    <x v="1"/>
    <s v="China"/>
    <x v="2"/>
    <x v="3"/>
    <x v="6"/>
    <n v="5"/>
    <x v="1025"/>
    <n v="4517.1000000000004"/>
    <x v="1027"/>
    <x v="1"/>
    <x v="2"/>
    <x v="6"/>
    <x v="6"/>
    <x v="30"/>
    <n v="0.28733036682827479"/>
  </r>
  <r>
    <s v="ORD-71643"/>
    <x v="467"/>
    <x v="2"/>
    <s v="Argentina"/>
    <x v="2"/>
    <x v="2"/>
    <x v="3"/>
    <n v="8"/>
    <x v="1026"/>
    <n v="4325.5200000000004"/>
    <x v="1028"/>
    <x v="0"/>
    <x v="2"/>
    <x v="6"/>
    <x v="6"/>
    <x v="30"/>
    <n v="0.22335580462002255"/>
  </r>
  <r>
    <s v="ORD-25464"/>
    <x v="468"/>
    <x v="0"/>
    <s v="UAE"/>
    <x v="1"/>
    <x v="0"/>
    <x v="4"/>
    <n v="1"/>
    <x v="1027"/>
    <n v="474.57"/>
    <x v="1029"/>
    <x v="1"/>
    <x v="2"/>
    <x v="6"/>
    <x v="6"/>
    <x v="30"/>
    <n v="0.13129780643529934"/>
  </r>
  <r>
    <s v="ORD-48256"/>
    <x v="468"/>
    <x v="3"/>
    <s v="UK"/>
    <x v="1"/>
    <x v="3"/>
    <x v="6"/>
    <n v="1"/>
    <x v="1028"/>
    <n v="2125.0700000000002"/>
    <x v="1030"/>
    <x v="0"/>
    <x v="2"/>
    <x v="6"/>
    <x v="6"/>
    <x v="30"/>
    <n v="0.27861670439091418"/>
  </r>
  <r>
    <s v="ORD-46417"/>
    <x v="468"/>
    <x v="3"/>
    <s v="UK"/>
    <x v="2"/>
    <x v="0"/>
    <x v="4"/>
    <n v="5"/>
    <x v="1029"/>
    <n v="10219"/>
    <x v="1031"/>
    <x v="0"/>
    <x v="2"/>
    <x v="6"/>
    <x v="6"/>
    <x v="30"/>
    <n v="0.23694588511596046"/>
  </r>
  <r>
    <s v="ORD-26048"/>
    <x v="468"/>
    <x v="4"/>
    <s v="Canada"/>
    <x v="1"/>
    <x v="1"/>
    <x v="1"/>
    <n v="4"/>
    <x v="1030"/>
    <n v="7981.44"/>
    <x v="1032"/>
    <x v="0"/>
    <x v="2"/>
    <x v="6"/>
    <x v="6"/>
    <x v="30"/>
    <n v="0.22401471413679738"/>
  </r>
  <r>
    <s v="ORD-32431"/>
    <x v="468"/>
    <x v="0"/>
    <s v="Saudi Arabia"/>
    <x v="0"/>
    <x v="3"/>
    <x v="8"/>
    <n v="5"/>
    <x v="1031"/>
    <n v="9205.0499999999993"/>
    <x v="1033"/>
    <x v="1"/>
    <x v="2"/>
    <x v="6"/>
    <x v="6"/>
    <x v="30"/>
    <n v="0.13851961694939191"/>
  </r>
  <r>
    <s v="ORD-26450"/>
    <x v="468"/>
    <x v="3"/>
    <s v="UK"/>
    <x v="1"/>
    <x v="4"/>
    <x v="7"/>
    <n v="1"/>
    <x v="1032"/>
    <n v="1632.24"/>
    <x v="1034"/>
    <x v="0"/>
    <x v="2"/>
    <x v="6"/>
    <x v="6"/>
    <x v="30"/>
    <n v="0.15718276724011174"/>
  </r>
  <r>
    <s v="ORD-57871"/>
    <x v="469"/>
    <x v="1"/>
    <s v="India"/>
    <x v="1"/>
    <x v="4"/>
    <x v="7"/>
    <n v="8"/>
    <x v="1033"/>
    <n v="18877.52"/>
    <x v="1035"/>
    <x v="1"/>
    <x v="2"/>
    <x v="6"/>
    <x v="6"/>
    <x v="30"/>
    <n v="0.2299295670193966"/>
  </r>
  <r>
    <s v="ORD-49967"/>
    <x v="469"/>
    <x v="2"/>
    <s v="Argentina"/>
    <x v="0"/>
    <x v="2"/>
    <x v="3"/>
    <n v="5"/>
    <x v="1034"/>
    <n v="1756.8"/>
    <x v="1036"/>
    <x v="0"/>
    <x v="2"/>
    <x v="6"/>
    <x v="6"/>
    <x v="30"/>
    <n v="0.21172586520947176"/>
  </r>
  <r>
    <s v="ORD-70384"/>
    <x v="469"/>
    <x v="1"/>
    <s v="China"/>
    <x v="2"/>
    <x v="1"/>
    <x v="10"/>
    <n v="1"/>
    <x v="1035"/>
    <n v="1715.62"/>
    <x v="1037"/>
    <x v="0"/>
    <x v="2"/>
    <x v="6"/>
    <x v="6"/>
    <x v="30"/>
    <n v="0.24798032198272346"/>
  </r>
  <r>
    <s v="ORD-48613"/>
    <x v="469"/>
    <x v="2"/>
    <s v="Brazil"/>
    <x v="2"/>
    <x v="4"/>
    <x v="7"/>
    <n v="8"/>
    <x v="1036"/>
    <n v="19295.919999999998"/>
    <x v="1038"/>
    <x v="1"/>
    <x v="2"/>
    <x v="6"/>
    <x v="6"/>
    <x v="30"/>
    <n v="0.11785807569683125"/>
  </r>
  <r>
    <s v="ORD-95206"/>
    <x v="470"/>
    <x v="0"/>
    <s v="UAE"/>
    <x v="0"/>
    <x v="4"/>
    <x v="12"/>
    <n v="3"/>
    <x v="1037"/>
    <n v="2442.84"/>
    <x v="1039"/>
    <x v="0"/>
    <x v="2"/>
    <x v="6"/>
    <x v="6"/>
    <x v="30"/>
    <n v="0.16414910513991909"/>
  </r>
  <r>
    <s v="ORD-76236"/>
    <x v="470"/>
    <x v="2"/>
    <s v="Brazil"/>
    <x v="1"/>
    <x v="4"/>
    <x v="7"/>
    <n v="8"/>
    <x v="1038"/>
    <n v="17395.52"/>
    <x v="1040"/>
    <x v="0"/>
    <x v="2"/>
    <x v="6"/>
    <x v="6"/>
    <x v="30"/>
    <n v="0.21237307076764592"/>
  </r>
  <r>
    <s v="ORD-96197"/>
    <x v="470"/>
    <x v="1"/>
    <s v="China"/>
    <x v="0"/>
    <x v="1"/>
    <x v="10"/>
    <n v="5"/>
    <x v="1039"/>
    <n v="8606.9"/>
    <x v="1041"/>
    <x v="0"/>
    <x v="2"/>
    <x v="6"/>
    <x v="6"/>
    <x v="30"/>
    <n v="0.19363069165437033"/>
  </r>
  <r>
    <s v="ORD-57639"/>
    <x v="471"/>
    <x v="0"/>
    <s v="UAE"/>
    <x v="2"/>
    <x v="1"/>
    <x v="1"/>
    <n v="3"/>
    <x v="1040"/>
    <n v="2853.03"/>
    <x v="1042"/>
    <x v="1"/>
    <x v="2"/>
    <x v="6"/>
    <x v="6"/>
    <x v="30"/>
    <n v="0.18282667900442687"/>
  </r>
  <r>
    <s v="ORD-42052"/>
    <x v="471"/>
    <x v="2"/>
    <s v="Argentina"/>
    <x v="1"/>
    <x v="0"/>
    <x v="2"/>
    <n v="1"/>
    <x v="1041"/>
    <n v="2390.5700000000002"/>
    <x v="1043"/>
    <x v="0"/>
    <x v="2"/>
    <x v="6"/>
    <x v="6"/>
    <x v="30"/>
    <n v="0.25738213062156723"/>
  </r>
  <r>
    <s v="ORD-79174"/>
    <x v="471"/>
    <x v="3"/>
    <s v="UK"/>
    <x v="1"/>
    <x v="4"/>
    <x v="14"/>
    <n v="1"/>
    <x v="1042"/>
    <n v="607.03"/>
    <x v="1044"/>
    <x v="1"/>
    <x v="2"/>
    <x v="6"/>
    <x v="6"/>
    <x v="30"/>
    <n v="0.16832775974828265"/>
  </r>
  <r>
    <s v="ORD-89189"/>
    <x v="471"/>
    <x v="0"/>
    <s v="Saudi Arabia"/>
    <x v="0"/>
    <x v="3"/>
    <x v="8"/>
    <n v="6"/>
    <x v="1043"/>
    <n v="6079.98"/>
    <x v="1045"/>
    <x v="0"/>
    <x v="2"/>
    <x v="6"/>
    <x v="6"/>
    <x v="30"/>
    <n v="0.21812736226106008"/>
  </r>
  <r>
    <s v="ORD-42863"/>
    <x v="472"/>
    <x v="0"/>
    <s v="UAE"/>
    <x v="0"/>
    <x v="0"/>
    <x v="4"/>
    <n v="2"/>
    <x v="1044"/>
    <n v="1127.78"/>
    <x v="1046"/>
    <x v="1"/>
    <x v="2"/>
    <x v="7"/>
    <x v="7"/>
    <x v="31"/>
    <n v="0.17580556491514304"/>
  </r>
  <r>
    <s v="ORD-40780"/>
    <x v="473"/>
    <x v="2"/>
    <s v="Argentina"/>
    <x v="2"/>
    <x v="4"/>
    <x v="14"/>
    <n v="4"/>
    <x v="1045"/>
    <n v="4189.6400000000003"/>
    <x v="1047"/>
    <x v="1"/>
    <x v="2"/>
    <x v="7"/>
    <x v="7"/>
    <x v="31"/>
    <n v="0.11320304369826523"/>
  </r>
  <r>
    <s v="ORD-22878"/>
    <x v="474"/>
    <x v="0"/>
    <s v="Saudi Arabia"/>
    <x v="1"/>
    <x v="3"/>
    <x v="8"/>
    <n v="2"/>
    <x v="1046"/>
    <n v="1693"/>
    <x v="1048"/>
    <x v="1"/>
    <x v="2"/>
    <x v="7"/>
    <x v="7"/>
    <x v="31"/>
    <n v="0.23726520968694625"/>
  </r>
  <r>
    <s v="ORD-74724"/>
    <x v="474"/>
    <x v="2"/>
    <s v="Argentina"/>
    <x v="0"/>
    <x v="1"/>
    <x v="5"/>
    <n v="6"/>
    <x v="1047"/>
    <n v="549.12"/>
    <x v="1049"/>
    <x v="0"/>
    <x v="2"/>
    <x v="7"/>
    <x v="7"/>
    <x v="31"/>
    <n v="0.25402462121212122"/>
  </r>
  <r>
    <s v="ORD-80407"/>
    <x v="475"/>
    <x v="2"/>
    <s v="Argentina"/>
    <x v="0"/>
    <x v="2"/>
    <x v="11"/>
    <n v="5"/>
    <x v="1048"/>
    <n v="10218.65"/>
    <x v="1050"/>
    <x v="0"/>
    <x v="2"/>
    <x v="7"/>
    <x v="7"/>
    <x v="31"/>
    <n v="0.12178321011092465"/>
  </r>
  <r>
    <s v="ORD-23896"/>
    <x v="476"/>
    <x v="4"/>
    <s v="USA"/>
    <x v="0"/>
    <x v="3"/>
    <x v="8"/>
    <n v="1"/>
    <x v="1049"/>
    <n v="1962.21"/>
    <x v="1051"/>
    <x v="1"/>
    <x v="2"/>
    <x v="7"/>
    <x v="7"/>
    <x v="31"/>
    <n v="0.15551852248230313"/>
  </r>
  <r>
    <s v="ORD-50780"/>
    <x v="476"/>
    <x v="0"/>
    <s v="UAE"/>
    <x v="2"/>
    <x v="4"/>
    <x v="17"/>
    <n v="3"/>
    <x v="1050"/>
    <n v="1133.82"/>
    <x v="1052"/>
    <x v="1"/>
    <x v="2"/>
    <x v="7"/>
    <x v="7"/>
    <x v="31"/>
    <n v="0.10273235610590747"/>
  </r>
  <r>
    <s v="ORD-62730"/>
    <x v="477"/>
    <x v="0"/>
    <s v="UAE"/>
    <x v="1"/>
    <x v="2"/>
    <x v="11"/>
    <n v="8"/>
    <x v="1051"/>
    <n v="17696.240000000002"/>
    <x v="1053"/>
    <x v="0"/>
    <x v="2"/>
    <x v="7"/>
    <x v="7"/>
    <x v="31"/>
    <n v="0.12113872777493974"/>
  </r>
  <r>
    <s v="ORD-15679"/>
    <x v="477"/>
    <x v="1"/>
    <s v="India"/>
    <x v="1"/>
    <x v="0"/>
    <x v="4"/>
    <n v="1"/>
    <x v="1052"/>
    <n v="784.01"/>
    <x v="1054"/>
    <x v="0"/>
    <x v="2"/>
    <x v="7"/>
    <x v="7"/>
    <x v="31"/>
    <n v="0.16198772974834505"/>
  </r>
  <r>
    <s v="ORD-43670"/>
    <x v="477"/>
    <x v="0"/>
    <s v="UAE"/>
    <x v="0"/>
    <x v="0"/>
    <x v="15"/>
    <n v="5"/>
    <x v="1053"/>
    <n v="7260.6"/>
    <x v="1055"/>
    <x v="1"/>
    <x v="2"/>
    <x v="7"/>
    <x v="7"/>
    <x v="31"/>
    <n v="0.29606644079001732"/>
  </r>
  <r>
    <s v="ORD-71059"/>
    <x v="477"/>
    <x v="3"/>
    <s v="France"/>
    <x v="1"/>
    <x v="2"/>
    <x v="11"/>
    <n v="2"/>
    <x v="1054"/>
    <n v="1285.28"/>
    <x v="1056"/>
    <x v="1"/>
    <x v="2"/>
    <x v="7"/>
    <x v="7"/>
    <x v="31"/>
    <n v="0.20011981824971989"/>
  </r>
  <r>
    <s v="ORD-74454"/>
    <x v="478"/>
    <x v="0"/>
    <s v="UAE"/>
    <x v="0"/>
    <x v="2"/>
    <x v="18"/>
    <n v="5"/>
    <x v="1055"/>
    <n v="1373.4"/>
    <x v="1057"/>
    <x v="1"/>
    <x v="2"/>
    <x v="7"/>
    <x v="7"/>
    <x v="31"/>
    <n v="0.2204892966360856"/>
  </r>
  <r>
    <s v="ORD-62474"/>
    <x v="479"/>
    <x v="1"/>
    <s v="China"/>
    <x v="2"/>
    <x v="1"/>
    <x v="1"/>
    <n v="3"/>
    <x v="1056"/>
    <n v="4422.6000000000004"/>
    <x v="1058"/>
    <x v="0"/>
    <x v="2"/>
    <x v="7"/>
    <x v="7"/>
    <x v="31"/>
    <n v="0.27262696151585036"/>
  </r>
  <r>
    <s v="ORD-22578"/>
    <x v="479"/>
    <x v="1"/>
    <s v="China"/>
    <x v="0"/>
    <x v="2"/>
    <x v="11"/>
    <n v="9"/>
    <x v="1057"/>
    <n v="9075.33"/>
    <x v="1059"/>
    <x v="0"/>
    <x v="2"/>
    <x v="7"/>
    <x v="7"/>
    <x v="31"/>
    <n v="0.15459162366547552"/>
  </r>
  <r>
    <s v="ORD-80979"/>
    <x v="480"/>
    <x v="0"/>
    <s v="Saudi Arabia"/>
    <x v="0"/>
    <x v="1"/>
    <x v="5"/>
    <n v="8"/>
    <x v="1058"/>
    <n v="8456.16"/>
    <x v="1060"/>
    <x v="1"/>
    <x v="2"/>
    <x v="7"/>
    <x v="7"/>
    <x v="31"/>
    <n v="0.26797269682692854"/>
  </r>
  <r>
    <s v="ORD-62439"/>
    <x v="481"/>
    <x v="0"/>
    <s v="Saudi Arabia"/>
    <x v="0"/>
    <x v="0"/>
    <x v="0"/>
    <n v="6"/>
    <x v="1059"/>
    <n v="8258.16"/>
    <x v="1061"/>
    <x v="0"/>
    <x v="2"/>
    <x v="7"/>
    <x v="7"/>
    <x v="31"/>
    <n v="0.16904613134160637"/>
  </r>
  <r>
    <s v="ORD-38429"/>
    <x v="481"/>
    <x v="2"/>
    <s v="Argentina"/>
    <x v="2"/>
    <x v="4"/>
    <x v="14"/>
    <n v="1"/>
    <x v="1060"/>
    <n v="1622.98"/>
    <x v="1062"/>
    <x v="1"/>
    <x v="2"/>
    <x v="7"/>
    <x v="7"/>
    <x v="31"/>
    <n v="0.11682830349110895"/>
  </r>
  <r>
    <s v="ORD-70060"/>
    <x v="481"/>
    <x v="4"/>
    <s v="USA"/>
    <x v="2"/>
    <x v="3"/>
    <x v="8"/>
    <n v="4"/>
    <x v="1061"/>
    <n v="8299.2800000000007"/>
    <x v="1063"/>
    <x v="1"/>
    <x v="2"/>
    <x v="7"/>
    <x v="7"/>
    <x v="31"/>
    <n v="0.16400940804503522"/>
  </r>
  <r>
    <s v="ORD-20824"/>
    <x v="481"/>
    <x v="2"/>
    <s v="Argentina"/>
    <x v="1"/>
    <x v="4"/>
    <x v="14"/>
    <n v="5"/>
    <x v="1062"/>
    <n v="1422.5"/>
    <x v="1064"/>
    <x v="0"/>
    <x v="2"/>
    <x v="7"/>
    <x v="7"/>
    <x v="31"/>
    <n v="0.1047311072056239"/>
  </r>
  <r>
    <s v="ORD-80682"/>
    <x v="481"/>
    <x v="3"/>
    <s v="France"/>
    <x v="0"/>
    <x v="2"/>
    <x v="18"/>
    <n v="8"/>
    <x v="1063"/>
    <n v="3009.12"/>
    <x v="1065"/>
    <x v="1"/>
    <x v="2"/>
    <x v="7"/>
    <x v="7"/>
    <x v="31"/>
    <n v="0.23743154144733347"/>
  </r>
  <r>
    <s v="ORD-88854"/>
    <x v="481"/>
    <x v="1"/>
    <s v="China"/>
    <x v="0"/>
    <x v="0"/>
    <x v="2"/>
    <n v="7"/>
    <x v="1064"/>
    <n v="8520.89"/>
    <x v="1066"/>
    <x v="1"/>
    <x v="2"/>
    <x v="7"/>
    <x v="7"/>
    <x v="31"/>
    <n v="0.14520548909796982"/>
  </r>
  <r>
    <s v="ORD-61831"/>
    <x v="481"/>
    <x v="4"/>
    <s v="Canada"/>
    <x v="2"/>
    <x v="0"/>
    <x v="2"/>
    <n v="3"/>
    <x v="1065"/>
    <n v="284.07"/>
    <x v="1067"/>
    <x v="1"/>
    <x v="2"/>
    <x v="7"/>
    <x v="7"/>
    <x v="31"/>
    <n v="0.23937761819269898"/>
  </r>
  <r>
    <s v="ORD-54584"/>
    <x v="481"/>
    <x v="2"/>
    <s v="Argentina"/>
    <x v="2"/>
    <x v="3"/>
    <x v="8"/>
    <n v="3"/>
    <x v="1066"/>
    <n v="4298.6400000000003"/>
    <x v="1068"/>
    <x v="0"/>
    <x v="2"/>
    <x v="7"/>
    <x v="7"/>
    <x v="31"/>
    <n v="0.1383553868200175"/>
  </r>
  <r>
    <s v="ORD-95783"/>
    <x v="481"/>
    <x v="0"/>
    <s v="UAE"/>
    <x v="2"/>
    <x v="3"/>
    <x v="19"/>
    <n v="3"/>
    <x v="1067"/>
    <n v="967.29"/>
    <x v="1069"/>
    <x v="1"/>
    <x v="2"/>
    <x v="7"/>
    <x v="7"/>
    <x v="31"/>
    <n v="0.19852371057283752"/>
  </r>
  <r>
    <s v="ORD-93784"/>
    <x v="481"/>
    <x v="2"/>
    <s v="Brazil"/>
    <x v="2"/>
    <x v="4"/>
    <x v="14"/>
    <n v="9"/>
    <x v="1068"/>
    <n v="561.6"/>
    <x v="1070"/>
    <x v="0"/>
    <x v="2"/>
    <x v="7"/>
    <x v="7"/>
    <x v="31"/>
    <n v="0.13215811965811966"/>
  </r>
  <r>
    <s v="ORD-63561"/>
    <x v="481"/>
    <x v="4"/>
    <s v="USA"/>
    <x v="2"/>
    <x v="2"/>
    <x v="3"/>
    <n v="7"/>
    <x v="1069"/>
    <n v="14067.55"/>
    <x v="1071"/>
    <x v="0"/>
    <x v="2"/>
    <x v="7"/>
    <x v="7"/>
    <x v="31"/>
    <n v="0.18504288237823929"/>
  </r>
  <r>
    <s v="ORD-67983"/>
    <x v="482"/>
    <x v="2"/>
    <s v="Argentina"/>
    <x v="2"/>
    <x v="0"/>
    <x v="4"/>
    <n v="2"/>
    <x v="1070"/>
    <n v="1551.9"/>
    <x v="1072"/>
    <x v="0"/>
    <x v="2"/>
    <x v="7"/>
    <x v="7"/>
    <x v="31"/>
    <n v="0.14672337135124686"/>
  </r>
  <r>
    <s v="ORD-29425"/>
    <x v="483"/>
    <x v="1"/>
    <s v="China"/>
    <x v="1"/>
    <x v="0"/>
    <x v="0"/>
    <n v="2"/>
    <x v="1071"/>
    <n v="2248.52"/>
    <x v="1073"/>
    <x v="0"/>
    <x v="2"/>
    <x v="7"/>
    <x v="7"/>
    <x v="31"/>
    <n v="0.23440307402202334"/>
  </r>
  <r>
    <s v="ORD-26214"/>
    <x v="483"/>
    <x v="0"/>
    <s v="Saudi Arabia"/>
    <x v="1"/>
    <x v="4"/>
    <x v="7"/>
    <n v="3"/>
    <x v="1072"/>
    <n v="4737.1499999999996"/>
    <x v="1074"/>
    <x v="0"/>
    <x v="2"/>
    <x v="7"/>
    <x v="7"/>
    <x v="31"/>
    <n v="0.20795626062083744"/>
  </r>
  <r>
    <s v="ORD-30694"/>
    <x v="483"/>
    <x v="0"/>
    <s v="UAE"/>
    <x v="1"/>
    <x v="1"/>
    <x v="1"/>
    <n v="1"/>
    <x v="1073"/>
    <n v="1283.3699999999999"/>
    <x v="1075"/>
    <x v="1"/>
    <x v="2"/>
    <x v="7"/>
    <x v="7"/>
    <x v="31"/>
    <n v="0.23807631470269683"/>
  </r>
  <r>
    <s v="ORD-55925"/>
    <x v="483"/>
    <x v="2"/>
    <s v="Brazil"/>
    <x v="0"/>
    <x v="0"/>
    <x v="2"/>
    <n v="7"/>
    <x v="1074"/>
    <n v="14706.58"/>
    <x v="1076"/>
    <x v="0"/>
    <x v="2"/>
    <x v="7"/>
    <x v="7"/>
    <x v="31"/>
    <n v="0.22390521793646109"/>
  </r>
  <r>
    <s v="ORD-55478"/>
    <x v="483"/>
    <x v="3"/>
    <s v="France"/>
    <x v="1"/>
    <x v="3"/>
    <x v="19"/>
    <n v="9"/>
    <x v="876"/>
    <n v="3100.59"/>
    <x v="1077"/>
    <x v="1"/>
    <x v="2"/>
    <x v="7"/>
    <x v="7"/>
    <x v="31"/>
    <n v="0.1531160198542858"/>
  </r>
  <r>
    <s v="ORD-61031"/>
    <x v="484"/>
    <x v="1"/>
    <s v="China"/>
    <x v="0"/>
    <x v="0"/>
    <x v="2"/>
    <n v="9"/>
    <x v="1075"/>
    <n v="19415.7"/>
    <x v="1078"/>
    <x v="1"/>
    <x v="2"/>
    <x v="8"/>
    <x v="8"/>
    <x v="32"/>
    <n v="0.25597016847190673"/>
  </r>
  <r>
    <s v="ORD-67958"/>
    <x v="484"/>
    <x v="1"/>
    <s v="India"/>
    <x v="1"/>
    <x v="1"/>
    <x v="16"/>
    <n v="1"/>
    <x v="1076"/>
    <n v="419.26"/>
    <x v="1079"/>
    <x v="1"/>
    <x v="2"/>
    <x v="8"/>
    <x v="8"/>
    <x v="32"/>
    <n v="0.20164098650002388"/>
  </r>
  <r>
    <s v="ORD-76322"/>
    <x v="485"/>
    <x v="3"/>
    <s v="UK"/>
    <x v="0"/>
    <x v="2"/>
    <x v="18"/>
    <n v="2"/>
    <x v="1077"/>
    <n v="138.41999999999999"/>
    <x v="1080"/>
    <x v="1"/>
    <x v="2"/>
    <x v="8"/>
    <x v="8"/>
    <x v="32"/>
    <n v="0.2261956364687184"/>
  </r>
  <r>
    <s v="ORD-18800"/>
    <x v="486"/>
    <x v="1"/>
    <s v="India"/>
    <x v="2"/>
    <x v="1"/>
    <x v="10"/>
    <n v="1"/>
    <x v="1078"/>
    <n v="489.42"/>
    <x v="1081"/>
    <x v="1"/>
    <x v="2"/>
    <x v="8"/>
    <x v="8"/>
    <x v="32"/>
    <n v="0.24101998283682724"/>
  </r>
  <r>
    <s v="ORD-17857"/>
    <x v="486"/>
    <x v="2"/>
    <s v="Argentina"/>
    <x v="1"/>
    <x v="1"/>
    <x v="1"/>
    <n v="7"/>
    <x v="1079"/>
    <n v="14340.06"/>
    <x v="1082"/>
    <x v="0"/>
    <x v="2"/>
    <x v="8"/>
    <x v="8"/>
    <x v="32"/>
    <n v="0.17470219789875355"/>
  </r>
  <r>
    <s v="ORD-78282"/>
    <x v="487"/>
    <x v="2"/>
    <s v="Argentina"/>
    <x v="1"/>
    <x v="1"/>
    <x v="16"/>
    <n v="3"/>
    <x v="1080"/>
    <n v="6817.89"/>
    <x v="1083"/>
    <x v="1"/>
    <x v="2"/>
    <x v="8"/>
    <x v="8"/>
    <x v="32"/>
    <n v="0.23414575477163757"/>
  </r>
  <r>
    <s v="ORD-84927"/>
    <x v="487"/>
    <x v="3"/>
    <s v="France"/>
    <x v="1"/>
    <x v="2"/>
    <x v="9"/>
    <n v="8"/>
    <x v="1081"/>
    <n v="12625.36"/>
    <x v="1084"/>
    <x v="0"/>
    <x v="2"/>
    <x v="8"/>
    <x v="8"/>
    <x v="32"/>
    <n v="0.25246091992624364"/>
  </r>
  <r>
    <s v="ORD-91078"/>
    <x v="488"/>
    <x v="0"/>
    <s v="UAE"/>
    <x v="2"/>
    <x v="1"/>
    <x v="5"/>
    <n v="8"/>
    <x v="1082"/>
    <n v="6228.16"/>
    <x v="1085"/>
    <x v="0"/>
    <x v="2"/>
    <x v="8"/>
    <x v="8"/>
    <x v="32"/>
    <n v="0.18606779530390996"/>
  </r>
  <r>
    <s v="ORD-97983"/>
    <x v="488"/>
    <x v="0"/>
    <s v="UAE"/>
    <x v="1"/>
    <x v="3"/>
    <x v="8"/>
    <n v="7"/>
    <x v="1083"/>
    <n v="4652.2700000000004"/>
    <x v="1086"/>
    <x v="1"/>
    <x v="2"/>
    <x v="8"/>
    <x v="8"/>
    <x v="32"/>
    <n v="0.13686651892516985"/>
  </r>
  <r>
    <s v="ORD-69098"/>
    <x v="488"/>
    <x v="1"/>
    <s v="China"/>
    <x v="0"/>
    <x v="3"/>
    <x v="19"/>
    <n v="8"/>
    <x v="1084"/>
    <n v="4048.24"/>
    <x v="1087"/>
    <x v="1"/>
    <x v="2"/>
    <x v="8"/>
    <x v="8"/>
    <x v="32"/>
    <n v="0.16631177993399601"/>
  </r>
  <r>
    <s v="ORD-28729"/>
    <x v="489"/>
    <x v="0"/>
    <s v="Saudi Arabia"/>
    <x v="2"/>
    <x v="4"/>
    <x v="17"/>
    <n v="7"/>
    <x v="1085"/>
    <n v="9290.33"/>
    <x v="1088"/>
    <x v="0"/>
    <x v="2"/>
    <x v="8"/>
    <x v="8"/>
    <x v="32"/>
    <n v="0.11734136462321576"/>
  </r>
  <r>
    <s v="ORD-19566"/>
    <x v="489"/>
    <x v="0"/>
    <s v="Saudi Arabia"/>
    <x v="2"/>
    <x v="0"/>
    <x v="0"/>
    <n v="8"/>
    <x v="1086"/>
    <n v="7830.88"/>
    <x v="1089"/>
    <x v="1"/>
    <x v="2"/>
    <x v="8"/>
    <x v="8"/>
    <x v="32"/>
    <n v="0.17429714157285006"/>
  </r>
  <r>
    <s v="ORD-94924"/>
    <x v="489"/>
    <x v="2"/>
    <s v="Brazil"/>
    <x v="2"/>
    <x v="1"/>
    <x v="1"/>
    <n v="2"/>
    <x v="1087"/>
    <n v="1982.78"/>
    <x v="1090"/>
    <x v="0"/>
    <x v="2"/>
    <x v="8"/>
    <x v="8"/>
    <x v="32"/>
    <n v="0.19002612493569634"/>
  </r>
  <r>
    <s v="ORD-15470"/>
    <x v="490"/>
    <x v="3"/>
    <s v="UK"/>
    <x v="1"/>
    <x v="4"/>
    <x v="12"/>
    <n v="5"/>
    <x v="1088"/>
    <n v="10425.35"/>
    <x v="1091"/>
    <x v="1"/>
    <x v="2"/>
    <x v="8"/>
    <x v="8"/>
    <x v="32"/>
    <n v="0.12406777710100859"/>
  </r>
  <r>
    <s v="ORD-99804"/>
    <x v="490"/>
    <x v="3"/>
    <s v="France"/>
    <x v="2"/>
    <x v="4"/>
    <x v="7"/>
    <n v="7"/>
    <x v="1089"/>
    <n v="10896.9"/>
    <x v="1092"/>
    <x v="1"/>
    <x v="2"/>
    <x v="8"/>
    <x v="8"/>
    <x v="32"/>
    <n v="0.23757674200919526"/>
  </r>
  <r>
    <s v="ORD-57675"/>
    <x v="490"/>
    <x v="4"/>
    <s v="USA"/>
    <x v="0"/>
    <x v="1"/>
    <x v="5"/>
    <n v="1"/>
    <x v="1090"/>
    <n v="619.98"/>
    <x v="1093"/>
    <x v="0"/>
    <x v="2"/>
    <x v="8"/>
    <x v="8"/>
    <x v="32"/>
    <n v="0.14416594083680118"/>
  </r>
  <r>
    <s v="ORD-17604"/>
    <x v="490"/>
    <x v="4"/>
    <s v="Canada"/>
    <x v="2"/>
    <x v="1"/>
    <x v="5"/>
    <n v="7"/>
    <x v="1091"/>
    <n v="12405.47"/>
    <x v="1094"/>
    <x v="0"/>
    <x v="2"/>
    <x v="8"/>
    <x v="8"/>
    <x v="32"/>
    <n v="0.11056090579397637"/>
  </r>
  <r>
    <s v="ORD-16024"/>
    <x v="491"/>
    <x v="3"/>
    <s v="UK"/>
    <x v="0"/>
    <x v="2"/>
    <x v="11"/>
    <n v="3"/>
    <x v="1092"/>
    <n v="7150.62"/>
    <x v="1095"/>
    <x v="1"/>
    <x v="2"/>
    <x v="8"/>
    <x v="8"/>
    <x v="32"/>
    <n v="0.14534543857735413"/>
  </r>
  <r>
    <s v="ORD-46038"/>
    <x v="492"/>
    <x v="2"/>
    <s v="Argentina"/>
    <x v="1"/>
    <x v="1"/>
    <x v="16"/>
    <n v="7"/>
    <x v="1093"/>
    <n v="2496.9699999999998"/>
    <x v="1096"/>
    <x v="0"/>
    <x v="2"/>
    <x v="8"/>
    <x v="8"/>
    <x v="32"/>
    <n v="0.2371113789913375"/>
  </r>
  <r>
    <s v="ORD-70805"/>
    <x v="493"/>
    <x v="4"/>
    <s v="USA"/>
    <x v="2"/>
    <x v="4"/>
    <x v="17"/>
    <n v="6"/>
    <x v="1094"/>
    <n v="3081.54"/>
    <x v="1097"/>
    <x v="1"/>
    <x v="2"/>
    <x v="8"/>
    <x v="8"/>
    <x v="32"/>
    <n v="0.27632612265295925"/>
  </r>
  <r>
    <s v="ORD-91369"/>
    <x v="493"/>
    <x v="0"/>
    <s v="UAE"/>
    <x v="1"/>
    <x v="4"/>
    <x v="17"/>
    <n v="9"/>
    <x v="1095"/>
    <n v="2106.81"/>
    <x v="1098"/>
    <x v="1"/>
    <x v="2"/>
    <x v="8"/>
    <x v="8"/>
    <x v="32"/>
    <n v="0.24563676838442955"/>
  </r>
  <r>
    <s v="ORD-27219"/>
    <x v="493"/>
    <x v="1"/>
    <s v="India"/>
    <x v="0"/>
    <x v="0"/>
    <x v="15"/>
    <n v="7"/>
    <x v="1096"/>
    <n v="5778.85"/>
    <x v="1099"/>
    <x v="0"/>
    <x v="2"/>
    <x v="8"/>
    <x v="8"/>
    <x v="32"/>
    <n v="0.26328248700000861"/>
  </r>
  <r>
    <s v="ORD-74285"/>
    <x v="494"/>
    <x v="0"/>
    <s v="Saudi Arabia"/>
    <x v="2"/>
    <x v="4"/>
    <x v="7"/>
    <n v="9"/>
    <x v="1097"/>
    <n v="10066.59"/>
    <x v="1100"/>
    <x v="0"/>
    <x v="2"/>
    <x v="8"/>
    <x v="8"/>
    <x v="32"/>
    <n v="0.15889293196603815"/>
  </r>
  <r>
    <s v="ORD-33785"/>
    <x v="494"/>
    <x v="0"/>
    <s v="Saudi Arabia"/>
    <x v="1"/>
    <x v="2"/>
    <x v="3"/>
    <n v="4"/>
    <x v="1098"/>
    <n v="4507.2"/>
    <x v="1101"/>
    <x v="1"/>
    <x v="2"/>
    <x v="8"/>
    <x v="8"/>
    <x v="32"/>
    <n v="0.1211328541001065"/>
  </r>
  <r>
    <s v="ORD-41695"/>
    <x v="494"/>
    <x v="2"/>
    <s v="Brazil"/>
    <x v="2"/>
    <x v="0"/>
    <x v="0"/>
    <n v="4"/>
    <x v="1099"/>
    <n v="9972.4"/>
    <x v="1102"/>
    <x v="1"/>
    <x v="2"/>
    <x v="8"/>
    <x v="8"/>
    <x v="32"/>
    <n v="0.21181160001604429"/>
  </r>
  <r>
    <s v="ORD-32414"/>
    <x v="495"/>
    <x v="4"/>
    <s v="USA"/>
    <x v="1"/>
    <x v="1"/>
    <x v="5"/>
    <n v="2"/>
    <x v="1100"/>
    <n v="1875.92"/>
    <x v="1103"/>
    <x v="1"/>
    <x v="2"/>
    <x v="8"/>
    <x v="8"/>
    <x v="32"/>
    <n v="0.27273018039148789"/>
  </r>
  <r>
    <s v="ORD-12431"/>
    <x v="496"/>
    <x v="1"/>
    <s v="India"/>
    <x v="2"/>
    <x v="3"/>
    <x v="6"/>
    <n v="3"/>
    <x v="1101"/>
    <n v="5531.1"/>
    <x v="1104"/>
    <x v="1"/>
    <x v="2"/>
    <x v="8"/>
    <x v="8"/>
    <x v="32"/>
    <n v="0.17100757534667607"/>
  </r>
  <r>
    <s v="ORD-32078"/>
    <x v="496"/>
    <x v="2"/>
    <s v="Argentina"/>
    <x v="2"/>
    <x v="1"/>
    <x v="16"/>
    <n v="3"/>
    <x v="1102"/>
    <n v="592.98"/>
    <x v="1105"/>
    <x v="1"/>
    <x v="2"/>
    <x v="8"/>
    <x v="8"/>
    <x v="32"/>
    <n v="0.28688994569799992"/>
  </r>
  <r>
    <s v="ORD-86128"/>
    <x v="496"/>
    <x v="0"/>
    <s v="UAE"/>
    <x v="2"/>
    <x v="4"/>
    <x v="14"/>
    <n v="4"/>
    <x v="1103"/>
    <n v="6522.68"/>
    <x v="1106"/>
    <x v="0"/>
    <x v="2"/>
    <x v="8"/>
    <x v="8"/>
    <x v="32"/>
    <n v="0.13487400884299092"/>
  </r>
  <r>
    <s v="ORD-67664"/>
    <x v="497"/>
    <x v="3"/>
    <s v="France"/>
    <x v="1"/>
    <x v="3"/>
    <x v="13"/>
    <n v="1"/>
    <x v="1104"/>
    <n v="1327.18"/>
    <x v="1107"/>
    <x v="0"/>
    <x v="2"/>
    <x v="8"/>
    <x v="8"/>
    <x v="32"/>
    <n v="0.29520487047725252"/>
  </r>
  <r>
    <s v="ORD-20017"/>
    <x v="498"/>
    <x v="2"/>
    <s v="Brazil"/>
    <x v="0"/>
    <x v="4"/>
    <x v="14"/>
    <n v="6"/>
    <x v="1105"/>
    <n v="5259"/>
    <x v="1108"/>
    <x v="0"/>
    <x v="2"/>
    <x v="8"/>
    <x v="8"/>
    <x v="32"/>
    <n v="0.10386575394561703"/>
  </r>
  <r>
    <s v="ORD-96779"/>
    <x v="499"/>
    <x v="0"/>
    <s v="UAE"/>
    <x v="2"/>
    <x v="1"/>
    <x v="1"/>
    <n v="7"/>
    <x v="1106"/>
    <n v="11650.52"/>
    <x v="1109"/>
    <x v="1"/>
    <x v="2"/>
    <x v="8"/>
    <x v="8"/>
    <x v="32"/>
    <n v="0.10541932892265753"/>
  </r>
  <r>
    <s v="ORD-49560"/>
    <x v="499"/>
    <x v="1"/>
    <s v="China"/>
    <x v="2"/>
    <x v="3"/>
    <x v="19"/>
    <n v="6"/>
    <x v="1107"/>
    <n v="12855.78"/>
    <x v="1110"/>
    <x v="1"/>
    <x v="2"/>
    <x v="8"/>
    <x v="8"/>
    <x v="32"/>
    <n v="0.1098992048712719"/>
  </r>
  <r>
    <s v="ORD-41954"/>
    <x v="500"/>
    <x v="4"/>
    <s v="USA"/>
    <x v="1"/>
    <x v="0"/>
    <x v="15"/>
    <n v="3"/>
    <x v="1108"/>
    <n v="6795.57"/>
    <x v="1111"/>
    <x v="1"/>
    <x v="2"/>
    <x v="8"/>
    <x v="8"/>
    <x v="32"/>
    <n v="0.16965169956309775"/>
  </r>
  <r>
    <s v="ORD-20267"/>
    <x v="500"/>
    <x v="0"/>
    <s v="UAE"/>
    <x v="1"/>
    <x v="1"/>
    <x v="1"/>
    <n v="8"/>
    <x v="1109"/>
    <n v="9048"/>
    <x v="1112"/>
    <x v="1"/>
    <x v="2"/>
    <x v="8"/>
    <x v="8"/>
    <x v="32"/>
    <n v="0.22115053050397879"/>
  </r>
  <r>
    <s v="ORD-76263"/>
    <x v="500"/>
    <x v="4"/>
    <s v="USA"/>
    <x v="0"/>
    <x v="1"/>
    <x v="10"/>
    <n v="1"/>
    <x v="1110"/>
    <n v="1642.91"/>
    <x v="1113"/>
    <x v="1"/>
    <x v="2"/>
    <x v="8"/>
    <x v="8"/>
    <x v="32"/>
    <n v="0.17293704463421611"/>
  </r>
  <r>
    <s v="ORD-40336"/>
    <x v="500"/>
    <x v="0"/>
    <s v="UAE"/>
    <x v="2"/>
    <x v="1"/>
    <x v="16"/>
    <n v="9"/>
    <x v="1111"/>
    <n v="8715.8700000000008"/>
    <x v="1114"/>
    <x v="0"/>
    <x v="2"/>
    <x v="8"/>
    <x v="8"/>
    <x v="32"/>
    <n v="0.15714208679110633"/>
  </r>
  <r>
    <s v="ORD-76805"/>
    <x v="501"/>
    <x v="3"/>
    <s v="UK"/>
    <x v="0"/>
    <x v="3"/>
    <x v="6"/>
    <n v="5"/>
    <x v="1112"/>
    <n v="7320.5"/>
    <x v="1115"/>
    <x v="1"/>
    <x v="2"/>
    <x v="9"/>
    <x v="9"/>
    <x v="33"/>
    <n v="0.16971518338911279"/>
  </r>
  <r>
    <s v="ORD-69976"/>
    <x v="502"/>
    <x v="1"/>
    <s v="India"/>
    <x v="2"/>
    <x v="4"/>
    <x v="7"/>
    <n v="3"/>
    <x v="1113"/>
    <n v="720.48"/>
    <x v="1116"/>
    <x v="0"/>
    <x v="2"/>
    <x v="9"/>
    <x v="9"/>
    <x v="33"/>
    <n v="0.20851376859871196"/>
  </r>
  <r>
    <s v="ORD-14207"/>
    <x v="503"/>
    <x v="0"/>
    <s v="Saudi Arabia"/>
    <x v="2"/>
    <x v="0"/>
    <x v="0"/>
    <n v="6"/>
    <x v="1114"/>
    <n v="9043.2000000000007"/>
    <x v="1117"/>
    <x v="1"/>
    <x v="2"/>
    <x v="9"/>
    <x v="9"/>
    <x v="33"/>
    <n v="0.22332139065817408"/>
  </r>
  <r>
    <s v="ORD-16323"/>
    <x v="504"/>
    <x v="3"/>
    <s v="France"/>
    <x v="1"/>
    <x v="1"/>
    <x v="10"/>
    <n v="3"/>
    <x v="1115"/>
    <n v="4186.1099999999997"/>
    <x v="1118"/>
    <x v="1"/>
    <x v="2"/>
    <x v="9"/>
    <x v="9"/>
    <x v="33"/>
    <n v="0.22641784377381388"/>
  </r>
  <r>
    <s v="ORD-25220"/>
    <x v="504"/>
    <x v="1"/>
    <s v="China"/>
    <x v="0"/>
    <x v="2"/>
    <x v="11"/>
    <n v="3"/>
    <x v="1116"/>
    <n v="6066.06"/>
    <x v="1119"/>
    <x v="0"/>
    <x v="2"/>
    <x v="9"/>
    <x v="9"/>
    <x v="33"/>
    <n v="0.1036010194426036"/>
  </r>
  <r>
    <s v="ORD-86735"/>
    <x v="504"/>
    <x v="0"/>
    <s v="Saudi Arabia"/>
    <x v="0"/>
    <x v="0"/>
    <x v="2"/>
    <n v="4"/>
    <x v="1117"/>
    <n v="3000.68"/>
    <x v="1120"/>
    <x v="1"/>
    <x v="2"/>
    <x v="9"/>
    <x v="9"/>
    <x v="33"/>
    <n v="0.14064478718157217"/>
  </r>
  <r>
    <s v="ORD-13088"/>
    <x v="505"/>
    <x v="2"/>
    <s v="Argentina"/>
    <x v="0"/>
    <x v="3"/>
    <x v="6"/>
    <n v="6"/>
    <x v="1118"/>
    <n v="13342.02"/>
    <x v="1121"/>
    <x v="0"/>
    <x v="2"/>
    <x v="9"/>
    <x v="9"/>
    <x v="33"/>
    <n v="0.19444282050244266"/>
  </r>
  <r>
    <s v="ORD-78683"/>
    <x v="505"/>
    <x v="4"/>
    <s v="Canada"/>
    <x v="0"/>
    <x v="1"/>
    <x v="1"/>
    <n v="8"/>
    <x v="1119"/>
    <n v="5280.56"/>
    <x v="1122"/>
    <x v="1"/>
    <x v="2"/>
    <x v="9"/>
    <x v="9"/>
    <x v="33"/>
    <n v="0.21534079718817697"/>
  </r>
  <r>
    <s v="ORD-96656"/>
    <x v="506"/>
    <x v="2"/>
    <s v="Argentina"/>
    <x v="0"/>
    <x v="0"/>
    <x v="15"/>
    <n v="2"/>
    <x v="1120"/>
    <n v="2563.12"/>
    <x v="1123"/>
    <x v="0"/>
    <x v="2"/>
    <x v="9"/>
    <x v="9"/>
    <x v="33"/>
    <n v="0.1102952651456038"/>
  </r>
  <r>
    <s v="ORD-27828"/>
    <x v="506"/>
    <x v="3"/>
    <s v="France"/>
    <x v="1"/>
    <x v="0"/>
    <x v="4"/>
    <n v="9"/>
    <x v="1121"/>
    <n v="1732.5"/>
    <x v="1124"/>
    <x v="0"/>
    <x v="2"/>
    <x v="9"/>
    <x v="9"/>
    <x v="33"/>
    <n v="0.298972582972583"/>
  </r>
  <r>
    <s v="ORD-57423"/>
    <x v="506"/>
    <x v="4"/>
    <s v="Canada"/>
    <x v="1"/>
    <x v="2"/>
    <x v="3"/>
    <n v="6"/>
    <x v="1122"/>
    <n v="13906.86"/>
    <x v="1125"/>
    <x v="1"/>
    <x v="2"/>
    <x v="9"/>
    <x v="9"/>
    <x v="33"/>
    <n v="0.18282991271933421"/>
  </r>
  <r>
    <s v="ORD-91211"/>
    <x v="507"/>
    <x v="2"/>
    <s v="Brazil"/>
    <x v="0"/>
    <x v="3"/>
    <x v="13"/>
    <n v="9"/>
    <x v="1123"/>
    <n v="5680.89"/>
    <x v="189"/>
    <x v="1"/>
    <x v="2"/>
    <x v="9"/>
    <x v="9"/>
    <x v="33"/>
    <n v="0.12035614137925571"/>
  </r>
  <r>
    <s v="ORD-98559"/>
    <x v="508"/>
    <x v="3"/>
    <s v="UK"/>
    <x v="2"/>
    <x v="4"/>
    <x v="12"/>
    <n v="9"/>
    <x v="1124"/>
    <n v="10839.24"/>
    <x v="1126"/>
    <x v="1"/>
    <x v="2"/>
    <x v="9"/>
    <x v="9"/>
    <x v="33"/>
    <n v="0.26432757278185559"/>
  </r>
  <r>
    <s v="ORD-89317"/>
    <x v="508"/>
    <x v="1"/>
    <s v="China"/>
    <x v="1"/>
    <x v="0"/>
    <x v="0"/>
    <n v="7"/>
    <x v="1125"/>
    <n v="15722.14"/>
    <x v="1127"/>
    <x v="1"/>
    <x v="2"/>
    <x v="9"/>
    <x v="9"/>
    <x v="33"/>
    <n v="0.10260053656817711"/>
  </r>
  <r>
    <s v="ORD-58474"/>
    <x v="508"/>
    <x v="1"/>
    <s v="China"/>
    <x v="0"/>
    <x v="0"/>
    <x v="0"/>
    <n v="7"/>
    <x v="1126"/>
    <n v="3662.26"/>
    <x v="1128"/>
    <x v="1"/>
    <x v="2"/>
    <x v="9"/>
    <x v="9"/>
    <x v="33"/>
    <n v="0.11681857650740253"/>
  </r>
  <r>
    <s v="ORD-74623"/>
    <x v="508"/>
    <x v="1"/>
    <s v="India"/>
    <x v="1"/>
    <x v="2"/>
    <x v="11"/>
    <n v="9"/>
    <x v="1127"/>
    <n v="16719.75"/>
    <x v="1129"/>
    <x v="1"/>
    <x v="2"/>
    <x v="9"/>
    <x v="9"/>
    <x v="33"/>
    <n v="0.20403355313327051"/>
  </r>
  <r>
    <s v="ORD-51981"/>
    <x v="509"/>
    <x v="2"/>
    <s v="Brazil"/>
    <x v="0"/>
    <x v="0"/>
    <x v="2"/>
    <n v="9"/>
    <x v="1128"/>
    <n v="6563.7"/>
    <x v="1130"/>
    <x v="0"/>
    <x v="2"/>
    <x v="9"/>
    <x v="9"/>
    <x v="33"/>
    <n v="0.28206804089157034"/>
  </r>
  <r>
    <s v="ORD-32208"/>
    <x v="509"/>
    <x v="0"/>
    <s v="UAE"/>
    <x v="2"/>
    <x v="1"/>
    <x v="1"/>
    <n v="7"/>
    <x v="1129"/>
    <n v="4882.3599999999997"/>
    <x v="1131"/>
    <x v="0"/>
    <x v="2"/>
    <x v="9"/>
    <x v="9"/>
    <x v="33"/>
    <n v="0.14106702496333742"/>
  </r>
  <r>
    <s v="ORD-69141"/>
    <x v="510"/>
    <x v="1"/>
    <s v="India"/>
    <x v="1"/>
    <x v="2"/>
    <x v="3"/>
    <n v="8"/>
    <x v="1130"/>
    <n v="18877.36"/>
    <x v="1132"/>
    <x v="0"/>
    <x v="2"/>
    <x v="9"/>
    <x v="9"/>
    <x v="33"/>
    <n v="0.25703806040675176"/>
  </r>
  <r>
    <s v="ORD-26482"/>
    <x v="511"/>
    <x v="1"/>
    <s v="China"/>
    <x v="0"/>
    <x v="4"/>
    <x v="12"/>
    <n v="1"/>
    <x v="1131"/>
    <n v="809.03"/>
    <x v="1133"/>
    <x v="1"/>
    <x v="2"/>
    <x v="9"/>
    <x v="9"/>
    <x v="33"/>
    <n v="0.14999443778351854"/>
  </r>
  <r>
    <s v="ORD-38017"/>
    <x v="511"/>
    <x v="2"/>
    <s v="Brazil"/>
    <x v="1"/>
    <x v="3"/>
    <x v="8"/>
    <n v="1"/>
    <x v="1132"/>
    <n v="2122.5100000000002"/>
    <x v="1134"/>
    <x v="1"/>
    <x v="2"/>
    <x v="9"/>
    <x v="9"/>
    <x v="33"/>
    <n v="0.2227221544303678"/>
  </r>
  <r>
    <s v="ORD-10306"/>
    <x v="512"/>
    <x v="4"/>
    <s v="Canada"/>
    <x v="1"/>
    <x v="2"/>
    <x v="3"/>
    <n v="4"/>
    <x v="1133"/>
    <n v="3627.08"/>
    <x v="1135"/>
    <x v="0"/>
    <x v="2"/>
    <x v="9"/>
    <x v="9"/>
    <x v="33"/>
    <n v="0.25492958523109499"/>
  </r>
  <r>
    <s v="ORD-32047"/>
    <x v="513"/>
    <x v="1"/>
    <s v="India"/>
    <x v="0"/>
    <x v="1"/>
    <x v="16"/>
    <n v="9"/>
    <x v="1134"/>
    <n v="15939.81"/>
    <x v="1136"/>
    <x v="0"/>
    <x v="2"/>
    <x v="9"/>
    <x v="9"/>
    <x v="33"/>
    <n v="0.17189853580437911"/>
  </r>
  <r>
    <s v="ORD-78250"/>
    <x v="513"/>
    <x v="2"/>
    <s v="Brazil"/>
    <x v="0"/>
    <x v="2"/>
    <x v="18"/>
    <n v="5"/>
    <x v="1135"/>
    <n v="6647.5"/>
    <x v="1137"/>
    <x v="1"/>
    <x v="2"/>
    <x v="9"/>
    <x v="9"/>
    <x v="33"/>
    <n v="0.25399924783753292"/>
  </r>
  <r>
    <s v="ORD-61772"/>
    <x v="513"/>
    <x v="1"/>
    <s v="India"/>
    <x v="2"/>
    <x v="1"/>
    <x v="1"/>
    <n v="4"/>
    <x v="1136"/>
    <n v="4137.4399999999996"/>
    <x v="1138"/>
    <x v="0"/>
    <x v="2"/>
    <x v="9"/>
    <x v="9"/>
    <x v="33"/>
    <n v="0.29876928728875835"/>
  </r>
  <r>
    <s v="ORD-29746"/>
    <x v="513"/>
    <x v="3"/>
    <s v="UK"/>
    <x v="2"/>
    <x v="1"/>
    <x v="10"/>
    <n v="9"/>
    <x v="1137"/>
    <n v="21407.58"/>
    <x v="1139"/>
    <x v="0"/>
    <x v="2"/>
    <x v="9"/>
    <x v="9"/>
    <x v="33"/>
    <n v="0.21632431129534488"/>
  </r>
  <r>
    <s v="ORD-43490"/>
    <x v="514"/>
    <x v="0"/>
    <s v="UAE"/>
    <x v="2"/>
    <x v="3"/>
    <x v="6"/>
    <n v="8"/>
    <x v="1138"/>
    <n v="3031.76"/>
    <x v="1140"/>
    <x v="0"/>
    <x v="2"/>
    <x v="9"/>
    <x v="9"/>
    <x v="33"/>
    <n v="0.29158640525635271"/>
  </r>
  <r>
    <s v="ORD-42642"/>
    <x v="514"/>
    <x v="2"/>
    <s v="Brazil"/>
    <x v="1"/>
    <x v="3"/>
    <x v="6"/>
    <n v="8"/>
    <x v="1139"/>
    <n v="18761.84"/>
    <x v="1141"/>
    <x v="0"/>
    <x v="2"/>
    <x v="9"/>
    <x v="9"/>
    <x v="33"/>
    <n v="0.24651420116577055"/>
  </r>
  <r>
    <s v="ORD-99909"/>
    <x v="514"/>
    <x v="4"/>
    <s v="Canada"/>
    <x v="2"/>
    <x v="1"/>
    <x v="10"/>
    <n v="4"/>
    <x v="1140"/>
    <n v="4352.6400000000003"/>
    <x v="1142"/>
    <x v="1"/>
    <x v="2"/>
    <x v="9"/>
    <x v="9"/>
    <x v="33"/>
    <n v="0.23350885899132479"/>
  </r>
  <r>
    <s v="ORD-56501"/>
    <x v="514"/>
    <x v="1"/>
    <s v="China"/>
    <x v="1"/>
    <x v="0"/>
    <x v="0"/>
    <n v="1"/>
    <x v="1141"/>
    <n v="300.37"/>
    <x v="1143"/>
    <x v="0"/>
    <x v="2"/>
    <x v="9"/>
    <x v="9"/>
    <x v="33"/>
    <n v="0.27083263974431532"/>
  </r>
  <r>
    <s v="ORD-52220"/>
    <x v="514"/>
    <x v="4"/>
    <s v="USA"/>
    <x v="0"/>
    <x v="0"/>
    <x v="2"/>
    <n v="9"/>
    <x v="1142"/>
    <n v="5787.09"/>
    <x v="1144"/>
    <x v="1"/>
    <x v="2"/>
    <x v="9"/>
    <x v="9"/>
    <x v="33"/>
    <n v="0.29733251081286105"/>
  </r>
  <r>
    <s v="ORD-31818"/>
    <x v="515"/>
    <x v="0"/>
    <s v="Saudi Arabia"/>
    <x v="1"/>
    <x v="3"/>
    <x v="8"/>
    <n v="7"/>
    <x v="1143"/>
    <n v="10247.65"/>
    <x v="1145"/>
    <x v="0"/>
    <x v="2"/>
    <x v="9"/>
    <x v="9"/>
    <x v="33"/>
    <n v="0.17142466809463633"/>
  </r>
  <r>
    <s v="ORD-99097"/>
    <x v="516"/>
    <x v="2"/>
    <s v="Brazil"/>
    <x v="0"/>
    <x v="1"/>
    <x v="10"/>
    <n v="2"/>
    <x v="1144"/>
    <n v="1285.46"/>
    <x v="1146"/>
    <x v="1"/>
    <x v="2"/>
    <x v="10"/>
    <x v="10"/>
    <x v="34"/>
    <n v="0.24279246339831656"/>
  </r>
  <r>
    <s v="ORD-73546"/>
    <x v="517"/>
    <x v="4"/>
    <s v="Canada"/>
    <x v="2"/>
    <x v="3"/>
    <x v="8"/>
    <n v="1"/>
    <x v="1145"/>
    <n v="1288.8"/>
    <x v="1147"/>
    <x v="0"/>
    <x v="2"/>
    <x v="10"/>
    <x v="10"/>
    <x v="34"/>
    <n v="0.28822160148975789"/>
  </r>
  <r>
    <s v="ORD-81378"/>
    <x v="517"/>
    <x v="2"/>
    <s v="Argentina"/>
    <x v="0"/>
    <x v="0"/>
    <x v="4"/>
    <n v="6"/>
    <x v="1146"/>
    <n v="5391.3"/>
    <x v="1148"/>
    <x v="0"/>
    <x v="2"/>
    <x v="10"/>
    <x v="10"/>
    <x v="34"/>
    <n v="0.16939142692857009"/>
  </r>
  <r>
    <s v="ORD-25668"/>
    <x v="517"/>
    <x v="0"/>
    <s v="Saudi Arabia"/>
    <x v="2"/>
    <x v="4"/>
    <x v="17"/>
    <n v="2"/>
    <x v="1147"/>
    <n v="4323.74"/>
    <x v="1149"/>
    <x v="1"/>
    <x v="2"/>
    <x v="10"/>
    <x v="10"/>
    <x v="34"/>
    <n v="0.1920328234352667"/>
  </r>
  <r>
    <s v="ORD-81485"/>
    <x v="517"/>
    <x v="2"/>
    <s v="Brazil"/>
    <x v="2"/>
    <x v="3"/>
    <x v="8"/>
    <n v="4"/>
    <x v="1148"/>
    <n v="529.4"/>
    <x v="1150"/>
    <x v="1"/>
    <x v="2"/>
    <x v="10"/>
    <x v="10"/>
    <x v="34"/>
    <n v="0.11252361163581413"/>
  </r>
  <r>
    <s v="ORD-80284"/>
    <x v="517"/>
    <x v="3"/>
    <s v="UK"/>
    <x v="1"/>
    <x v="1"/>
    <x v="1"/>
    <n v="7"/>
    <x v="1149"/>
    <n v="16746.240000000002"/>
    <x v="1151"/>
    <x v="1"/>
    <x v="2"/>
    <x v="10"/>
    <x v="10"/>
    <x v="34"/>
    <n v="0.14009473171290987"/>
  </r>
  <r>
    <s v="ORD-17450"/>
    <x v="517"/>
    <x v="4"/>
    <s v="USA"/>
    <x v="2"/>
    <x v="3"/>
    <x v="13"/>
    <n v="9"/>
    <x v="1150"/>
    <n v="12802.05"/>
    <x v="1152"/>
    <x v="1"/>
    <x v="2"/>
    <x v="10"/>
    <x v="10"/>
    <x v="34"/>
    <n v="0.2501458750746951"/>
  </r>
  <r>
    <s v="ORD-13619"/>
    <x v="518"/>
    <x v="3"/>
    <s v="France"/>
    <x v="2"/>
    <x v="2"/>
    <x v="18"/>
    <n v="5"/>
    <x v="1151"/>
    <n v="7968"/>
    <x v="1153"/>
    <x v="0"/>
    <x v="2"/>
    <x v="10"/>
    <x v="10"/>
    <x v="34"/>
    <n v="0.27162399598393577"/>
  </r>
  <r>
    <s v="ORD-93434"/>
    <x v="518"/>
    <x v="3"/>
    <s v="UK"/>
    <x v="0"/>
    <x v="2"/>
    <x v="3"/>
    <n v="9"/>
    <x v="1152"/>
    <n v="4244.58"/>
    <x v="1154"/>
    <x v="0"/>
    <x v="2"/>
    <x v="10"/>
    <x v="10"/>
    <x v="34"/>
    <n v="0.2944837887376372"/>
  </r>
  <r>
    <s v="ORD-27574"/>
    <x v="519"/>
    <x v="2"/>
    <s v="Argentina"/>
    <x v="1"/>
    <x v="3"/>
    <x v="8"/>
    <n v="4"/>
    <x v="1153"/>
    <n v="3845.76"/>
    <x v="1155"/>
    <x v="0"/>
    <x v="2"/>
    <x v="10"/>
    <x v="10"/>
    <x v="34"/>
    <n v="0.255283741055084"/>
  </r>
  <r>
    <s v="ORD-67763"/>
    <x v="520"/>
    <x v="4"/>
    <s v="USA"/>
    <x v="1"/>
    <x v="2"/>
    <x v="18"/>
    <n v="3"/>
    <x v="1154"/>
    <n v="4419.84"/>
    <x v="1156"/>
    <x v="0"/>
    <x v="2"/>
    <x v="10"/>
    <x v="10"/>
    <x v="34"/>
    <n v="0.11792508326093253"/>
  </r>
  <r>
    <s v="ORD-14650"/>
    <x v="520"/>
    <x v="4"/>
    <s v="USA"/>
    <x v="0"/>
    <x v="1"/>
    <x v="1"/>
    <n v="4"/>
    <x v="1155"/>
    <n v="1741.8"/>
    <x v="1157"/>
    <x v="1"/>
    <x v="2"/>
    <x v="10"/>
    <x v="10"/>
    <x v="34"/>
    <n v="0.12377425651624757"/>
  </r>
  <r>
    <s v="ORD-49686"/>
    <x v="520"/>
    <x v="4"/>
    <s v="USA"/>
    <x v="2"/>
    <x v="2"/>
    <x v="9"/>
    <n v="6"/>
    <x v="1156"/>
    <n v="11082.24"/>
    <x v="1158"/>
    <x v="1"/>
    <x v="2"/>
    <x v="10"/>
    <x v="10"/>
    <x v="34"/>
    <n v="0.12323862323862324"/>
  </r>
  <r>
    <s v="ORD-48352"/>
    <x v="521"/>
    <x v="1"/>
    <s v="India"/>
    <x v="0"/>
    <x v="2"/>
    <x v="9"/>
    <n v="8"/>
    <x v="1157"/>
    <n v="16952.88"/>
    <x v="1159"/>
    <x v="1"/>
    <x v="2"/>
    <x v="10"/>
    <x v="10"/>
    <x v="34"/>
    <n v="0.24946380791936237"/>
  </r>
  <r>
    <s v="ORD-57379"/>
    <x v="522"/>
    <x v="2"/>
    <s v="Argentina"/>
    <x v="0"/>
    <x v="2"/>
    <x v="18"/>
    <n v="2"/>
    <x v="1158"/>
    <n v="2717.78"/>
    <x v="1160"/>
    <x v="1"/>
    <x v="2"/>
    <x v="10"/>
    <x v="10"/>
    <x v="34"/>
    <n v="0.2765050887121106"/>
  </r>
  <r>
    <s v="ORD-30074"/>
    <x v="523"/>
    <x v="1"/>
    <s v="China"/>
    <x v="0"/>
    <x v="0"/>
    <x v="4"/>
    <n v="6"/>
    <x v="1159"/>
    <n v="3632.94"/>
    <x v="1161"/>
    <x v="0"/>
    <x v="2"/>
    <x v="10"/>
    <x v="10"/>
    <x v="34"/>
    <n v="0.17632275787654078"/>
  </r>
  <r>
    <s v="ORD-12765"/>
    <x v="524"/>
    <x v="2"/>
    <s v="Brazil"/>
    <x v="0"/>
    <x v="0"/>
    <x v="0"/>
    <n v="7"/>
    <x v="1160"/>
    <n v="677.81"/>
    <x v="1162"/>
    <x v="1"/>
    <x v="2"/>
    <x v="10"/>
    <x v="10"/>
    <x v="34"/>
    <n v="0.19536448267213527"/>
  </r>
  <r>
    <s v="ORD-71098"/>
    <x v="525"/>
    <x v="3"/>
    <s v="UK"/>
    <x v="1"/>
    <x v="3"/>
    <x v="6"/>
    <n v="8"/>
    <x v="1161"/>
    <n v="11580.72"/>
    <x v="1163"/>
    <x v="0"/>
    <x v="2"/>
    <x v="10"/>
    <x v="10"/>
    <x v="34"/>
    <n v="0.20416692571791739"/>
  </r>
  <r>
    <s v="ORD-88163"/>
    <x v="525"/>
    <x v="3"/>
    <s v="UK"/>
    <x v="2"/>
    <x v="2"/>
    <x v="3"/>
    <n v="9"/>
    <x v="1162"/>
    <n v="13602.51"/>
    <x v="1164"/>
    <x v="1"/>
    <x v="2"/>
    <x v="10"/>
    <x v="10"/>
    <x v="34"/>
    <n v="0.20913713719012153"/>
  </r>
  <r>
    <s v="ORD-17324"/>
    <x v="525"/>
    <x v="4"/>
    <s v="Canada"/>
    <x v="0"/>
    <x v="4"/>
    <x v="7"/>
    <n v="2"/>
    <x v="1163"/>
    <n v="2451.6999999999998"/>
    <x v="1165"/>
    <x v="1"/>
    <x v="2"/>
    <x v="10"/>
    <x v="10"/>
    <x v="34"/>
    <n v="0.22000244728147816"/>
  </r>
  <r>
    <s v="ORD-72007"/>
    <x v="526"/>
    <x v="2"/>
    <s v="Argentina"/>
    <x v="0"/>
    <x v="2"/>
    <x v="9"/>
    <n v="8"/>
    <x v="1164"/>
    <n v="9444.9599999999991"/>
    <x v="1166"/>
    <x v="1"/>
    <x v="2"/>
    <x v="10"/>
    <x v="10"/>
    <x v="34"/>
    <n v="0.22743981975572158"/>
  </r>
  <r>
    <s v="ORD-31867"/>
    <x v="527"/>
    <x v="1"/>
    <s v="China"/>
    <x v="2"/>
    <x v="2"/>
    <x v="9"/>
    <n v="9"/>
    <x v="1165"/>
    <n v="8438.0400000000009"/>
    <x v="1167"/>
    <x v="0"/>
    <x v="2"/>
    <x v="10"/>
    <x v="10"/>
    <x v="34"/>
    <n v="0.24514342193210745"/>
  </r>
  <r>
    <s v="ORD-55987"/>
    <x v="528"/>
    <x v="4"/>
    <s v="Canada"/>
    <x v="2"/>
    <x v="2"/>
    <x v="3"/>
    <n v="6"/>
    <x v="1166"/>
    <n v="6928.38"/>
    <x v="1168"/>
    <x v="0"/>
    <x v="2"/>
    <x v="11"/>
    <x v="11"/>
    <x v="35"/>
    <n v="0.282094804268819"/>
  </r>
  <r>
    <s v="ORD-29348"/>
    <x v="528"/>
    <x v="2"/>
    <s v="Brazil"/>
    <x v="2"/>
    <x v="0"/>
    <x v="0"/>
    <n v="1"/>
    <x v="1167"/>
    <n v="413.04"/>
    <x v="1169"/>
    <x v="1"/>
    <x v="2"/>
    <x v="11"/>
    <x v="11"/>
    <x v="35"/>
    <n v="0.23590935502614757"/>
  </r>
  <r>
    <s v="ORD-10556"/>
    <x v="529"/>
    <x v="1"/>
    <s v="China"/>
    <x v="2"/>
    <x v="4"/>
    <x v="12"/>
    <n v="1"/>
    <x v="1168"/>
    <n v="716.72"/>
    <x v="1170"/>
    <x v="1"/>
    <x v="2"/>
    <x v="11"/>
    <x v="11"/>
    <x v="35"/>
    <n v="0.22953175577631429"/>
  </r>
  <r>
    <s v="ORD-31878"/>
    <x v="530"/>
    <x v="1"/>
    <s v="China"/>
    <x v="0"/>
    <x v="3"/>
    <x v="13"/>
    <n v="5"/>
    <x v="1169"/>
    <n v="1399.75"/>
    <x v="1171"/>
    <x v="0"/>
    <x v="2"/>
    <x v="11"/>
    <x v="11"/>
    <x v="35"/>
    <n v="0.28192891587783531"/>
  </r>
  <r>
    <s v="ORD-96283"/>
    <x v="531"/>
    <x v="2"/>
    <s v="Argentina"/>
    <x v="1"/>
    <x v="3"/>
    <x v="6"/>
    <n v="8"/>
    <x v="1170"/>
    <n v="1826.16"/>
    <x v="1172"/>
    <x v="1"/>
    <x v="2"/>
    <x v="11"/>
    <x v="11"/>
    <x v="35"/>
    <n v="0.26437442502299907"/>
  </r>
  <r>
    <s v="ORD-43540"/>
    <x v="532"/>
    <x v="1"/>
    <s v="India"/>
    <x v="2"/>
    <x v="1"/>
    <x v="16"/>
    <n v="2"/>
    <x v="1171"/>
    <n v="3925.1"/>
    <x v="1173"/>
    <x v="0"/>
    <x v="2"/>
    <x v="11"/>
    <x v="11"/>
    <x v="35"/>
    <n v="0.21675371328119028"/>
  </r>
  <r>
    <s v="ORD-39238"/>
    <x v="533"/>
    <x v="0"/>
    <s v="Saudi Arabia"/>
    <x v="2"/>
    <x v="4"/>
    <x v="7"/>
    <n v="5"/>
    <x v="1172"/>
    <n v="6502.8"/>
    <x v="1174"/>
    <x v="1"/>
    <x v="2"/>
    <x v="11"/>
    <x v="11"/>
    <x v="35"/>
    <n v="0.22531832441409855"/>
  </r>
  <r>
    <s v="ORD-42363"/>
    <x v="533"/>
    <x v="0"/>
    <s v="UAE"/>
    <x v="0"/>
    <x v="0"/>
    <x v="15"/>
    <n v="7"/>
    <x v="1173"/>
    <n v="15179.99"/>
    <x v="1175"/>
    <x v="0"/>
    <x v="2"/>
    <x v="11"/>
    <x v="11"/>
    <x v="35"/>
    <n v="0.26257988312245267"/>
  </r>
  <r>
    <s v="ORD-32538"/>
    <x v="533"/>
    <x v="3"/>
    <s v="France"/>
    <x v="0"/>
    <x v="0"/>
    <x v="2"/>
    <n v="9"/>
    <x v="1174"/>
    <n v="21906.36"/>
    <x v="1176"/>
    <x v="1"/>
    <x v="2"/>
    <x v="11"/>
    <x v="11"/>
    <x v="35"/>
    <n v="0.14522494837115796"/>
  </r>
  <r>
    <s v="ORD-68289"/>
    <x v="534"/>
    <x v="3"/>
    <s v="France"/>
    <x v="1"/>
    <x v="1"/>
    <x v="5"/>
    <n v="5"/>
    <x v="1175"/>
    <n v="8628.5499999999993"/>
    <x v="1177"/>
    <x v="1"/>
    <x v="2"/>
    <x v="11"/>
    <x v="11"/>
    <x v="35"/>
    <n v="0.22317075290749896"/>
  </r>
  <r>
    <s v="ORD-98241"/>
    <x v="534"/>
    <x v="2"/>
    <s v="Argentina"/>
    <x v="0"/>
    <x v="3"/>
    <x v="13"/>
    <n v="3"/>
    <x v="1176"/>
    <n v="749.22"/>
    <x v="1178"/>
    <x v="1"/>
    <x v="2"/>
    <x v="11"/>
    <x v="11"/>
    <x v="35"/>
    <n v="0.18065454739595846"/>
  </r>
  <r>
    <s v="ORD-29866"/>
    <x v="534"/>
    <x v="1"/>
    <s v="China"/>
    <x v="0"/>
    <x v="0"/>
    <x v="15"/>
    <n v="2"/>
    <x v="1177"/>
    <n v="1370.74"/>
    <x v="1179"/>
    <x v="0"/>
    <x v="2"/>
    <x v="11"/>
    <x v="11"/>
    <x v="35"/>
    <n v="0.13892496024045406"/>
  </r>
  <r>
    <s v="ORD-62638"/>
    <x v="535"/>
    <x v="1"/>
    <s v="India"/>
    <x v="1"/>
    <x v="4"/>
    <x v="14"/>
    <n v="9"/>
    <x v="1178"/>
    <n v="3986.1"/>
    <x v="1180"/>
    <x v="0"/>
    <x v="2"/>
    <x v="11"/>
    <x v="11"/>
    <x v="35"/>
    <n v="0.23472818042698376"/>
  </r>
  <r>
    <s v="ORD-98094"/>
    <x v="536"/>
    <x v="1"/>
    <s v="China"/>
    <x v="1"/>
    <x v="3"/>
    <x v="6"/>
    <n v="1"/>
    <x v="1179"/>
    <n v="728.35"/>
    <x v="1181"/>
    <x v="1"/>
    <x v="2"/>
    <x v="11"/>
    <x v="11"/>
    <x v="35"/>
    <n v="0.26123429669801607"/>
  </r>
  <r>
    <s v="ORD-56862"/>
    <x v="536"/>
    <x v="4"/>
    <s v="Canada"/>
    <x v="2"/>
    <x v="0"/>
    <x v="2"/>
    <n v="9"/>
    <x v="1180"/>
    <n v="15295.05"/>
    <x v="1182"/>
    <x v="0"/>
    <x v="2"/>
    <x v="11"/>
    <x v="11"/>
    <x v="35"/>
    <n v="0.18162412022190186"/>
  </r>
  <r>
    <s v="ORD-22543"/>
    <x v="536"/>
    <x v="3"/>
    <s v="UK"/>
    <x v="1"/>
    <x v="2"/>
    <x v="3"/>
    <n v="2"/>
    <x v="1181"/>
    <n v="4125.0600000000004"/>
    <x v="1183"/>
    <x v="1"/>
    <x v="2"/>
    <x v="11"/>
    <x v="11"/>
    <x v="35"/>
    <n v="0.10823600141573697"/>
  </r>
  <r>
    <s v="ORD-74709"/>
    <x v="537"/>
    <x v="2"/>
    <s v="Brazil"/>
    <x v="2"/>
    <x v="1"/>
    <x v="1"/>
    <n v="3"/>
    <x v="1182"/>
    <n v="4026.39"/>
    <x v="1184"/>
    <x v="1"/>
    <x v="2"/>
    <x v="11"/>
    <x v="11"/>
    <x v="35"/>
    <n v="0.24387106067718228"/>
  </r>
  <r>
    <s v="ORD-17678"/>
    <x v="537"/>
    <x v="3"/>
    <s v="UK"/>
    <x v="2"/>
    <x v="4"/>
    <x v="7"/>
    <n v="5"/>
    <x v="1183"/>
    <n v="2215.65"/>
    <x v="1185"/>
    <x v="1"/>
    <x v="2"/>
    <x v="11"/>
    <x v="11"/>
    <x v="35"/>
    <n v="0.11409744318822919"/>
  </r>
  <r>
    <s v="ORD-85577"/>
    <x v="537"/>
    <x v="1"/>
    <s v="India"/>
    <x v="1"/>
    <x v="0"/>
    <x v="15"/>
    <n v="2"/>
    <x v="1184"/>
    <n v="1993.1"/>
    <x v="1186"/>
    <x v="1"/>
    <x v="2"/>
    <x v="11"/>
    <x v="11"/>
    <x v="35"/>
    <n v="0.19002558827956451"/>
  </r>
  <r>
    <s v="ORD-80107"/>
    <x v="538"/>
    <x v="4"/>
    <s v="Canada"/>
    <x v="2"/>
    <x v="1"/>
    <x v="1"/>
    <n v="9"/>
    <x v="1185"/>
    <n v="22067.1"/>
    <x v="1187"/>
    <x v="0"/>
    <x v="2"/>
    <x v="11"/>
    <x v="11"/>
    <x v="35"/>
    <n v="0.11350064122607866"/>
  </r>
  <r>
    <s v="ORD-29536"/>
    <x v="538"/>
    <x v="2"/>
    <s v="Argentina"/>
    <x v="1"/>
    <x v="4"/>
    <x v="12"/>
    <n v="2"/>
    <x v="1186"/>
    <n v="4101.34"/>
    <x v="1188"/>
    <x v="1"/>
    <x v="2"/>
    <x v="11"/>
    <x v="11"/>
    <x v="35"/>
    <n v="0.18782641770738345"/>
  </r>
  <r>
    <s v="ORD-25574"/>
    <x v="539"/>
    <x v="4"/>
    <s v="USA"/>
    <x v="0"/>
    <x v="3"/>
    <x v="6"/>
    <n v="1"/>
    <x v="1187"/>
    <n v="711.28"/>
    <x v="1189"/>
    <x v="0"/>
    <x v="2"/>
    <x v="11"/>
    <x v="11"/>
    <x v="35"/>
    <n v="0.2079631087616691"/>
  </r>
  <r>
    <s v="ORD-45040"/>
    <x v="539"/>
    <x v="1"/>
    <s v="China"/>
    <x v="1"/>
    <x v="0"/>
    <x v="2"/>
    <n v="3"/>
    <x v="1188"/>
    <n v="1629.63"/>
    <x v="1190"/>
    <x v="1"/>
    <x v="2"/>
    <x v="11"/>
    <x v="11"/>
    <x v="35"/>
    <n v="0.17902836840264352"/>
  </r>
  <r>
    <s v="ORD-59424"/>
    <x v="539"/>
    <x v="3"/>
    <s v="France"/>
    <x v="2"/>
    <x v="3"/>
    <x v="19"/>
    <n v="8"/>
    <x v="1189"/>
    <n v="12770.32"/>
    <x v="1191"/>
    <x v="0"/>
    <x v="2"/>
    <x v="11"/>
    <x v="11"/>
    <x v="35"/>
    <n v="0.25896218732185255"/>
  </r>
  <r>
    <s v="ORD-81978"/>
    <x v="539"/>
    <x v="4"/>
    <s v="Canada"/>
    <x v="1"/>
    <x v="0"/>
    <x v="0"/>
    <n v="6"/>
    <x v="1190"/>
    <n v="2220.6"/>
    <x v="1192"/>
    <x v="0"/>
    <x v="2"/>
    <x v="11"/>
    <x v="11"/>
    <x v="35"/>
    <n v="0.25810141403224351"/>
  </r>
  <r>
    <s v="ORD-72017"/>
    <x v="540"/>
    <x v="2"/>
    <s v="Brazil"/>
    <x v="0"/>
    <x v="4"/>
    <x v="17"/>
    <n v="8"/>
    <x v="1191"/>
    <n v="15462.96"/>
    <x v="1193"/>
    <x v="1"/>
    <x v="2"/>
    <x v="11"/>
    <x v="11"/>
    <x v="35"/>
    <n v="0.12262205942458623"/>
  </r>
  <r>
    <s v="ORD-74302"/>
    <x v="541"/>
    <x v="0"/>
    <s v="UAE"/>
    <x v="0"/>
    <x v="1"/>
    <x v="16"/>
    <n v="5"/>
    <x v="1192"/>
    <n v="2686"/>
    <x v="1194"/>
    <x v="0"/>
    <x v="2"/>
    <x v="11"/>
    <x v="11"/>
    <x v="35"/>
    <n v="0.11292256142963515"/>
  </r>
  <r>
    <s v="ORD-27155"/>
    <x v="541"/>
    <x v="2"/>
    <s v="Argentina"/>
    <x v="1"/>
    <x v="4"/>
    <x v="17"/>
    <n v="1"/>
    <x v="1193"/>
    <n v="1513.33"/>
    <x v="1195"/>
    <x v="0"/>
    <x v="2"/>
    <x v="11"/>
    <x v="11"/>
    <x v="35"/>
    <n v="0.29725175606113668"/>
  </r>
  <r>
    <s v="ORD-28444"/>
    <x v="541"/>
    <x v="3"/>
    <s v="UK"/>
    <x v="2"/>
    <x v="4"/>
    <x v="17"/>
    <n v="7"/>
    <x v="1194"/>
    <n v="1043.42"/>
    <x v="1196"/>
    <x v="0"/>
    <x v="2"/>
    <x v="11"/>
    <x v="11"/>
    <x v="35"/>
    <n v="0.24213643595100726"/>
  </r>
  <r>
    <s v="ORD-24027"/>
    <x v="541"/>
    <x v="4"/>
    <s v="Canada"/>
    <x v="0"/>
    <x v="2"/>
    <x v="18"/>
    <n v="3"/>
    <x v="1195"/>
    <n v="5106.12"/>
    <x v="1197"/>
    <x v="0"/>
    <x v="2"/>
    <x v="11"/>
    <x v="11"/>
    <x v="35"/>
    <n v="0.20649534284348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7B685-613E-4476-8BF0-2FC47821CFEE}" name="PivotTable2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C38" firstHeaderRow="0" firstDataRow="1" firstDataCol="1"/>
  <pivotFields count="17">
    <pivotField showAll="0"/>
    <pivotField numFmtId="165" showAll="0">
      <items count="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showAll="0">
      <items count="6">
        <item x="0"/>
        <item x="1"/>
        <item x="4"/>
        <item x="2"/>
        <item x="3"/>
        <item t="default"/>
      </items>
    </pivotField>
    <pivotField showAll="0"/>
    <pivotField showAll="0">
      <items count="4">
        <item x="2"/>
        <item x="1"/>
        <item x="0"/>
        <item t="default"/>
      </items>
    </pivotField>
    <pivotField showAll="0">
      <items count="6">
        <item x="3"/>
        <item x="4"/>
        <item x="2"/>
        <item x="1"/>
        <item x="0"/>
        <item t="default"/>
      </items>
    </pivotField>
    <pivotField showAll="0"/>
    <pivotField showAll="0"/>
    <pivotField showAll="0"/>
    <pivotField dataField="1" showAll="0"/>
    <pivotField dataField="1" showAll="0"/>
    <pivotField showAll="0">
      <items count="3">
        <item x="0"/>
        <item x="1"/>
        <item t="default"/>
      </items>
    </pivotField>
    <pivotField showAll="0"/>
    <pivotField showAll="0"/>
    <pivotField showAll="0"/>
    <pivotField axis="axisRow" showAll="0">
      <items count="37">
        <item x="3"/>
        <item x="15"/>
        <item x="27"/>
        <item x="7"/>
        <item x="19"/>
        <item x="31"/>
        <item x="11"/>
        <item x="23"/>
        <item x="35"/>
        <item x="1"/>
        <item x="13"/>
        <item x="25"/>
        <item x="0"/>
        <item x="12"/>
        <item x="24"/>
        <item x="6"/>
        <item x="18"/>
        <item x="30"/>
        <item x="5"/>
        <item x="17"/>
        <item x="29"/>
        <item x="2"/>
        <item x="14"/>
        <item x="26"/>
        <item x="4"/>
        <item x="16"/>
        <item x="28"/>
        <item x="10"/>
        <item x="22"/>
        <item x="34"/>
        <item x="9"/>
        <item x="21"/>
        <item x="33"/>
        <item x="8"/>
        <item x="20"/>
        <item x="32"/>
        <item t="default"/>
      </items>
    </pivotField>
    <pivotField numFmtId="10" showAll="0"/>
  </pivotFields>
  <rowFields count="1">
    <field x="15"/>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Total Sales" fld="9" baseField="0" baseItem="0"/>
    <dataField name="Sum of Profit" fld="10" baseField="0" baseItem="0"/>
  </dataFields>
  <formats count="1">
    <format dxfId="6">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F78EE-2C29-402A-AE0E-4A80B92AF1A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C7" firstHeaderRow="0" firstDataRow="1" firstDataCol="1"/>
  <pivotFields count="17">
    <pivotField showAll="0"/>
    <pivotField numFmtId="165" showAll="0">
      <items count="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6">
        <item x="3"/>
        <item x="4"/>
        <item x="2"/>
        <item x="1"/>
        <item x="0"/>
        <item t="default"/>
      </items>
    </pivotField>
    <pivotField showAll="0"/>
    <pivotField showAll="0"/>
    <pivotField showAll="0"/>
    <pivotField dataField="1" showAll="0"/>
    <pivotField dataField="1" showAll="0"/>
    <pivotField showAll="0">
      <items count="3">
        <item x="0"/>
        <item x="1"/>
        <item t="default"/>
      </items>
    </pivotField>
    <pivotField showAll="0"/>
    <pivotField showAll="0"/>
    <pivotField showAll="0"/>
    <pivotField showAll="0"/>
    <pivotField numFmtId="10" showAll="0"/>
  </pivotFields>
  <rowFields count="1">
    <field x="2"/>
  </rowFields>
  <rowItems count="6">
    <i>
      <x v="4"/>
    </i>
    <i>
      <x/>
    </i>
    <i>
      <x v="2"/>
    </i>
    <i>
      <x v="3"/>
    </i>
    <i>
      <x v="1"/>
    </i>
    <i t="grand">
      <x/>
    </i>
  </rowItems>
  <colFields count="1">
    <field x="-2"/>
  </colFields>
  <colItems count="2">
    <i>
      <x/>
    </i>
    <i i="1">
      <x v="1"/>
    </i>
  </colItems>
  <dataFields count="2">
    <dataField name="Sum of Total Sales" fld="9" baseField="0" baseItem="0" numFmtId="166"/>
    <dataField name="Sum of Profit" fld="10" baseField="0" baseItem="0" numFmtId="44"/>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E31AA-4463-4912-9C28-A0AC239F181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1:C27" firstHeaderRow="0" firstDataRow="1" firstDataCol="1"/>
  <pivotFields count="17">
    <pivotField showAll="0"/>
    <pivotField numFmtId="165" showAll="0">
      <items count="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showAll="0">
      <items count="6">
        <item x="0"/>
        <item x="1"/>
        <item x="4"/>
        <item x="2"/>
        <item x="3"/>
        <item t="default"/>
      </items>
    </pivotField>
    <pivotField showAll="0"/>
    <pivotField showAll="0">
      <items count="4">
        <item x="2"/>
        <item x="1"/>
        <item x="0"/>
        <item t="default"/>
      </items>
    </pivotField>
    <pivotField axis="axisRow" showAll="0">
      <items count="6">
        <item x="3"/>
        <item x="4"/>
        <item x="2"/>
        <item x="1"/>
        <item x="0"/>
        <item t="default"/>
      </items>
    </pivotField>
    <pivotField axis="axisRow" showAll="0">
      <items count="21">
        <item x="1"/>
        <item x="13"/>
        <item x="12"/>
        <item x="18"/>
        <item x="8"/>
        <item x="14"/>
        <item x="16"/>
        <item x="11"/>
        <item x="19"/>
        <item x="17"/>
        <item x="10"/>
        <item x="4"/>
        <item x="7"/>
        <item x="6"/>
        <item x="9"/>
        <item x="3"/>
        <item x="5"/>
        <item x="15"/>
        <item x="0"/>
        <item x="2"/>
        <item t="default"/>
      </items>
    </pivotField>
    <pivotField showAll="0"/>
    <pivotField showAll="0"/>
    <pivotField dataField="1" showAll="0"/>
    <pivotField dataField="1" showAll="0"/>
    <pivotField showAll="0">
      <items count="3">
        <item x="0"/>
        <item x="1"/>
        <item t="default"/>
      </items>
    </pivotField>
    <pivotField showAll="0"/>
    <pivotField showAll="0"/>
    <pivotField showAll="0"/>
    <pivotField showAll="0"/>
    <pivotField numFmtId="10" showAll="0"/>
  </pivotFields>
  <rowFields count="2">
    <field x="5"/>
    <field x="6"/>
  </rowFields>
  <rowItems count="26">
    <i>
      <x/>
    </i>
    <i r="1">
      <x v="1"/>
    </i>
    <i r="1">
      <x v="4"/>
    </i>
    <i r="1">
      <x v="8"/>
    </i>
    <i r="1">
      <x v="13"/>
    </i>
    <i>
      <x v="1"/>
    </i>
    <i r="1">
      <x v="2"/>
    </i>
    <i r="1">
      <x v="5"/>
    </i>
    <i r="1">
      <x v="9"/>
    </i>
    <i r="1">
      <x v="12"/>
    </i>
    <i>
      <x v="2"/>
    </i>
    <i r="1">
      <x v="3"/>
    </i>
    <i r="1">
      <x v="7"/>
    </i>
    <i r="1">
      <x v="14"/>
    </i>
    <i r="1">
      <x v="15"/>
    </i>
    <i>
      <x v="3"/>
    </i>
    <i r="1">
      <x/>
    </i>
    <i r="1">
      <x v="6"/>
    </i>
    <i r="1">
      <x v="10"/>
    </i>
    <i r="1">
      <x v="16"/>
    </i>
    <i>
      <x v="4"/>
    </i>
    <i r="1">
      <x v="11"/>
    </i>
    <i r="1">
      <x v="17"/>
    </i>
    <i r="1">
      <x v="18"/>
    </i>
    <i r="1">
      <x v="19"/>
    </i>
    <i t="grand">
      <x/>
    </i>
  </rowItems>
  <colFields count="1">
    <field x="-2"/>
  </colFields>
  <colItems count="2">
    <i>
      <x/>
    </i>
    <i i="1">
      <x v="1"/>
    </i>
  </colItems>
  <dataFields count="2">
    <dataField name="Sum of Total Sales" fld="9" baseField="0" baseItem="0"/>
    <dataField name="Sum of Profit" fld="10" baseField="0" baseItem="0"/>
  </dataFields>
  <formats count="1">
    <format dxfId="3">
      <pivotArea outline="0" collapsedLevelsAreSubtotals="1" fieldPosition="0"/>
    </format>
  </formats>
  <chartFormats count="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7D81A9-89F0-447E-AC43-AA3DD87E975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1:C5" firstHeaderRow="0" firstDataRow="1" firstDataCol="1"/>
  <pivotFields count="17">
    <pivotField showAll="0"/>
    <pivotField numFmtId="165" showAll="0">
      <items count="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showAll="0">
      <items count="6">
        <item x="0"/>
        <item x="1"/>
        <item x="4"/>
        <item x="2"/>
        <item x="3"/>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6">
        <item x="3"/>
        <item x="4"/>
        <item x="2"/>
        <item x="1"/>
        <item x="0"/>
        <item t="default"/>
      </items>
    </pivotField>
    <pivotField showAll="0"/>
    <pivotField showAll="0"/>
    <pivotField showAll="0"/>
    <pivotField dataField="1" showAll="0"/>
    <pivotField dataField="1" showAll="0"/>
    <pivotField showAll="0">
      <items count="3">
        <item x="0"/>
        <item x="1"/>
        <item t="default"/>
      </items>
    </pivotField>
    <pivotField showAll="0"/>
    <pivotField showAll="0"/>
    <pivotField showAll="0"/>
    <pivotField showAll="0"/>
    <pivotField numFmtId="10" showAll="0"/>
  </pivotFields>
  <rowFields count="1">
    <field x="4"/>
  </rowFields>
  <rowItems count="4">
    <i>
      <x v="1"/>
    </i>
    <i>
      <x/>
    </i>
    <i>
      <x v="2"/>
    </i>
    <i t="grand">
      <x/>
    </i>
  </rowItems>
  <colFields count="1">
    <field x="-2"/>
  </colFields>
  <colItems count="2">
    <i>
      <x/>
    </i>
    <i i="1">
      <x v="1"/>
    </i>
  </colItems>
  <dataFields count="2">
    <dataField name="Sum of Total Sales" fld="9" baseField="0" baseItem="0"/>
    <dataField name="Sum of Profit" fld="10" baseField="0" baseItem="0"/>
  </dataFields>
  <formats count="1">
    <format dxfId="2">
      <pivotArea outline="0" collapsedLevelsAreSubtotals="1" fieldPosition="0"/>
    </format>
  </formats>
  <chartFormats count="8">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pivotArea type="data" outline="0" fieldPosition="0">
        <references count="2">
          <reference field="4294967294" count="1" selected="0">
            <x v="1"/>
          </reference>
          <reference field="4" count="1" selected="0">
            <x v="1"/>
          </reference>
        </references>
      </pivotArea>
    </chartFormat>
    <chartFormat chart="19" format="3">
      <pivotArea type="data" outline="0" fieldPosition="0">
        <references count="2">
          <reference field="4294967294" count="1" selected="0">
            <x v="0"/>
          </reference>
          <reference field="4" count="1" selected="0">
            <x v="1"/>
          </reference>
        </references>
      </pivotArea>
    </chartFormat>
    <chartFormat chart="19" format="4">
      <pivotArea type="data" outline="0" fieldPosition="0">
        <references count="2">
          <reference field="4294967294" count="1" selected="0">
            <x v="1"/>
          </reference>
          <reference field="4" count="1" selected="0">
            <x v="2"/>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0"/>
          </reference>
        </references>
      </pivotArea>
    </chartFormat>
    <chartFormat chart="19" format="7">
      <pivotArea type="data" outline="0" fieldPosition="0">
        <references count="2">
          <reference field="4294967294"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A29600-AB09-4DFF-9CB1-17CBB12BD8A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C4" firstHeaderRow="0" firstDataRow="1" firstDataCol="1"/>
  <pivotFields count="17">
    <pivotField showAll="0"/>
    <pivotField numFmtId="165" showAll="0">
      <items count="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showAll="0">
      <items count="6">
        <item x="0"/>
        <item x="1"/>
        <item x="4"/>
        <item x="2"/>
        <item x="3"/>
        <item t="default"/>
      </items>
    </pivotField>
    <pivotField showAll="0"/>
    <pivotField showAll="0">
      <items count="4">
        <item x="2"/>
        <item x="1"/>
        <item x="0"/>
        <item t="default"/>
      </items>
    </pivotField>
    <pivotField showAll="0">
      <items count="6">
        <item x="3"/>
        <item x="4"/>
        <item x="2"/>
        <item x="1"/>
        <item x="0"/>
        <item t="default"/>
      </items>
    </pivotField>
    <pivotField showAll="0"/>
    <pivotField showAll="0"/>
    <pivotField showAll="0"/>
    <pivotField dataField="1" showAll="0"/>
    <pivotField dataField="1"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0" showAll="0"/>
  </pivotFields>
  <rowFields count="1">
    <field x="11"/>
  </rowFields>
  <rowItems count="3">
    <i>
      <x/>
    </i>
    <i>
      <x v="1"/>
    </i>
    <i t="grand">
      <x/>
    </i>
  </rowItems>
  <colFields count="1">
    <field x="-2"/>
  </colFields>
  <colItems count="2">
    <i>
      <x/>
    </i>
    <i i="1">
      <x v="1"/>
    </i>
  </colItems>
  <dataFields count="2">
    <dataField name="Sum of Total Sales" fld="9" baseField="0" baseItem="0"/>
    <dataField name="Sum of Profit" fld="10" baseField="0" baseItem="0"/>
  </dataFields>
  <formats count="1">
    <format dxfId="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0393F5-8ABA-4412-B9D8-38C48CA5A545}"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C22" firstHeaderRow="0" firstDataRow="1" firstDataCol="1"/>
  <pivotFields count="17">
    <pivotField showAll="0"/>
    <pivotField numFmtId="165" showAll="0">
      <items count="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showAll="0">
      <items count="6">
        <item x="0"/>
        <item x="1"/>
        <item x="4"/>
        <item x="2"/>
        <item x="3"/>
        <item t="default"/>
      </items>
    </pivotField>
    <pivotField showAll="0"/>
    <pivotField showAll="0">
      <items count="4">
        <item x="2"/>
        <item x="1"/>
        <item x="0"/>
        <item t="default"/>
      </items>
    </pivotField>
    <pivotField showAll="0">
      <items count="6">
        <item x="3"/>
        <item x="4"/>
        <item x="2"/>
        <item x="1"/>
        <item x="0"/>
        <item t="default"/>
      </items>
    </pivotField>
    <pivotField axis="axisRow" showAll="0" sortType="descending">
      <items count="21">
        <item x="1"/>
        <item x="13"/>
        <item x="12"/>
        <item x="18"/>
        <item x="8"/>
        <item x="14"/>
        <item x="16"/>
        <item x="11"/>
        <item x="19"/>
        <item x="17"/>
        <item x="10"/>
        <item x="4"/>
        <item x="7"/>
        <item x="6"/>
        <item x="9"/>
        <item x="3"/>
        <item x="5"/>
        <item x="15"/>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items count="3">
        <item x="0"/>
        <item x="1"/>
        <item t="default"/>
      </items>
    </pivotField>
    <pivotField showAll="0"/>
    <pivotField showAll="0"/>
    <pivotField showAll="0"/>
    <pivotField showAll="0"/>
    <pivotField numFmtId="10" showAll="0"/>
  </pivotFields>
  <rowFields count="1">
    <field x="6"/>
  </rowFields>
  <rowItems count="21">
    <i>
      <x v="1"/>
    </i>
    <i>
      <x v="12"/>
    </i>
    <i>
      <x v="15"/>
    </i>
    <i>
      <x v="7"/>
    </i>
    <i>
      <x v="19"/>
    </i>
    <i>
      <x v="16"/>
    </i>
    <i>
      <x v="10"/>
    </i>
    <i>
      <x/>
    </i>
    <i>
      <x v="17"/>
    </i>
    <i>
      <x v="11"/>
    </i>
    <i>
      <x v="4"/>
    </i>
    <i>
      <x v="18"/>
    </i>
    <i>
      <x v="5"/>
    </i>
    <i>
      <x v="14"/>
    </i>
    <i>
      <x v="8"/>
    </i>
    <i>
      <x v="3"/>
    </i>
    <i>
      <x v="6"/>
    </i>
    <i>
      <x v="13"/>
    </i>
    <i>
      <x v="9"/>
    </i>
    <i>
      <x v="2"/>
    </i>
    <i t="grand">
      <x/>
    </i>
  </rowItems>
  <colFields count="1">
    <field x="-2"/>
  </colFields>
  <colItems count="2">
    <i>
      <x/>
    </i>
    <i i="1">
      <x v="1"/>
    </i>
  </colItems>
  <dataFields count="2">
    <dataField name="Sum of Total Sales" fld="9" baseField="0" baseItem="0"/>
    <dataField name="Sum of Profit" fld="10" baseField="0" baseItem="0"/>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689499-8FFD-4CFC-81CD-076A050FDC81}" sourceName="Region">
  <pivotTables>
    <pivotTable tabId="13" name="PivotTable25"/>
    <pivotTable tabId="7" name="PivotTable3"/>
    <pivotTable tabId="8" name="PivotTable4"/>
    <pivotTable tabId="9" name="PivotTable5"/>
    <pivotTable tabId="6" name="PivotTable2"/>
    <pivotTable tabId="10" name="PivotTable6"/>
  </pivotTables>
  <data>
    <tabular pivotCacheId="1476897074">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63063BC3-3D92-4454-B2A1-D5170B2F2E2E}" sourceName="Sales Channel">
  <pivotTables>
    <pivotTable tabId="13" name="PivotTable25"/>
    <pivotTable tabId="7" name="PivotTable3"/>
    <pivotTable tabId="8" name="PivotTable4"/>
    <pivotTable tabId="9" name="PivotTable5"/>
    <pivotTable tabId="6" name="PivotTable2"/>
    <pivotTable tabId="10" name="PivotTable6"/>
  </pivotTables>
  <data>
    <tabular pivotCacheId="14768970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AD14062-257B-4311-B2D9-6039E3541AA5}" sourceName="Category">
  <pivotTables>
    <pivotTable tabId="13" name="PivotTable25"/>
    <pivotTable tabId="7" name="PivotTable3"/>
    <pivotTable tabId="8" name="PivotTable4"/>
    <pivotTable tabId="9" name="PivotTable5"/>
    <pivotTable tabId="6" name="PivotTable2"/>
    <pivotTable tabId="10" name="PivotTable6"/>
  </pivotTables>
  <data>
    <tabular pivotCacheId="1476897074">
      <items count="5">
        <i x="3" s="1"/>
        <i x="4"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D758EEB-315F-4CC0-913E-1C1A731D9E59}" sourceName="Customer Type">
  <pivotTables>
    <pivotTable tabId="13" name="PivotTable25"/>
    <pivotTable tabId="7" name="PivotTable3"/>
    <pivotTable tabId="8" name="PivotTable4"/>
    <pivotTable tabId="9" name="PivotTable5"/>
    <pivotTable tabId="6" name="PivotTable2"/>
    <pivotTable tabId="10" name="PivotTable6"/>
  </pivotTables>
  <data>
    <tabular pivotCacheId="14768970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B7916C3-2D90-486B-85EE-31E0C4C689E3}" cache="Slicer_Region" caption="Region" rowHeight="234950"/>
  <slicer name="Sales Channel" xr10:uid="{0E089001-4A14-418A-BF2D-EE9F4157E5C4}" cache="Slicer_Sales_Channel" caption="Sales Channel" rowHeight="234950"/>
  <slicer name="Category" xr10:uid="{9E74E2C1-B954-4F07-8998-03235FD2B487}" cache="Slicer_Category" caption="Category" rowHeight="234950"/>
  <slicer name="Customer Type" xr10:uid="{F943C1E4-7741-434C-AF7F-480A27015B8E}" cache="Slicer_Customer_Type" caption="Custom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FE1D98-92A9-446D-9A99-2A47D5079C19}" name="SalesData" displayName="SalesData" ref="A1:Q1201" totalsRowShown="0" headerRowDxfId="15" headerRowBorderDxfId="14" tableBorderDxfId="13">
  <autoFilter ref="A1:Q1201" xr:uid="{A0FE1D98-92A9-446D-9A99-2A47D5079C19}"/>
  <tableColumns count="17">
    <tableColumn id="1" xr3:uid="{C44B7F7B-6739-4408-8CCA-AA8037AD1ED2}" name="Order ID"/>
    <tableColumn id="14" xr3:uid="{684C592B-FC08-442F-9044-70B3325FCB33}" name="Order Date" dataDxfId="12"/>
    <tableColumn id="3" xr3:uid="{A88BECD9-9033-4D3F-A835-5BB7F502BCA8}" name="Region"/>
    <tableColumn id="4" xr3:uid="{B953E90F-F98D-41F1-BA0A-264E18E9A78B}" name="Country"/>
    <tableColumn id="5" xr3:uid="{38609481-F723-439B-9F52-932BEE5DD45B}" name="Sales Channel"/>
    <tableColumn id="6" xr3:uid="{DC0760A5-CDA5-4C59-B29D-AD2E3EA111B2}" name="Category"/>
    <tableColumn id="7" xr3:uid="{F5FDD6F9-1B41-48DD-84EF-D4A56025B2F6}" name="Sub-Category"/>
    <tableColumn id="8" xr3:uid="{849CF0D1-0F40-4680-B609-DA1F5B0E4348}" name="Quantity"/>
    <tableColumn id="9" xr3:uid="{C017EEA0-804F-4A5B-B982-0968BB8487FF}" name="Unit Price"/>
    <tableColumn id="10" xr3:uid="{6CAE5620-55F5-4BA4-9D0A-1B12B6D441FD}" name="Total Sales"/>
    <tableColumn id="11" xr3:uid="{C5AD4826-CBFB-4A6D-A296-ED4316E83DC4}" name="Profit"/>
    <tableColumn id="12" xr3:uid="{4DCD64B1-4D40-4B0C-9B68-9D8D46E8AA7F}" name="Customer Type"/>
    <tableColumn id="15" xr3:uid="{87D2B833-F7E2-452E-A710-5BDE6D36EE3A}" name="Order Year" dataDxfId="11">
      <calculatedColumnFormula>YEAR(SalesData[[#This Row],[Order Date]])</calculatedColumnFormula>
    </tableColumn>
    <tableColumn id="16" xr3:uid="{458C6D6B-14BA-4C76-9383-68B4B62594DC}" name="Order Month (Number)" dataDxfId="10">
      <calculatedColumnFormula>MONTH(SalesData[[#This Row],[Order Date]])</calculatedColumnFormula>
    </tableColumn>
    <tableColumn id="17" xr3:uid="{2F5AB6CE-806B-4B80-B282-33B664A33F40}" name="Order Month" dataDxfId="9">
      <calculatedColumnFormula>TEXT(SalesData[[#This Row],[Order Date]],"mmmm")</calculatedColumnFormula>
    </tableColumn>
    <tableColumn id="18" xr3:uid="{FD85CDEC-BBA2-4824-A6B3-7C5939340299}" name="Month-Year" dataDxfId="8">
      <calculatedColumnFormula>TEXT(SalesData[[#This Row],[Order Date]], "mmmm yyyyy")</calculatedColumnFormula>
    </tableColumn>
    <tableColumn id="19" xr3:uid="{7CBAADC3-3DAD-4608-B96E-A0AA1C02D776}" name="Profit Margin (%)" dataDxfId="7" dataCellStyle="Percent">
      <calculatedColumnFormula>IF(SalesData[[#This Row],[Total Sales]]=0,0,SalesData[[#This Row],[Profit]]/SalesData[[#This Row],[Total Sales]])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7EDE8D-2E83-4753-ACA3-3E79CD4D5F64}" name="Caluclation" displayName="Caluclation" ref="A1:D2" totalsRowShown="0">
  <autoFilter ref="A1:D2" xr:uid="{237EDE8D-2E83-4753-ACA3-3E79CD4D5F64}"/>
  <tableColumns count="4">
    <tableColumn id="1" xr3:uid="{94B14A63-3867-44D8-B825-62D728EA1107}" name="Total Sales">
      <calculatedColumnFormula>SUM(SalesData[Total Sales])</calculatedColumnFormula>
    </tableColumn>
    <tableColumn id="2" xr3:uid="{368FCBDC-A560-47A0-B177-DA7DBB93F3BF}" name="Total Profit">
      <calculatedColumnFormula>SUM(SalesData[Profit])</calculatedColumnFormula>
    </tableColumn>
    <tableColumn id="3" xr3:uid="{05C357B0-860F-4DE1-A5C4-7E60833AB6E2}" name="Total Quantity">
      <calculatedColumnFormula>SUM(SalesData[Quantity])</calculatedColumnFormula>
    </tableColumn>
    <tableColumn id="4" xr3:uid="{64287FBF-EA75-4FB4-BC72-B8699264EC26}" name="Average Profit Margin">
      <calculatedColumnFormula>AVERAGE(SalesData[Profit Margin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574103-5D94-4A4D-AC8C-7B1C149126DE}" sourceName="Order Date">
  <pivotTables>
    <pivotTable tabId="13" name="PivotTable25"/>
    <pivotTable tabId="7" name="PivotTable3"/>
    <pivotTable tabId="8" name="PivotTable4"/>
    <pivotTable tabId="9" name="PivotTable5"/>
    <pivotTable tabId="6" name="PivotTable2"/>
    <pivotTable tabId="10" name="PivotTable6"/>
  </pivotTables>
  <state minimalRefreshVersion="6" lastRefreshVersion="6" pivotCacheId="1476897074"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EB4846-9D3C-4BA6-BE4D-1C79061F6625}" cache="NativeTimeline_Order_Date" caption="Order Date" level="2" selectionLevel="2" scrollPosition="2024-06-0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3B640-4167-4B77-99E2-214C9DEB3CBB}">
  <dimension ref="A1:Q1201"/>
  <sheetViews>
    <sheetView tabSelected="1" topLeftCell="G1" workbookViewId="0">
      <selection activeCell="T4" sqref="T4"/>
    </sheetView>
  </sheetViews>
  <sheetFormatPr defaultRowHeight="14.4" x14ac:dyDescent="0.3"/>
  <cols>
    <col min="1" max="1" width="12.44140625" bestFit="1" customWidth="1"/>
    <col min="2" max="2" width="18.109375" customWidth="1"/>
    <col min="3" max="3" width="11.21875" bestFit="1" customWidth="1"/>
    <col min="4" max="4" width="12.21875" bestFit="1" customWidth="1"/>
    <col min="5" max="5" width="17" bestFit="1" customWidth="1"/>
    <col min="6" max="6" width="13" bestFit="1" customWidth="1"/>
    <col min="7" max="7" width="16.88671875" bestFit="1" customWidth="1"/>
    <col min="8" max="8" width="12.77734375" bestFit="1" customWidth="1"/>
    <col min="9" max="9" width="13.5546875" bestFit="1" customWidth="1"/>
    <col min="10" max="10" width="14.33203125" bestFit="1" customWidth="1"/>
    <col min="11" max="11" width="10.109375" bestFit="1" customWidth="1"/>
    <col min="12" max="12" width="18.21875" bestFit="1" customWidth="1"/>
    <col min="13" max="13" width="14.33203125" bestFit="1" customWidth="1"/>
    <col min="14" max="14" width="25.33203125" bestFit="1" customWidth="1"/>
    <col min="15" max="15" width="16.44140625" bestFit="1" customWidth="1"/>
    <col min="16" max="16" width="15.5546875" bestFit="1" customWidth="1"/>
    <col min="17" max="17" width="19.8867187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1248</v>
      </c>
      <c r="N1" s="1" t="s">
        <v>1250</v>
      </c>
      <c r="O1" s="1" t="s">
        <v>1249</v>
      </c>
      <c r="P1" s="1" t="s">
        <v>1251</v>
      </c>
      <c r="Q1" s="1" t="s">
        <v>1252</v>
      </c>
    </row>
    <row r="2" spans="1:17" x14ac:dyDescent="0.3">
      <c r="A2" t="s">
        <v>12</v>
      </c>
      <c r="B2" s="2">
        <v>44562</v>
      </c>
      <c r="C2" t="s">
        <v>13</v>
      </c>
      <c r="D2" t="s">
        <v>14</v>
      </c>
      <c r="E2" t="s">
        <v>15</v>
      </c>
      <c r="F2" t="s">
        <v>16</v>
      </c>
      <c r="G2" t="s">
        <v>17</v>
      </c>
      <c r="H2">
        <v>4</v>
      </c>
      <c r="I2">
        <v>757.77</v>
      </c>
      <c r="J2">
        <v>3031.08</v>
      </c>
      <c r="K2">
        <v>544.28</v>
      </c>
      <c r="L2" t="s">
        <v>18</v>
      </c>
      <c r="M2">
        <f>YEAR(SalesData[[#This Row],[Order Date]])</f>
        <v>2022</v>
      </c>
      <c r="N2">
        <f>MONTH(SalesData[[#This Row],[Order Date]])</f>
        <v>1</v>
      </c>
      <c r="O2" t="str">
        <f>TEXT(SalesData[[#This Row],[Order Date]],"mmmm")</f>
        <v>January</v>
      </c>
      <c r="P2" t="str">
        <f>TEXT(SalesData[[#This Row],[Order Date]], "mmmm yyyyy")</f>
        <v>January 2022</v>
      </c>
      <c r="Q2" s="3">
        <f>IF(SalesData[[#This Row],[Total Sales]]=0,0,SalesData[[#This Row],[Profit]]/SalesData[[#This Row],[Total Sales]])</f>
        <v>0.17956635918550484</v>
      </c>
    </row>
    <row r="3" spans="1:17" x14ac:dyDescent="0.3">
      <c r="A3" t="s">
        <v>19</v>
      </c>
      <c r="B3" s="2">
        <v>44563</v>
      </c>
      <c r="C3" t="s">
        <v>20</v>
      </c>
      <c r="D3" t="s">
        <v>21</v>
      </c>
      <c r="E3" t="s">
        <v>15</v>
      </c>
      <c r="F3" t="s">
        <v>22</v>
      </c>
      <c r="G3" t="s">
        <v>23</v>
      </c>
      <c r="H3">
        <v>3</v>
      </c>
      <c r="I3">
        <v>1128.49</v>
      </c>
      <c r="J3">
        <v>3385.47</v>
      </c>
      <c r="K3">
        <v>438.39</v>
      </c>
      <c r="L3" t="s">
        <v>18</v>
      </c>
      <c r="M3">
        <f>YEAR(SalesData[[#This Row],[Order Date]])</f>
        <v>2022</v>
      </c>
      <c r="N3">
        <f>MONTH(SalesData[[#This Row],[Order Date]])</f>
        <v>1</v>
      </c>
      <c r="O3" t="str">
        <f>TEXT(SalesData[[#This Row],[Order Date]],"mmmm")</f>
        <v>January</v>
      </c>
      <c r="P3" t="str">
        <f>TEXT(SalesData[[#This Row],[Order Date]], "mmmm yyyyy")</f>
        <v>January 2022</v>
      </c>
      <c r="Q3" s="3">
        <f>IF(SalesData[[#This Row],[Total Sales]]=0,0,SalesData[[#This Row],[Profit]]/SalesData[[#This Row],[Total Sales]])</f>
        <v>0.12949162154737748</v>
      </c>
    </row>
    <row r="4" spans="1:17" x14ac:dyDescent="0.3">
      <c r="A4" t="s">
        <v>24</v>
      </c>
      <c r="B4" s="2">
        <v>44564</v>
      </c>
      <c r="C4" t="s">
        <v>25</v>
      </c>
      <c r="D4" t="s">
        <v>26</v>
      </c>
      <c r="E4" t="s">
        <v>27</v>
      </c>
      <c r="F4" t="s">
        <v>16</v>
      </c>
      <c r="G4" t="s">
        <v>28</v>
      </c>
      <c r="H4">
        <v>5</v>
      </c>
      <c r="I4">
        <v>979.3</v>
      </c>
      <c r="J4">
        <v>4896.5</v>
      </c>
      <c r="K4">
        <v>1218.49</v>
      </c>
      <c r="L4" t="s">
        <v>18</v>
      </c>
      <c r="M4">
        <f>YEAR(SalesData[[#This Row],[Order Date]])</f>
        <v>2022</v>
      </c>
      <c r="N4">
        <f>MONTH(SalesData[[#This Row],[Order Date]])</f>
        <v>1</v>
      </c>
      <c r="O4" t="str">
        <f>TEXT(SalesData[[#This Row],[Order Date]],"mmmm")</f>
        <v>January</v>
      </c>
      <c r="P4" t="str">
        <f>TEXT(SalesData[[#This Row],[Order Date]], "mmmm yyyyy")</f>
        <v>January 2022</v>
      </c>
      <c r="Q4" s="3">
        <f>IF(SalesData[[#This Row],[Total Sales]]=0,0,SalesData[[#This Row],[Profit]]/SalesData[[#This Row],[Total Sales]])</f>
        <v>0.24884917798427447</v>
      </c>
    </row>
    <row r="5" spans="1:17" x14ac:dyDescent="0.3">
      <c r="A5" t="s">
        <v>29</v>
      </c>
      <c r="B5" s="2">
        <v>44564</v>
      </c>
      <c r="C5" t="s">
        <v>30</v>
      </c>
      <c r="D5" t="s">
        <v>31</v>
      </c>
      <c r="E5" t="s">
        <v>27</v>
      </c>
      <c r="F5" t="s">
        <v>32</v>
      </c>
      <c r="G5" t="s">
        <v>33</v>
      </c>
      <c r="H5">
        <v>7</v>
      </c>
      <c r="I5">
        <v>1353.05</v>
      </c>
      <c r="J5">
        <v>9471.35</v>
      </c>
      <c r="K5">
        <v>1073.33</v>
      </c>
      <c r="L5" t="s">
        <v>34</v>
      </c>
      <c r="M5">
        <f>YEAR(SalesData[[#This Row],[Order Date]])</f>
        <v>2022</v>
      </c>
      <c r="N5">
        <f>MONTH(SalesData[[#This Row],[Order Date]])</f>
        <v>1</v>
      </c>
      <c r="O5" t="str">
        <f>TEXT(SalesData[[#This Row],[Order Date]],"mmmm")</f>
        <v>January</v>
      </c>
      <c r="P5" t="str">
        <f>TEXT(SalesData[[#This Row],[Order Date]], "mmmm yyyyy")</f>
        <v>January 2022</v>
      </c>
      <c r="Q5" s="3">
        <f>IF(SalesData[[#This Row],[Total Sales]]=0,0,SalesData[[#This Row],[Profit]]/SalesData[[#This Row],[Total Sales]])</f>
        <v>0.11332386618591857</v>
      </c>
    </row>
    <row r="6" spans="1:17" x14ac:dyDescent="0.3">
      <c r="A6" t="s">
        <v>35</v>
      </c>
      <c r="B6" s="2">
        <v>44564</v>
      </c>
      <c r="C6" t="s">
        <v>13</v>
      </c>
      <c r="D6" t="s">
        <v>36</v>
      </c>
      <c r="E6" t="s">
        <v>37</v>
      </c>
      <c r="F6" t="s">
        <v>16</v>
      </c>
      <c r="G6" t="s">
        <v>38</v>
      </c>
      <c r="H6">
        <v>6</v>
      </c>
      <c r="I6">
        <v>414.55</v>
      </c>
      <c r="J6">
        <v>2487.3000000000002</v>
      </c>
      <c r="K6">
        <v>478.89</v>
      </c>
      <c r="L6" t="s">
        <v>34</v>
      </c>
      <c r="M6">
        <f>YEAR(SalesData[[#This Row],[Order Date]])</f>
        <v>2022</v>
      </c>
      <c r="N6">
        <f>MONTH(SalesData[[#This Row],[Order Date]])</f>
        <v>1</v>
      </c>
      <c r="O6" t="str">
        <f>TEXT(SalesData[[#This Row],[Order Date]],"mmmm")</f>
        <v>January</v>
      </c>
      <c r="P6" t="str">
        <f>TEXT(SalesData[[#This Row],[Order Date]], "mmmm yyyyy")</f>
        <v>January 2022</v>
      </c>
      <c r="Q6" s="3">
        <f>IF(SalesData[[#This Row],[Total Sales]]=0,0,SalesData[[#This Row],[Profit]]/SalesData[[#This Row],[Total Sales]])</f>
        <v>0.1925340730913038</v>
      </c>
    </row>
    <row r="7" spans="1:17" x14ac:dyDescent="0.3">
      <c r="A7" t="s">
        <v>39</v>
      </c>
      <c r="B7" s="2">
        <v>44565</v>
      </c>
      <c r="C7" t="s">
        <v>13</v>
      </c>
      <c r="D7" t="s">
        <v>36</v>
      </c>
      <c r="E7" t="s">
        <v>37</v>
      </c>
      <c r="F7" t="s">
        <v>16</v>
      </c>
      <c r="G7" t="s">
        <v>28</v>
      </c>
      <c r="H7">
        <v>8</v>
      </c>
      <c r="I7">
        <v>2360.13</v>
      </c>
      <c r="J7">
        <v>18881.04</v>
      </c>
      <c r="K7">
        <v>3108.59</v>
      </c>
      <c r="L7" t="s">
        <v>34</v>
      </c>
      <c r="M7">
        <f>YEAR(SalesData[[#This Row],[Order Date]])</f>
        <v>2022</v>
      </c>
      <c r="N7">
        <f>MONTH(SalesData[[#This Row],[Order Date]])</f>
        <v>1</v>
      </c>
      <c r="O7" t="str">
        <f>TEXT(SalesData[[#This Row],[Order Date]],"mmmm")</f>
        <v>January</v>
      </c>
      <c r="P7" t="str">
        <f>TEXT(SalesData[[#This Row],[Order Date]], "mmmm yyyyy")</f>
        <v>January 2022</v>
      </c>
      <c r="Q7" s="3">
        <f>IF(SalesData[[#This Row],[Total Sales]]=0,0,SalesData[[#This Row],[Profit]]/SalesData[[#This Row],[Total Sales]])</f>
        <v>0.16464082486981649</v>
      </c>
    </row>
    <row r="8" spans="1:17" x14ac:dyDescent="0.3">
      <c r="A8" t="s">
        <v>40</v>
      </c>
      <c r="B8" s="2">
        <v>44565</v>
      </c>
      <c r="C8" t="s">
        <v>41</v>
      </c>
      <c r="D8" t="s">
        <v>42</v>
      </c>
      <c r="E8" t="s">
        <v>27</v>
      </c>
      <c r="F8" t="s">
        <v>22</v>
      </c>
      <c r="G8" t="s">
        <v>43</v>
      </c>
      <c r="H8">
        <v>1</v>
      </c>
      <c r="I8">
        <v>2452.27</v>
      </c>
      <c r="J8">
        <v>2452.27</v>
      </c>
      <c r="K8">
        <v>356.76</v>
      </c>
      <c r="L8" t="s">
        <v>34</v>
      </c>
      <c r="M8">
        <f>YEAR(SalesData[[#This Row],[Order Date]])</f>
        <v>2022</v>
      </c>
      <c r="N8">
        <f>MONTH(SalesData[[#This Row],[Order Date]])</f>
        <v>1</v>
      </c>
      <c r="O8" t="str">
        <f>TEXT(SalesData[[#This Row],[Order Date]],"mmmm")</f>
        <v>January</v>
      </c>
      <c r="P8" t="str">
        <f>TEXT(SalesData[[#This Row],[Order Date]], "mmmm yyyyy")</f>
        <v>January 2022</v>
      </c>
      <c r="Q8" s="3">
        <f>IF(SalesData[[#This Row],[Total Sales]]=0,0,SalesData[[#This Row],[Profit]]/SalesData[[#This Row],[Total Sales]])</f>
        <v>0.14548153343636711</v>
      </c>
    </row>
    <row r="9" spans="1:17" x14ac:dyDescent="0.3">
      <c r="A9" t="s">
        <v>44</v>
      </c>
      <c r="B9" s="2">
        <v>44565</v>
      </c>
      <c r="C9" t="s">
        <v>13</v>
      </c>
      <c r="D9" t="s">
        <v>14</v>
      </c>
      <c r="E9" t="s">
        <v>15</v>
      </c>
      <c r="F9" t="s">
        <v>32</v>
      </c>
      <c r="G9" t="s">
        <v>33</v>
      </c>
      <c r="H9">
        <v>4</v>
      </c>
      <c r="I9">
        <v>2406.08</v>
      </c>
      <c r="J9">
        <v>9624.32</v>
      </c>
      <c r="K9">
        <v>2184.64</v>
      </c>
      <c r="L9" t="s">
        <v>34</v>
      </c>
      <c r="M9">
        <f>YEAR(SalesData[[#This Row],[Order Date]])</f>
        <v>2022</v>
      </c>
      <c r="N9">
        <f>MONTH(SalesData[[#This Row],[Order Date]])</f>
        <v>1</v>
      </c>
      <c r="O9" t="str">
        <f>TEXT(SalesData[[#This Row],[Order Date]],"mmmm")</f>
        <v>January</v>
      </c>
      <c r="P9" t="str">
        <f>TEXT(SalesData[[#This Row],[Order Date]], "mmmm yyyyy")</f>
        <v>January 2022</v>
      </c>
      <c r="Q9" s="3">
        <f>IF(SalesData[[#This Row],[Total Sales]]=0,0,SalesData[[#This Row],[Profit]]/SalesData[[#This Row],[Total Sales]])</f>
        <v>0.22699162122622688</v>
      </c>
    </row>
    <row r="10" spans="1:17" x14ac:dyDescent="0.3">
      <c r="A10" t="s">
        <v>45</v>
      </c>
      <c r="B10" s="2">
        <v>44565</v>
      </c>
      <c r="C10" t="s">
        <v>30</v>
      </c>
      <c r="D10" t="s">
        <v>31</v>
      </c>
      <c r="E10" t="s">
        <v>27</v>
      </c>
      <c r="F10" t="s">
        <v>46</v>
      </c>
      <c r="G10" t="s">
        <v>47</v>
      </c>
      <c r="H10">
        <v>5</v>
      </c>
      <c r="I10">
        <v>269.06</v>
      </c>
      <c r="J10">
        <v>1345.3</v>
      </c>
      <c r="K10">
        <v>246.88</v>
      </c>
      <c r="L10" t="s">
        <v>18</v>
      </c>
      <c r="M10">
        <f>YEAR(SalesData[[#This Row],[Order Date]])</f>
        <v>2022</v>
      </c>
      <c r="N10">
        <f>MONTH(SalesData[[#This Row],[Order Date]])</f>
        <v>1</v>
      </c>
      <c r="O10" t="str">
        <f>TEXT(SalesData[[#This Row],[Order Date]],"mmmm")</f>
        <v>January</v>
      </c>
      <c r="P10" t="str">
        <f>TEXT(SalesData[[#This Row],[Order Date]], "mmmm yyyyy")</f>
        <v>January 2022</v>
      </c>
      <c r="Q10" s="3">
        <f>IF(SalesData[[#This Row],[Total Sales]]=0,0,SalesData[[#This Row],[Profit]]/SalesData[[#This Row],[Total Sales]])</f>
        <v>0.18351297108451647</v>
      </c>
    </row>
    <row r="11" spans="1:17" x14ac:dyDescent="0.3">
      <c r="A11" t="s">
        <v>48</v>
      </c>
      <c r="B11" s="2">
        <v>44568</v>
      </c>
      <c r="C11" t="s">
        <v>13</v>
      </c>
      <c r="D11" t="s">
        <v>14</v>
      </c>
      <c r="E11" t="s">
        <v>37</v>
      </c>
      <c r="F11" t="s">
        <v>49</v>
      </c>
      <c r="G11" t="s">
        <v>50</v>
      </c>
      <c r="H11">
        <v>9</v>
      </c>
      <c r="I11">
        <v>905.56</v>
      </c>
      <c r="J11">
        <v>8150.04</v>
      </c>
      <c r="K11">
        <v>1998.32</v>
      </c>
      <c r="L11" t="s">
        <v>18</v>
      </c>
      <c r="M11">
        <f>YEAR(SalesData[[#This Row],[Order Date]])</f>
        <v>2022</v>
      </c>
      <c r="N11">
        <f>MONTH(SalesData[[#This Row],[Order Date]])</f>
        <v>1</v>
      </c>
      <c r="O11" t="str">
        <f>TEXT(SalesData[[#This Row],[Order Date]],"mmmm")</f>
        <v>January</v>
      </c>
      <c r="P11" t="str">
        <f>TEXT(SalesData[[#This Row],[Order Date]], "mmmm yyyyy")</f>
        <v>January 2022</v>
      </c>
      <c r="Q11" s="3">
        <f>IF(SalesData[[#This Row],[Total Sales]]=0,0,SalesData[[#This Row],[Profit]]/SalesData[[#This Row],[Total Sales]])</f>
        <v>0.24519143464326554</v>
      </c>
    </row>
    <row r="12" spans="1:17" x14ac:dyDescent="0.3">
      <c r="A12" t="s">
        <v>51</v>
      </c>
      <c r="B12" s="2">
        <v>44570</v>
      </c>
      <c r="C12" t="s">
        <v>30</v>
      </c>
      <c r="D12" t="s">
        <v>52</v>
      </c>
      <c r="E12" t="s">
        <v>15</v>
      </c>
      <c r="F12" t="s">
        <v>46</v>
      </c>
      <c r="G12" t="s">
        <v>53</v>
      </c>
      <c r="H12">
        <v>7</v>
      </c>
      <c r="I12">
        <v>1138.1099999999999</v>
      </c>
      <c r="J12">
        <v>7966.77</v>
      </c>
      <c r="K12">
        <v>2381.84</v>
      </c>
      <c r="L12" t="s">
        <v>34</v>
      </c>
      <c r="M12">
        <f>YEAR(SalesData[[#This Row],[Order Date]])</f>
        <v>2022</v>
      </c>
      <c r="N12">
        <f>MONTH(SalesData[[#This Row],[Order Date]])</f>
        <v>1</v>
      </c>
      <c r="O12" t="str">
        <f>TEXT(SalesData[[#This Row],[Order Date]],"mmmm")</f>
        <v>January</v>
      </c>
      <c r="P12" t="str">
        <f>TEXT(SalesData[[#This Row],[Order Date]], "mmmm yyyyy")</f>
        <v>January 2022</v>
      </c>
      <c r="Q12" s="3">
        <f>IF(SalesData[[#This Row],[Total Sales]]=0,0,SalesData[[#This Row],[Profit]]/SalesData[[#This Row],[Total Sales]])</f>
        <v>0.29897185433996465</v>
      </c>
    </row>
    <row r="13" spans="1:17" x14ac:dyDescent="0.3">
      <c r="A13" t="s">
        <v>54</v>
      </c>
      <c r="B13" s="2">
        <v>44574</v>
      </c>
      <c r="C13" t="s">
        <v>20</v>
      </c>
      <c r="D13" t="s">
        <v>21</v>
      </c>
      <c r="E13" t="s">
        <v>27</v>
      </c>
      <c r="F13" t="s">
        <v>32</v>
      </c>
      <c r="G13" t="s">
        <v>33</v>
      </c>
      <c r="H13">
        <v>2</v>
      </c>
      <c r="I13">
        <v>1577.34</v>
      </c>
      <c r="J13">
        <v>3154.68</v>
      </c>
      <c r="K13">
        <v>674.71</v>
      </c>
      <c r="L13" t="s">
        <v>34</v>
      </c>
      <c r="M13">
        <f>YEAR(SalesData[[#This Row],[Order Date]])</f>
        <v>2022</v>
      </c>
      <c r="N13">
        <f>MONTH(SalesData[[#This Row],[Order Date]])</f>
        <v>1</v>
      </c>
      <c r="O13" t="str">
        <f>TEXT(SalesData[[#This Row],[Order Date]],"mmmm")</f>
        <v>January</v>
      </c>
      <c r="P13" t="str">
        <f>TEXT(SalesData[[#This Row],[Order Date]], "mmmm yyyyy")</f>
        <v>January 2022</v>
      </c>
      <c r="Q13" s="3">
        <f>IF(SalesData[[#This Row],[Total Sales]]=0,0,SalesData[[#This Row],[Profit]]/SalesData[[#This Row],[Total Sales]])</f>
        <v>0.21387589232505361</v>
      </c>
    </row>
    <row r="14" spans="1:17" x14ac:dyDescent="0.3">
      <c r="A14" t="s">
        <v>55</v>
      </c>
      <c r="B14" s="2">
        <v>44574</v>
      </c>
      <c r="C14" t="s">
        <v>13</v>
      </c>
      <c r="D14" t="s">
        <v>36</v>
      </c>
      <c r="E14" t="s">
        <v>27</v>
      </c>
      <c r="F14" t="s">
        <v>32</v>
      </c>
      <c r="G14" t="s">
        <v>56</v>
      </c>
      <c r="H14">
        <v>3</v>
      </c>
      <c r="I14">
        <v>1576.27</v>
      </c>
      <c r="J14">
        <v>4728.8100000000004</v>
      </c>
      <c r="K14">
        <v>1070.19</v>
      </c>
      <c r="L14" t="s">
        <v>34</v>
      </c>
      <c r="M14">
        <f>YEAR(SalesData[[#This Row],[Order Date]])</f>
        <v>2022</v>
      </c>
      <c r="N14">
        <f>MONTH(SalesData[[#This Row],[Order Date]])</f>
        <v>1</v>
      </c>
      <c r="O14" t="str">
        <f>TEXT(SalesData[[#This Row],[Order Date]],"mmmm")</f>
        <v>January</v>
      </c>
      <c r="P14" t="str">
        <f>TEXT(SalesData[[#This Row],[Order Date]], "mmmm yyyyy")</f>
        <v>January 2022</v>
      </c>
      <c r="Q14" s="3">
        <f>IF(SalesData[[#This Row],[Total Sales]]=0,0,SalesData[[#This Row],[Profit]]/SalesData[[#This Row],[Total Sales]])</f>
        <v>0.22631275098809214</v>
      </c>
    </row>
    <row r="15" spans="1:17" x14ac:dyDescent="0.3">
      <c r="A15" t="s">
        <v>57</v>
      </c>
      <c r="B15" s="2">
        <v>44574</v>
      </c>
      <c r="C15" t="s">
        <v>25</v>
      </c>
      <c r="D15" t="s">
        <v>26</v>
      </c>
      <c r="E15" t="s">
        <v>37</v>
      </c>
      <c r="F15" t="s">
        <v>22</v>
      </c>
      <c r="G15" t="s">
        <v>58</v>
      </c>
      <c r="H15">
        <v>8</v>
      </c>
      <c r="I15">
        <v>337.94</v>
      </c>
      <c r="J15">
        <v>2703.52</v>
      </c>
      <c r="K15">
        <v>621.38</v>
      </c>
      <c r="L15" t="s">
        <v>18</v>
      </c>
      <c r="M15">
        <f>YEAR(SalesData[[#This Row],[Order Date]])</f>
        <v>2022</v>
      </c>
      <c r="N15">
        <f>MONTH(SalesData[[#This Row],[Order Date]])</f>
        <v>1</v>
      </c>
      <c r="O15" t="str">
        <f>TEXT(SalesData[[#This Row],[Order Date]],"mmmm")</f>
        <v>January</v>
      </c>
      <c r="P15" t="str">
        <f>TEXT(SalesData[[#This Row],[Order Date]], "mmmm yyyyy")</f>
        <v>January 2022</v>
      </c>
      <c r="Q15" s="3">
        <f>IF(SalesData[[#This Row],[Total Sales]]=0,0,SalesData[[#This Row],[Profit]]/SalesData[[#This Row],[Total Sales]])</f>
        <v>0.22984109605255371</v>
      </c>
    </row>
    <row r="16" spans="1:17" x14ac:dyDescent="0.3">
      <c r="A16" t="s">
        <v>59</v>
      </c>
      <c r="B16" s="2">
        <v>44576</v>
      </c>
      <c r="C16" t="s">
        <v>41</v>
      </c>
      <c r="D16" t="s">
        <v>42</v>
      </c>
      <c r="E16" t="s">
        <v>27</v>
      </c>
      <c r="F16" t="s">
        <v>32</v>
      </c>
      <c r="G16" t="s">
        <v>60</v>
      </c>
      <c r="H16">
        <v>5</v>
      </c>
      <c r="I16">
        <v>217.47</v>
      </c>
      <c r="J16">
        <v>1087.3499999999999</v>
      </c>
      <c r="K16">
        <v>279.18</v>
      </c>
      <c r="L16" t="s">
        <v>18</v>
      </c>
      <c r="M16">
        <f>YEAR(SalesData[[#This Row],[Order Date]])</f>
        <v>2022</v>
      </c>
      <c r="N16">
        <f>MONTH(SalesData[[#This Row],[Order Date]])</f>
        <v>1</v>
      </c>
      <c r="O16" t="str">
        <f>TEXT(SalesData[[#This Row],[Order Date]],"mmmm")</f>
        <v>January</v>
      </c>
      <c r="P16" t="str">
        <f>TEXT(SalesData[[#This Row],[Order Date]], "mmmm yyyyy")</f>
        <v>January 2022</v>
      </c>
      <c r="Q16" s="3">
        <f>IF(SalesData[[#This Row],[Total Sales]]=0,0,SalesData[[#This Row],[Profit]]/SalesData[[#This Row],[Total Sales]])</f>
        <v>0.25675265553869503</v>
      </c>
    </row>
    <row r="17" spans="1:17" x14ac:dyDescent="0.3">
      <c r="A17" t="s">
        <v>61</v>
      </c>
      <c r="B17" s="2">
        <v>44577</v>
      </c>
      <c r="C17" t="s">
        <v>20</v>
      </c>
      <c r="D17" t="s">
        <v>21</v>
      </c>
      <c r="E17" t="s">
        <v>15</v>
      </c>
      <c r="F17" t="s">
        <v>46</v>
      </c>
      <c r="G17" t="s">
        <v>53</v>
      </c>
      <c r="H17">
        <v>7</v>
      </c>
      <c r="I17">
        <v>707.76</v>
      </c>
      <c r="J17">
        <v>4954.32</v>
      </c>
      <c r="K17">
        <v>976.28</v>
      </c>
      <c r="L17" t="s">
        <v>34</v>
      </c>
      <c r="M17">
        <f>YEAR(SalesData[[#This Row],[Order Date]])</f>
        <v>2022</v>
      </c>
      <c r="N17">
        <f>MONTH(SalesData[[#This Row],[Order Date]])</f>
        <v>1</v>
      </c>
      <c r="O17" t="str">
        <f>TEXT(SalesData[[#This Row],[Order Date]],"mmmm")</f>
        <v>January</v>
      </c>
      <c r="P17" t="str">
        <f>TEXT(SalesData[[#This Row],[Order Date]], "mmmm yyyyy")</f>
        <v>January 2022</v>
      </c>
      <c r="Q17" s="3">
        <f>IF(SalesData[[#This Row],[Total Sales]]=0,0,SalesData[[#This Row],[Profit]]/SalesData[[#This Row],[Total Sales]])</f>
        <v>0.19705630641541119</v>
      </c>
    </row>
    <row r="18" spans="1:17" x14ac:dyDescent="0.3">
      <c r="A18" t="s">
        <v>62</v>
      </c>
      <c r="B18" s="2">
        <v>44578</v>
      </c>
      <c r="C18" t="s">
        <v>13</v>
      </c>
      <c r="D18" t="s">
        <v>36</v>
      </c>
      <c r="E18" t="s">
        <v>27</v>
      </c>
      <c r="F18" t="s">
        <v>49</v>
      </c>
      <c r="G18" t="s">
        <v>63</v>
      </c>
      <c r="H18">
        <v>9</v>
      </c>
      <c r="I18">
        <v>158.72</v>
      </c>
      <c r="J18">
        <v>1428.48</v>
      </c>
      <c r="K18">
        <v>386.32</v>
      </c>
      <c r="L18" t="s">
        <v>18</v>
      </c>
      <c r="M18">
        <f>YEAR(SalesData[[#This Row],[Order Date]])</f>
        <v>2022</v>
      </c>
      <c r="N18">
        <f>MONTH(SalesData[[#This Row],[Order Date]])</f>
        <v>1</v>
      </c>
      <c r="O18" t="str">
        <f>TEXT(SalesData[[#This Row],[Order Date]],"mmmm")</f>
        <v>January</v>
      </c>
      <c r="P18" t="str">
        <f>TEXT(SalesData[[#This Row],[Order Date]], "mmmm yyyyy")</f>
        <v>January 2022</v>
      </c>
      <c r="Q18" s="3">
        <f>IF(SalesData[[#This Row],[Total Sales]]=0,0,SalesData[[#This Row],[Profit]]/SalesData[[#This Row],[Total Sales]])</f>
        <v>0.27044130824372759</v>
      </c>
    </row>
    <row r="19" spans="1:17" x14ac:dyDescent="0.3">
      <c r="A19" t="s">
        <v>64</v>
      </c>
      <c r="B19" s="2">
        <v>44579</v>
      </c>
      <c r="C19" t="s">
        <v>41</v>
      </c>
      <c r="D19" t="s">
        <v>42</v>
      </c>
      <c r="E19" t="s">
        <v>37</v>
      </c>
      <c r="F19" t="s">
        <v>32</v>
      </c>
      <c r="G19" t="s">
        <v>60</v>
      </c>
      <c r="H19">
        <v>7</v>
      </c>
      <c r="I19">
        <v>1852.97</v>
      </c>
      <c r="J19">
        <v>12970.79</v>
      </c>
      <c r="K19">
        <v>3497.26</v>
      </c>
      <c r="L19" t="s">
        <v>18</v>
      </c>
      <c r="M19">
        <f>YEAR(SalesData[[#This Row],[Order Date]])</f>
        <v>2022</v>
      </c>
      <c r="N19">
        <f>MONTH(SalesData[[#This Row],[Order Date]])</f>
        <v>1</v>
      </c>
      <c r="O19" t="str">
        <f>TEXT(SalesData[[#This Row],[Order Date]],"mmmm")</f>
        <v>January</v>
      </c>
      <c r="P19" t="str">
        <f>TEXT(SalesData[[#This Row],[Order Date]], "mmmm yyyyy")</f>
        <v>January 2022</v>
      </c>
      <c r="Q19" s="3">
        <f>IF(SalesData[[#This Row],[Total Sales]]=0,0,SalesData[[#This Row],[Profit]]/SalesData[[#This Row],[Total Sales]])</f>
        <v>0.26962582849618255</v>
      </c>
    </row>
    <row r="20" spans="1:17" x14ac:dyDescent="0.3">
      <c r="A20" t="s">
        <v>65</v>
      </c>
      <c r="B20" s="2">
        <v>44580</v>
      </c>
      <c r="C20" t="s">
        <v>20</v>
      </c>
      <c r="D20" t="s">
        <v>21</v>
      </c>
      <c r="E20" t="s">
        <v>37</v>
      </c>
      <c r="F20" t="s">
        <v>46</v>
      </c>
      <c r="G20" t="s">
        <v>53</v>
      </c>
      <c r="H20">
        <v>3</v>
      </c>
      <c r="I20">
        <v>302.64999999999998</v>
      </c>
      <c r="J20">
        <v>907.95</v>
      </c>
      <c r="K20">
        <v>254.69</v>
      </c>
      <c r="L20" t="s">
        <v>34</v>
      </c>
      <c r="M20">
        <f>YEAR(SalesData[[#This Row],[Order Date]])</f>
        <v>2022</v>
      </c>
      <c r="N20">
        <f>MONTH(SalesData[[#This Row],[Order Date]])</f>
        <v>1</v>
      </c>
      <c r="O20" t="str">
        <f>TEXT(SalesData[[#This Row],[Order Date]],"mmmm")</f>
        <v>January</v>
      </c>
      <c r="P20" t="str">
        <f>TEXT(SalesData[[#This Row],[Order Date]], "mmmm yyyyy")</f>
        <v>January 2022</v>
      </c>
      <c r="Q20" s="3">
        <f>IF(SalesData[[#This Row],[Total Sales]]=0,0,SalesData[[#This Row],[Profit]]/SalesData[[#This Row],[Total Sales]])</f>
        <v>0.28051104135690291</v>
      </c>
    </row>
    <row r="21" spans="1:17" x14ac:dyDescent="0.3">
      <c r="A21" t="s">
        <v>66</v>
      </c>
      <c r="B21" s="2">
        <v>44580</v>
      </c>
      <c r="C21" t="s">
        <v>41</v>
      </c>
      <c r="D21" t="s">
        <v>67</v>
      </c>
      <c r="E21" t="s">
        <v>27</v>
      </c>
      <c r="F21" t="s">
        <v>46</v>
      </c>
      <c r="G21" t="s">
        <v>68</v>
      </c>
      <c r="H21">
        <v>1</v>
      </c>
      <c r="I21">
        <v>637.69000000000005</v>
      </c>
      <c r="J21">
        <v>637.69000000000005</v>
      </c>
      <c r="K21">
        <v>81.88</v>
      </c>
      <c r="L21" t="s">
        <v>34</v>
      </c>
      <c r="M21">
        <f>YEAR(SalesData[[#This Row],[Order Date]])</f>
        <v>2022</v>
      </c>
      <c r="N21">
        <f>MONTH(SalesData[[#This Row],[Order Date]])</f>
        <v>1</v>
      </c>
      <c r="O21" t="str">
        <f>TEXT(SalesData[[#This Row],[Order Date]],"mmmm")</f>
        <v>January</v>
      </c>
      <c r="P21" t="str">
        <f>TEXT(SalesData[[#This Row],[Order Date]], "mmmm yyyyy")</f>
        <v>January 2022</v>
      </c>
      <c r="Q21" s="3">
        <f>IF(SalesData[[#This Row],[Total Sales]]=0,0,SalesData[[#This Row],[Profit]]/SalesData[[#This Row],[Total Sales]])</f>
        <v>0.12840094716868697</v>
      </c>
    </row>
    <row r="22" spans="1:17" x14ac:dyDescent="0.3">
      <c r="A22" t="s">
        <v>69</v>
      </c>
      <c r="B22" s="2">
        <v>44580</v>
      </c>
      <c r="C22" t="s">
        <v>30</v>
      </c>
      <c r="D22" t="s">
        <v>52</v>
      </c>
      <c r="E22" t="s">
        <v>15</v>
      </c>
      <c r="F22" t="s">
        <v>32</v>
      </c>
      <c r="G22" t="s">
        <v>56</v>
      </c>
      <c r="H22">
        <v>3</v>
      </c>
      <c r="I22">
        <v>823.29</v>
      </c>
      <c r="J22">
        <v>2469.87</v>
      </c>
      <c r="K22">
        <v>565.52</v>
      </c>
      <c r="L22" t="s">
        <v>18</v>
      </c>
      <c r="M22">
        <f>YEAR(SalesData[[#This Row],[Order Date]])</f>
        <v>2022</v>
      </c>
      <c r="N22">
        <f>MONTH(SalesData[[#This Row],[Order Date]])</f>
        <v>1</v>
      </c>
      <c r="O22" t="str">
        <f>TEXT(SalesData[[#This Row],[Order Date]],"mmmm")</f>
        <v>January</v>
      </c>
      <c r="P22" t="str">
        <f>TEXT(SalesData[[#This Row],[Order Date]], "mmmm yyyyy")</f>
        <v>January 2022</v>
      </c>
      <c r="Q22" s="3">
        <f>IF(SalesData[[#This Row],[Total Sales]]=0,0,SalesData[[#This Row],[Profit]]/SalesData[[#This Row],[Total Sales]])</f>
        <v>0.22896751650896607</v>
      </c>
    </row>
    <row r="23" spans="1:17" x14ac:dyDescent="0.3">
      <c r="A23" t="s">
        <v>70</v>
      </c>
      <c r="B23" s="2">
        <v>44581</v>
      </c>
      <c r="C23" t="s">
        <v>25</v>
      </c>
      <c r="D23" t="s">
        <v>71</v>
      </c>
      <c r="E23" t="s">
        <v>37</v>
      </c>
      <c r="F23" t="s">
        <v>49</v>
      </c>
      <c r="G23" t="s">
        <v>72</v>
      </c>
      <c r="H23">
        <v>2</v>
      </c>
      <c r="I23">
        <v>1416.47</v>
      </c>
      <c r="J23">
        <v>2832.94</v>
      </c>
      <c r="K23">
        <v>615.62</v>
      </c>
      <c r="L23" t="s">
        <v>34</v>
      </c>
      <c r="M23">
        <f>YEAR(SalesData[[#This Row],[Order Date]])</f>
        <v>2022</v>
      </c>
      <c r="N23">
        <f>MONTH(SalesData[[#This Row],[Order Date]])</f>
        <v>1</v>
      </c>
      <c r="O23" t="str">
        <f>TEXT(SalesData[[#This Row],[Order Date]],"mmmm")</f>
        <v>January</v>
      </c>
      <c r="P23" t="str">
        <f>TEXT(SalesData[[#This Row],[Order Date]], "mmmm yyyyy")</f>
        <v>January 2022</v>
      </c>
      <c r="Q23" s="3">
        <f>IF(SalesData[[#This Row],[Total Sales]]=0,0,SalesData[[#This Row],[Profit]]/SalesData[[#This Row],[Total Sales]])</f>
        <v>0.21730781449660069</v>
      </c>
    </row>
    <row r="24" spans="1:17" x14ac:dyDescent="0.3">
      <c r="A24" t="s">
        <v>73</v>
      </c>
      <c r="B24" s="2">
        <v>44581</v>
      </c>
      <c r="C24" t="s">
        <v>41</v>
      </c>
      <c r="D24" t="s">
        <v>67</v>
      </c>
      <c r="E24" t="s">
        <v>37</v>
      </c>
      <c r="F24" t="s">
        <v>32</v>
      </c>
      <c r="G24" t="s">
        <v>56</v>
      </c>
      <c r="H24">
        <v>3</v>
      </c>
      <c r="I24">
        <v>594.79</v>
      </c>
      <c r="J24">
        <v>1784.37</v>
      </c>
      <c r="K24">
        <v>363.73</v>
      </c>
      <c r="L24" t="s">
        <v>18</v>
      </c>
      <c r="M24">
        <f>YEAR(SalesData[[#This Row],[Order Date]])</f>
        <v>2022</v>
      </c>
      <c r="N24">
        <f>MONTH(SalesData[[#This Row],[Order Date]])</f>
        <v>1</v>
      </c>
      <c r="O24" t="str">
        <f>TEXT(SalesData[[#This Row],[Order Date]],"mmmm")</f>
        <v>January</v>
      </c>
      <c r="P24" t="str">
        <f>TEXT(SalesData[[#This Row],[Order Date]], "mmmm yyyyy")</f>
        <v>January 2022</v>
      </c>
      <c r="Q24" s="3">
        <f>IF(SalesData[[#This Row],[Total Sales]]=0,0,SalesData[[#This Row],[Profit]]/SalesData[[#This Row],[Total Sales]])</f>
        <v>0.20384225244764262</v>
      </c>
    </row>
    <row r="25" spans="1:17" x14ac:dyDescent="0.3">
      <c r="A25" t="s">
        <v>74</v>
      </c>
      <c r="B25" s="2">
        <v>44583</v>
      </c>
      <c r="C25" t="s">
        <v>41</v>
      </c>
      <c r="D25" t="s">
        <v>42</v>
      </c>
      <c r="E25" t="s">
        <v>37</v>
      </c>
      <c r="F25" t="s">
        <v>49</v>
      </c>
      <c r="G25" t="s">
        <v>50</v>
      </c>
      <c r="H25">
        <v>8</v>
      </c>
      <c r="I25">
        <v>1821.1</v>
      </c>
      <c r="J25">
        <v>14568.8</v>
      </c>
      <c r="K25">
        <v>3848.67</v>
      </c>
      <c r="L25" t="s">
        <v>34</v>
      </c>
      <c r="M25">
        <f>YEAR(SalesData[[#This Row],[Order Date]])</f>
        <v>2022</v>
      </c>
      <c r="N25">
        <f>MONTH(SalesData[[#This Row],[Order Date]])</f>
        <v>1</v>
      </c>
      <c r="O25" t="str">
        <f>TEXT(SalesData[[#This Row],[Order Date]],"mmmm")</f>
        <v>January</v>
      </c>
      <c r="P25" t="str">
        <f>TEXT(SalesData[[#This Row],[Order Date]], "mmmm yyyyy")</f>
        <v>January 2022</v>
      </c>
      <c r="Q25" s="3">
        <f>IF(SalesData[[#This Row],[Total Sales]]=0,0,SalesData[[#This Row],[Profit]]/SalesData[[#This Row],[Total Sales]])</f>
        <v>0.26417206633353468</v>
      </c>
    </row>
    <row r="26" spans="1:17" x14ac:dyDescent="0.3">
      <c r="A26" t="s">
        <v>75</v>
      </c>
      <c r="B26" s="2">
        <v>44583</v>
      </c>
      <c r="C26" t="s">
        <v>41</v>
      </c>
      <c r="D26" t="s">
        <v>67</v>
      </c>
      <c r="E26" t="s">
        <v>15</v>
      </c>
      <c r="F26" t="s">
        <v>49</v>
      </c>
      <c r="G26" t="s">
        <v>63</v>
      </c>
      <c r="H26">
        <v>7</v>
      </c>
      <c r="I26">
        <v>960.72</v>
      </c>
      <c r="J26">
        <v>6725.04</v>
      </c>
      <c r="K26">
        <v>1200.3599999999999</v>
      </c>
      <c r="L26" t="s">
        <v>18</v>
      </c>
      <c r="M26">
        <f>YEAR(SalesData[[#This Row],[Order Date]])</f>
        <v>2022</v>
      </c>
      <c r="N26">
        <f>MONTH(SalesData[[#This Row],[Order Date]])</f>
        <v>1</v>
      </c>
      <c r="O26" t="str">
        <f>TEXT(SalesData[[#This Row],[Order Date]],"mmmm")</f>
        <v>January</v>
      </c>
      <c r="P26" t="str">
        <f>TEXT(SalesData[[#This Row],[Order Date]], "mmmm yyyyy")</f>
        <v>January 2022</v>
      </c>
      <c r="Q26" s="3">
        <f>IF(SalesData[[#This Row],[Total Sales]]=0,0,SalesData[[#This Row],[Profit]]/SalesData[[#This Row],[Total Sales]])</f>
        <v>0.17849113165126154</v>
      </c>
    </row>
    <row r="27" spans="1:17" x14ac:dyDescent="0.3">
      <c r="A27" t="s">
        <v>76</v>
      </c>
      <c r="B27" s="2">
        <v>44584</v>
      </c>
      <c r="C27" t="s">
        <v>41</v>
      </c>
      <c r="D27" t="s">
        <v>67</v>
      </c>
      <c r="E27" t="s">
        <v>27</v>
      </c>
      <c r="F27" t="s">
        <v>22</v>
      </c>
      <c r="G27" t="s">
        <v>58</v>
      </c>
      <c r="H27">
        <v>6</v>
      </c>
      <c r="I27">
        <v>1162.3</v>
      </c>
      <c r="J27">
        <v>6973.8</v>
      </c>
      <c r="K27">
        <v>1657.36</v>
      </c>
      <c r="L27" t="s">
        <v>34</v>
      </c>
      <c r="M27">
        <f>YEAR(SalesData[[#This Row],[Order Date]])</f>
        <v>2022</v>
      </c>
      <c r="N27">
        <f>MONTH(SalesData[[#This Row],[Order Date]])</f>
        <v>1</v>
      </c>
      <c r="O27" t="str">
        <f>TEXT(SalesData[[#This Row],[Order Date]],"mmmm")</f>
        <v>January</v>
      </c>
      <c r="P27" t="str">
        <f>TEXT(SalesData[[#This Row],[Order Date]], "mmmm yyyyy")</f>
        <v>January 2022</v>
      </c>
      <c r="Q27" s="3">
        <f>IF(SalesData[[#This Row],[Total Sales]]=0,0,SalesData[[#This Row],[Profit]]/SalesData[[#This Row],[Total Sales]])</f>
        <v>0.23765522383779286</v>
      </c>
    </row>
    <row r="28" spans="1:17" x14ac:dyDescent="0.3">
      <c r="A28" t="s">
        <v>77</v>
      </c>
      <c r="B28" s="2">
        <v>44585</v>
      </c>
      <c r="C28" t="s">
        <v>41</v>
      </c>
      <c r="D28" t="s">
        <v>42</v>
      </c>
      <c r="E28" t="s">
        <v>27</v>
      </c>
      <c r="F28" t="s">
        <v>49</v>
      </c>
      <c r="G28" t="s">
        <v>72</v>
      </c>
      <c r="H28">
        <v>8</v>
      </c>
      <c r="I28">
        <v>1837.3</v>
      </c>
      <c r="J28">
        <v>14698.4</v>
      </c>
      <c r="K28">
        <v>3720.2</v>
      </c>
      <c r="L28" t="s">
        <v>18</v>
      </c>
      <c r="M28">
        <f>YEAR(SalesData[[#This Row],[Order Date]])</f>
        <v>2022</v>
      </c>
      <c r="N28">
        <f>MONTH(SalesData[[#This Row],[Order Date]])</f>
        <v>1</v>
      </c>
      <c r="O28" t="str">
        <f>TEXT(SalesData[[#This Row],[Order Date]],"mmmm")</f>
        <v>January</v>
      </c>
      <c r="P28" t="str">
        <f>TEXT(SalesData[[#This Row],[Order Date]], "mmmm yyyyy")</f>
        <v>January 2022</v>
      </c>
      <c r="Q28" s="3">
        <f>IF(SalesData[[#This Row],[Total Sales]]=0,0,SalesData[[#This Row],[Profit]]/SalesData[[#This Row],[Total Sales]])</f>
        <v>0.25310237849017581</v>
      </c>
    </row>
    <row r="29" spans="1:17" x14ac:dyDescent="0.3">
      <c r="A29" t="s">
        <v>78</v>
      </c>
      <c r="B29" s="2">
        <v>44587</v>
      </c>
      <c r="C29" t="s">
        <v>25</v>
      </c>
      <c r="D29" t="s">
        <v>26</v>
      </c>
      <c r="E29" t="s">
        <v>37</v>
      </c>
      <c r="F29" t="s">
        <v>16</v>
      </c>
      <c r="G29" t="s">
        <v>28</v>
      </c>
      <c r="H29">
        <v>2</v>
      </c>
      <c r="I29">
        <v>1671.13</v>
      </c>
      <c r="J29">
        <v>3342.26</v>
      </c>
      <c r="K29">
        <v>657.75</v>
      </c>
      <c r="L29" t="s">
        <v>18</v>
      </c>
      <c r="M29">
        <f>YEAR(SalesData[[#This Row],[Order Date]])</f>
        <v>2022</v>
      </c>
      <c r="N29">
        <f>MONTH(SalesData[[#This Row],[Order Date]])</f>
        <v>1</v>
      </c>
      <c r="O29" t="str">
        <f>TEXT(SalesData[[#This Row],[Order Date]],"mmmm")</f>
        <v>January</v>
      </c>
      <c r="P29" t="str">
        <f>TEXT(SalesData[[#This Row],[Order Date]], "mmmm yyyyy")</f>
        <v>January 2022</v>
      </c>
      <c r="Q29" s="3">
        <f>IF(SalesData[[#This Row],[Total Sales]]=0,0,SalesData[[#This Row],[Profit]]/SalesData[[#This Row],[Total Sales]])</f>
        <v>0.1967979750228887</v>
      </c>
    </row>
    <row r="30" spans="1:17" x14ac:dyDescent="0.3">
      <c r="A30" t="s">
        <v>79</v>
      </c>
      <c r="B30" s="2">
        <v>44588</v>
      </c>
      <c r="C30" t="s">
        <v>13</v>
      </c>
      <c r="D30" t="s">
        <v>36</v>
      </c>
      <c r="E30" t="s">
        <v>37</v>
      </c>
      <c r="F30" t="s">
        <v>16</v>
      </c>
      <c r="G30" t="s">
        <v>28</v>
      </c>
      <c r="H30">
        <v>1</v>
      </c>
      <c r="I30">
        <v>1354.03</v>
      </c>
      <c r="J30">
        <v>1354.03</v>
      </c>
      <c r="K30">
        <v>180.99</v>
      </c>
      <c r="L30" t="s">
        <v>34</v>
      </c>
      <c r="M30">
        <f>YEAR(SalesData[[#This Row],[Order Date]])</f>
        <v>2022</v>
      </c>
      <c r="N30">
        <f>MONTH(SalesData[[#This Row],[Order Date]])</f>
        <v>1</v>
      </c>
      <c r="O30" t="str">
        <f>TEXT(SalesData[[#This Row],[Order Date]],"mmmm")</f>
        <v>January</v>
      </c>
      <c r="P30" t="str">
        <f>TEXT(SalesData[[#This Row],[Order Date]], "mmmm yyyyy")</f>
        <v>January 2022</v>
      </c>
      <c r="Q30" s="3">
        <f>IF(SalesData[[#This Row],[Total Sales]]=0,0,SalesData[[#This Row],[Profit]]/SalesData[[#This Row],[Total Sales]])</f>
        <v>0.13366764399607101</v>
      </c>
    </row>
    <row r="31" spans="1:17" x14ac:dyDescent="0.3">
      <c r="A31" t="s">
        <v>80</v>
      </c>
      <c r="B31" s="2">
        <v>44588</v>
      </c>
      <c r="C31" t="s">
        <v>41</v>
      </c>
      <c r="D31" t="s">
        <v>67</v>
      </c>
      <c r="E31" t="s">
        <v>27</v>
      </c>
      <c r="F31" t="s">
        <v>22</v>
      </c>
      <c r="G31" t="s">
        <v>58</v>
      </c>
      <c r="H31">
        <v>4</v>
      </c>
      <c r="I31">
        <v>1866.58</v>
      </c>
      <c r="J31">
        <v>7466.32</v>
      </c>
      <c r="K31">
        <v>1602.5</v>
      </c>
      <c r="L31" t="s">
        <v>34</v>
      </c>
      <c r="M31">
        <f>YEAR(SalesData[[#This Row],[Order Date]])</f>
        <v>2022</v>
      </c>
      <c r="N31">
        <f>MONTH(SalesData[[#This Row],[Order Date]])</f>
        <v>1</v>
      </c>
      <c r="O31" t="str">
        <f>TEXT(SalesData[[#This Row],[Order Date]],"mmmm")</f>
        <v>January</v>
      </c>
      <c r="P31" t="str">
        <f>TEXT(SalesData[[#This Row],[Order Date]], "mmmm yyyyy")</f>
        <v>January 2022</v>
      </c>
      <c r="Q31" s="3">
        <f>IF(SalesData[[#This Row],[Total Sales]]=0,0,SalesData[[#This Row],[Profit]]/SalesData[[#This Row],[Total Sales]])</f>
        <v>0.2146305007018183</v>
      </c>
    </row>
    <row r="32" spans="1:17" x14ac:dyDescent="0.3">
      <c r="A32" t="s">
        <v>81</v>
      </c>
      <c r="B32" s="2">
        <v>44589</v>
      </c>
      <c r="C32" t="s">
        <v>13</v>
      </c>
      <c r="D32" t="s">
        <v>36</v>
      </c>
      <c r="E32" t="s">
        <v>15</v>
      </c>
      <c r="F32" t="s">
        <v>16</v>
      </c>
      <c r="G32" t="s">
        <v>82</v>
      </c>
      <c r="H32">
        <v>6</v>
      </c>
      <c r="I32">
        <v>217.42</v>
      </c>
      <c r="J32">
        <v>1304.52</v>
      </c>
      <c r="K32">
        <v>242.74</v>
      </c>
      <c r="L32" t="s">
        <v>18</v>
      </c>
      <c r="M32">
        <f>YEAR(SalesData[[#This Row],[Order Date]])</f>
        <v>2022</v>
      </c>
      <c r="N32">
        <f>MONTH(SalesData[[#This Row],[Order Date]])</f>
        <v>1</v>
      </c>
      <c r="O32" t="str">
        <f>TEXT(SalesData[[#This Row],[Order Date]],"mmmm")</f>
        <v>January</v>
      </c>
      <c r="P32" t="str">
        <f>TEXT(SalesData[[#This Row],[Order Date]], "mmmm yyyyy")</f>
        <v>January 2022</v>
      </c>
      <c r="Q32" s="3">
        <f>IF(SalesData[[#This Row],[Total Sales]]=0,0,SalesData[[#This Row],[Profit]]/SalesData[[#This Row],[Total Sales]])</f>
        <v>0.18607610462085672</v>
      </c>
    </row>
    <row r="33" spans="1:17" x14ac:dyDescent="0.3">
      <c r="A33" t="s">
        <v>83</v>
      </c>
      <c r="B33" s="2">
        <v>44589</v>
      </c>
      <c r="C33" t="s">
        <v>13</v>
      </c>
      <c r="D33" t="s">
        <v>36</v>
      </c>
      <c r="E33" t="s">
        <v>37</v>
      </c>
      <c r="F33" t="s">
        <v>16</v>
      </c>
      <c r="G33" t="s">
        <v>38</v>
      </c>
      <c r="H33">
        <v>7</v>
      </c>
      <c r="I33">
        <v>1386.31</v>
      </c>
      <c r="J33">
        <v>9704.17</v>
      </c>
      <c r="K33">
        <v>1091.28</v>
      </c>
      <c r="L33" t="s">
        <v>18</v>
      </c>
      <c r="M33">
        <f>YEAR(SalesData[[#This Row],[Order Date]])</f>
        <v>2022</v>
      </c>
      <c r="N33">
        <f>MONTH(SalesData[[#This Row],[Order Date]])</f>
        <v>1</v>
      </c>
      <c r="O33" t="str">
        <f>TEXT(SalesData[[#This Row],[Order Date]],"mmmm")</f>
        <v>January</v>
      </c>
      <c r="P33" t="str">
        <f>TEXT(SalesData[[#This Row],[Order Date]], "mmmm yyyyy")</f>
        <v>January 2022</v>
      </c>
      <c r="Q33" s="3">
        <f>IF(SalesData[[#This Row],[Total Sales]]=0,0,SalesData[[#This Row],[Profit]]/SalesData[[#This Row],[Total Sales]])</f>
        <v>0.11245474883477927</v>
      </c>
    </row>
    <row r="34" spans="1:17" x14ac:dyDescent="0.3">
      <c r="A34" t="s">
        <v>84</v>
      </c>
      <c r="B34" s="2">
        <v>44589</v>
      </c>
      <c r="C34" t="s">
        <v>30</v>
      </c>
      <c r="D34" t="s">
        <v>52</v>
      </c>
      <c r="E34" t="s">
        <v>15</v>
      </c>
      <c r="F34" t="s">
        <v>22</v>
      </c>
      <c r="G34" t="s">
        <v>58</v>
      </c>
      <c r="H34">
        <v>2</v>
      </c>
      <c r="I34">
        <v>715.34</v>
      </c>
      <c r="J34">
        <v>1430.68</v>
      </c>
      <c r="K34">
        <v>278.38</v>
      </c>
      <c r="L34" t="s">
        <v>18</v>
      </c>
      <c r="M34">
        <f>YEAR(SalesData[[#This Row],[Order Date]])</f>
        <v>2022</v>
      </c>
      <c r="N34">
        <f>MONTH(SalesData[[#This Row],[Order Date]])</f>
        <v>1</v>
      </c>
      <c r="O34" t="str">
        <f>TEXT(SalesData[[#This Row],[Order Date]],"mmmm")</f>
        <v>January</v>
      </c>
      <c r="P34" t="str">
        <f>TEXT(SalesData[[#This Row],[Order Date]], "mmmm yyyyy")</f>
        <v>January 2022</v>
      </c>
      <c r="Q34" s="3">
        <f>IF(SalesData[[#This Row],[Total Sales]]=0,0,SalesData[[#This Row],[Profit]]/SalesData[[#This Row],[Total Sales]])</f>
        <v>0.19457880168870745</v>
      </c>
    </row>
    <row r="35" spans="1:17" x14ac:dyDescent="0.3">
      <c r="A35" t="s">
        <v>85</v>
      </c>
      <c r="B35" s="2">
        <v>44589</v>
      </c>
      <c r="C35" t="s">
        <v>30</v>
      </c>
      <c r="D35" t="s">
        <v>31</v>
      </c>
      <c r="E35" t="s">
        <v>27</v>
      </c>
      <c r="F35" t="s">
        <v>46</v>
      </c>
      <c r="G35" t="s">
        <v>68</v>
      </c>
      <c r="H35">
        <v>8</v>
      </c>
      <c r="I35">
        <v>2268.11</v>
      </c>
      <c r="J35">
        <v>18144.88</v>
      </c>
      <c r="K35">
        <v>2525.0100000000002</v>
      </c>
      <c r="L35" t="s">
        <v>18</v>
      </c>
      <c r="M35">
        <f>YEAR(SalesData[[#This Row],[Order Date]])</f>
        <v>2022</v>
      </c>
      <c r="N35">
        <f>MONTH(SalesData[[#This Row],[Order Date]])</f>
        <v>1</v>
      </c>
      <c r="O35" t="str">
        <f>TEXT(SalesData[[#This Row],[Order Date]],"mmmm")</f>
        <v>January</v>
      </c>
      <c r="P35" t="str">
        <f>TEXT(SalesData[[#This Row],[Order Date]], "mmmm yyyyy")</f>
        <v>January 2022</v>
      </c>
      <c r="Q35" s="3">
        <f>IF(SalesData[[#This Row],[Total Sales]]=0,0,SalesData[[#This Row],[Profit]]/SalesData[[#This Row],[Total Sales]])</f>
        <v>0.13915826392899816</v>
      </c>
    </row>
    <row r="36" spans="1:17" x14ac:dyDescent="0.3">
      <c r="A36" t="s">
        <v>86</v>
      </c>
      <c r="B36" s="2">
        <v>44589</v>
      </c>
      <c r="C36" t="s">
        <v>41</v>
      </c>
      <c r="D36" t="s">
        <v>42</v>
      </c>
      <c r="E36" t="s">
        <v>37</v>
      </c>
      <c r="F36" t="s">
        <v>32</v>
      </c>
      <c r="G36" t="s">
        <v>33</v>
      </c>
      <c r="H36">
        <v>4</v>
      </c>
      <c r="I36">
        <v>679.1</v>
      </c>
      <c r="J36">
        <v>2716.4</v>
      </c>
      <c r="K36">
        <v>426.41</v>
      </c>
      <c r="L36" t="s">
        <v>18</v>
      </c>
      <c r="M36">
        <f>YEAR(SalesData[[#This Row],[Order Date]])</f>
        <v>2022</v>
      </c>
      <c r="N36">
        <f>MONTH(SalesData[[#This Row],[Order Date]])</f>
        <v>1</v>
      </c>
      <c r="O36" t="str">
        <f>TEXT(SalesData[[#This Row],[Order Date]],"mmmm")</f>
        <v>January</v>
      </c>
      <c r="P36" t="str">
        <f>TEXT(SalesData[[#This Row],[Order Date]], "mmmm yyyyy")</f>
        <v>January 2022</v>
      </c>
      <c r="Q36" s="3">
        <f>IF(SalesData[[#This Row],[Total Sales]]=0,0,SalesData[[#This Row],[Profit]]/SalesData[[#This Row],[Total Sales]])</f>
        <v>0.15697614489765868</v>
      </c>
    </row>
    <row r="37" spans="1:17" x14ac:dyDescent="0.3">
      <c r="A37" t="s">
        <v>87</v>
      </c>
      <c r="B37" s="2">
        <v>44593</v>
      </c>
      <c r="C37" t="s">
        <v>30</v>
      </c>
      <c r="D37" t="s">
        <v>31</v>
      </c>
      <c r="E37" t="s">
        <v>37</v>
      </c>
      <c r="F37" t="s">
        <v>46</v>
      </c>
      <c r="G37" t="s">
        <v>53</v>
      </c>
      <c r="H37">
        <v>4</v>
      </c>
      <c r="I37">
        <v>773.34</v>
      </c>
      <c r="J37">
        <v>3093.36</v>
      </c>
      <c r="K37">
        <v>853.46</v>
      </c>
      <c r="L37" t="s">
        <v>18</v>
      </c>
      <c r="M37">
        <f>YEAR(SalesData[[#This Row],[Order Date]])</f>
        <v>2022</v>
      </c>
      <c r="N37">
        <f>MONTH(SalesData[[#This Row],[Order Date]])</f>
        <v>2</v>
      </c>
      <c r="O37" t="str">
        <f>TEXT(SalesData[[#This Row],[Order Date]],"mmmm")</f>
        <v>February</v>
      </c>
      <c r="P37" t="str">
        <f>TEXT(SalesData[[#This Row],[Order Date]], "mmmm yyyyy")</f>
        <v>February 2022</v>
      </c>
      <c r="Q37" s="3">
        <f>IF(SalesData[[#This Row],[Total Sales]]=0,0,SalesData[[#This Row],[Profit]]/SalesData[[#This Row],[Total Sales]])</f>
        <v>0.27590063878759669</v>
      </c>
    </row>
    <row r="38" spans="1:17" x14ac:dyDescent="0.3">
      <c r="A38" t="s">
        <v>88</v>
      </c>
      <c r="B38" s="2">
        <v>44594</v>
      </c>
      <c r="C38" t="s">
        <v>13</v>
      </c>
      <c r="D38" t="s">
        <v>14</v>
      </c>
      <c r="E38" t="s">
        <v>37</v>
      </c>
      <c r="F38" t="s">
        <v>16</v>
      </c>
      <c r="G38" t="s">
        <v>38</v>
      </c>
      <c r="H38">
        <v>4</v>
      </c>
      <c r="I38">
        <v>1383.98</v>
      </c>
      <c r="J38">
        <v>5535.92</v>
      </c>
      <c r="K38">
        <v>1619.55</v>
      </c>
      <c r="L38" t="s">
        <v>18</v>
      </c>
      <c r="M38">
        <f>YEAR(SalesData[[#This Row],[Order Date]])</f>
        <v>2022</v>
      </c>
      <c r="N38">
        <f>MONTH(SalesData[[#This Row],[Order Date]])</f>
        <v>2</v>
      </c>
      <c r="O38" t="str">
        <f>TEXT(SalesData[[#This Row],[Order Date]],"mmmm")</f>
        <v>February</v>
      </c>
      <c r="P38" t="str">
        <f>TEXT(SalesData[[#This Row],[Order Date]], "mmmm yyyyy")</f>
        <v>February 2022</v>
      </c>
      <c r="Q38" s="3">
        <f>IF(SalesData[[#This Row],[Total Sales]]=0,0,SalesData[[#This Row],[Profit]]/SalesData[[#This Row],[Total Sales]])</f>
        <v>0.29255299932079942</v>
      </c>
    </row>
    <row r="39" spans="1:17" x14ac:dyDescent="0.3">
      <c r="A39" t="s">
        <v>89</v>
      </c>
      <c r="B39" s="2">
        <v>44594</v>
      </c>
      <c r="C39" t="s">
        <v>25</v>
      </c>
      <c r="D39" t="s">
        <v>71</v>
      </c>
      <c r="E39" t="s">
        <v>37</v>
      </c>
      <c r="F39" t="s">
        <v>22</v>
      </c>
      <c r="G39" t="s">
        <v>43</v>
      </c>
      <c r="H39">
        <v>4</v>
      </c>
      <c r="I39">
        <v>1412.65</v>
      </c>
      <c r="J39">
        <v>5650.6</v>
      </c>
      <c r="K39">
        <v>1420.15</v>
      </c>
      <c r="L39" t="s">
        <v>34</v>
      </c>
      <c r="M39">
        <f>YEAR(SalesData[[#This Row],[Order Date]])</f>
        <v>2022</v>
      </c>
      <c r="N39">
        <f>MONTH(SalesData[[#This Row],[Order Date]])</f>
        <v>2</v>
      </c>
      <c r="O39" t="str">
        <f>TEXT(SalesData[[#This Row],[Order Date]],"mmmm")</f>
        <v>February</v>
      </c>
      <c r="P39" t="str">
        <f>TEXT(SalesData[[#This Row],[Order Date]], "mmmm yyyyy")</f>
        <v>February 2022</v>
      </c>
      <c r="Q39" s="3">
        <f>IF(SalesData[[#This Row],[Total Sales]]=0,0,SalesData[[#This Row],[Profit]]/SalesData[[#This Row],[Total Sales]])</f>
        <v>0.25132729267688386</v>
      </c>
    </row>
    <row r="40" spans="1:17" x14ac:dyDescent="0.3">
      <c r="A40" t="s">
        <v>90</v>
      </c>
      <c r="B40" s="2">
        <v>44594</v>
      </c>
      <c r="C40" t="s">
        <v>13</v>
      </c>
      <c r="D40" t="s">
        <v>14</v>
      </c>
      <c r="E40" t="s">
        <v>37</v>
      </c>
      <c r="F40" t="s">
        <v>22</v>
      </c>
      <c r="G40" t="s">
        <v>91</v>
      </c>
      <c r="H40">
        <v>8</v>
      </c>
      <c r="I40">
        <v>1489.26</v>
      </c>
      <c r="J40">
        <v>11914.08</v>
      </c>
      <c r="K40">
        <v>1892.06</v>
      </c>
      <c r="L40" t="s">
        <v>18</v>
      </c>
      <c r="M40">
        <f>YEAR(SalesData[[#This Row],[Order Date]])</f>
        <v>2022</v>
      </c>
      <c r="N40">
        <f>MONTH(SalesData[[#This Row],[Order Date]])</f>
        <v>2</v>
      </c>
      <c r="O40" t="str">
        <f>TEXT(SalesData[[#This Row],[Order Date]],"mmmm")</f>
        <v>February</v>
      </c>
      <c r="P40" t="str">
        <f>TEXT(SalesData[[#This Row],[Order Date]], "mmmm yyyyy")</f>
        <v>February 2022</v>
      </c>
      <c r="Q40" s="3">
        <f>IF(SalesData[[#This Row],[Total Sales]]=0,0,SalesData[[#This Row],[Profit]]/SalesData[[#This Row],[Total Sales]])</f>
        <v>0.15880873722519909</v>
      </c>
    </row>
    <row r="41" spans="1:17" x14ac:dyDescent="0.3">
      <c r="A41" t="s">
        <v>92</v>
      </c>
      <c r="B41" s="2">
        <v>44595</v>
      </c>
      <c r="C41" t="s">
        <v>25</v>
      </c>
      <c r="D41" t="s">
        <v>26</v>
      </c>
      <c r="E41" t="s">
        <v>15</v>
      </c>
      <c r="F41" t="s">
        <v>16</v>
      </c>
      <c r="G41" t="s">
        <v>28</v>
      </c>
      <c r="H41">
        <v>1</v>
      </c>
      <c r="I41">
        <v>2404.84</v>
      </c>
      <c r="J41">
        <v>2404.84</v>
      </c>
      <c r="K41">
        <v>669.37</v>
      </c>
      <c r="L41" t="s">
        <v>18</v>
      </c>
      <c r="M41">
        <f>YEAR(SalesData[[#This Row],[Order Date]])</f>
        <v>2022</v>
      </c>
      <c r="N41">
        <f>MONTH(SalesData[[#This Row],[Order Date]])</f>
        <v>2</v>
      </c>
      <c r="O41" t="str">
        <f>TEXT(SalesData[[#This Row],[Order Date]],"mmmm")</f>
        <v>February</v>
      </c>
      <c r="P41" t="str">
        <f>TEXT(SalesData[[#This Row],[Order Date]], "mmmm yyyyy")</f>
        <v>February 2022</v>
      </c>
      <c r="Q41" s="3">
        <f>IF(SalesData[[#This Row],[Total Sales]]=0,0,SalesData[[#This Row],[Profit]]/SalesData[[#This Row],[Total Sales]])</f>
        <v>0.27834284193543019</v>
      </c>
    </row>
    <row r="42" spans="1:17" x14ac:dyDescent="0.3">
      <c r="A42" t="s">
        <v>93</v>
      </c>
      <c r="B42" s="2">
        <v>44596</v>
      </c>
      <c r="C42" t="s">
        <v>30</v>
      </c>
      <c r="D42" t="s">
        <v>52</v>
      </c>
      <c r="E42" t="s">
        <v>37</v>
      </c>
      <c r="F42" t="s">
        <v>49</v>
      </c>
      <c r="G42" t="s">
        <v>94</v>
      </c>
      <c r="H42">
        <v>2</v>
      </c>
      <c r="I42">
        <v>2195.91</v>
      </c>
      <c r="J42">
        <v>4391.82</v>
      </c>
      <c r="K42">
        <v>912.7</v>
      </c>
      <c r="L42" t="s">
        <v>34</v>
      </c>
      <c r="M42">
        <f>YEAR(SalesData[[#This Row],[Order Date]])</f>
        <v>2022</v>
      </c>
      <c r="N42">
        <f>MONTH(SalesData[[#This Row],[Order Date]])</f>
        <v>2</v>
      </c>
      <c r="O42" t="str">
        <f>TEXT(SalesData[[#This Row],[Order Date]],"mmmm")</f>
        <v>February</v>
      </c>
      <c r="P42" t="str">
        <f>TEXT(SalesData[[#This Row],[Order Date]], "mmmm yyyyy")</f>
        <v>February 2022</v>
      </c>
      <c r="Q42" s="3">
        <f>IF(SalesData[[#This Row],[Total Sales]]=0,0,SalesData[[#This Row],[Profit]]/SalesData[[#This Row],[Total Sales]])</f>
        <v>0.20781817105436928</v>
      </c>
    </row>
    <row r="43" spans="1:17" x14ac:dyDescent="0.3">
      <c r="A43" t="s">
        <v>95</v>
      </c>
      <c r="B43" s="2">
        <v>44596</v>
      </c>
      <c r="C43" t="s">
        <v>30</v>
      </c>
      <c r="D43" t="s">
        <v>31</v>
      </c>
      <c r="E43" t="s">
        <v>27</v>
      </c>
      <c r="F43" t="s">
        <v>16</v>
      </c>
      <c r="G43" t="s">
        <v>38</v>
      </c>
      <c r="H43">
        <v>4</v>
      </c>
      <c r="I43">
        <v>1471.21</v>
      </c>
      <c r="J43">
        <v>5884.84</v>
      </c>
      <c r="K43">
        <v>696.16</v>
      </c>
      <c r="L43" t="s">
        <v>34</v>
      </c>
      <c r="M43">
        <f>YEAR(SalesData[[#This Row],[Order Date]])</f>
        <v>2022</v>
      </c>
      <c r="N43">
        <f>MONTH(SalesData[[#This Row],[Order Date]])</f>
        <v>2</v>
      </c>
      <c r="O43" t="str">
        <f>TEXT(SalesData[[#This Row],[Order Date]],"mmmm")</f>
        <v>February</v>
      </c>
      <c r="P43" t="str">
        <f>TEXT(SalesData[[#This Row],[Order Date]], "mmmm yyyyy")</f>
        <v>February 2022</v>
      </c>
      <c r="Q43" s="3">
        <f>IF(SalesData[[#This Row],[Total Sales]]=0,0,SalesData[[#This Row],[Profit]]/SalesData[[#This Row],[Total Sales]])</f>
        <v>0.11829718395062566</v>
      </c>
    </row>
    <row r="44" spans="1:17" x14ac:dyDescent="0.3">
      <c r="A44" t="s">
        <v>96</v>
      </c>
      <c r="B44" s="2">
        <v>44596</v>
      </c>
      <c r="C44" t="s">
        <v>30</v>
      </c>
      <c r="D44" t="s">
        <v>52</v>
      </c>
      <c r="E44" t="s">
        <v>27</v>
      </c>
      <c r="F44" t="s">
        <v>32</v>
      </c>
      <c r="G44" t="s">
        <v>60</v>
      </c>
      <c r="H44">
        <v>8</v>
      </c>
      <c r="I44">
        <v>1111.45</v>
      </c>
      <c r="J44">
        <v>8891.6</v>
      </c>
      <c r="K44">
        <v>2639.65</v>
      </c>
      <c r="L44" t="s">
        <v>34</v>
      </c>
      <c r="M44">
        <f>YEAR(SalesData[[#This Row],[Order Date]])</f>
        <v>2022</v>
      </c>
      <c r="N44">
        <f>MONTH(SalesData[[#This Row],[Order Date]])</f>
        <v>2</v>
      </c>
      <c r="O44" t="str">
        <f>TEXT(SalesData[[#This Row],[Order Date]],"mmmm")</f>
        <v>February</v>
      </c>
      <c r="P44" t="str">
        <f>TEXT(SalesData[[#This Row],[Order Date]], "mmmm yyyyy")</f>
        <v>February 2022</v>
      </c>
      <c r="Q44" s="3">
        <f>IF(SalesData[[#This Row],[Total Sales]]=0,0,SalesData[[#This Row],[Profit]]/SalesData[[#This Row],[Total Sales]])</f>
        <v>0.29687007962571416</v>
      </c>
    </row>
    <row r="45" spans="1:17" x14ac:dyDescent="0.3">
      <c r="A45" t="s">
        <v>97</v>
      </c>
      <c r="B45" s="2">
        <v>44596</v>
      </c>
      <c r="C45" t="s">
        <v>30</v>
      </c>
      <c r="D45" t="s">
        <v>31</v>
      </c>
      <c r="E45" t="s">
        <v>27</v>
      </c>
      <c r="F45" t="s">
        <v>46</v>
      </c>
      <c r="G45" t="s">
        <v>68</v>
      </c>
      <c r="H45">
        <v>4</v>
      </c>
      <c r="I45">
        <v>1169.6500000000001</v>
      </c>
      <c r="J45">
        <v>4678.6000000000004</v>
      </c>
      <c r="K45">
        <v>1033</v>
      </c>
      <c r="L45" t="s">
        <v>18</v>
      </c>
      <c r="M45">
        <f>YEAR(SalesData[[#This Row],[Order Date]])</f>
        <v>2022</v>
      </c>
      <c r="N45">
        <f>MONTH(SalesData[[#This Row],[Order Date]])</f>
        <v>2</v>
      </c>
      <c r="O45" t="str">
        <f>TEXT(SalesData[[#This Row],[Order Date]],"mmmm")</f>
        <v>February</v>
      </c>
      <c r="P45" t="str">
        <f>TEXT(SalesData[[#This Row],[Order Date]], "mmmm yyyyy")</f>
        <v>February 2022</v>
      </c>
      <c r="Q45" s="3">
        <f>IF(SalesData[[#This Row],[Total Sales]]=0,0,SalesData[[#This Row],[Profit]]/SalesData[[#This Row],[Total Sales]])</f>
        <v>0.22079254477835247</v>
      </c>
    </row>
    <row r="46" spans="1:17" x14ac:dyDescent="0.3">
      <c r="A46" t="s">
        <v>98</v>
      </c>
      <c r="B46" s="2">
        <v>44596</v>
      </c>
      <c r="C46" t="s">
        <v>25</v>
      </c>
      <c r="D46" t="s">
        <v>26</v>
      </c>
      <c r="E46" t="s">
        <v>27</v>
      </c>
      <c r="F46" t="s">
        <v>32</v>
      </c>
      <c r="G46" t="s">
        <v>99</v>
      </c>
      <c r="H46">
        <v>8</v>
      </c>
      <c r="I46">
        <v>2330.48</v>
      </c>
      <c r="J46">
        <v>18643.84</v>
      </c>
      <c r="K46">
        <v>2333.1799999999998</v>
      </c>
      <c r="L46" t="s">
        <v>34</v>
      </c>
      <c r="M46">
        <f>YEAR(SalesData[[#This Row],[Order Date]])</f>
        <v>2022</v>
      </c>
      <c r="N46">
        <f>MONTH(SalesData[[#This Row],[Order Date]])</f>
        <v>2</v>
      </c>
      <c r="O46" t="str">
        <f>TEXT(SalesData[[#This Row],[Order Date]],"mmmm")</f>
        <v>February</v>
      </c>
      <c r="P46" t="str">
        <f>TEXT(SalesData[[#This Row],[Order Date]], "mmmm yyyyy")</f>
        <v>February 2022</v>
      </c>
      <c r="Q46" s="3">
        <f>IF(SalesData[[#This Row],[Total Sales]]=0,0,SalesData[[#This Row],[Profit]]/SalesData[[#This Row],[Total Sales]])</f>
        <v>0.12514481995125468</v>
      </c>
    </row>
    <row r="47" spans="1:17" x14ac:dyDescent="0.3">
      <c r="A47" t="s">
        <v>100</v>
      </c>
      <c r="B47" s="2">
        <v>44599</v>
      </c>
      <c r="C47" t="s">
        <v>25</v>
      </c>
      <c r="D47" t="s">
        <v>26</v>
      </c>
      <c r="E47" t="s">
        <v>27</v>
      </c>
      <c r="F47" t="s">
        <v>49</v>
      </c>
      <c r="G47" t="s">
        <v>94</v>
      </c>
      <c r="H47">
        <v>5</v>
      </c>
      <c r="I47">
        <v>1261.33</v>
      </c>
      <c r="J47">
        <v>6306.65</v>
      </c>
      <c r="K47">
        <v>703.27</v>
      </c>
      <c r="L47" t="s">
        <v>34</v>
      </c>
      <c r="M47">
        <f>YEAR(SalesData[[#This Row],[Order Date]])</f>
        <v>2022</v>
      </c>
      <c r="N47">
        <f>MONTH(SalesData[[#This Row],[Order Date]])</f>
        <v>2</v>
      </c>
      <c r="O47" t="str">
        <f>TEXT(SalesData[[#This Row],[Order Date]],"mmmm")</f>
        <v>February</v>
      </c>
      <c r="P47" t="str">
        <f>TEXT(SalesData[[#This Row],[Order Date]], "mmmm yyyyy")</f>
        <v>February 2022</v>
      </c>
      <c r="Q47" s="3">
        <f>IF(SalesData[[#This Row],[Total Sales]]=0,0,SalesData[[#This Row],[Profit]]/SalesData[[#This Row],[Total Sales]])</f>
        <v>0.11151245114284129</v>
      </c>
    </row>
    <row r="48" spans="1:17" x14ac:dyDescent="0.3">
      <c r="A48" t="s">
        <v>101</v>
      </c>
      <c r="B48" s="2">
        <v>44599</v>
      </c>
      <c r="C48" t="s">
        <v>13</v>
      </c>
      <c r="D48" t="s">
        <v>14</v>
      </c>
      <c r="E48" t="s">
        <v>15</v>
      </c>
      <c r="F48" t="s">
        <v>49</v>
      </c>
      <c r="G48" t="s">
        <v>50</v>
      </c>
      <c r="H48">
        <v>5</v>
      </c>
      <c r="I48">
        <v>758.65</v>
      </c>
      <c r="J48">
        <v>3793.25</v>
      </c>
      <c r="K48">
        <v>1062.17</v>
      </c>
      <c r="L48" t="s">
        <v>18</v>
      </c>
      <c r="M48">
        <f>YEAR(SalesData[[#This Row],[Order Date]])</f>
        <v>2022</v>
      </c>
      <c r="N48">
        <f>MONTH(SalesData[[#This Row],[Order Date]])</f>
        <v>2</v>
      </c>
      <c r="O48" t="str">
        <f>TEXT(SalesData[[#This Row],[Order Date]],"mmmm")</f>
        <v>February</v>
      </c>
      <c r="P48" t="str">
        <f>TEXT(SalesData[[#This Row],[Order Date]], "mmmm yyyyy")</f>
        <v>February 2022</v>
      </c>
      <c r="Q48" s="3">
        <f>IF(SalesData[[#This Row],[Total Sales]]=0,0,SalesData[[#This Row],[Profit]]/SalesData[[#This Row],[Total Sales]])</f>
        <v>0.28001581757068478</v>
      </c>
    </row>
    <row r="49" spans="1:17" x14ac:dyDescent="0.3">
      <c r="A49" t="s">
        <v>102</v>
      </c>
      <c r="B49" s="2">
        <v>44601</v>
      </c>
      <c r="C49" t="s">
        <v>13</v>
      </c>
      <c r="D49" t="s">
        <v>36</v>
      </c>
      <c r="E49" t="s">
        <v>37</v>
      </c>
      <c r="F49" t="s">
        <v>16</v>
      </c>
      <c r="G49" t="s">
        <v>17</v>
      </c>
      <c r="H49">
        <v>5</v>
      </c>
      <c r="I49">
        <v>1019.01</v>
      </c>
      <c r="J49">
        <v>5095.05</v>
      </c>
      <c r="K49">
        <v>1127.22</v>
      </c>
      <c r="L49" t="s">
        <v>18</v>
      </c>
      <c r="M49">
        <f>YEAR(SalesData[[#This Row],[Order Date]])</f>
        <v>2022</v>
      </c>
      <c r="N49">
        <f>MONTH(SalesData[[#This Row],[Order Date]])</f>
        <v>2</v>
      </c>
      <c r="O49" t="str">
        <f>TEXT(SalesData[[#This Row],[Order Date]],"mmmm")</f>
        <v>February</v>
      </c>
      <c r="P49" t="str">
        <f>TEXT(SalesData[[#This Row],[Order Date]], "mmmm yyyyy")</f>
        <v>February 2022</v>
      </c>
      <c r="Q49" s="3">
        <f>IF(SalesData[[#This Row],[Total Sales]]=0,0,SalesData[[#This Row],[Profit]]/SalesData[[#This Row],[Total Sales]])</f>
        <v>0.22123826066476285</v>
      </c>
    </row>
    <row r="50" spans="1:17" x14ac:dyDescent="0.3">
      <c r="A50" t="s">
        <v>103</v>
      </c>
      <c r="B50" s="2">
        <v>44601</v>
      </c>
      <c r="C50" t="s">
        <v>13</v>
      </c>
      <c r="D50" t="s">
        <v>36</v>
      </c>
      <c r="E50" t="s">
        <v>27</v>
      </c>
      <c r="F50" t="s">
        <v>32</v>
      </c>
      <c r="G50" t="s">
        <v>56</v>
      </c>
      <c r="H50">
        <v>1</v>
      </c>
      <c r="I50">
        <v>1179.8599999999999</v>
      </c>
      <c r="J50">
        <v>1179.8599999999999</v>
      </c>
      <c r="K50">
        <v>339.78</v>
      </c>
      <c r="L50" t="s">
        <v>34</v>
      </c>
      <c r="M50">
        <f>YEAR(SalesData[[#This Row],[Order Date]])</f>
        <v>2022</v>
      </c>
      <c r="N50">
        <f>MONTH(SalesData[[#This Row],[Order Date]])</f>
        <v>2</v>
      </c>
      <c r="O50" t="str">
        <f>TEXT(SalesData[[#This Row],[Order Date]],"mmmm")</f>
        <v>February</v>
      </c>
      <c r="P50" t="str">
        <f>TEXT(SalesData[[#This Row],[Order Date]], "mmmm yyyyy")</f>
        <v>February 2022</v>
      </c>
      <c r="Q50" s="3">
        <f>IF(SalesData[[#This Row],[Total Sales]]=0,0,SalesData[[#This Row],[Profit]]/SalesData[[#This Row],[Total Sales]])</f>
        <v>0.28798332005492178</v>
      </c>
    </row>
    <row r="51" spans="1:17" x14ac:dyDescent="0.3">
      <c r="A51" t="s">
        <v>104</v>
      </c>
      <c r="B51" s="2">
        <v>44601</v>
      </c>
      <c r="C51" t="s">
        <v>30</v>
      </c>
      <c r="D51" t="s">
        <v>31</v>
      </c>
      <c r="E51" t="s">
        <v>15</v>
      </c>
      <c r="F51" t="s">
        <v>22</v>
      </c>
      <c r="G51" t="s">
        <v>91</v>
      </c>
      <c r="H51">
        <v>5</v>
      </c>
      <c r="I51">
        <v>183.26</v>
      </c>
      <c r="J51">
        <v>916.3</v>
      </c>
      <c r="K51">
        <v>209.7</v>
      </c>
      <c r="L51" t="s">
        <v>18</v>
      </c>
      <c r="M51">
        <f>YEAR(SalesData[[#This Row],[Order Date]])</f>
        <v>2022</v>
      </c>
      <c r="N51">
        <f>MONTH(SalesData[[#This Row],[Order Date]])</f>
        <v>2</v>
      </c>
      <c r="O51" t="str">
        <f>TEXT(SalesData[[#This Row],[Order Date]],"mmmm")</f>
        <v>February</v>
      </c>
      <c r="P51" t="str">
        <f>TEXT(SalesData[[#This Row],[Order Date]], "mmmm yyyyy")</f>
        <v>February 2022</v>
      </c>
      <c r="Q51" s="3">
        <f>IF(SalesData[[#This Row],[Total Sales]]=0,0,SalesData[[#This Row],[Profit]]/SalesData[[#This Row],[Total Sales]])</f>
        <v>0.22885517843501035</v>
      </c>
    </row>
    <row r="52" spans="1:17" x14ac:dyDescent="0.3">
      <c r="A52" t="s">
        <v>105</v>
      </c>
      <c r="B52" s="2">
        <v>44601</v>
      </c>
      <c r="C52" t="s">
        <v>25</v>
      </c>
      <c r="D52" t="s">
        <v>71</v>
      </c>
      <c r="E52" t="s">
        <v>37</v>
      </c>
      <c r="F52" t="s">
        <v>46</v>
      </c>
      <c r="G52" t="s">
        <v>47</v>
      </c>
      <c r="H52">
        <v>2</v>
      </c>
      <c r="I52">
        <v>852.5</v>
      </c>
      <c r="J52">
        <v>1705</v>
      </c>
      <c r="K52">
        <v>356.92</v>
      </c>
      <c r="L52" t="s">
        <v>18</v>
      </c>
      <c r="M52">
        <f>YEAR(SalesData[[#This Row],[Order Date]])</f>
        <v>2022</v>
      </c>
      <c r="N52">
        <f>MONTH(SalesData[[#This Row],[Order Date]])</f>
        <v>2</v>
      </c>
      <c r="O52" t="str">
        <f>TEXT(SalesData[[#This Row],[Order Date]],"mmmm")</f>
        <v>February</v>
      </c>
      <c r="P52" t="str">
        <f>TEXT(SalesData[[#This Row],[Order Date]], "mmmm yyyyy")</f>
        <v>February 2022</v>
      </c>
      <c r="Q52" s="3">
        <f>IF(SalesData[[#This Row],[Total Sales]]=0,0,SalesData[[#This Row],[Profit]]/SalesData[[#This Row],[Total Sales]])</f>
        <v>0.20933724340175955</v>
      </c>
    </row>
    <row r="53" spans="1:17" x14ac:dyDescent="0.3">
      <c r="A53" t="s">
        <v>106</v>
      </c>
      <c r="B53" s="2">
        <v>44601</v>
      </c>
      <c r="C53" t="s">
        <v>30</v>
      </c>
      <c r="D53" t="s">
        <v>31</v>
      </c>
      <c r="E53" t="s">
        <v>37</v>
      </c>
      <c r="F53" t="s">
        <v>22</v>
      </c>
      <c r="G53" t="s">
        <v>43</v>
      </c>
      <c r="H53">
        <v>6</v>
      </c>
      <c r="I53">
        <v>2052.38</v>
      </c>
      <c r="J53">
        <v>12314.28</v>
      </c>
      <c r="K53">
        <v>2345.42</v>
      </c>
      <c r="L53" t="s">
        <v>34</v>
      </c>
      <c r="M53">
        <f>YEAR(SalesData[[#This Row],[Order Date]])</f>
        <v>2022</v>
      </c>
      <c r="N53">
        <f>MONTH(SalesData[[#This Row],[Order Date]])</f>
        <v>2</v>
      </c>
      <c r="O53" t="str">
        <f>TEXT(SalesData[[#This Row],[Order Date]],"mmmm")</f>
        <v>February</v>
      </c>
      <c r="P53" t="str">
        <f>TEXT(SalesData[[#This Row],[Order Date]], "mmmm yyyyy")</f>
        <v>February 2022</v>
      </c>
      <c r="Q53" s="3">
        <f>IF(SalesData[[#This Row],[Total Sales]]=0,0,SalesData[[#This Row],[Profit]]/SalesData[[#This Row],[Total Sales]])</f>
        <v>0.19046342944938721</v>
      </c>
    </row>
    <row r="54" spans="1:17" x14ac:dyDescent="0.3">
      <c r="A54" t="s">
        <v>107</v>
      </c>
      <c r="B54" s="2">
        <v>44601</v>
      </c>
      <c r="C54" t="s">
        <v>13</v>
      </c>
      <c r="D54" t="s">
        <v>14</v>
      </c>
      <c r="E54" t="s">
        <v>27</v>
      </c>
      <c r="F54" t="s">
        <v>46</v>
      </c>
      <c r="G54" t="s">
        <v>47</v>
      </c>
      <c r="H54">
        <v>7</v>
      </c>
      <c r="I54">
        <v>1078.46</v>
      </c>
      <c r="J54">
        <v>7549.22</v>
      </c>
      <c r="K54">
        <v>1141.75</v>
      </c>
      <c r="L54" t="s">
        <v>34</v>
      </c>
      <c r="M54">
        <f>YEAR(SalesData[[#This Row],[Order Date]])</f>
        <v>2022</v>
      </c>
      <c r="N54">
        <f>MONTH(SalesData[[#This Row],[Order Date]])</f>
        <v>2</v>
      </c>
      <c r="O54" t="str">
        <f>TEXT(SalesData[[#This Row],[Order Date]],"mmmm")</f>
        <v>February</v>
      </c>
      <c r="P54" t="str">
        <f>TEXT(SalesData[[#This Row],[Order Date]], "mmmm yyyyy")</f>
        <v>February 2022</v>
      </c>
      <c r="Q54" s="3">
        <f>IF(SalesData[[#This Row],[Total Sales]]=0,0,SalesData[[#This Row],[Profit]]/SalesData[[#This Row],[Total Sales]])</f>
        <v>0.15124079043927716</v>
      </c>
    </row>
    <row r="55" spans="1:17" x14ac:dyDescent="0.3">
      <c r="A55" t="s">
        <v>108</v>
      </c>
      <c r="B55" s="2">
        <v>44606</v>
      </c>
      <c r="C55" t="s">
        <v>13</v>
      </c>
      <c r="D55" t="s">
        <v>14</v>
      </c>
      <c r="E55" t="s">
        <v>15</v>
      </c>
      <c r="F55" t="s">
        <v>46</v>
      </c>
      <c r="G55" t="s">
        <v>47</v>
      </c>
      <c r="H55">
        <v>5</v>
      </c>
      <c r="I55">
        <v>2075.66</v>
      </c>
      <c r="J55">
        <v>10378.299999999999</v>
      </c>
      <c r="K55">
        <v>3028.54</v>
      </c>
      <c r="L55" t="s">
        <v>34</v>
      </c>
      <c r="M55">
        <f>YEAR(SalesData[[#This Row],[Order Date]])</f>
        <v>2022</v>
      </c>
      <c r="N55">
        <f>MONTH(SalesData[[#This Row],[Order Date]])</f>
        <v>2</v>
      </c>
      <c r="O55" t="str">
        <f>TEXT(SalesData[[#This Row],[Order Date]],"mmmm")</f>
        <v>February</v>
      </c>
      <c r="P55" t="str">
        <f>TEXT(SalesData[[#This Row],[Order Date]], "mmmm yyyyy")</f>
        <v>February 2022</v>
      </c>
      <c r="Q55" s="3">
        <f>IF(SalesData[[#This Row],[Total Sales]]=0,0,SalesData[[#This Row],[Profit]]/SalesData[[#This Row],[Total Sales]])</f>
        <v>0.29181465172523441</v>
      </c>
    </row>
    <row r="56" spans="1:17" x14ac:dyDescent="0.3">
      <c r="A56" t="s">
        <v>109</v>
      </c>
      <c r="B56" s="2">
        <v>44607</v>
      </c>
      <c r="C56" t="s">
        <v>13</v>
      </c>
      <c r="D56" t="s">
        <v>14</v>
      </c>
      <c r="E56" t="s">
        <v>15</v>
      </c>
      <c r="F56" t="s">
        <v>46</v>
      </c>
      <c r="G56" t="s">
        <v>68</v>
      </c>
      <c r="H56">
        <v>4</v>
      </c>
      <c r="I56">
        <v>1976.2</v>
      </c>
      <c r="J56">
        <v>7904.8</v>
      </c>
      <c r="K56">
        <v>1951.61</v>
      </c>
      <c r="L56" t="s">
        <v>34</v>
      </c>
      <c r="M56">
        <f>YEAR(SalesData[[#This Row],[Order Date]])</f>
        <v>2022</v>
      </c>
      <c r="N56">
        <f>MONTH(SalesData[[#This Row],[Order Date]])</f>
        <v>2</v>
      </c>
      <c r="O56" t="str">
        <f>TEXT(SalesData[[#This Row],[Order Date]],"mmmm")</f>
        <v>February</v>
      </c>
      <c r="P56" t="str">
        <f>TEXT(SalesData[[#This Row],[Order Date]], "mmmm yyyyy")</f>
        <v>February 2022</v>
      </c>
      <c r="Q56" s="3">
        <f>IF(SalesData[[#This Row],[Total Sales]]=0,0,SalesData[[#This Row],[Profit]]/SalesData[[#This Row],[Total Sales]])</f>
        <v>0.24688923185912356</v>
      </c>
    </row>
    <row r="57" spans="1:17" x14ac:dyDescent="0.3">
      <c r="A57" t="s">
        <v>110</v>
      </c>
      <c r="B57" s="2">
        <v>44609</v>
      </c>
      <c r="C57" t="s">
        <v>13</v>
      </c>
      <c r="D57" t="s">
        <v>36</v>
      </c>
      <c r="E57" t="s">
        <v>27</v>
      </c>
      <c r="F57" t="s">
        <v>22</v>
      </c>
      <c r="G57" t="s">
        <v>43</v>
      </c>
      <c r="H57">
        <v>8</v>
      </c>
      <c r="I57">
        <v>359.32</v>
      </c>
      <c r="J57">
        <v>2874.56</v>
      </c>
      <c r="K57">
        <v>666.68</v>
      </c>
      <c r="L57" t="s">
        <v>34</v>
      </c>
      <c r="M57">
        <f>YEAR(SalesData[[#This Row],[Order Date]])</f>
        <v>2022</v>
      </c>
      <c r="N57">
        <f>MONTH(SalesData[[#This Row],[Order Date]])</f>
        <v>2</v>
      </c>
      <c r="O57" t="str">
        <f>TEXT(SalesData[[#This Row],[Order Date]],"mmmm")</f>
        <v>February</v>
      </c>
      <c r="P57" t="str">
        <f>TEXT(SalesData[[#This Row],[Order Date]], "mmmm yyyyy")</f>
        <v>February 2022</v>
      </c>
      <c r="Q57" s="3">
        <f>IF(SalesData[[#This Row],[Total Sales]]=0,0,SalesData[[#This Row],[Profit]]/SalesData[[#This Row],[Total Sales]])</f>
        <v>0.23192419013692528</v>
      </c>
    </row>
    <row r="58" spans="1:17" x14ac:dyDescent="0.3">
      <c r="A58" t="s">
        <v>111</v>
      </c>
      <c r="B58" s="2">
        <v>44609</v>
      </c>
      <c r="C58" t="s">
        <v>13</v>
      </c>
      <c r="D58" t="s">
        <v>36</v>
      </c>
      <c r="E58" t="s">
        <v>27</v>
      </c>
      <c r="F58" t="s">
        <v>16</v>
      </c>
      <c r="G58" t="s">
        <v>38</v>
      </c>
      <c r="H58">
        <v>7</v>
      </c>
      <c r="I58">
        <v>464.25</v>
      </c>
      <c r="J58">
        <v>3249.75</v>
      </c>
      <c r="K58">
        <v>578.29999999999995</v>
      </c>
      <c r="L58" t="s">
        <v>18</v>
      </c>
      <c r="M58">
        <f>YEAR(SalesData[[#This Row],[Order Date]])</f>
        <v>2022</v>
      </c>
      <c r="N58">
        <f>MONTH(SalesData[[#This Row],[Order Date]])</f>
        <v>2</v>
      </c>
      <c r="O58" t="str">
        <f>TEXT(SalesData[[#This Row],[Order Date]],"mmmm")</f>
        <v>February</v>
      </c>
      <c r="P58" t="str">
        <f>TEXT(SalesData[[#This Row],[Order Date]], "mmmm yyyyy")</f>
        <v>February 2022</v>
      </c>
      <c r="Q58" s="3">
        <f>IF(SalesData[[#This Row],[Total Sales]]=0,0,SalesData[[#This Row],[Profit]]/SalesData[[#This Row],[Total Sales]])</f>
        <v>0.17795215016539734</v>
      </c>
    </row>
    <row r="59" spans="1:17" x14ac:dyDescent="0.3">
      <c r="A59" t="s">
        <v>112</v>
      </c>
      <c r="B59" s="2">
        <v>44609</v>
      </c>
      <c r="C59" t="s">
        <v>13</v>
      </c>
      <c r="D59" t="s">
        <v>14</v>
      </c>
      <c r="E59" t="s">
        <v>37</v>
      </c>
      <c r="F59" t="s">
        <v>22</v>
      </c>
      <c r="G59" t="s">
        <v>58</v>
      </c>
      <c r="H59">
        <v>8</v>
      </c>
      <c r="I59">
        <v>1652.29</v>
      </c>
      <c r="J59">
        <v>13218.32</v>
      </c>
      <c r="K59">
        <v>3485.33</v>
      </c>
      <c r="L59" t="s">
        <v>34</v>
      </c>
      <c r="M59">
        <f>YEAR(SalesData[[#This Row],[Order Date]])</f>
        <v>2022</v>
      </c>
      <c r="N59">
        <f>MONTH(SalesData[[#This Row],[Order Date]])</f>
        <v>2</v>
      </c>
      <c r="O59" t="str">
        <f>TEXT(SalesData[[#This Row],[Order Date]],"mmmm")</f>
        <v>February</v>
      </c>
      <c r="P59" t="str">
        <f>TEXT(SalesData[[#This Row],[Order Date]], "mmmm yyyyy")</f>
        <v>February 2022</v>
      </c>
      <c r="Q59" s="3">
        <f>IF(SalesData[[#This Row],[Total Sales]]=0,0,SalesData[[#This Row],[Profit]]/SalesData[[#This Row],[Total Sales]])</f>
        <v>0.2636742036809519</v>
      </c>
    </row>
    <row r="60" spans="1:17" x14ac:dyDescent="0.3">
      <c r="A60" t="s">
        <v>113</v>
      </c>
      <c r="B60" s="2">
        <v>44609</v>
      </c>
      <c r="C60" t="s">
        <v>13</v>
      </c>
      <c r="D60" t="s">
        <v>36</v>
      </c>
      <c r="E60" t="s">
        <v>37</v>
      </c>
      <c r="F60" t="s">
        <v>49</v>
      </c>
      <c r="G60" t="s">
        <v>63</v>
      </c>
      <c r="H60">
        <v>3</v>
      </c>
      <c r="I60">
        <v>2070.4699999999998</v>
      </c>
      <c r="J60">
        <v>6211.41</v>
      </c>
      <c r="K60">
        <v>1053.22</v>
      </c>
      <c r="L60" t="s">
        <v>18</v>
      </c>
      <c r="M60">
        <f>YEAR(SalesData[[#This Row],[Order Date]])</f>
        <v>2022</v>
      </c>
      <c r="N60">
        <f>MONTH(SalesData[[#This Row],[Order Date]])</f>
        <v>2</v>
      </c>
      <c r="O60" t="str">
        <f>TEXT(SalesData[[#This Row],[Order Date]],"mmmm")</f>
        <v>February</v>
      </c>
      <c r="P60" t="str">
        <f>TEXT(SalesData[[#This Row],[Order Date]], "mmmm yyyyy")</f>
        <v>February 2022</v>
      </c>
      <c r="Q60" s="3">
        <f>IF(SalesData[[#This Row],[Total Sales]]=0,0,SalesData[[#This Row],[Profit]]/SalesData[[#This Row],[Total Sales]])</f>
        <v>0.16956214450503188</v>
      </c>
    </row>
    <row r="61" spans="1:17" x14ac:dyDescent="0.3">
      <c r="A61" t="s">
        <v>114</v>
      </c>
      <c r="B61" s="2">
        <v>44610</v>
      </c>
      <c r="C61" t="s">
        <v>13</v>
      </c>
      <c r="D61" t="s">
        <v>36</v>
      </c>
      <c r="E61" t="s">
        <v>15</v>
      </c>
      <c r="F61" t="s">
        <v>22</v>
      </c>
      <c r="G61" t="s">
        <v>23</v>
      </c>
      <c r="H61">
        <v>9</v>
      </c>
      <c r="I61">
        <v>167.95</v>
      </c>
      <c r="J61">
        <v>1511.55</v>
      </c>
      <c r="K61">
        <v>424.11</v>
      </c>
      <c r="L61" t="s">
        <v>34</v>
      </c>
      <c r="M61">
        <f>YEAR(SalesData[[#This Row],[Order Date]])</f>
        <v>2022</v>
      </c>
      <c r="N61">
        <f>MONTH(SalesData[[#This Row],[Order Date]])</f>
        <v>2</v>
      </c>
      <c r="O61" t="str">
        <f>TEXT(SalesData[[#This Row],[Order Date]],"mmmm")</f>
        <v>February</v>
      </c>
      <c r="P61" t="str">
        <f>TEXT(SalesData[[#This Row],[Order Date]], "mmmm yyyyy")</f>
        <v>February 2022</v>
      </c>
      <c r="Q61" s="3">
        <f>IF(SalesData[[#This Row],[Total Sales]]=0,0,SalesData[[#This Row],[Profit]]/SalesData[[#This Row],[Total Sales]])</f>
        <v>0.28057953756078202</v>
      </c>
    </row>
    <row r="62" spans="1:17" x14ac:dyDescent="0.3">
      <c r="A62" t="s">
        <v>115</v>
      </c>
      <c r="B62" s="2">
        <v>44611</v>
      </c>
      <c r="C62" t="s">
        <v>13</v>
      </c>
      <c r="D62" t="s">
        <v>14</v>
      </c>
      <c r="E62" t="s">
        <v>15</v>
      </c>
      <c r="F62" t="s">
        <v>22</v>
      </c>
      <c r="G62" t="s">
        <v>58</v>
      </c>
      <c r="H62">
        <v>1</v>
      </c>
      <c r="I62">
        <v>1535.32</v>
      </c>
      <c r="J62">
        <v>1535.32</v>
      </c>
      <c r="K62">
        <v>388.38</v>
      </c>
      <c r="L62" t="s">
        <v>18</v>
      </c>
      <c r="M62">
        <f>YEAR(SalesData[[#This Row],[Order Date]])</f>
        <v>2022</v>
      </c>
      <c r="N62">
        <f>MONTH(SalesData[[#This Row],[Order Date]])</f>
        <v>2</v>
      </c>
      <c r="O62" t="str">
        <f>TEXT(SalesData[[#This Row],[Order Date]],"mmmm")</f>
        <v>February</v>
      </c>
      <c r="P62" t="str">
        <f>TEXT(SalesData[[#This Row],[Order Date]], "mmmm yyyyy")</f>
        <v>February 2022</v>
      </c>
      <c r="Q62" s="3">
        <f>IF(SalesData[[#This Row],[Total Sales]]=0,0,SalesData[[#This Row],[Profit]]/SalesData[[#This Row],[Total Sales]])</f>
        <v>0.25296355157231065</v>
      </c>
    </row>
    <row r="63" spans="1:17" x14ac:dyDescent="0.3">
      <c r="A63" t="s">
        <v>116</v>
      </c>
      <c r="B63" s="2">
        <v>44611</v>
      </c>
      <c r="C63" t="s">
        <v>41</v>
      </c>
      <c r="D63" t="s">
        <v>67</v>
      </c>
      <c r="E63" t="s">
        <v>15</v>
      </c>
      <c r="F63" t="s">
        <v>49</v>
      </c>
      <c r="G63" t="s">
        <v>72</v>
      </c>
      <c r="H63">
        <v>5</v>
      </c>
      <c r="I63">
        <v>2261.0100000000002</v>
      </c>
      <c r="J63">
        <v>11305.05</v>
      </c>
      <c r="K63">
        <v>1280.74</v>
      </c>
      <c r="L63" t="s">
        <v>34</v>
      </c>
      <c r="M63">
        <f>YEAR(SalesData[[#This Row],[Order Date]])</f>
        <v>2022</v>
      </c>
      <c r="N63">
        <f>MONTH(SalesData[[#This Row],[Order Date]])</f>
        <v>2</v>
      </c>
      <c r="O63" t="str">
        <f>TEXT(SalesData[[#This Row],[Order Date]],"mmmm")</f>
        <v>February</v>
      </c>
      <c r="P63" t="str">
        <f>TEXT(SalesData[[#This Row],[Order Date]], "mmmm yyyyy")</f>
        <v>February 2022</v>
      </c>
      <c r="Q63" s="3">
        <f>IF(SalesData[[#This Row],[Total Sales]]=0,0,SalesData[[#This Row],[Profit]]/SalesData[[#This Row],[Total Sales]])</f>
        <v>0.11328919376738715</v>
      </c>
    </row>
    <row r="64" spans="1:17" x14ac:dyDescent="0.3">
      <c r="A64" t="s">
        <v>117</v>
      </c>
      <c r="B64" s="2">
        <v>44613</v>
      </c>
      <c r="C64" t="s">
        <v>13</v>
      </c>
      <c r="D64" t="s">
        <v>14</v>
      </c>
      <c r="E64" t="s">
        <v>15</v>
      </c>
      <c r="F64" t="s">
        <v>46</v>
      </c>
      <c r="G64" t="s">
        <v>68</v>
      </c>
      <c r="H64">
        <v>2</v>
      </c>
      <c r="I64">
        <v>1216.24</v>
      </c>
      <c r="J64">
        <v>2432.48</v>
      </c>
      <c r="K64">
        <v>426.12</v>
      </c>
      <c r="L64" t="s">
        <v>18</v>
      </c>
      <c r="M64">
        <f>YEAR(SalesData[[#This Row],[Order Date]])</f>
        <v>2022</v>
      </c>
      <c r="N64">
        <f>MONTH(SalesData[[#This Row],[Order Date]])</f>
        <v>2</v>
      </c>
      <c r="O64" t="str">
        <f>TEXT(SalesData[[#This Row],[Order Date]],"mmmm")</f>
        <v>February</v>
      </c>
      <c r="P64" t="str">
        <f>TEXT(SalesData[[#This Row],[Order Date]], "mmmm yyyyy")</f>
        <v>February 2022</v>
      </c>
      <c r="Q64" s="3">
        <f>IF(SalesData[[#This Row],[Total Sales]]=0,0,SalesData[[#This Row],[Profit]]/SalesData[[#This Row],[Total Sales]])</f>
        <v>0.1751792409392883</v>
      </c>
    </row>
    <row r="65" spans="1:17" x14ac:dyDescent="0.3">
      <c r="A65" t="s">
        <v>118</v>
      </c>
      <c r="B65" s="2">
        <v>44615</v>
      </c>
      <c r="C65" t="s">
        <v>13</v>
      </c>
      <c r="D65" t="s">
        <v>36</v>
      </c>
      <c r="E65" t="s">
        <v>27</v>
      </c>
      <c r="F65" t="s">
        <v>32</v>
      </c>
      <c r="G65" t="s">
        <v>33</v>
      </c>
      <c r="H65">
        <v>5</v>
      </c>
      <c r="I65">
        <v>1952.4</v>
      </c>
      <c r="J65">
        <v>9762</v>
      </c>
      <c r="K65">
        <v>2169.77</v>
      </c>
      <c r="L65" t="s">
        <v>34</v>
      </c>
      <c r="M65">
        <f>YEAR(SalesData[[#This Row],[Order Date]])</f>
        <v>2022</v>
      </c>
      <c r="N65">
        <f>MONTH(SalesData[[#This Row],[Order Date]])</f>
        <v>2</v>
      </c>
      <c r="O65" t="str">
        <f>TEXT(SalesData[[#This Row],[Order Date]],"mmmm")</f>
        <v>February</v>
      </c>
      <c r="P65" t="str">
        <f>TEXT(SalesData[[#This Row],[Order Date]], "mmmm yyyyy")</f>
        <v>February 2022</v>
      </c>
      <c r="Q65" s="3">
        <f>IF(SalesData[[#This Row],[Total Sales]]=0,0,SalesData[[#This Row],[Profit]]/SalesData[[#This Row],[Total Sales]])</f>
        <v>0.22226695349313666</v>
      </c>
    </row>
    <row r="66" spans="1:17" x14ac:dyDescent="0.3">
      <c r="A66" t="s">
        <v>119</v>
      </c>
      <c r="B66" s="2">
        <v>44615</v>
      </c>
      <c r="C66" t="s">
        <v>13</v>
      </c>
      <c r="D66" t="s">
        <v>14</v>
      </c>
      <c r="E66" t="s">
        <v>37</v>
      </c>
      <c r="F66" t="s">
        <v>16</v>
      </c>
      <c r="G66" t="s">
        <v>17</v>
      </c>
      <c r="H66">
        <v>4</v>
      </c>
      <c r="I66">
        <v>924.72</v>
      </c>
      <c r="J66">
        <v>3698.88</v>
      </c>
      <c r="K66">
        <v>1055.06</v>
      </c>
      <c r="L66" t="s">
        <v>34</v>
      </c>
      <c r="M66">
        <f>YEAR(SalesData[[#This Row],[Order Date]])</f>
        <v>2022</v>
      </c>
      <c r="N66">
        <f>MONTH(SalesData[[#This Row],[Order Date]])</f>
        <v>2</v>
      </c>
      <c r="O66" t="str">
        <f>TEXT(SalesData[[#This Row],[Order Date]],"mmmm")</f>
        <v>February</v>
      </c>
      <c r="P66" t="str">
        <f>TEXT(SalesData[[#This Row],[Order Date]], "mmmm yyyyy")</f>
        <v>February 2022</v>
      </c>
      <c r="Q66" s="3">
        <f>IF(SalesData[[#This Row],[Total Sales]]=0,0,SalesData[[#This Row],[Profit]]/SalesData[[#This Row],[Total Sales]])</f>
        <v>0.28523769357210826</v>
      </c>
    </row>
    <row r="67" spans="1:17" x14ac:dyDescent="0.3">
      <c r="A67" t="s">
        <v>120</v>
      </c>
      <c r="B67" s="2">
        <v>44615</v>
      </c>
      <c r="C67" t="s">
        <v>20</v>
      </c>
      <c r="D67" t="s">
        <v>121</v>
      </c>
      <c r="E67" t="s">
        <v>15</v>
      </c>
      <c r="F67" t="s">
        <v>16</v>
      </c>
      <c r="G67" t="s">
        <v>82</v>
      </c>
      <c r="H67">
        <v>5</v>
      </c>
      <c r="I67">
        <v>1057.78</v>
      </c>
      <c r="J67">
        <v>5288.9</v>
      </c>
      <c r="K67">
        <v>1453.1</v>
      </c>
      <c r="L67" t="s">
        <v>34</v>
      </c>
      <c r="M67">
        <f>YEAR(SalesData[[#This Row],[Order Date]])</f>
        <v>2022</v>
      </c>
      <c r="N67">
        <f>MONTH(SalesData[[#This Row],[Order Date]])</f>
        <v>2</v>
      </c>
      <c r="O67" t="str">
        <f>TEXT(SalesData[[#This Row],[Order Date]],"mmmm")</f>
        <v>February</v>
      </c>
      <c r="P67" t="str">
        <f>TEXT(SalesData[[#This Row],[Order Date]], "mmmm yyyyy")</f>
        <v>February 2022</v>
      </c>
      <c r="Q67" s="3">
        <f>IF(SalesData[[#This Row],[Total Sales]]=0,0,SalesData[[#This Row],[Profit]]/SalesData[[#This Row],[Total Sales]])</f>
        <v>0.27474522112348504</v>
      </c>
    </row>
    <row r="68" spans="1:17" x14ac:dyDescent="0.3">
      <c r="A68" t="s">
        <v>122</v>
      </c>
      <c r="B68" s="2">
        <v>44618</v>
      </c>
      <c r="C68" t="s">
        <v>41</v>
      </c>
      <c r="D68" t="s">
        <v>67</v>
      </c>
      <c r="E68" t="s">
        <v>15</v>
      </c>
      <c r="F68" t="s">
        <v>46</v>
      </c>
      <c r="G68" t="s">
        <v>123</v>
      </c>
      <c r="H68">
        <v>7</v>
      </c>
      <c r="I68">
        <v>1895.45</v>
      </c>
      <c r="J68">
        <v>13268.15</v>
      </c>
      <c r="K68">
        <v>2049.4</v>
      </c>
      <c r="L68" t="s">
        <v>18</v>
      </c>
      <c r="M68">
        <f>YEAR(SalesData[[#This Row],[Order Date]])</f>
        <v>2022</v>
      </c>
      <c r="N68">
        <f>MONTH(SalesData[[#This Row],[Order Date]])</f>
        <v>2</v>
      </c>
      <c r="O68" t="str">
        <f>TEXT(SalesData[[#This Row],[Order Date]],"mmmm")</f>
        <v>February</v>
      </c>
      <c r="P68" t="str">
        <f>TEXT(SalesData[[#This Row],[Order Date]], "mmmm yyyyy")</f>
        <v>February 2022</v>
      </c>
      <c r="Q68" s="3">
        <f>IF(SalesData[[#This Row],[Total Sales]]=0,0,SalesData[[#This Row],[Profit]]/SalesData[[#This Row],[Total Sales]])</f>
        <v>0.15446011689647768</v>
      </c>
    </row>
    <row r="69" spans="1:17" x14ac:dyDescent="0.3">
      <c r="A69" t="s">
        <v>124</v>
      </c>
      <c r="B69" s="2">
        <v>44620</v>
      </c>
      <c r="C69" t="s">
        <v>20</v>
      </c>
      <c r="D69" t="s">
        <v>121</v>
      </c>
      <c r="E69" t="s">
        <v>27</v>
      </c>
      <c r="F69" t="s">
        <v>46</v>
      </c>
      <c r="G69" t="s">
        <v>68</v>
      </c>
      <c r="H69">
        <v>3</v>
      </c>
      <c r="I69">
        <v>1190.72</v>
      </c>
      <c r="J69">
        <v>3572.16</v>
      </c>
      <c r="K69">
        <v>744.9</v>
      </c>
      <c r="L69" t="s">
        <v>18</v>
      </c>
      <c r="M69">
        <f>YEAR(SalesData[[#This Row],[Order Date]])</f>
        <v>2022</v>
      </c>
      <c r="N69">
        <f>MONTH(SalesData[[#This Row],[Order Date]])</f>
        <v>2</v>
      </c>
      <c r="O69" t="str">
        <f>TEXT(SalesData[[#This Row],[Order Date]],"mmmm")</f>
        <v>February</v>
      </c>
      <c r="P69" t="str">
        <f>TEXT(SalesData[[#This Row],[Order Date]], "mmmm yyyyy")</f>
        <v>February 2022</v>
      </c>
      <c r="Q69" s="3">
        <f>IF(SalesData[[#This Row],[Total Sales]]=0,0,SalesData[[#This Row],[Profit]]/SalesData[[#This Row],[Total Sales]])</f>
        <v>0.20852929320075247</v>
      </c>
    </row>
    <row r="70" spans="1:17" x14ac:dyDescent="0.3">
      <c r="A70" t="s">
        <v>125</v>
      </c>
      <c r="B70" s="2">
        <v>44621</v>
      </c>
      <c r="C70" t="s">
        <v>13</v>
      </c>
      <c r="D70" t="s">
        <v>14</v>
      </c>
      <c r="E70" t="s">
        <v>15</v>
      </c>
      <c r="F70" t="s">
        <v>46</v>
      </c>
      <c r="G70" t="s">
        <v>47</v>
      </c>
      <c r="H70">
        <v>5</v>
      </c>
      <c r="I70">
        <v>747.18</v>
      </c>
      <c r="J70">
        <v>3735.9</v>
      </c>
      <c r="K70">
        <v>984.94</v>
      </c>
      <c r="L70" t="s">
        <v>34</v>
      </c>
      <c r="M70">
        <f>YEAR(SalesData[[#This Row],[Order Date]])</f>
        <v>2022</v>
      </c>
      <c r="N70">
        <f>MONTH(SalesData[[#This Row],[Order Date]])</f>
        <v>3</v>
      </c>
      <c r="O70" t="str">
        <f>TEXT(SalesData[[#This Row],[Order Date]],"mmmm")</f>
        <v>March</v>
      </c>
      <c r="P70" t="str">
        <f>TEXT(SalesData[[#This Row],[Order Date]], "mmmm yyyyy")</f>
        <v>March 2022</v>
      </c>
      <c r="Q70" s="3">
        <f>IF(SalesData[[#This Row],[Total Sales]]=0,0,SalesData[[#This Row],[Profit]]/SalesData[[#This Row],[Total Sales]])</f>
        <v>0.26364196043791321</v>
      </c>
    </row>
    <row r="71" spans="1:17" x14ac:dyDescent="0.3">
      <c r="A71" t="s">
        <v>126</v>
      </c>
      <c r="B71" s="2">
        <v>44621</v>
      </c>
      <c r="C71" t="s">
        <v>20</v>
      </c>
      <c r="D71" t="s">
        <v>121</v>
      </c>
      <c r="E71" t="s">
        <v>15</v>
      </c>
      <c r="F71" t="s">
        <v>46</v>
      </c>
      <c r="G71" t="s">
        <v>53</v>
      </c>
      <c r="H71">
        <v>2</v>
      </c>
      <c r="I71">
        <v>939.21</v>
      </c>
      <c r="J71">
        <v>1878.42</v>
      </c>
      <c r="K71">
        <v>561.83000000000004</v>
      </c>
      <c r="L71" t="s">
        <v>34</v>
      </c>
      <c r="M71">
        <f>YEAR(SalesData[[#This Row],[Order Date]])</f>
        <v>2022</v>
      </c>
      <c r="N71">
        <f>MONTH(SalesData[[#This Row],[Order Date]])</f>
        <v>3</v>
      </c>
      <c r="O71" t="str">
        <f>TEXT(SalesData[[#This Row],[Order Date]],"mmmm")</f>
        <v>March</v>
      </c>
      <c r="P71" t="str">
        <f>TEXT(SalesData[[#This Row],[Order Date]], "mmmm yyyyy")</f>
        <v>March 2022</v>
      </c>
      <c r="Q71" s="3">
        <f>IF(SalesData[[#This Row],[Total Sales]]=0,0,SalesData[[#This Row],[Profit]]/SalesData[[#This Row],[Total Sales]])</f>
        <v>0.29909711353158508</v>
      </c>
    </row>
    <row r="72" spans="1:17" x14ac:dyDescent="0.3">
      <c r="A72" t="s">
        <v>127</v>
      </c>
      <c r="B72" s="2">
        <v>44623</v>
      </c>
      <c r="C72" t="s">
        <v>25</v>
      </c>
      <c r="D72" t="s">
        <v>71</v>
      </c>
      <c r="E72" t="s">
        <v>37</v>
      </c>
      <c r="F72" t="s">
        <v>46</v>
      </c>
      <c r="G72" t="s">
        <v>123</v>
      </c>
      <c r="H72">
        <v>7</v>
      </c>
      <c r="I72">
        <v>453.41</v>
      </c>
      <c r="J72">
        <v>3173.87</v>
      </c>
      <c r="K72">
        <v>656.41</v>
      </c>
      <c r="L72" t="s">
        <v>18</v>
      </c>
      <c r="M72">
        <f>YEAR(SalesData[[#This Row],[Order Date]])</f>
        <v>2022</v>
      </c>
      <c r="N72">
        <f>MONTH(SalesData[[#This Row],[Order Date]])</f>
        <v>3</v>
      </c>
      <c r="O72" t="str">
        <f>TEXT(SalesData[[#This Row],[Order Date]],"mmmm")</f>
        <v>March</v>
      </c>
      <c r="P72" t="str">
        <f>TEXT(SalesData[[#This Row],[Order Date]], "mmmm yyyyy")</f>
        <v>March 2022</v>
      </c>
      <c r="Q72" s="3">
        <f>IF(SalesData[[#This Row],[Total Sales]]=0,0,SalesData[[#This Row],[Profit]]/SalesData[[#This Row],[Total Sales]])</f>
        <v>0.20681691436637292</v>
      </c>
    </row>
    <row r="73" spans="1:17" x14ac:dyDescent="0.3">
      <c r="A73" t="s">
        <v>128</v>
      </c>
      <c r="B73" s="2">
        <v>44623</v>
      </c>
      <c r="C73" t="s">
        <v>25</v>
      </c>
      <c r="D73" t="s">
        <v>71</v>
      </c>
      <c r="E73" t="s">
        <v>27</v>
      </c>
      <c r="F73" t="s">
        <v>46</v>
      </c>
      <c r="G73" t="s">
        <v>53</v>
      </c>
      <c r="H73">
        <v>3</v>
      </c>
      <c r="I73">
        <v>1040.51</v>
      </c>
      <c r="J73">
        <v>3121.53</v>
      </c>
      <c r="K73">
        <v>643.62</v>
      </c>
      <c r="L73" t="s">
        <v>34</v>
      </c>
      <c r="M73">
        <f>YEAR(SalesData[[#This Row],[Order Date]])</f>
        <v>2022</v>
      </c>
      <c r="N73">
        <f>MONTH(SalesData[[#This Row],[Order Date]])</f>
        <v>3</v>
      </c>
      <c r="O73" t="str">
        <f>TEXT(SalesData[[#This Row],[Order Date]],"mmmm")</f>
        <v>March</v>
      </c>
      <c r="P73" t="str">
        <f>TEXT(SalesData[[#This Row],[Order Date]], "mmmm yyyyy")</f>
        <v>March 2022</v>
      </c>
      <c r="Q73" s="3">
        <f>IF(SalesData[[#This Row],[Total Sales]]=0,0,SalesData[[#This Row],[Profit]]/SalesData[[#This Row],[Total Sales]])</f>
        <v>0.20618735043392181</v>
      </c>
    </row>
    <row r="74" spans="1:17" x14ac:dyDescent="0.3">
      <c r="A74" t="s">
        <v>129</v>
      </c>
      <c r="B74" s="2">
        <v>44626</v>
      </c>
      <c r="C74" t="s">
        <v>13</v>
      </c>
      <c r="D74" t="s">
        <v>14</v>
      </c>
      <c r="E74" t="s">
        <v>15</v>
      </c>
      <c r="F74" t="s">
        <v>16</v>
      </c>
      <c r="G74" t="s">
        <v>17</v>
      </c>
      <c r="H74">
        <v>9</v>
      </c>
      <c r="I74">
        <v>195.71</v>
      </c>
      <c r="J74">
        <v>1761.39</v>
      </c>
      <c r="K74">
        <v>177.25</v>
      </c>
      <c r="L74" t="s">
        <v>34</v>
      </c>
      <c r="M74">
        <f>YEAR(SalesData[[#This Row],[Order Date]])</f>
        <v>2022</v>
      </c>
      <c r="N74">
        <f>MONTH(SalesData[[#This Row],[Order Date]])</f>
        <v>3</v>
      </c>
      <c r="O74" t="str">
        <f>TEXT(SalesData[[#This Row],[Order Date]],"mmmm")</f>
        <v>March</v>
      </c>
      <c r="P74" t="str">
        <f>TEXT(SalesData[[#This Row],[Order Date]], "mmmm yyyyy")</f>
        <v>March 2022</v>
      </c>
      <c r="Q74" s="3">
        <f>IF(SalesData[[#This Row],[Total Sales]]=0,0,SalesData[[#This Row],[Profit]]/SalesData[[#This Row],[Total Sales]])</f>
        <v>0.10063075184939167</v>
      </c>
    </row>
    <row r="75" spans="1:17" x14ac:dyDescent="0.3">
      <c r="A75" t="s">
        <v>130</v>
      </c>
      <c r="B75" s="2">
        <v>44636</v>
      </c>
      <c r="C75" t="s">
        <v>30</v>
      </c>
      <c r="D75" t="s">
        <v>31</v>
      </c>
      <c r="E75" t="s">
        <v>37</v>
      </c>
      <c r="F75" t="s">
        <v>16</v>
      </c>
      <c r="G75" t="s">
        <v>17</v>
      </c>
      <c r="H75">
        <v>2</v>
      </c>
      <c r="I75">
        <v>1943.38</v>
      </c>
      <c r="J75">
        <v>3886.76</v>
      </c>
      <c r="K75">
        <v>814.99</v>
      </c>
      <c r="L75" t="s">
        <v>18</v>
      </c>
      <c r="M75">
        <f>YEAR(SalesData[[#This Row],[Order Date]])</f>
        <v>2022</v>
      </c>
      <c r="N75">
        <f>MONTH(SalesData[[#This Row],[Order Date]])</f>
        <v>3</v>
      </c>
      <c r="O75" t="str">
        <f>TEXT(SalesData[[#This Row],[Order Date]],"mmmm")</f>
        <v>March</v>
      </c>
      <c r="P75" t="str">
        <f>TEXT(SalesData[[#This Row],[Order Date]], "mmmm yyyyy")</f>
        <v>March 2022</v>
      </c>
      <c r="Q75" s="3">
        <f>IF(SalesData[[#This Row],[Total Sales]]=0,0,SalesData[[#This Row],[Profit]]/SalesData[[#This Row],[Total Sales]])</f>
        <v>0.20968364396052239</v>
      </c>
    </row>
    <row r="76" spans="1:17" x14ac:dyDescent="0.3">
      <c r="A76" t="s">
        <v>131</v>
      </c>
      <c r="B76" s="2">
        <v>44637</v>
      </c>
      <c r="C76" t="s">
        <v>30</v>
      </c>
      <c r="D76" t="s">
        <v>31</v>
      </c>
      <c r="E76" t="s">
        <v>15</v>
      </c>
      <c r="F76" t="s">
        <v>46</v>
      </c>
      <c r="G76" t="s">
        <v>53</v>
      </c>
      <c r="H76">
        <v>8</v>
      </c>
      <c r="I76">
        <v>1824.5</v>
      </c>
      <c r="J76">
        <v>14596</v>
      </c>
      <c r="K76">
        <v>3646.55</v>
      </c>
      <c r="L76" t="s">
        <v>34</v>
      </c>
      <c r="M76">
        <f>YEAR(SalesData[[#This Row],[Order Date]])</f>
        <v>2022</v>
      </c>
      <c r="N76">
        <f>MONTH(SalesData[[#This Row],[Order Date]])</f>
        <v>3</v>
      </c>
      <c r="O76" t="str">
        <f>TEXT(SalesData[[#This Row],[Order Date]],"mmmm")</f>
        <v>March</v>
      </c>
      <c r="P76" t="str">
        <f>TEXT(SalesData[[#This Row],[Order Date]], "mmmm yyyyy")</f>
        <v>March 2022</v>
      </c>
      <c r="Q76" s="3">
        <f>IF(SalesData[[#This Row],[Total Sales]]=0,0,SalesData[[#This Row],[Profit]]/SalesData[[#This Row],[Total Sales]])</f>
        <v>0.24983214579336807</v>
      </c>
    </row>
    <row r="77" spans="1:17" x14ac:dyDescent="0.3">
      <c r="A77" t="s">
        <v>132</v>
      </c>
      <c r="B77" s="2">
        <v>44640</v>
      </c>
      <c r="C77" t="s">
        <v>25</v>
      </c>
      <c r="D77" t="s">
        <v>71</v>
      </c>
      <c r="E77" t="s">
        <v>15</v>
      </c>
      <c r="F77" t="s">
        <v>49</v>
      </c>
      <c r="G77" t="s">
        <v>94</v>
      </c>
      <c r="H77">
        <v>2</v>
      </c>
      <c r="I77">
        <v>101.11</v>
      </c>
      <c r="J77">
        <v>202.22</v>
      </c>
      <c r="K77">
        <v>46.64</v>
      </c>
      <c r="L77" t="s">
        <v>34</v>
      </c>
      <c r="M77">
        <f>YEAR(SalesData[[#This Row],[Order Date]])</f>
        <v>2022</v>
      </c>
      <c r="N77">
        <f>MONTH(SalesData[[#This Row],[Order Date]])</f>
        <v>3</v>
      </c>
      <c r="O77" t="str">
        <f>TEXT(SalesData[[#This Row],[Order Date]],"mmmm")</f>
        <v>March</v>
      </c>
      <c r="P77" t="str">
        <f>TEXT(SalesData[[#This Row],[Order Date]], "mmmm yyyyy")</f>
        <v>March 2022</v>
      </c>
      <c r="Q77" s="3">
        <f>IF(SalesData[[#This Row],[Total Sales]]=0,0,SalesData[[#This Row],[Profit]]/SalesData[[#This Row],[Total Sales]])</f>
        <v>0.23063989714172684</v>
      </c>
    </row>
    <row r="78" spans="1:17" x14ac:dyDescent="0.3">
      <c r="A78" t="s">
        <v>133</v>
      </c>
      <c r="B78" s="2">
        <v>44640</v>
      </c>
      <c r="C78" t="s">
        <v>13</v>
      </c>
      <c r="D78" t="s">
        <v>14</v>
      </c>
      <c r="E78" t="s">
        <v>27</v>
      </c>
      <c r="F78" t="s">
        <v>49</v>
      </c>
      <c r="G78" t="s">
        <v>63</v>
      </c>
      <c r="H78">
        <v>9</v>
      </c>
      <c r="I78">
        <v>885</v>
      </c>
      <c r="J78">
        <v>7965</v>
      </c>
      <c r="K78">
        <v>1059.07</v>
      </c>
      <c r="L78" t="s">
        <v>18</v>
      </c>
      <c r="M78">
        <f>YEAR(SalesData[[#This Row],[Order Date]])</f>
        <v>2022</v>
      </c>
      <c r="N78">
        <f>MONTH(SalesData[[#This Row],[Order Date]])</f>
        <v>3</v>
      </c>
      <c r="O78" t="str">
        <f>TEXT(SalesData[[#This Row],[Order Date]],"mmmm")</f>
        <v>March</v>
      </c>
      <c r="P78" t="str">
        <f>TEXT(SalesData[[#This Row],[Order Date]], "mmmm yyyyy")</f>
        <v>March 2022</v>
      </c>
      <c r="Q78" s="3">
        <f>IF(SalesData[[#This Row],[Total Sales]]=0,0,SalesData[[#This Row],[Profit]]/SalesData[[#This Row],[Total Sales]])</f>
        <v>0.13296547394852479</v>
      </c>
    </row>
    <row r="79" spans="1:17" x14ac:dyDescent="0.3">
      <c r="A79" t="s">
        <v>134</v>
      </c>
      <c r="B79" s="2">
        <v>44640</v>
      </c>
      <c r="C79" t="s">
        <v>20</v>
      </c>
      <c r="D79" t="s">
        <v>21</v>
      </c>
      <c r="E79" t="s">
        <v>37</v>
      </c>
      <c r="F79" t="s">
        <v>16</v>
      </c>
      <c r="G79" t="s">
        <v>38</v>
      </c>
      <c r="H79">
        <v>5</v>
      </c>
      <c r="I79">
        <v>887.42</v>
      </c>
      <c r="J79">
        <v>4437.1000000000004</v>
      </c>
      <c r="K79">
        <v>1099.54</v>
      </c>
      <c r="L79" t="s">
        <v>34</v>
      </c>
      <c r="M79">
        <f>YEAR(SalesData[[#This Row],[Order Date]])</f>
        <v>2022</v>
      </c>
      <c r="N79">
        <f>MONTH(SalesData[[#This Row],[Order Date]])</f>
        <v>3</v>
      </c>
      <c r="O79" t="str">
        <f>TEXT(SalesData[[#This Row],[Order Date]],"mmmm")</f>
        <v>March</v>
      </c>
      <c r="P79" t="str">
        <f>TEXT(SalesData[[#This Row],[Order Date]], "mmmm yyyyy")</f>
        <v>March 2022</v>
      </c>
      <c r="Q79" s="3">
        <f>IF(SalesData[[#This Row],[Total Sales]]=0,0,SalesData[[#This Row],[Profit]]/SalesData[[#This Row],[Total Sales]])</f>
        <v>0.24780599941403167</v>
      </c>
    </row>
    <row r="80" spans="1:17" x14ac:dyDescent="0.3">
      <c r="A80" t="s">
        <v>135</v>
      </c>
      <c r="B80" s="2">
        <v>44640</v>
      </c>
      <c r="C80" t="s">
        <v>41</v>
      </c>
      <c r="D80" t="s">
        <v>67</v>
      </c>
      <c r="E80" t="s">
        <v>37</v>
      </c>
      <c r="F80" t="s">
        <v>16</v>
      </c>
      <c r="G80" t="s">
        <v>82</v>
      </c>
      <c r="H80">
        <v>5</v>
      </c>
      <c r="I80">
        <v>2092.44</v>
      </c>
      <c r="J80">
        <v>10462.200000000001</v>
      </c>
      <c r="K80">
        <v>1967.82</v>
      </c>
      <c r="L80" t="s">
        <v>18</v>
      </c>
      <c r="M80">
        <f>YEAR(SalesData[[#This Row],[Order Date]])</f>
        <v>2022</v>
      </c>
      <c r="N80">
        <f>MONTH(SalesData[[#This Row],[Order Date]])</f>
        <v>3</v>
      </c>
      <c r="O80" t="str">
        <f>TEXT(SalesData[[#This Row],[Order Date]],"mmmm")</f>
        <v>March</v>
      </c>
      <c r="P80" t="str">
        <f>TEXT(SalesData[[#This Row],[Order Date]], "mmmm yyyyy")</f>
        <v>March 2022</v>
      </c>
      <c r="Q80" s="3">
        <f>IF(SalesData[[#This Row],[Total Sales]]=0,0,SalesData[[#This Row],[Profit]]/SalesData[[#This Row],[Total Sales]])</f>
        <v>0.18808854734185926</v>
      </c>
    </row>
    <row r="81" spans="1:17" x14ac:dyDescent="0.3">
      <c r="A81" t="s">
        <v>136</v>
      </c>
      <c r="B81" s="2">
        <v>44641</v>
      </c>
      <c r="C81" t="s">
        <v>30</v>
      </c>
      <c r="D81" t="s">
        <v>52</v>
      </c>
      <c r="E81" t="s">
        <v>37</v>
      </c>
      <c r="F81" t="s">
        <v>22</v>
      </c>
      <c r="G81" t="s">
        <v>58</v>
      </c>
      <c r="H81">
        <v>7</v>
      </c>
      <c r="I81">
        <v>2113.08</v>
      </c>
      <c r="J81">
        <v>14791.56</v>
      </c>
      <c r="K81">
        <v>2195.75</v>
      </c>
      <c r="L81" t="s">
        <v>34</v>
      </c>
      <c r="M81">
        <f>YEAR(SalesData[[#This Row],[Order Date]])</f>
        <v>2022</v>
      </c>
      <c r="N81">
        <f>MONTH(SalesData[[#This Row],[Order Date]])</f>
        <v>3</v>
      </c>
      <c r="O81" t="str">
        <f>TEXT(SalesData[[#This Row],[Order Date]],"mmmm")</f>
        <v>March</v>
      </c>
      <c r="P81" t="str">
        <f>TEXT(SalesData[[#This Row],[Order Date]], "mmmm yyyyy")</f>
        <v>March 2022</v>
      </c>
      <c r="Q81" s="3">
        <f>IF(SalesData[[#This Row],[Total Sales]]=0,0,SalesData[[#This Row],[Profit]]/SalesData[[#This Row],[Total Sales]])</f>
        <v>0.14844614090738231</v>
      </c>
    </row>
    <row r="82" spans="1:17" x14ac:dyDescent="0.3">
      <c r="A82" t="s">
        <v>137</v>
      </c>
      <c r="B82" s="2">
        <v>44642</v>
      </c>
      <c r="C82" t="s">
        <v>30</v>
      </c>
      <c r="D82" t="s">
        <v>31</v>
      </c>
      <c r="E82" t="s">
        <v>27</v>
      </c>
      <c r="F82" t="s">
        <v>32</v>
      </c>
      <c r="G82" t="s">
        <v>60</v>
      </c>
      <c r="H82">
        <v>5</v>
      </c>
      <c r="I82">
        <v>1215.0899999999999</v>
      </c>
      <c r="J82">
        <v>6075.45</v>
      </c>
      <c r="K82">
        <v>1267.3699999999999</v>
      </c>
      <c r="L82" t="s">
        <v>18</v>
      </c>
      <c r="M82">
        <f>YEAR(SalesData[[#This Row],[Order Date]])</f>
        <v>2022</v>
      </c>
      <c r="N82">
        <f>MONTH(SalesData[[#This Row],[Order Date]])</f>
        <v>3</v>
      </c>
      <c r="O82" t="str">
        <f>TEXT(SalesData[[#This Row],[Order Date]],"mmmm")</f>
        <v>March</v>
      </c>
      <c r="P82" t="str">
        <f>TEXT(SalesData[[#This Row],[Order Date]], "mmmm yyyyy")</f>
        <v>March 2022</v>
      </c>
      <c r="Q82" s="3">
        <f>IF(SalesData[[#This Row],[Total Sales]]=0,0,SalesData[[#This Row],[Profit]]/SalesData[[#This Row],[Total Sales]])</f>
        <v>0.20860512390028721</v>
      </c>
    </row>
    <row r="83" spans="1:17" x14ac:dyDescent="0.3">
      <c r="A83" t="s">
        <v>138</v>
      </c>
      <c r="B83" s="2">
        <v>44644</v>
      </c>
      <c r="C83" t="s">
        <v>41</v>
      </c>
      <c r="D83" t="s">
        <v>42</v>
      </c>
      <c r="E83" t="s">
        <v>15</v>
      </c>
      <c r="F83" t="s">
        <v>49</v>
      </c>
      <c r="G83" t="s">
        <v>94</v>
      </c>
      <c r="H83">
        <v>3</v>
      </c>
      <c r="I83">
        <v>1473.33</v>
      </c>
      <c r="J83">
        <v>4419.99</v>
      </c>
      <c r="K83">
        <v>1317.76</v>
      </c>
      <c r="L83" t="s">
        <v>18</v>
      </c>
      <c r="M83">
        <f>YEAR(SalesData[[#This Row],[Order Date]])</f>
        <v>2022</v>
      </c>
      <c r="N83">
        <f>MONTH(SalesData[[#This Row],[Order Date]])</f>
        <v>3</v>
      </c>
      <c r="O83" t="str">
        <f>TEXT(SalesData[[#This Row],[Order Date]],"mmmm")</f>
        <v>March</v>
      </c>
      <c r="P83" t="str">
        <f>TEXT(SalesData[[#This Row],[Order Date]], "mmmm yyyyy")</f>
        <v>March 2022</v>
      </c>
      <c r="Q83" s="3">
        <f>IF(SalesData[[#This Row],[Total Sales]]=0,0,SalesData[[#This Row],[Profit]]/SalesData[[#This Row],[Total Sales]])</f>
        <v>0.29813642112312472</v>
      </c>
    </row>
    <row r="84" spans="1:17" x14ac:dyDescent="0.3">
      <c r="A84" t="s">
        <v>139</v>
      </c>
      <c r="B84" s="2">
        <v>44652</v>
      </c>
      <c r="C84" t="s">
        <v>41</v>
      </c>
      <c r="D84" t="s">
        <v>42</v>
      </c>
      <c r="E84" t="s">
        <v>15</v>
      </c>
      <c r="F84" t="s">
        <v>32</v>
      </c>
      <c r="G84" t="s">
        <v>56</v>
      </c>
      <c r="H84">
        <v>1</v>
      </c>
      <c r="I84">
        <v>139.55000000000001</v>
      </c>
      <c r="J84">
        <v>139.55000000000001</v>
      </c>
      <c r="K84">
        <v>27.13</v>
      </c>
      <c r="L84" t="s">
        <v>18</v>
      </c>
      <c r="M84">
        <f>YEAR(SalesData[[#This Row],[Order Date]])</f>
        <v>2022</v>
      </c>
      <c r="N84">
        <f>MONTH(SalesData[[#This Row],[Order Date]])</f>
        <v>4</v>
      </c>
      <c r="O84" t="str">
        <f>TEXT(SalesData[[#This Row],[Order Date]],"mmmm")</f>
        <v>April</v>
      </c>
      <c r="P84" t="str">
        <f>TEXT(SalesData[[#This Row],[Order Date]], "mmmm yyyyy")</f>
        <v>April 2022</v>
      </c>
      <c r="Q84" s="3">
        <f>IF(SalesData[[#This Row],[Total Sales]]=0,0,SalesData[[#This Row],[Profit]]/SalesData[[#This Row],[Total Sales]])</f>
        <v>0.19441060551773556</v>
      </c>
    </row>
    <row r="85" spans="1:17" x14ac:dyDescent="0.3">
      <c r="A85" t="s">
        <v>140</v>
      </c>
      <c r="B85" s="2">
        <v>44652</v>
      </c>
      <c r="C85" t="s">
        <v>25</v>
      </c>
      <c r="D85" t="s">
        <v>26</v>
      </c>
      <c r="E85" t="s">
        <v>15</v>
      </c>
      <c r="F85" t="s">
        <v>46</v>
      </c>
      <c r="G85" t="s">
        <v>47</v>
      </c>
      <c r="H85">
        <v>7</v>
      </c>
      <c r="I85">
        <v>1970.41</v>
      </c>
      <c r="J85">
        <v>13792.87</v>
      </c>
      <c r="K85">
        <v>2358.14</v>
      </c>
      <c r="L85" t="s">
        <v>34</v>
      </c>
      <c r="M85">
        <f>YEAR(SalesData[[#This Row],[Order Date]])</f>
        <v>2022</v>
      </c>
      <c r="N85">
        <f>MONTH(SalesData[[#This Row],[Order Date]])</f>
        <v>4</v>
      </c>
      <c r="O85" t="str">
        <f>TEXT(SalesData[[#This Row],[Order Date]],"mmmm")</f>
        <v>April</v>
      </c>
      <c r="P85" t="str">
        <f>TEXT(SalesData[[#This Row],[Order Date]], "mmmm yyyyy")</f>
        <v>April 2022</v>
      </c>
      <c r="Q85" s="3">
        <f>IF(SalesData[[#This Row],[Total Sales]]=0,0,SalesData[[#This Row],[Profit]]/SalesData[[#This Row],[Total Sales]])</f>
        <v>0.17096804363413848</v>
      </c>
    </row>
    <row r="86" spans="1:17" x14ac:dyDescent="0.3">
      <c r="A86" t="s">
        <v>141</v>
      </c>
      <c r="B86" s="2">
        <v>44653</v>
      </c>
      <c r="C86" t="s">
        <v>25</v>
      </c>
      <c r="D86" t="s">
        <v>71</v>
      </c>
      <c r="E86" t="s">
        <v>27</v>
      </c>
      <c r="F86" t="s">
        <v>49</v>
      </c>
      <c r="G86" t="s">
        <v>50</v>
      </c>
      <c r="H86">
        <v>3</v>
      </c>
      <c r="I86">
        <v>2179.69</v>
      </c>
      <c r="J86">
        <v>6539.07</v>
      </c>
      <c r="K86">
        <v>1272.3599999999999</v>
      </c>
      <c r="L86" t="s">
        <v>34</v>
      </c>
      <c r="M86">
        <f>YEAR(SalesData[[#This Row],[Order Date]])</f>
        <v>2022</v>
      </c>
      <c r="N86">
        <f>MONTH(SalesData[[#This Row],[Order Date]])</f>
        <v>4</v>
      </c>
      <c r="O86" t="str">
        <f>TEXT(SalesData[[#This Row],[Order Date]],"mmmm")</f>
        <v>April</v>
      </c>
      <c r="P86" t="str">
        <f>TEXT(SalesData[[#This Row],[Order Date]], "mmmm yyyyy")</f>
        <v>April 2022</v>
      </c>
      <c r="Q86" s="3">
        <f>IF(SalesData[[#This Row],[Total Sales]]=0,0,SalesData[[#This Row],[Profit]]/SalesData[[#This Row],[Total Sales]])</f>
        <v>0.19457812808243374</v>
      </c>
    </row>
    <row r="87" spans="1:17" x14ac:dyDescent="0.3">
      <c r="A87" t="s">
        <v>142</v>
      </c>
      <c r="B87" s="2">
        <v>44653</v>
      </c>
      <c r="C87" t="s">
        <v>13</v>
      </c>
      <c r="D87" t="s">
        <v>36</v>
      </c>
      <c r="E87" t="s">
        <v>27</v>
      </c>
      <c r="F87" t="s">
        <v>46</v>
      </c>
      <c r="G87" t="s">
        <v>68</v>
      </c>
      <c r="H87">
        <v>7</v>
      </c>
      <c r="I87">
        <v>349.96</v>
      </c>
      <c r="J87">
        <v>2449.7199999999998</v>
      </c>
      <c r="K87">
        <v>600.27</v>
      </c>
      <c r="L87" t="s">
        <v>34</v>
      </c>
      <c r="M87">
        <f>YEAR(SalesData[[#This Row],[Order Date]])</f>
        <v>2022</v>
      </c>
      <c r="N87">
        <f>MONTH(SalesData[[#This Row],[Order Date]])</f>
        <v>4</v>
      </c>
      <c r="O87" t="str">
        <f>TEXT(SalesData[[#This Row],[Order Date]],"mmmm")</f>
        <v>April</v>
      </c>
      <c r="P87" t="str">
        <f>TEXT(SalesData[[#This Row],[Order Date]], "mmmm yyyyy")</f>
        <v>April 2022</v>
      </c>
      <c r="Q87" s="3">
        <f>IF(SalesData[[#This Row],[Total Sales]]=0,0,SalesData[[#This Row],[Profit]]/SalesData[[#This Row],[Total Sales]])</f>
        <v>0.24503616739872314</v>
      </c>
    </row>
    <row r="88" spans="1:17" x14ac:dyDescent="0.3">
      <c r="A88" t="s">
        <v>143</v>
      </c>
      <c r="B88" s="2">
        <v>44653</v>
      </c>
      <c r="C88" t="s">
        <v>25</v>
      </c>
      <c r="D88" t="s">
        <v>71</v>
      </c>
      <c r="E88" t="s">
        <v>15</v>
      </c>
      <c r="F88" t="s">
        <v>22</v>
      </c>
      <c r="G88" t="s">
        <v>58</v>
      </c>
      <c r="H88">
        <v>9</v>
      </c>
      <c r="I88">
        <v>1352.36</v>
      </c>
      <c r="J88">
        <v>12171.24</v>
      </c>
      <c r="K88">
        <v>2459.96</v>
      </c>
      <c r="L88" t="s">
        <v>18</v>
      </c>
      <c r="M88">
        <f>YEAR(SalesData[[#This Row],[Order Date]])</f>
        <v>2022</v>
      </c>
      <c r="N88">
        <f>MONTH(SalesData[[#This Row],[Order Date]])</f>
        <v>4</v>
      </c>
      <c r="O88" t="str">
        <f>TEXT(SalesData[[#This Row],[Order Date]],"mmmm")</f>
        <v>April</v>
      </c>
      <c r="P88" t="str">
        <f>TEXT(SalesData[[#This Row],[Order Date]], "mmmm yyyyy")</f>
        <v>April 2022</v>
      </c>
      <c r="Q88" s="3">
        <f>IF(SalesData[[#This Row],[Total Sales]]=0,0,SalesData[[#This Row],[Profit]]/SalesData[[#This Row],[Total Sales]])</f>
        <v>0.20211252099210927</v>
      </c>
    </row>
    <row r="89" spans="1:17" x14ac:dyDescent="0.3">
      <c r="A89" t="s">
        <v>144</v>
      </c>
      <c r="B89" s="2">
        <v>44654</v>
      </c>
      <c r="C89" t="s">
        <v>30</v>
      </c>
      <c r="D89" t="s">
        <v>31</v>
      </c>
      <c r="E89" t="s">
        <v>15</v>
      </c>
      <c r="F89" t="s">
        <v>49</v>
      </c>
      <c r="G89" t="s">
        <v>50</v>
      </c>
      <c r="H89">
        <v>5</v>
      </c>
      <c r="I89">
        <v>301.14999999999998</v>
      </c>
      <c r="J89">
        <v>1505.75</v>
      </c>
      <c r="K89">
        <v>432.82</v>
      </c>
      <c r="L89" t="s">
        <v>18</v>
      </c>
      <c r="M89">
        <f>YEAR(SalesData[[#This Row],[Order Date]])</f>
        <v>2022</v>
      </c>
      <c r="N89">
        <f>MONTH(SalesData[[#This Row],[Order Date]])</f>
        <v>4</v>
      </c>
      <c r="O89" t="str">
        <f>TEXT(SalesData[[#This Row],[Order Date]],"mmmm")</f>
        <v>April</v>
      </c>
      <c r="P89" t="str">
        <f>TEXT(SalesData[[#This Row],[Order Date]], "mmmm yyyyy")</f>
        <v>April 2022</v>
      </c>
      <c r="Q89" s="3">
        <f>IF(SalesData[[#This Row],[Total Sales]]=0,0,SalesData[[#This Row],[Profit]]/SalesData[[#This Row],[Total Sales]])</f>
        <v>0.28744479495268138</v>
      </c>
    </row>
    <row r="90" spans="1:17" x14ac:dyDescent="0.3">
      <c r="A90" t="s">
        <v>145</v>
      </c>
      <c r="B90" s="2">
        <v>44654</v>
      </c>
      <c r="C90" t="s">
        <v>25</v>
      </c>
      <c r="D90" t="s">
        <v>71</v>
      </c>
      <c r="E90" t="s">
        <v>15</v>
      </c>
      <c r="F90" t="s">
        <v>32</v>
      </c>
      <c r="G90" t="s">
        <v>56</v>
      </c>
      <c r="H90">
        <v>6</v>
      </c>
      <c r="I90">
        <v>1564.48</v>
      </c>
      <c r="J90">
        <v>9386.8799999999992</v>
      </c>
      <c r="K90">
        <v>2257.48</v>
      </c>
      <c r="L90" t="s">
        <v>18</v>
      </c>
      <c r="M90">
        <f>YEAR(SalesData[[#This Row],[Order Date]])</f>
        <v>2022</v>
      </c>
      <c r="N90">
        <f>MONTH(SalesData[[#This Row],[Order Date]])</f>
        <v>4</v>
      </c>
      <c r="O90" t="str">
        <f>TEXT(SalesData[[#This Row],[Order Date]],"mmmm")</f>
        <v>April</v>
      </c>
      <c r="P90" t="str">
        <f>TEXT(SalesData[[#This Row],[Order Date]], "mmmm yyyyy")</f>
        <v>April 2022</v>
      </c>
      <c r="Q90" s="3">
        <f>IF(SalesData[[#This Row],[Total Sales]]=0,0,SalesData[[#This Row],[Profit]]/SalesData[[#This Row],[Total Sales]])</f>
        <v>0.24049311379286836</v>
      </c>
    </row>
    <row r="91" spans="1:17" x14ac:dyDescent="0.3">
      <c r="A91" t="s">
        <v>146</v>
      </c>
      <c r="B91" s="2">
        <v>44654</v>
      </c>
      <c r="C91" t="s">
        <v>20</v>
      </c>
      <c r="D91" t="s">
        <v>121</v>
      </c>
      <c r="E91" t="s">
        <v>27</v>
      </c>
      <c r="F91" t="s">
        <v>32</v>
      </c>
      <c r="G91" t="s">
        <v>56</v>
      </c>
      <c r="H91">
        <v>9</v>
      </c>
      <c r="I91">
        <v>926.61</v>
      </c>
      <c r="J91">
        <v>8339.49</v>
      </c>
      <c r="K91">
        <v>1658.24</v>
      </c>
      <c r="L91" t="s">
        <v>18</v>
      </c>
      <c r="M91">
        <f>YEAR(SalesData[[#This Row],[Order Date]])</f>
        <v>2022</v>
      </c>
      <c r="N91">
        <f>MONTH(SalesData[[#This Row],[Order Date]])</f>
        <v>4</v>
      </c>
      <c r="O91" t="str">
        <f>TEXT(SalesData[[#This Row],[Order Date]],"mmmm")</f>
        <v>April</v>
      </c>
      <c r="P91" t="str">
        <f>TEXT(SalesData[[#This Row],[Order Date]], "mmmm yyyyy")</f>
        <v>April 2022</v>
      </c>
      <c r="Q91" s="3">
        <f>IF(SalesData[[#This Row],[Total Sales]]=0,0,SalesData[[#This Row],[Profit]]/SalesData[[#This Row],[Total Sales]])</f>
        <v>0.19884189560752516</v>
      </c>
    </row>
    <row r="92" spans="1:17" x14ac:dyDescent="0.3">
      <c r="A92" t="s">
        <v>147</v>
      </c>
      <c r="B92" s="2">
        <v>44655</v>
      </c>
      <c r="C92" t="s">
        <v>30</v>
      </c>
      <c r="D92" t="s">
        <v>31</v>
      </c>
      <c r="E92" t="s">
        <v>27</v>
      </c>
      <c r="F92" t="s">
        <v>49</v>
      </c>
      <c r="G92" t="s">
        <v>72</v>
      </c>
      <c r="H92">
        <v>5</v>
      </c>
      <c r="I92">
        <v>613.95000000000005</v>
      </c>
      <c r="J92">
        <v>3069.75</v>
      </c>
      <c r="K92">
        <v>613.45000000000005</v>
      </c>
      <c r="L92" t="s">
        <v>18</v>
      </c>
      <c r="M92">
        <f>YEAR(SalesData[[#This Row],[Order Date]])</f>
        <v>2022</v>
      </c>
      <c r="N92">
        <f>MONTH(SalesData[[#This Row],[Order Date]])</f>
        <v>4</v>
      </c>
      <c r="O92" t="str">
        <f>TEXT(SalesData[[#This Row],[Order Date]],"mmmm")</f>
        <v>April</v>
      </c>
      <c r="P92" t="str">
        <f>TEXT(SalesData[[#This Row],[Order Date]], "mmmm yyyyy")</f>
        <v>April 2022</v>
      </c>
      <c r="Q92" s="3">
        <f>IF(SalesData[[#This Row],[Total Sales]]=0,0,SalesData[[#This Row],[Profit]]/SalesData[[#This Row],[Total Sales]])</f>
        <v>0.19983712028666831</v>
      </c>
    </row>
    <row r="93" spans="1:17" x14ac:dyDescent="0.3">
      <c r="A93" t="s">
        <v>148</v>
      </c>
      <c r="B93" s="2">
        <v>44656</v>
      </c>
      <c r="C93" t="s">
        <v>25</v>
      </c>
      <c r="D93" t="s">
        <v>26</v>
      </c>
      <c r="E93" t="s">
        <v>37</v>
      </c>
      <c r="F93" t="s">
        <v>22</v>
      </c>
      <c r="G93" t="s">
        <v>23</v>
      </c>
      <c r="H93">
        <v>3</v>
      </c>
      <c r="I93">
        <v>577.59</v>
      </c>
      <c r="J93">
        <v>1732.77</v>
      </c>
      <c r="K93">
        <v>380.2</v>
      </c>
      <c r="L93" t="s">
        <v>18</v>
      </c>
      <c r="M93">
        <f>YEAR(SalesData[[#This Row],[Order Date]])</f>
        <v>2022</v>
      </c>
      <c r="N93">
        <f>MONTH(SalesData[[#This Row],[Order Date]])</f>
        <v>4</v>
      </c>
      <c r="O93" t="str">
        <f>TEXT(SalesData[[#This Row],[Order Date]],"mmmm")</f>
        <v>April</v>
      </c>
      <c r="P93" t="str">
        <f>TEXT(SalesData[[#This Row],[Order Date]], "mmmm yyyyy")</f>
        <v>April 2022</v>
      </c>
      <c r="Q93" s="3">
        <f>IF(SalesData[[#This Row],[Total Sales]]=0,0,SalesData[[#This Row],[Profit]]/SalesData[[#This Row],[Total Sales]])</f>
        <v>0.21941746452212355</v>
      </c>
    </row>
    <row r="94" spans="1:17" x14ac:dyDescent="0.3">
      <c r="A94" t="s">
        <v>149</v>
      </c>
      <c r="B94" s="2">
        <v>44656</v>
      </c>
      <c r="C94" t="s">
        <v>41</v>
      </c>
      <c r="D94" t="s">
        <v>42</v>
      </c>
      <c r="E94" t="s">
        <v>37</v>
      </c>
      <c r="F94" t="s">
        <v>22</v>
      </c>
      <c r="G94" t="s">
        <v>43</v>
      </c>
      <c r="H94">
        <v>1</v>
      </c>
      <c r="I94">
        <v>830.59</v>
      </c>
      <c r="J94">
        <v>830.59</v>
      </c>
      <c r="K94">
        <v>233.16</v>
      </c>
      <c r="L94" t="s">
        <v>34</v>
      </c>
      <c r="M94">
        <f>YEAR(SalesData[[#This Row],[Order Date]])</f>
        <v>2022</v>
      </c>
      <c r="N94">
        <f>MONTH(SalesData[[#This Row],[Order Date]])</f>
        <v>4</v>
      </c>
      <c r="O94" t="str">
        <f>TEXT(SalesData[[#This Row],[Order Date]],"mmmm")</f>
        <v>April</v>
      </c>
      <c r="P94" t="str">
        <f>TEXT(SalesData[[#This Row],[Order Date]], "mmmm yyyyy")</f>
        <v>April 2022</v>
      </c>
      <c r="Q94" s="3">
        <f>IF(SalesData[[#This Row],[Total Sales]]=0,0,SalesData[[#This Row],[Profit]]/SalesData[[#This Row],[Total Sales]])</f>
        <v>0.28071611745867392</v>
      </c>
    </row>
    <row r="95" spans="1:17" x14ac:dyDescent="0.3">
      <c r="A95" t="s">
        <v>150</v>
      </c>
      <c r="B95" s="2">
        <v>44656</v>
      </c>
      <c r="C95" t="s">
        <v>41</v>
      </c>
      <c r="D95" t="s">
        <v>42</v>
      </c>
      <c r="E95" t="s">
        <v>37</v>
      </c>
      <c r="F95" t="s">
        <v>16</v>
      </c>
      <c r="G95" t="s">
        <v>38</v>
      </c>
      <c r="H95">
        <v>3</v>
      </c>
      <c r="I95">
        <v>2349.11</v>
      </c>
      <c r="J95">
        <v>7047.33</v>
      </c>
      <c r="K95">
        <v>1289.4000000000001</v>
      </c>
      <c r="L95" t="s">
        <v>18</v>
      </c>
      <c r="M95">
        <f>YEAR(SalesData[[#This Row],[Order Date]])</f>
        <v>2022</v>
      </c>
      <c r="N95">
        <f>MONTH(SalesData[[#This Row],[Order Date]])</f>
        <v>4</v>
      </c>
      <c r="O95" t="str">
        <f>TEXT(SalesData[[#This Row],[Order Date]],"mmmm")</f>
        <v>April</v>
      </c>
      <c r="P95" t="str">
        <f>TEXT(SalesData[[#This Row],[Order Date]], "mmmm yyyyy")</f>
        <v>April 2022</v>
      </c>
      <c r="Q95" s="3">
        <f>IF(SalesData[[#This Row],[Total Sales]]=0,0,SalesData[[#This Row],[Profit]]/SalesData[[#This Row],[Total Sales]])</f>
        <v>0.18296290935716081</v>
      </c>
    </row>
    <row r="96" spans="1:17" x14ac:dyDescent="0.3">
      <c r="A96" t="s">
        <v>151</v>
      </c>
      <c r="B96" s="2">
        <v>44657</v>
      </c>
      <c r="C96" t="s">
        <v>13</v>
      </c>
      <c r="D96" t="s">
        <v>36</v>
      </c>
      <c r="E96" t="s">
        <v>15</v>
      </c>
      <c r="F96" t="s">
        <v>46</v>
      </c>
      <c r="G96" t="s">
        <v>68</v>
      </c>
      <c r="H96">
        <v>3</v>
      </c>
      <c r="I96">
        <v>177.16</v>
      </c>
      <c r="J96">
        <v>531.48</v>
      </c>
      <c r="K96">
        <v>73.459999999999994</v>
      </c>
      <c r="L96" t="s">
        <v>18</v>
      </c>
      <c r="M96">
        <f>YEAR(SalesData[[#This Row],[Order Date]])</f>
        <v>2022</v>
      </c>
      <c r="N96">
        <f>MONTH(SalesData[[#This Row],[Order Date]])</f>
        <v>4</v>
      </c>
      <c r="O96" t="str">
        <f>TEXT(SalesData[[#This Row],[Order Date]],"mmmm")</f>
        <v>April</v>
      </c>
      <c r="P96" t="str">
        <f>TEXT(SalesData[[#This Row],[Order Date]], "mmmm yyyyy")</f>
        <v>April 2022</v>
      </c>
      <c r="Q96" s="3">
        <f>IF(SalesData[[#This Row],[Total Sales]]=0,0,SalesData[[#This Row],[Profit]]/SalesData[[#This Row],[Total Sales]])</f>
        <v>0.13821780687890417</v>
      </c>
    </row>
    <row r="97" spans="1:17" x14ac:dyDescent="0.3">
      <c r="A97" t="s">
        <v>152</v>
      </c>
      <c r="B97" s="2">
        <v>44658</v>
      </c>
      <c r="C97" t="s">
        <v>41</v>
      </c>
      <c r="D97" t="s">
        <v>67</v>
      </c>
      <c r="E97" t="s">
        <v>27</v>
      </c>
      <c r="F97" t="s">
        <v>22</v>
      </c>
      <c r="G97" t="s">
        <v>43</v>
      </c>
      <c r="H97">
        <v>6</v>
      </c>
      <c r="I97">
        <v>2234.13</v>
      </c>
      <c r="J97">
        <v>13404.78</v>
      </c>
      <c r="K97">
        <v>1348.31</v>
      </c>
      <c r="L97" t="s">
        <v>34</v>
      </c>
      <c r="M97">
        <f>YEAR(SalesData[[#This Row],[Order Date]])</f>
        <v>2022</v>
      </c>
      <c r="N97">
        <f>MONTH(SalesData[[#This Row],[Order Date]])</f>
        <v>4</v>
      </c>
      <c r="O97" t="str">
        <f>TEXT(SalesData[[#This Row],[Order Date]],"mmmm")</f>
        <v>April</v>
      </c>
      <c r="P97" t="str">
        <f>TEXT(SalesData[[#This Row],[Order Date]], "mmmm yyyyy")</f>
        <v>April 2022</v>
      </c>
      <c r="Q97" s="3">
        <f>IF(SalesData[[#This Row],[Total Sales]]=0,0,SalesData[[#This Row],[Profit]]/SalesData[[#This Row],[Total Sales]])</f>
        <v>0.10058426919352648</v>
      </c>
    </row>
    <row r="98" spans="1:17" x14ac:dyDescent="0.3">
      <c r="A98" t="s">
        <v>153</v>
      </c>
      <c r="B98" s="2">
        <v>44659</v>
      </c>
      <c r="C98" t="s">
        <v>41</v>
      </c>
      <c r="D98" t="s">
        <v>42</v>
      </c>
      <c r="E98" t="s">
        <v>27</v>
      </c>
      <c r="F98" t="s">
        <v>49</v>
      </c>
      <c r="G98" t="s">
        <v>72</v>
      </c>
      <c r="H98">
        <v>6</v>
      </c>
      <c r="I98">
        <v>2478.2600000000002</v>
      </c>
      <c r="J98">
        <v>14869.56</v>
      </c>
      <c r="K98">
        <v>3709.12</v>
      </c>
      <c r="L98" t="s">
        <v>18</v>
      </c>
      <c r="M98">
        <f>YEAR(SalesData[[#This Row],[Order Date]])</f>
        <v>2022</v>
      </c>
      <c r="N98">
        <f>MONTH(SalesData[[#This Row],[Order Date]])</f>
        <v>4</v>
      </c>
      <c r="O98" t="str">
        <f>TEXT(SalesData[[#This Row],[Order Date]],"mmmm")</f>
        <v>April</v>
      </c>
      <c r="P98" t="str">
        <f>TEXT(SalesData[[#This Row],[Order Date]], "mmmm yyyyy")</f>
        <v>April 2022</v>
      </c>
      <c r="Q98" s="3">
        <f>IF(SalesData[[#This Row],[Total Sales]]=0,0,SalesData[[#This Row],[Profit]]/SalesData[[#This Row],[Total Sales]])</f>
        <v>0.24944383021420943</v>
      </c>
    </row>
    <row r="99" spans="1:17" x14ac:dyDescent="0.3">
      <c r="A99" t="s">
        <v>154</v>
      </c>
      <c r="B99" s="2">
        <v>44659</v>
      </c>
      <c r="C99" t="s">
        <v>20</v>
      </c>
      <c r="D99" t="s">
        <v>121</v>
      </c>
      <c r="E99" t="s">
        <v>37</v>
      </c>
      <c r="F99" t="s">
        <v>49</v>
      </c>
      <c r="G99" t="s">
        <v>50</v>
      </c>
      <c r="H99">
        <v>1</v>
      </c>
      <c r="I99">
        <v>2381.3000000000002</v>
      </c>
      <c r="J99">
        <v>2381.3000000000002</v>
      </c>
      <c r="K99">
        <v>297.29000000000002</v>
      </c>
      <c r="L99" t="s">
        <v>18</v>
      </c>
      <c r="M99">
        <f>YEAR(SalesData[[#This Row],[Order Date]])</f>
        <v>2022</v>
      </c>
      <c r="N99">
        <f>MONTH(SalesData[[#This Row],[Order Date]])</f>
        <v>4</v>
      </c>
      <c r="O99" t="str">
        <f>TEXT(SalesData[[#This Row],[Order Date]],"mmmm")</f>
        <v>April</v>
      </c>
      <c r="P99" t="str">
        <f>TEXT(SalesData[[#This Row],[Order Date]], "mmmm yyyyy")</f>
        <v>April 2022</v>
      </c>
      <c r="Q99" s="3">
        <f>IF(SalesData[[#This Row],[Total Sales]]=0,0,SalesData[[#This Row],[Profit]]/SalesData[[#This Row],[Total Sales]])</f>
        <v>0.1248435728383656</v>
      </c>
    </row>
    <row r="100" spans="1:17" x14ac:dyDescent="0.3">
      <c r="A100" t="s">
        <v>155</v>
      </c>
      <c r="B100" s="2">
        <v>44660</v>
      </c>
      <c r="C100" t="s">
        <v>30</v>
      </c>
      <c r="D100" t="s">
        <v>52</v>
      </c>
      <c r="E100" t="s">
        <v>27</v>
      </c>
      <c r="F100" t="s">
        <v>49</v>
      </c>
      <c r="G100" t="s">
        <v>94</v>
      </c>
      <c r="H100">
        <v>2</v>
      </c>
      <c r="I100">
        <v>1310.97</v>
      </c>
      <c r="J100">
        <v>2621.94</v>
      </c>
      <c r="K100">
        <v>686.04</v>
      </c>
      <c r="L100" t="s">
        <v>34</v>
      </c>
      <c r="M100">
        <f>YEAR(SalesData[[#This Row],[Order Date]])</f>
        <v>2022</v>
      </c>
      <c r="N100">
        <f>MONTH(SalesData[[#This Row],[Order Date]])</f>
        <v>4</v>
      </c>
      <c r="O100" t="str">
        <f>TEXT(SalesData[[#This Row],[Order Date]],"mmmm")</f>
        <v>April</v>
      </c>
      <c r="P100" t="str">
        <f>TEXT(SalesData[[#This Row],[Order Date]], "mmmm yyyyy")</f>
        <v>April 2022</v>
      </c>
      <c r="Q100" s="3">
        <f>IF(SalesData[[#This Row],[Total Sales]]=0,0,SalesData[[#This Row],[Profit]]/SalesData[[#This Row],[Total Sales]])</f>
        <v>0.2616535847502231</v>
      </c>
    </row>
    <row r="101" spans="1:17" x14ac:dyDescent="0.3">
      <c r="A101" t="s">
        <v>156</v>
      </c>
      <c r="B101" s="2">
        <v>44663</v>
      </c>
      <c r="C101" t="s">
        <v>13</v>
      </c>
      <c r="D101" t="s">
        <v>14</v>
      </c>
      <c r="E101" t="s">
        <v>15</v>
      </c>
      <c r="F101" t="s">
        <v>32</v>
      </c>
      <c r="G101" t="s">
        <v>33</v>
      </c>
      <c r="H101">
        <v>9</v>
      </c>
      <c r="I101">
        <v>610.74</v>
      </c>
      <c r="J101">
        <v>5496.66</v>
      </c>
      <c r="K101">
        <v>1205.8</v>
      </c>
      <c r="L101" t="s">
        <v>18</v>
      </c>
      <c r="M101">
        <f>YEAR(SalesData[[#This Row],[Order Date]])</f>
        <v>2022</v>
      </c>
      <c r="N101">
        <f>MONTH(SalesData[[#This Row],[Order Date]])</f>
        <v>4</v>
      </c>
      <c r="O101" t="str">
        <f>TEXT(SalesData[[#This Row],[Order Date]],"mmmm")</f>
        <v>April</v>
      </c>
      <c r="P101" t="str">
        <f>TEXT(SalesData[[#This Row],[Order Date]], "mmmm yyyyy")</f>
        <v>April 2022</v>
      </c>
      <c r="Q101" s="3">
        <f>IF(SalesData[[#This Row],[Total Sales]]=0,0,SalesData[[#This Row],[Profit]]/SalesData[[#This Row],[Total Sales]])</f>
        <v>0.2193695807999767</v>
      </c>
    </row>
    <row r="102" spans="1:17" x14ac:dyDescent="0.3">
      <c r="A102" t="s">
        <v>157</v>
      </c>
      <c r="B102" s="2">
        <v>44663</v>
      </c>
      <c r="C102" t="s">
        <v>41</v>
      </c>
      <c r="D102" t="s">
        <v>67</v>
      </c>
      <c r="E102" t="s">
        <v>37</v>
      </c>
      <c r="F102" t="s">
        <v>22</v>
      </c>
      <c r="G102" t="s">
        <v>23</v>
      </c>
      <c r="H102">
        <v>4</v>
      </c>
      <c r="I102">
        <v>203.23</v>
      </c>
      <c r="J102">
        <v>812.92</v>
      </c>
      <c r="K102">
        <v>211.58</v>
      </c>
      <c r="L102" t="s">
        <v>18</v>
      </c>
      <c r="M102">
        <f>YEAR(SalesData[[#This Row],[Order Date]])</f>
        <v>2022</v>
      </c>
      <c r="N102">
        <f>MONTH(SalesData[[#This Row],[Order Date]])</f>
        <v>4</v>
      </c>
      <c r="O102" t="str">
        <f>TEXT(SalesData[[#This Row],[Order Date]],"mmmm")</f>
        <v>April</v>
      </c>
      <c r="P102" t="str">
        <f>TEXT(SalesData[[#This Row],[Order Date]], "mmmm yyyyy")</f>
        <v>April 2022</v>
      </c>
      <c r="Q102" s="3">
        <f>IF(SalesData[[#This Row],[Total Sales]]=0,0,SalesData[[#This Row],[Profit]]/SalesData[[#This Row],[Total Sales]])</f>
        <v>0.26027161344289723</v>
      </c>
    </row>
    <row r="103" spans="1:17" x14ac:dyDescent="0.3">
      <c r="A103" t="s">
        <v>158</v>
      </c>
      <c r="B103" s="2">
        <v>44663</v>
      </c>
      <c r="C103" t="s">
        <v>41</v>
      </c>
      <c r="D103" t="s">
        <v>67</v>
      </c>
      <c r="E103" t="s">
        <v>27</v>
      </c>
      <c r="F103" t="s">
        <v>16</v>
      </c>
      <c r="G103" t="s">
        <v>28</v>
      </c>
      <c r="H103">
        <v>6</v>
      </c>
      <c r="I103">
        <v>340.31</v>
      </c>
      <c r="J103">
        <v>2041.86</v>
      </c>
      <c r="K103">
        <v>596.84</v>
      </c>
      <c r="L103" t="s">
        <v>34</v>
      </c>
      <c r="M103">
        <f>YEAR(SalesData[[#This Row],[Order Date]])</f>
        <v>2022</v>
      </c>
      <c r="N103">
        <f>MONTH(SalesData[[#This Row],[Order Date]])</f>
        <v>4</v>
      </c>
      <c r="O103" t="str">
        <f>TEXT(SalesData[[#This Row],[Order Date]],"mmmm")</f>
        <v>April</v>
      </c>
      <c r="P103" t="str">
        <f>TEXT(SalesData[[#This Row],[Order Date]], "mmmm yyyyy")</f>
        <v>April 2022</v>
      </c>
      <c r="Q103" s="3">
        <f>IF(SalesData[[#This Row],[Total Sales]]=0,0,SalesData[[#This Row],[Profit]]/SalesData[[#This Row],[Total Sales]])</f>
        <v>0.29230211669752093</v>
      </c>
    </row>
    <row r="104" spans="1:17" x14ac:dyDescent="0.3">
      <c r="A104" t="s">
        <v>159</v>
      </c>
      <c r="B104" s="2">
        <v>44664</v>
      </c>
      <c r="C104" t="s">
        <v>30</v>
      </c>
      <c r="D104" t="s">
        <v>52</v>
      </c>
      <c r="E104" t="s">
        <v>37</v>
      </c>
      <c r="F104" t="s">
        <v>46</v>
      </c>
      <c r="G104" t="s">
        <v>68</v>
      </c>
      <c r="H104">
        <v>7</v>
      </c>
      <c r="I104">
        <v>1033.2</v>
      </c>
      <c r="J104">
        <v>7232.4</v>
      </c>
      <c r="K104">
        <v>1146.3599999999999</v>
      </c>
      <c r="L104" t="s">
        <v>34</v>
      </c>
      <c r="M104">
        <f>YEAR(SalesData[[#This Row],[Order Date]])</f>
        <v>2022</v>
      </c>
      <c r="N104">
        <f>MONTH(SalesData[[#This Row],[Order Date]])</f>
        <v>4</v>
      </c>
      <c r="O104" t="str">
        <f>TEXT(SalesData[[#This Row],[Order Date]],"mmmm")</f>
        <v>April</v>
      </c>
      <c r="P104" t="str">
        <f>TEXT(SalesData[[#This Row],[Order Date]], "mmmm yyyyy")</f>
        <v>April 2022</v>
      </c>
      <c r="Q104" s="3">
        <f>IF(SalesData[[#This Row],[Total Sales]]=0,0,SalesData[[#This Row],[Profit]]/SalesData[[#This Row],[Total Sales]])</f>
        <v>0.15850340136054422</v>
      </c>
    </row>
    <row r="105" spans="1:17" x14ac:dyDescent="0.3">
      <c r="A105" t="s">
        <v>160</v>
      </c>
      <c r="B105" s="2">
        <v>44664</v>
      </c>
      <c r="C105" t="s">
        <v>20</v>
      </c>
      <c r="D105" t="s">
        <v>121</v>
      </c>
      <c r="E105" t="s">
        <v>37</v>
      </c>
      <c r="F105" t="s">
        <v>49</v>
      </c>
      <c r="G105" t="s">
        <v>63</v>
      </c>
      <c r="H105">
        <v>2</v>
      </c>
      <c r="I105">
        <v>249.3</v>
      </c>
      <c r="J105">
        <v>498.6</v>
      </c>
      <c r="K105">
        <v>58.32</v>
      </c>
      <c r="L105" t="s">
        <v>34</v>
      </c>
      <c r="M105">
        <f>YEAR(SalesData[[#This Row],[Order Date]])</f>
        <v>2022</v>
      </c>
      <c r="N105">
        <f>MONTH(SalesData[[#This Row],[Order Date]])</f>
        <v>4</v>
      </c>
      <c r="O105" t="str">
        <f>TEXT(SalesData[[#This Row],[Order Date]],"mmmm")</f>
        <v>April</v>
      </c>
      <c r="P105" t="str">
        <f>TEXT(SalesData[[#This Row],[Order Date]], "mmmm yyyyy")</f>
        <v>April 2022</v>
      </c>
      <c r="Q105" s="3">
        <f>IF(SalesData[[#This Row],[Total Sales]]=0,0,SalesData[[#This Row],[Profit]]/SalesData[[#This Row],[Total Sales]])</f>
        <v>0.11696750902527075</v>
      </c>
    </row>
    <row r="106" spans="1:17" x14ac:dyDescent="0.3">
      <c r="A106" t="s">
        <v>161</v>
      </c>
      <c r="B106" s="2">
        <v>44665</v>
      </c>
      <c r="C106" t="s">
        <v>25</v>
      </c>
      <c r="D106" t="s">
        <v>71</v>
      </c>
      <c r="E106" t="s">
        <v>37</v>
      </c>
      <c r="F106" t="s">
        <v>16</v>
      </c>
      <c r="G106" t="s">
        <v>82</v>
      </c>
      <c r="H106">
        <v>7</v>
      </c>
      <c r="I106">
        <v>504.41</v>
      </c>
      <c r="J106">
        <v>3530.87</v>
      </c>
      <c r="K106">
        <v>624.23</v>
      </c>
      <c r="L106" t="s">
        <v>18</v>
      </c>
      <c r="M106">
        <f>YEAR(SalesData[[#This Row],[Order Date]])</f>
        <v>2022</v>
      </c>
      <c r="N106">
        <f>MONTH(SalesData[[#This Row],[Order Date]])</f>
        <v>4</v>
      </c>
      <c r="O106" t="str">
        <f>TEXT(SalesData[[#This Row],[Order Date]],"mmmm")</f>
        <v>April</v>
      </c>
      <c r="P106" t="str">
        <f>TEXT(SalesData[[#This Row],[Order Date]], "mmmm yyyyy")</f>
        <v>April 2022</v>
      </c>
      <c r="Q106" s="3">
        <f>IF(SalesData[[#This Row],[Total Sales]]=0,0,SalesData[[#This Row],[Profit]]/SalesData[[#This Row],[Total Sales]])</f>
        <v>0.17679212205490433</v>
      </c>
    </row>
    <row r="107" spans="1:17" x14ac:dyDescent="0.3">
      <c r="A107" t="s">
        <v>162</v>
      </c>
      <c r="B107" s="2">
        <v>44667</v>
      </c>
      <c r="C107" t="s">
        <v>25</v>
      </c>
      <c r="D107" t="s">
        <v>26</v>
      </c>
      <c r="E107" t="s">
        <v>27</v>
      </c>
      <c r="F107" t="s">
        <v>32</v>
      </c>
      <c r="G107" t="s">
        <v>99</v>
      </c>
      <c r="H107">
        <v>2</v>
      </c>
      <c r="I107">
        <v>2141.77</v>
      </c>
      <c r="J107">
        <v>4283.54</v>
      </c>
      <c r="K107">
        <v>635.66</v>
      </c>
      <c r="L107" t="s">
        <v>34</v>
      </c>
      <c r="M107">
        <f>YEAR(SalesData[[#This Row],[Order Date]])</f>
        <v>2022</v>
      </c>
      <c r="N107">
        <f>MONTH(SalesData[[#This Row],[Order Date]])</f>
        <v>4</v>
      </c>
      <c r="O107" t="str">
        <f>TEXT(SalesData[[#This Row],[Order Date]],"mmmm")</f>
        <v>April</v>
      </c>
      <c r="P107" t="str">
        <f>TEXT(SalesData[[#This Row],[Order Date]], "mmmm yyyyy")</f>
        <v>April 2022</v>
      </c>
      <c r="Q107" s="3">
        <f>IF(SalesData[[#This Row],[Total Sales]]=0,0,SalesData[[#This Row],[Profit]]/SalesData[[#This Row],[Total Sales]])</f>
        <v>0.14839595288009449</v>
      </c>
    </row>
    <row r="108" spans="1:17" x14ac:dyDescent="0.3">
      <c r="A108" t="s">
        <v>163</v>
      </c>
      <c r="B108" s="2">
        <v>44667</v>
      </c>
      <c r="C108" t="s">
        <v>30</v>
      </c>
      <c r="D108" t="s">
        <v>31</v>
      </c>
      <c r="E108" t="s">
        <v>27</v>
      </c>
      <c r="F108" t="s">
        <v>22</v>
      </c>
      <c r="G108" t="s">
        <v>23</v>
      </c>
      <c r="H108">
        <v>4</v>
      </c>
      <c r="I108">
        <v>393.8</v>
      </c>
      <c r="J108">
        <v>1575.2</v>
      </c>
      <c r="K108">
        <v>368.96</v>
      </c>
      <c r="L108" t="s">
        <v>34</v>
      </c>
      <c r="M108">
        <f>YEAR(SalesData[[#This Row],[Order Date]])</f>
        <v>2022</v>
      </c>
      <c r="N108">
        <f>MONTH(SalesData[[#This Row],[Order Date]])</f>
        <v>4</v>
      </c>
      <c r="O108" t="str">
        <f>TEXT(SalesData[[#This Row],[Order Date]],"mmmm")</f>
        <v>April</v>
      </c>
      <c r="P108" t="str">
        <f>TEXT(SalesData[[#This Row],[Order Date]], "mmmm yyyyy")</f>
        <v>April 2022</v>
      </c>
      <c r="Q108" s="3">
        <f>IF(SalesData[[#This Row],[Total Sales]]=0,0,SalesData[[#This Row],[Profit]]/SalesData[[#This Row],[Total Sales]])</f>
        <v>0.23423057389537835</v>
      </c>
    </row>
    <row r="109" spans="1:17" x14ac:dyDescent="0.3">
      <c r="A109" t="s">
        <v>164</v>
      </c>
      <c r="B109" s="2">
        <v>44671</v>
      </c>
      <c r="C109" t="s">
        <v>41</v>
      </c>
      <c r="D109" t="s">
        <v>67</v>
      </c>
      <c r="E109" t="s">
        <v>37</v>
      </c>
      <c r="F109" t="s">
        <v>32</v>
      </c>
      <c r="G109" t="s">
        <v>99</v>
      </c>
      <c r="H109">
        <v>4</v>
      </c>
      <c r="I109">
        <v>109.57</v>
      </c>
      <c r="J109">
        <v>438.28</v>
      </c>
      <c r="K109">
        <v>100.41</v>
      </c>
      <c r="L109" t="s">
        <v>18</v>
      </c>
      <c r="M109">
        <f>YEAR(SalesData[[#This Row],[Order Date]])</f>
        <v>2022</v>
      </c>
      <c r="N109">
        <f>MONTH(SalesData[[#This Row],[Order Date]])</f>
        <v>4</v>
      </c>
      <c r="O109" t="str">
        <f>TEXT(SalesData[[#This Row],[Order Date]],"mmmm")</f>
        <v>April</v>
      </c>
      <c r="P109" t="str">
        <f>TEXT(SalesData[[#This Row],[Order Date]], "mmmm yyyyy")</f>
        <v>April 2022</v>
      </c>
      <c r="Q109" s="3">
        <f>IF(SalesData[[#This Row],[Total Sales]]=0,0,SalesData[[#This Row],[Profit]]/SalesData[[#This Row],[Total Sales]])</f>
        <v>0.22910011864561469</v>
      </c>
    </row>
    <row r="110" spans="1:17" x14ac:dyDescent="0.3">
      <c r="A110" t="s">
        <v>165</v>
      </c>
      <c r="B110" s="2">
        <v>44671</v>
      </c>
      <c r="C110" t="s">
        <v>30</v>
      </c>
      <c r="D110" t="s">
        <v>31</v>
      </c>
      <c r="E110" t="s">
        <v>15</v>
      </c>
      <c r="F110" t="s">
        <v>49</v>
      </c>
      <c r="G110" t="s">
        <v>72</v>
      </c>
      <c r="H110">
        <v>2</v>
      </c>
      <c r="I110">
        <v>717.15</v>
      </c>
      <c r="J110">
        <v>1434.3</v>
      </c>
      <c r="K110">
        <v>148.71</v>
      </c>
      <c r="L110" t="s">
        <v>34</v>
      </c>
      <c r="M110">
        <f>YEAR(SalesData[[#This Row],[Order Date]])</f>
        <v>2022</v>
      </c>
      <c r="N110">
        <f>MONTH(SalesData[[#This Row],[Order Date]])</f>
        <v>4</v>
      </c>
      <c r="O110" t="str">
        <f>TEXT(SalesData[[#This Row],[Order Date]],"mmmm")</f>
        <v>April</v>
      </c>
      <c r="P110" t="str">
        <f>TEXT(SalesData[[#This Row],[Order Date]], "mmmm yyyyy")</f>
        <v>April 2022</v>
      </c>
      <c r="Q110" s="3">
        <f>IF(SalesData[[#This Row],[Total Sales]]=0,0,SalesData[[#This Row],[Profit]]/SalesData[[#This Row],[Total Sales]])</f>
        <v>0.10368123823467895</v>
      </c>
    </row>
    <row r="111" spans="1:17" x14ac:dyDescent="0.3">
      <c r="A111" t="s">
        <v>166</v>
      </c>
      <c r="B111" s="2">
        <v>44671</v>
      </c>
      <c r="C111" t="s">
        <v>13</v>
      </c>
      <c r="D111" t="s">
        <v>14</v>
      </c>
      <c r="E111" t="s">
        <v>27</v>
      </c>
      <c r="F111" t="s">
        <v>46</v>
      </c>
      <c r="G111" t="s">
        <v>47</v>
      </c>
      <c r="H111">
        <v>8</v>
      </c>
      <c r="I111">
        <v>1469.57</v>
      </c>
      <c r="J111">
        <v>11756.56</v>
      </c>
      <c r="K111">
        <v>2733.69</v>
      </c>
      <c r="L111" t="s">
        <v>34</v>
      </c>
      <c r="M111">
        <f>YEAR(SalesData[[#This Row],[Order Date]])</f>
        <v>2022</v>
      </c>
      <c r="N111">
        <f>MONTH(SalesData[[#This Row],[Order Date]])</f>
        <v>4</v>
      </c>
      <c r="O111" t="str">
        <f>TEXT(SalesData[[#This Row],[Order Date]],"mmmm")</f>
        <v>April</v>
      </c>
      <c r="P111" t="str">
        <f>TEXT(SalesData[[#This Row],[Order Date]], "mmmm yyyyy")</f>
        <v>April 2022</v>
      </c>
      <c r="Q111" s="3">
        <f>IF(SalesData[[#This Row],[Total Sales]]=0,0,SalesData[[#This Row],[Profit]]/SalesData[[#This Row],[Total Sales]])</f>
        <v>0.2325246500677069</v>
      </c>
    </row>
    <row r="112" spans="1:17" x14ac:dyDescent="0.3">
      <c r="A112" t="s">
        <v>167</v>
      </c>
      <c r="B112" s="2">
        <v>44672</v>
      </c>
      <c r="C112" t="s">
        <v>25</v>
      </c>
      <c r="D112" t="s">
        <v>26</v>
      </c>
      <c r="E112" t="s">
        <v>37</v>
      </c>
      <c r="F112" t="s">
        <v>49</v>
      </c>
      <c r="G112" t="s">
        <v>72</v>
      </c>
      <c r="H112">
        <v>5</v>
      </c>
      <c r="I112">
        <v>1856.09</v>
      </c>
      <c r="J112">
        <v>9280.4500000000007</v>
      </c>
      <c r="K112">
        <v>2354.64</v>
      </c>
      <c r="L112" t="s">
        <v>34</v>
      </c>
      <c r="M112">
        <f>YEAR(SalesData[[#This Row],[Order Date]])</f>
        <v>2022</v>
      </c>
      <c r="N112">
        <f>MONTH(SalesData[[#This Row],[Order Date]])</f>
        <v>4</v>
      </c>
      <c r="O112" t="str">
        <f>TEXT(SalesData[[#This Row],[Order Date]],"mmmm")</f>
        <v>April</v>
      </c>
      <c r="P112" t="str">
        <f>TEXT(SalesData[[#This Row],[Order Date]], "mmmm yyyyy")</f>
        <v>April 2022</v>
      </c>
      <c r="Q112" s="3">
        <f>IF(SalesData[[#This Row],[Total Sales]]=0,0,SalesData[[#This Row],[Profit]]/SalesData[[#This Row],[Total Sales]])</f>
        <v>0.2537204553658497</v>
      </c>
    </row>
    <row r="113" spans="1:17" x14ac:dyDescent="0.3">
      <c r="A113" t="s">
        <v>168</v>
      </c>
      <c r="B113" s="2">
        <v>44672</v>
      </c>
      <c r="C113" t="s">
        <v>25</v>
      </c>
      <c r="D113" t="s">
        <v>71</v>
      </c>
      <c r="E113" t="s">
        <v>15</v>
      </c>
      <c r="F113" t="s">
        <v>16</v>
      </c>
      <c r="G113" t="s">
        <v>82</v>
      </c>
      <c r="H113">
        <v>2</v>
      </c>
      <c r="I113">
        <v>262.95</v>
      </c>
      <c r="J113">
        <v>525.9</v>
      </c>
      <c r="K113">
        <v>109.08</v>
      </c>
      <c r="L113" t="s">
        <v>18</v>
      </c>
      <c r="M113">
        <f>YEAR(SalesData[[#This Row],[Order Date]])</f>
        <v>2022</v>
      </c>
      <c r="N113">
        <f>MONTH(SalesData[[#This Row],[Order Date]])</f>
        <v>4</v>
      </c>
      <c r="O113" t="str">
        <f>TEXT(SalesData[[#This Row],[Order Date]],"mmmm")</f>
        <v>April</v>
      </c>
      <c r="P113" t="str">
        <f>TEXT(SalesData[[#This Row],[Order Date]], "mmmm yyyyy")</f>
        <v>April 2022</v>
      </c>
      <c r="Q113" s="3">
        <f>IF(SalesData[[#This Row],[Total Sales]]=0,0,SalesData[[#This Row],[Profit]]/SalesData[[#This Row],[Total Sales]])</f>
        <v>0.20741585852823732</v>
      </c>
    </row>
    <row r="114" spans="1:17" x14ac:dyDescent="0.3">
      <c r="A114" t="s">
        <v>169</v>
      </c>
      <c r="B114" s="2">
        <v>44672</v>
      </c>
      <c r="C114" t="s">
        <v>25</v>
      </c>
      <c r="D114" t="s">
        <v>26</v>
      </c>
      <c r="E114" t="s">
        <v>27</v>
      </c>
      <c r="F114" t="s">
        <v>49</v>
      </c>
      <c r="G114" t="s">
        <v>72</v>
      </c>
      <c r="H114">
        <v>3</v>
      </c>
      <c r="I114">
        <v>2063.4899999999998</v>
      </c>
      <c r="J114">
        <v>6190.47</v>
      </c>
      <c r="K114">
        <v>1435.58</v>
      </c>
      <c r="L114" t="s">
        <v>18</v>
      </c>
      <c r="M114">
        <f>YEAR(SalesData[[#This Row],[Order Date]])</f>
        <v>2022</v>
      </c>
      <c r="N114">
        <f>MONTH(SalesData[[#This Row],[Order Date]])</f>
        <v>4</v>
      </c>
      <c r="O114" t="str">
        <f>TEXT(SalesData[[#This Row],[Order Date]],"mmmm")</f>
        <v>April</v>
      </c>
      <c r="P114" t="str">
        <f>TEXT(SalesData[[#This Row],[Order Date]], "mmmm yyyyy")</f>
        <v>April 2022</v>
      </c>
      <c r="Q114" s="3">
        <f>IF(SalesData[[#This Row],[Total Sales]]=0,0,SalesData[[#This Row],[Profit]]/SalesData[[#This Row],[Total Sales]])</f>
        <v>0.23190161651700111</v>
      </c>
    </row>
    <row r="115" spans="1:17" x14ac:dyDescent="0.3">
      <c r="A115" t="s">
        <v>170</v>
      </c>
      <c r="B115" s="2">
        <v>44674</v>
      </c>
      <c r="C115" t="s">
        <v>30</v>
      </c>
      <c r="D115" t="s">
        <v>52</v>
      </c>
      <c r="E115" t="s">
        <v>27</v>
      </c>
      <c r="F115" t="s">
        <v>32</v>
      </c>
      <c r="G115" t="s">
        <v>33</v>
      </c>
      <c r="H115">
        <v>9</v>
      </c>
      <c r="I115">
        <v>2063.4299999999998</v>
      </c>
      <c r="J115">
        <v>18570.87</v>
      </c>
      <c r="K115">
        <v>1861.68</v>
      </c>
      <c r="L115" t="s">
        <v>18</v>
      </c>
      <c r="M115">
        <f>YEAR(SalesData[[#This Row],[Order Date]])</f>
        <v>2022</v>
      </c>
      <c r="N115">
        <f>MONTH(SalesData[[#This Row],[Order Date]])</f>
        <v>4</v>
      </c>
      <c r="O115" t="str">
        <f>TEXT(SalesData[[#This Row],[Order Date]],"mmmm")</f>
        <v>April</v>
      </c>
      <c r="P115" t="str">
        <f>TEXT(SalesData[[#This Row],[Order Date]], "mmmm yyyyy")</f>
        <v>April 2022</v>
      </c>
      <c r="Q115" s="3">
        <f>IF(SalesData[[#This Row],[Total Sales]]=0,0,SalesData[[#This Row],[Profit]]/SalesData[[#This Row],[Total Sales]])</f>
        <v>0.10024732282332492</v>
      </c>
    </row>
    <row r="116" spans="1:17" x14ac:dyDescent="0.3">
      <c r="A116" t="s">
        <v>171</v>
      </c>
      <c r="B116" s="2">
        <v>44674</v>
      </c>
      <c r="C116" t="s">
        <v>25</v>
      </c>
      <c r="D116" t="s">
        <v>71</v>
      </c>
      <c r="E116" t="s">
        <v>37</v>
      </c>
      <c r="F116" t="s">
        <v>32</v>
      </c>
      <c r="G116" t="s">
        <v>60</v>
      </c>
      <c r="H116">
        <v>4</v>
      </c>
      <c r="I116">
        <v>1656.52</v>
      </c>
      <c r="J116">
        <v>6626.08</v>
      </c>
      <c r="K116">
        <v>1786.41</v>
      </c>
      <c r="L116" t="s">
        <v>34</v>
      </c>
      <c r="M116">
        <f>YEAR(SalesData[[#This Row],[Order Date]])</f>
        <v>2022</v>
      </c>
      <c r="N116">
        <f>MONTH(SalesData[[#This Row],[Order Date]])</f>
        <v>4</v>
      </c>
      <c r="O116" t="str">
        <f>TEXT(SalesData[[#This Row],[Order Date]],"mmmm")</f>
        <v>April</v>
      </c>
      <c r="P116" t="str">
        <f>TEXT(SalesData[[#This Row],[Order Date]], "mmmm yyyyy")</f>
        <v>April 2022</v>
      </c>
      <c r="Q116" s="3">
        <f>IF(SalesData[[#This Row],[Total Sales]]=0,0,SalesData[[#This Row],[Profit]]/SalesData[[#This Row],[Total Sales]])</f>
        <v>0.2696028421027214</v>
      </c>
    </row>
    <row r="117" spans="1:17" x14ac:dyDescent="0.3">
      <c r="A117" t="s">
        <v>172</v>
      </c>
      <c r="B117" s="2">
        <v>44677</v>
      </c>
      <c r="C117" t="s">
        <v>25</v>
      </c>
      <c r="D117" t="s">
        <v>26</v>
      </c>
      <c r="E117" t="s">
        <v>27</v>
      </c>
      <c r="F117" t="s">
        <v>32</v>
      </c>
      <c r="G117" t="s">
        <v>56</v>
      </c>
      <c r="H117">
        <v>2</v>
      </c>
      <c r="I117">
        <v>2218.25</v>
      </c>
      <c r="J117">
        <v>4436.5</v>
      </c>
      <c r="K117">
        <v>914.15</v>
      </c>
      <c r="L117" t="s">
        <v>34</v>
      </c>
      <c r="M117">
        <f>YEAR(SalesData[[#This Row],[Order Date]])</f>
        <v>2022</v>
      </c>
      <c r="N117">
        <f>MONTH(SalesData[[#This Row],[Order Date]])</f>
        <v>4</v>
      </c>
      <c r="O117" t="str">
        <f>TEXT(SalesData[[#This Row],[Order Date]],"mmmm")</f>
        <v>April</v>
      </c>
      <c r="P117" t="str">
        <f>TEXT(SalesData[[#This Row],[Order Date]], "mmmm yyyyy")</f>
        <v>April 2022</v>
      </c>
      <c r="Q117" s="3">
        <f>IF(SalesData[[#This Row],[Total Sales]]=0,0,SalesData[[#This Row],[Profit]]/SalesData[[#This Row],[Total Sales]])</f>
        <v>0.20605206807167811</v>
      </c>
    </row>
    <row r="118" spans="1:17" x14ac:dyDescent="0.3">
      <c r="A118" t="s">
        <v>173</v>
      </c>
      <c r="B118" s="2">
        <v>44677</v>
      </c>
      <c r="C118" t="s">
        <v>41</v>
      </c>
      <c r="D118" t="s">
        <v>67</v>
      </c>
      <c r="E118" t="s">
        <v>15</v>
      </c>
      <c r="F118" t="s">
        <v>16</v>
      </c>
      <c r="G118" t="s">
        <v>28</v>
      </c>
      <c r="H118">
        <v>8</v>
      </c>
      <c r="I118">
        <v>1202.24</v>
      </c>
      <c r="J118">
        <v>9617.92</v>
      </c>
      <c r="K118">
        <v>2853.49</v>
      </c>
      <c r="L118" t="s">
        <v>18</v>
      </c>
      <c r="M118">
        <f>YEAR(SalesData[[#This Row],[Order Date]])</f>
        <v>2022</v>
      </c>
      <c r="N118">
        <f>MONTH(SalesData[[#This Row],[Order Date]])</f>
        <v>4</v>
      </c>
      <c r="O118" t="str">
        <f>TEXT(SalesData[[#This Row],[Order Date]],"mmmm")</f>
        <v>April</v>
      </c>
      <c r="P118" t="str">
        <f>TEXT(SalesData[[#This Row],[Order Date]], "mmmm yyyyy")</f>
        <v>April 2022</v>
      </c>
      <c r="Q118" s="3">
        <f>IF(SalesData[[#This Row],[Total Sales]]=0,0,SalesData[[#This Row],[Profit]]/SalesData[[#This Row],[Total Sales]])</f>
        <v>0.29668473017034863</v>
      </c>
    </row>
    <row r="119" spans="1:17" x14ac:dyDescent="0.3">
      <c r="A119" t="s">
        <v>174</v>
      </c>
      <c r="B119" s="2">
        <v>44678</v>
      </c>
      <c r="C119" t="s">
        <v>20</v>
      </c>
      <c r="D119" t="s">
        <v>121</v>
      </c>
      <c r="E119" t="s">
        <v>37</v>
      </c>
      <c r="F119" t="s">
        <v>49</v>
      </c>
      <c r="G119" t="s">
        <v>50</v>
      </c>
      <c r="H119">
        <v>8</v>
      </c>
      <c r="I119">
        <v>654.36</v>
      </c>
      <c r="J119">
        <v>5234.88</v>
      </c>
      <c r="K119">
        <v>1284.08</v>
      </c>
      <c r="L119" t="s">
        <v>18</v>
      </c>
      <c r="M119">
        <f>YEAR(SalesData[[#This Row],[Order Date]])</f>
        <v>2022</v>
      </c>
      <c r="N119">
        <f>MONTH(SalesData[[#This Row],[Order Date]])</f>
        <v>4</v>
      </c>
      <c r="O119" t="str">
        <f>TEXT(SalesData[[#This Row],[Order Date]],"mmmm")</f>
        <v>April</v>
      </c>
      <c r="P119" t="str">
        <f>TEXT(SalesData[[#This Row],[Order Date]], "mmmm yyyyy")</f>
        <v>April 2022</v>
      </c>
      <c r="Q119" s="3">
        <f>IF(SalesData[[#This Row],[Total Sales]]=0,0,SalesData[[#This Row],[Profit]]/SalesData[[#This Row],[Total Sales]])</f>
        <v>0.2452931108258451</v>
      </c>
    </row>
    <row r="120" spans="1:17" x14ac:dyDescent="0.3">
      <c r="A120" t="s">
        <v>175</v>
      </c>
      <c r="B120" s="2">
        <v>44678</v>
      </c>
      <c r="C120" t="s">
        <v>41</v>
      </c>
      <c r="D120" t="s">
        <v>67</v>
      </c>
      <c r="E120" t="s">
        <v>37</v>
      </c>
      <c r="F120" t="s">
        <v>49</v>
      </c>
      <c r="G120" t="s">
        <v>72</v>
      </c>
      <c r="H120">
        <v>9</v>
      </c>
      <c r="I120">
        <v>117.18</v>
      </c>
      <c r="J120">
        <v>1054.6199999999999</v>
      </c>
      <c r="K120">
        <v>188.35</v>
      </c>
      <c r="L120" t="s">
        <v>34</v>
      </c>
      <c r="M120">
        <f>YEAR(SalesData[[#This Row],[Order Date]])</f>
        <v>2022</v>
      </c>
      <c r="N120">
        <f>MONTH(SalesData[[#This Row],[Order Date]])</f>
        <v>4</v>
      </c>
      <c r="O120" t="str">
        <f>TEXT(SalesData[[#This Row],[Order Date]],"mmmm")</f>
        <v>April</v>
      </c>
      <c r="P120" t="str">
        <f>TEXT(SalesData[[#This Row],[Order Date]], "mmmm yyyyy")</f>
        <v>April 2022</v>
      </c>
      <c r="Q120" s="3">
        <f>IF(SalesData[[#This Row],[Total Sales]]=0,0,SalesData[[#This Row],[Profit]]/SalesData[[#This Row],[Total Sales]])</f>
        <v>0.17859513379226641</v>
      </c>
    </row>
    <row r="121" spans="1:17" x14ac:dyDescent="0.3">
      <c r="A121" t="s">
        <v>176</v>
      </c>
      <c r="B121" s="2">
        <v>44678</v>
      </c>
      <c r="C121" t="s">
        <v>41</v>
      </c>
      <c r="D121" t="s">
        <v>42</v>
      </c>
      <c r="E121" t="s">
        <v>15</v>
      </c>
      <c r="F121" t="s">
        <v>46</v>
      </c>
      <c r="G121" t="s">
        <v>68</v>
      </c>
      <c r="H121">
        <v>1</v>
      </c>
      <c r="I121">
        <v>2112.98</v>
      </c>
      <c r="J121">
        <v>2112.98</v>
      </c>
      <c r="K121">
        <v>431.45</v>
      </c>
      <c r="L121" t="s">
        <v>34</v>
      </c>
      <c r="M121">
        <f>YEAR(SalesData[[#This Row],[Order Date]])</f>
        <v>2022</v>
      </c>
      <c r="N121">
        <f>MONTH(SalesData[[#This Row],[Order Date]])</f>
        <v>4</v>
      </c>
      <c r="O121" t="str">
        <f>TEXT(SalesData[[#This Row],[Order Date]],"mmmm")</f>
        <v>April</v>
      </c>
      <c r="P121" t="str">
        <f>TEXT(SalesData[[#This Row],[Order Date]], "mmmm yyyyy")</f>
        <v>April 2022</v>
      </c>
      <c r="Q121" s="3">
        <f>IF(SalesData[[#This Row],[Total Sales]]=0,0,SalesData[[#This Row],[Profit]]/SalesData[[#This Row],[Total Sales]])</f>
        <v>0.20419029049020815</v>
      </c>
    </row>
    <row r="122" spans="1:17" x14ac:dyDescent="0.3">
      <c r="A122" t="s">
        <v>177</v>
      </c>
      <c r="B122" s="2">
        <v>44679</v>
      </c>
      <c r="C122" t="s">
        <v>41</v>
      </c>
      <c r="D122" t="s">
        <v>67</v>
      </c>
      <c r="E122" t="s">
        <v>15</v>
      </c>
      <c r="F122" t="s">
        <v>16</v>
      </c>
      <c r="G122" t="s">
        <v>82</v>
      </c>
      <c r="H122">
        <v>6</v>
      </c>
      <c r="I122">
        <v>1097.6199999999999</v>
      </c>
      <c r="J122">
        <v>6585.72</v>
      </c>
      <c r="K122">
        <v>1241.47</v>
      </c>
      <c r="L122" t="s">
        <v>18</v>
      </c>
      <c r="M122">
        <f>YEAR(SalesData[[#This Row],[Order Date]])</f>
        <v>2022</v>
      </c>
      <c r="N122">
        <f>MONTH(SalesData[[#This Row],[Order Date]])</f>
        <v>4</v>
      </c>
      <c r="O122" t="str">
        <f>TEXT(SalesData[[#This Row],[Order Date]],"mmmm")</f>
        <v>April</v>
      </c>
      <c r="P122" t="str">
        <f>TEXT(SalesData[[#This Row],[Order Date]], "mmmm yyyyy")</f>
        <v>April 2022</v>
      </c>
      <c r="Q122" s="3">
        <f>IF(SalesData[[#This Row],[Total Sales]]=0,0,SalesData[[#This Row],[Profit]]/SalesData[[#This Row],[Total Sales]])</f>
        <v>0.1885093809029233</v>
      </c>
    </row>
    <row r="123" spans="1:17" x14ac:dyDescent="0.3">
      <c r="A123" t="s">
        <v>178</v>
      </c>
      <c r="B123" s="2">
        <v>44679</v>
      </c>
      <c r="C123" t="s">
        <v>25</v>
      </c>
      <c r="D123" t="s">
        <v>71</v>
      </c>
      <c r="E123" t="s">
        <v>37</v>
      </c>
      <c r="F123" t="s">
        <v>49</v>
      </c>
      <c r="G123" t="s">
        <v>63</v>
      </c>
      <c r="H123">
        <v>5</v>
      </c>
      <c r="I123">
        <v>1425.13</v>
      </c>
      <c r="J123">
        <v>7125.65</v>
      </c>
      <c r="K123">
        <v>1811.29</v>
      </c>
      <c r="L123" t="s">
        <v>18</v>
      </c>
      <c r="M123">
        <f>YEAR(SalesData[[#This Row],[Order Date]])</f>
        <v>2022</v>
      </c>
      <c r="N123">
        <f>MONTH(SalesData[[#This Row],[Order Date]])</f>
        <v>4</v>
      </c>
      <c r="O123" t="str">
        <f>TEXT(SalesData[[#This Row],[Order Date]],"mmmm")</f>
        <v>April</v>
      </c>
      <c r="P123" t="str">
        <f>TEXT(SalesData[[#This Row],[Order Date]], "mmmm yyyyy")</f>
        <v>April 2022</v>
      </c>
      <c r="Q123" s="3">
        <f>IF(SalesData[[#This Row],[Total Sales]]=0,0,SalesData[[#This Row],[Profit]]/SalesData[[#This Row],[Total Sales]])</f>
        <v>0.25419295081852183</v>
      </c>
    </row>
    <row r="124" spans="1:17" x14ac:dyDescent="0.3">
      <c r="A124" t="s">
        <v>179</v>
      </c>
      <c r="B124" s="2">
        <v>44680</v>
      </c>
      <c r="C124" t="s">
        <v>13</v>
      </c>
      <c r="D124" t="s">
        <v>14</v>
      </c>
      <c r="E124" t="s">
        <v>27</v>
      </c>
      <c r="F124" t="s">
        <v>16</v>
      </c>
      <c r="G124" t="s">
        <v>28</v>
      </c>
      <c r="H124">
        <v>8</v>
      </c>
      <c r="I124">
        <v>1882.29</v>
      </c>
      <c r="J124">
        <v>15058.32</v>
      </c>
      <c r="K124">
        <v>1610.83</v>
      </c>
      <c r="L124" t="s">
        <v>34</v>
      </c>
      <c r="M124">
        <f>YEAR(SalesData[[#This Row],[Order Date]])</f>
        <v>2022</v>
      </c>
      <c r="N124">
        <f>MONTH(SalesData[[#This Row],[Order Date]])</f>
        <v>4</v>
      </c>
      <c r="O124" t="str">
        <f>TEXT(SalesData[[#This Row],[Order Date]],"mmmm")</f>
        <v>April</v>
      </c>
      <c r="P124" t="str">
        <f>TEXT(SalesData[[#This Row],[Order Date]], "mmmm yyyyy")</f>
        <v>April 2022</v>
      </c>
      <c r="Q124" s="3">
        <f>IF(SalesData[[#This Row],[Total Sales]]=0,0,SalesData[[#This Row],[Profit]]/SalesData[[#This Row],[Total Sales]])</f>
        <v>0.10697275658904844</v>
      </c>
    </row>
    <row r="125" spans="1:17" x14ac:dyDescent="0.3">
      <c r="A125" t="s">
        <v>180</v>
      </c>
      <c r="B125" s="2">
        <v>44680</v>
      </c>
      <c r="C125" t="s">
        <v>25</v>
      </c>
      <c r="D125" t="s">
        <v>71</v>
      </c>
      <c r="E125" t="s">
        <v>15</v>
      </c>
      <c r="F125" t="s">
        <v>22</v>
      </c>
      <c r="G125" t="s">
        <v>91</v>
      </c>
      <c r="H125">
        <v>3</v>
      </c>
      <c r="I125">
        <v>2491.02</v>
      </c>
      <c r="J125">
        <v>7473.06</v>
      </c>
      <c r="K125">
        <v>1297.79</v>
      </c>
      <c r="L125" t="s">
        <v>18</v>
      </c>
      <c r="M125">
        <f>YEAR(SalesData[[#This Row],[Order Date]])</f>
        <v>2022</v>
      </c>
      <c r="N125">
        <f>MONTH(SalesData[[#This Row],[Order Date]])</f>
        <v>4</v>
      </c>
      <c r="O125" t="str">
        <f>TEXT(SalesData[[#This Row],[Order Date]],"mmmm")</f>
        <v>April</v>
      </c>
      <c r="P125" t="str">
        <f>TEXT(SalesData[[#This Row],[Order Date]], "mmmm yyyyy")</f>
        <v>April 2022</v>
      </c>
      <c r="Q125" s="3">
        <f>IF(SalesData[[#This Row],[Total Sales]]=0,0,SalesData[[#This Row],[Profit]]/SalesData[[#This Row],[Total Sales]])</f>
        <v>0.1736624622310004</v>
      </c>
    </row>
    <row r="126" spans="1:17" x14ac:dyDescent="0.3">
      <c r="A126" t="s">
        <v>181</v>
      </c>
      <c r="B126" s="2">
        <v>44680</v>
      </c>
      <c r="C126" t="s">
        <v>13</v>
      </c>
      <c r="D126" t="s">
        <v>36</v>
      </c>
      <c r="E126" t="s">
        <v>15</v>
      </c>
      <c r="F126" t="s">
        <v>16</v>
      </c>
      <c r="G126" t="s">
        <v>38</v>
      </c>
      <c r="H126">
        <v>9</v>
      </c>
      <c r="I126">
        <v>1089.1199999999999</v>
      </c>
      <c r="J126">
        <v>9802.08</v>
      </c>
      <c r="K126">
        <v>2423.9499999999998</v>
      </c>
      <c r="L126" t="s">
        <v>34</v>
      </c>
      <c r="M126">
        <f>YEAR(SalesData[[#This Row],[Order Date]])</f>
        <v>2022</v>
      </c>
      <c r="N126">
        <f>MONTH(SalesData[[#This Row],[Order Date]])</f>
        <v>4</v>
      </c>
      <c r="O126" t="str">
        <f>TEXT(SalesData[[#This Row],[Order Date]],"mmmm")</f>
        <v>April</v>
      </c>
      <c r="P126" t="str">
        <f>TEXT(SalesData[[#This Row],[Order Date]], "mmmm yyyyy")</f>
        <v>April 2022</v>
      </c>
      <c r="Q126" s="3">
        <f>IF(SalesData[[#This Row],[Total Sales]]=0,0,SalesData[[#This Row],[Profit]]/SalesData[[#This Row],[Total Sales]])</f>
        <v>0.2472893508316602</v>
      </c>
    </row>
    <row r="127" spans="1:17" x14ac:dyDescent="0.3">
      <c r="A127" t="s">
        <v>182</v>
      </c>
      <c r="B127" s="2">
        <v>44680</v>
      </c>
      <c r="C127" t="s">
        <v>41</v>
      </c>
      <c r="D127" t="s">
        <v>67</v>
      </c>
      <c r="E127" t="s">
        <v>27</v>
      </c>
      <c r="F127" t="s">
        <v>32</v>
      </c>
      <c r="G127" t="s">
        <v>60</v>
      </c>
      <c r="H127">
        <v>7</v>
      </c>
      <c r="I127">
        <v>1613.06</v>
      </c>
      <c r="J127">
        <v>11291.42</v>
      </c>
      <c r="K127">
        <v>2292.5500000000002</v>
      </c>
      <c r="L127" t="s">
        <v>34</v>
      </c>
      <c r="M127">
        <f>YEAR(SalesData[[#This Row],[Order Date]])</f>
        <v>2022</v>
      </c>
      <c r="N127">
        <f>MONTH(SalesData[[#This Row],[Order Date]])</f>
        <v>4</v>
      </c>
      <c r="O127" t="str">
        <f>TEXT(SalesData[[#This Row],[Order Date]],"mmmm")</f>
        <v>April</v>
      </c>
      <c r="P127" t="str">
        <f>TEXT(SalesData[[#This Row],[Order Date]], "mmmm yyyyy")</f>
        <v>April 2022</v>
      </c>
      <c r="Q127" s="3">
        <f>IF(SalesData[[#This Row],[Total Sales]]=0,0,SalesData[[#This Row],[Profit]]/SalesData[[#This Row],[Total Sales]])</f>
        <v>0.20303469359921075</v>
      </c>
    </row>
    <row r="128" spans="1:17" x14ac:dyDescent="0.3">
      <c r="A128" t="s">
        <v>183</v>
      </c>
      <c r="B128" s="2">
        <v>44683</v>
      </c>
      <c r="C128" t="s">
        <v>13</v>
      </c>
      <c r="D128" t="s">
        <v>14</v>
      </c>
      <c r="E128" t="s">
        <v>27</v>
      </c>
      <c r="F128" t="s">
        <v>16</v>
      </c>
      <c r="G128" t="s">
        <v>82</v>
      </c>
      <c r="H128">
        <v>3</v>
      </c>
      <c r="I128">
        <v>107.21</v>
      </c>
      <c r="J128">
        <v>321.63</v>
      </c>
      <c r="K128">
        <v>80.81</v>
      </c>
      <c r="L128" t="s">
        <v>34</v>
      </c>
      <c r="M128">
        <f>YEAR(SalesData[[#This Row],[Order Date]])</f>
        <v>2022</v>
      </c>
      <c r="N128">
        <f>MONTH(SalesData[[#This Row],[Order Date]])</f>
        <v>5</v>
      </c>
      <c r="O128" t="str">
        <f>TEXT(SalesData[[#This Row],[Order Date]],"mmmm")</f>
        <v>May</v>
      </c>
      <c r="P128" t="str">
        <f>TEXT(SalesData[[#This Row],[Order Date]], "mmmm yyyyy")</f>
        <v>May 2022</v>
      </c>
      <c r="Q128" s="3">
        <f>IF(SalesData[[#This Row],[Total Sales]]=0,0,SalesData[[#This Row],[Profit]]/SalesData[[#This Row],[Total Sales]])</f>
        <v>0.2512514379877499</v>
      </c>
    </row>
    <row r="129" spans="1:17" x14ac:dyDescent="0.3">
      <c r="A129" t="s">
        <v>184</v>
      </c>
      <c r="B129" s="2">
        <v>44684</v>
      </c>
      <c r="C129" t="s">
        <v>13</v>
      </c>
      <c r="D129" t="s">
        <v>14</v>
      </c>
      <c r="E129" t="s">
        <v>15</v>
      </c>
      <c r="F129" t="s">
        <v>22</v>
      </c>
      <c r="G129" t="s">
        <v>23</v>
      </c>
      <c r="H129">
        <v>2</v>
      </c>
      <c r="I129">
        <v>377.88</v>
      </c>
      <c r="J129">
        <v>755.76</v>
      </c>
      <c r="K129">
        <v>170.73</v>
      </c>
      <c r="L129" t="s">
        <v>34</v>
      </c>
      <c r="M129">
        <f>YEAR(SalesData[[#This Row],[Order Date]])</f>
        <v>2022</v>
      </c>
      <c r="N129">
        <f>MONTH(SalesData[[#This Row],[Order Date]])</f>
        <v>5</v>
      </c>
      <c r="O129" t="str">
        <f>TEXT(SalesData[[#This Row],[Order Date]],"mmmm")</f>
        <v>May</v>
      </c>
      <c r="P129" t="str">
        <f>TEXT(SalesData[[#This Row],[Order Date]], "mmmm yyyyy")</f>
        <v>May 2022</v>
      </c>
      <c r="Q129" s="3">
        <f>IF(SalesData[[#This Row],[Total Sales]]=0,0,SalesData[[#This Row],[Profit]]/SalesData[[#This Row],[Total Sales]])</f>
        <v>0.22590504922197521</v>
      </c>
    </row>
    <row r="130" spans="1:17" x14ac:dyDescent="0.3">
      <c r="A130" t="s">
        <v>185</v>
      </c>
      <c r="B130" s="2">
        <v>44684</v>
      </c>
      <c r="C130" t="s">
        <v>41</v>
      </c>
      <c r="D130" t="s">
        <v>67</v>
      </c>
      <c r="E130" t="s">
        <v>37</v>
      </c>
      <c r="F130" t="s">
        <v>22</v>
      </c>
      <c r="G130" t="s">
        <v>23</v>
      </c>
      <c r="H130">
        <v>9</v>
      </c>
      <c r="I130">
        <v>271.68</v>
      </c>
      <c r="J130">
        <v>2445.12</v>
      </c>
      <c r="K130">
        <v>385.69</v>
      </c>
      <c r="L130" t="s">
        <v>18</v>
      </c>
      <c r="M130">
        <f>YEAR(SalesData[[#This Row],[Order Date]])</f>
        <v>2022</v>
      </c>
      <c r="N130">
        <f>MONTH(SalesData[[#This Row],[Order Date]])</f>
        <v>5</v>
      </c>
      <c r="O130" t="str">
        <f>TEXT(SalesData[[#This Row],[Order Date]],"mmmm")</f>
        <v>May</v>
      </c>
      <c r="P130" t="str">
        <f>TEXT(SalesData[[#This Row],[Order Date]], "mmmm yyyyy")</f>
        <v>May 2022</v>
      </c>
      <c r="Q130" s="3">
        <f>IF(SalesData[[#This Row],[Total Sales]]=0,0,SalesData[[#This Row],[Profit]]/SalesData[[#This Row],[Total Sales]])</f>
        <v>0.15773867949221307</v>
      </c>
    </row>
    <row r="131" spans="1:17" x14ac:dyDescent="0.3">
      <c r="A131" t="s">
        <v>186</v>
      </c>
      <c r="B131" s="2">
        <v>44684</v>
      </c>
      <c r="C131" t="s">
        <v>41</v>
      </c>
      <c r="D131" t="s">
        <v>42</v>
      </c>
      <c r="E131" t="s">
        <v>15</v>
      </c>
      <c r="F131" t="s">
        <v>22</v>
      </c>
      <c r="G131" t="s">
        <v>23</v>
      </c>
      <c r="H131">
        <v>2</v>
      </c>
      <c r="I131">
        <v>214.09</v>
      </c>
      <c r="J131">
        <v>428.18</v>
      </c>
      <c r="K131">
        <v>117.95</v>
      </c>
      <c r="L131" t="s">
        <v>18</v>
      </c>
      <c r="M131">
        <f>YEAR(SalesData[[#This Row],[Order Date]])</f>
        <v>2022</v>
      </c>
      <c r="N131">
        <f>MONTH(SalesData[[#This Row],[Order Date]])</f>
        <v>5</v>
      </c>
      <c r="O131" t="str">
        <f>TEXT(SalesData[[#This Row],[Order Date]],"mmmm")</f>
        <v>May</v>
      </c>
      <c r="P131" t="str">
        <f>TEXT(SalesData[[#This Row],[Order Date]], "mmmm yyyyy")</f>
        <v>May 2022</v>
      </c>
      <c r="Q131" s="3">
        <f>IF(SalesData[[#This Row],[Total Sales]]=0,0,SalesData[[#This Row],[Profit]]/SalesData[[#This Row],[Total Sales]])</f>
        <v>0.27546826101172406</v>
      </c>
    </row>
    <row r="132" spans="1:17" x14ac:dyDescent="0.3">
      <c r="A132" t="s">
        <v>187</v>
      </c>
      <c r="B132" s="2">
        <v>44684</v>
      </c>
      <c r="C132" t="s">
        <v>13</v>
      </c>
      <c r="D132" t="s">
        <v>36</v>
      </c>
      <c r="E132" t="s">
        <v>27</v>
      </c>
      <c r="F132" t="s">
        <v>16</v>
      </c>
      <c r="G132" t="s">
        <v>28</v>
      </c>
      <c r="H132">
        <v>8</v>
      </c>
      <c r="I132">
        <v>2026.75</v>
      </c>
      <c r="J132">
        <v>16214</v>
      </c>
      <c r="K132">
        <v>4833.41</v>
      </c>
      <c r="L132" t="s">
        <v>18</v>
      </c>
      <c r="M132">
        <f>YEAR(SalesData[[#This Row],[Order Date]])</f>
        <v>2022</v>
      </c>
      <c r="N132">
        <f>MONTH(SalesData[[#This Row],[Order Date]])</f>
        <v>5</v>
      </c>
      <c r="O132" t="str">
        <f>TEXT(SalesData[[#This Row],[Order Date]],"mmmm")</f>
        <v>May</v>
      </c>
      <c r="P132" t="str">
        <f>TEXT(SalesData[[#This Row],[Order Date]], "mmmm yyyyy")</f>
        <v>May 2022</v>
      </c>
      <c r="Q132" s="3">
        <f>IF(SalesData[[#This Row],[Total Sales]]=0,0,SalesData[[#This Row],[Profit]]/SalesData[[#This Row],[Total Sales]])</f>
        <v>0.29810102380658687</v>
      </c>
    </row>
    <row r="133" spans="1:17" x14ac:dyDescent="0.3">
      <c r="A133" t="s">
        <v>188</v>
      </c>
      <c r="B133" s="2">
        <v>44686</v>
      </c>
      <c r="C133" t="s">
        <v>20</v>
      </c>
      <c r="D133" t="s">
        <v>121</v>
      </c>
      <c r="E133" t="s">
        <v>37</v>
      </c>
      <c r="F133" t="s">
        <v>32</v>
      </c>
      <c r="G133" t="s">
        <v>56</v>
      </c>
      <c r="H133">
        <v>6</v>
      </c>
      <c r="I133">
        <v>1467.05</v>
      </c>
      <c r="J133">
        <v>8802.2999999999993</v>
      </c>
      <c r="K133">
        <v>1362.88</v>
      </c>
      <c r="L133" t="s">
        <v>34</v>
      </c>
      <c r="M133">
        <f>YEAR(SalesData[[#This Row],[Order Date]])</f>
        <v>2022</v>
      </c>
      <c r="N133">
        <f>MONTH(SalesData[[#This Row],[Order Date]])</f>
        <v>5</v>
      </c>
      <c r="O133" t="str">
        <f>TEXT(SalesData[[#This Row],[Order Date]],"mmmm")</f>
        <v>May</v>
      </c>
      <c r="P133" t="str">
        <f>TEXT(SalesData[[#This Row],[Order Date]], "mmmm yyyyy")</f>
        <v>May 2022</v>
      </c>
      <c r="Q133" s="3">
        <f>IF(SalesData[[#This Row],[Total Sales]]=0,0,SalesData[[#This Row],[Profit]]/SalesData[[#This Row],[Total Sales]])</f>
        <v>0.15483225975029255</v>
      </c>
    </row>
    <row r="134" spans="1:17" x14ac:dyDescent="0.3">
      <c r="A134" t="s">
        <v>189</v>
      </c>
      <c r="B134" s="2">
        <v>44687</v>
      </c>
      <c r="C134" t="s">
        <v>41</v>
      </c>
      <c r="D134" t="s">
        <v>42</v>
      </c>
      <c r="E134" t="s">
        <v>27</v>
      </c>
      <c r="F134" t="s">
        <v>16</v>
      </c>
      <c r="G134" t="s">
        <v>17</v>
      </c>
      <c r="H134">
        <v>3</v>
      </c>
      <c r="I134">
        <v>1061.26</v>
      </c>
      <c r="J134">
        <v>3183.78</v>
      </c>
      <c r="K134">
        <v>829.28</v>
      </c>
      <c r="L134" t="s">
        <v>34</v>
      </c>
      <c r="M134">
        <f>YEAR(SalesData[[#This Row],[Order Date]])</f>
        <v>2022</v>
      </c>
      <c r="N134">
        <f>MONTH(SalesData[[#This Row],[Order Date]])</f>
        <v>5</v>
      </c>
      <c r="O134" t="str">
        <f>TEXT(SalesData[[#This Row],[Order Date]],"mmmm")</f>
        <v>May</v>
      </c>
      <c r="P134" t="str">
        <f>TEXT(SalesData[[#This Row],[Order Date]], "mmmm yyyyy")</f>
        <v>May 2022</v>
      </c>
      <c r="Q134" s="3">
        <f>IF(SalesData[[#This Row],[Total Sales]]=0,0,SalesData[[#This Row],[Profit]]/SalesData[[#This Row],[Total Sales]])</f>
        <v>0.26047025862339734</v>
      </c>
    </row>
    <row r="135" spans="1:17" x14ac:dyDescent="0.3">
      <c r="A135" t="s">
        <v>190</v>
      </c>
      <c r="B135" s="2">
        <v>44689</v>
      </c>
      <c r="C135" t="s">
        <v>25</v>
      </c>
      <c r="D135" t="s">
        <v>26</v>
      </c>
      <c r="E135" t="s">
        <v>15</v>
      </c>
      <c r="F135" t="s">
        <v>22</v>
      </c>
      <c r="G135" t="s">
        <v>43</v>
      </c>
      <c r="H135">
        <v>7</v>
      </c>
      <c r="I135">
        <v>1181.2</v>
      </c>
      <c r="J135">
        <v>8268.4</v>
      </c>
      <c r="K135">
        <v>2349.87</v>
      </c>
      <c r="L135" t="s">
        <v>34</v>
      </c>
      <c r="M135">
        <f>YEAR(SalesData[[#This Row],[Order Date]])</f>
        <v>2022</v>
      </c>
      <c r="N135">
        <f>MONTH(SalesData[[#This Row],[Order Date]])</f>
        <v>5</v>
      </c>
      <c r="O135" t="str">
        <f>TEXT(SalesData[[#This Row],[Order Date]],"mmmm")</f>
        <v>May</v>
      </c>
      <c r="P135" t="str">
        <f>TEXT(SalesData[[#This Row],[Order Date]], "mmmm yyyyy")</f>
        <v>May 2022</v>
      </c>
      <c r="Q135" s="3">
        <f>IF(SalesData[[#This Row],[Total Sales]]=0,0,SalesData[[#This Row],[Profit]]/SalesData[[#This Row],[Total Sales]])</f>
        <v>0.28419887765468532</v>
      </c>
    </row>
    <row r="136" spans="1:17" x14ac:dyDescent="0.3">
      <c r="A136" t="s">
        <v>191</v>
      </c>
      <c r="B136" s="2">
        <v>44689</v>
      </c>
      <c r="C136" t="s">
        <v>30</v>
      </c>
      <c r="D136" t="s">
        <v>52</v>
      </c>
      <c r="E136" t="s">
        <v>15</v>
      </c>
      <c r="F136" t="s">
        <v>16</v>
      </c>
      <c r="G136" t="s">
        <v>28</v>
      </c>
      <c r="H136">
        <v>4</v>
      </c>
      <c r="I136">
        <v>82.84</v>
      </c>
      <c r="J136">
        <v>331.36</v>
      </c>
      <c r="K136">
        <v>51.87</v>
      </c>
      <c r="L136" t="s">
        <v>34</v>
      </c>
      <c r="M136">
        <f>YEAR(SalesData[[#This Row],[Order Date]])</f>
        <v>2022</v>
      </c>
      <c r="N136">
        <f>MONTH(SalesData[[#This Row],[Order Date]])</f>
        <v>5</v>
      </c>
      <c r="O136" t="str">
        <f>TEXT(SalesData[[#This Row],[Order Date]],"mmmm")</f>
        <v>May</v>
      </c>
      <c r="P136" t="str">
        <f>TEXT(SalesData[[#This Row],[Order Date]], "mmmm yyyyy")</f>
        <v>May 2022</v>
      </c>
      <c r="Q136" s="3">
        <f>IF(SalesData[[#This Row],[Total Sales]]=0,0,SalesData[[#This Row],[Profit]]/SalesData[[#This Row],[Total Sales]])</f>
        <v>0.15653669724770641</v>
      </c>
    </row>
    <row r="137" spans="1:17" x14ac:dyDescent="0.3">
      <c r="A137" t="s">
        <v>192</v>
      </c>
      <c r="B137" s="2">
        <v>44690</v>
      </c>
      <c r="C137" t="s">
        <v>30</v>
      </c>
      <c r="D137" t="s">
        <v>52</v>
      </c>
      <c r="E137" t="s">
        <v>27</v>
      </c>
      <c r="F137" t="s">
        <v>49</v>
      </c>
      <c r="G137" t="s">
        <v>63</v>
      </c>
      <c r="H137">
        <v>9</v>
      </c>
      <c r="I137">
        <v>1781.24</v>
      </c>
      <c r="J137">
        <v>16031.16</v>
      </c>
      <c r="K137">
        <v>3558.94</v>
      </c>
      <c r="L137" t="s">
        <v>34</v>
      </c>
      <c r="M137">
        <f>YEAR(SalesData[[#This Row],[Order Date]])</f>
        <v>2022</v>
      </c>
      <c r="N137">
        <f>MONTH(SalesData[[#This Row],[Order Date]])</f>
        <v>5</v>
      </c>
      <c r="O137" t="str">
        <f>TEXT(SalesData[[#This Row],[Order Date]],"mmmm")</f>
        <v>May</v>
      </c>
      <c r="P137" t="str">
        <f>TEXT(SalesData[[#This Row],[Order Date]], "mmmm yyyyy")</f>
        <v>May 2022</v>
      </c>
      <c r="Q137" s="3">
        <f>IF(SalesData[[#This Row],[Total Sales]]=0,0,SalesData[[#This Row],[Profit]]/SalesData[[#This Row],[Total Sales]])</f>
        <v>0.22200140226908097</v>
      </c>
    </row>
    <row r="138" spans="1:17" x14ac:dyDescent="0.3">
      <c r="A138" t="s">
        <v>193</v>
      </c>
      <c r="B138" s="2">
        <v>44692</v>
      </c>
      <c r="C138" t="s">
        <v>13</v>
      </c>
      <c r="D138" t="s">
        <v>14</v>
      </c>
      <c r="E138" t="s">
        <v>15</v>
      </c>
      <c r="F138" t="s">
        <v>46</v>
      </c>
      <c r="G138" t="s">
        <v>53</v>
      </c>
      <c r="H138">
        <v>5</v>
      </c>
      <c r="I138">
        <v>129.91</v>
      </c>
      <c r="J138">
        <v>649.54999999999995</v>
      </c>
      <c r="K138">
        <v>72.45</v>
      </c>
      <c r="L138" t="s">
        <v>18</v>
      </c>
      <c r="M138">
        <f>YEAR(SalesData[[#This Row],[Order Date]])</f>
        <v>2022</v>
      </c>
      <c r="N138">
        <f>MONTH(SalesData[[#This Row],[Order Date]])</f>
        <v>5</v>
      </c>
      <c r="O138" t="str">
        <f>TEXT(SalesData[[#This Row],[Order Date]],"mmmm")</f>
        <v>May</v>
      </c>
      <c r="P138" t="str">
        <f>TEXT(SalesData[[#This Row],[Order Date]], "mmmm yyyyy")</f>
        <v>May 2022</v>
      </c>
      <c r="Q138" s="3">
        <f>IF(SalesData[[#This Row],[Total Sales]]=0,0,SalesData[[#This Row],[Profit]]/SalesData[[#This Row],[Total Sales]])</f>
        <v>0.11153875760141638</v>
      </c>
    </row>
    <row r="139" spans="1:17" x14ac:dyDescent="0.3">
      <c r="A139" t="s">
        <v>194</v>
      </c>
      <c r="B139" s="2">
        <v>44692</v>
      </c>
      <c r="C139" t="s">
        <v>30</v>
      </c>
      <c r="D139" t="s">
        <v>52</v>
      </c>
      <c r="E139" t="s">
        <v>37</v>
      </c>
      <c r="F139" t="s">
        <v>22</v>
      </c>
      <c r="G139" t="s">
        <v>43</v>
      </c>
      <c r="H139">
        <v>4</v>
      </c>
      <c r="I139">
        <v>1454.92</v>
      </c>
      <c r="J139">
        <v>5819.68</v>
      </c>
      <c r="K139">
        <v>1317.39</v>
      </c>
      <c r="L139" t="s">
        <v>18</v>
      </c>
      <c r="M139">
        <f>YEAR(SalesData[[#This Row],[Order Date]])</f>
        <v>2022</v>
      </c>
      <c r="N139">
        <f>MONTH(SalesData[[#This Row],[Order Date]])</f>
        <v>5</v>
      </c>
      <c r="O139" t="str">
        <f>TEXT(SalesData[[#This Row],[Order Date]],"mmmm")</f>
        <v>May</v>
      </c>
      <c r="P139" t="str">
        <f>TEXT(SalesData[[#This Row],[Order Date]], "mmmm yyyyy")</f>
        <v>May 2022</v>
      </c>
      <c r="Q139" s="3">
        <f>IF(SalesData[[#This Row],[Total Sales]]=0,0,SalesData[[#This Row],[Profit]]/SalesData[[#This Row],[Total Sales]])</f>
        <v>0.22636811646001156</v>
      </c>
    </row>
    <row r="140" spans="1:17" x14ac:dyDescent="0.3">
      <c r="A140" t="s">
        <v>195</v>
      </c>
      <c r="B140" s="2">
        <v>44692</v>
      </c>
      <c r="C140" t="s">
        <v>41</v>
      </c>
      <c r="D140" t="s">
        <v>67</v>
      </c>
      <c r="E140" t="s">
        <v>37</v>
      </c>
      <c r="F140" t="s">
        <v>22</v>
      </c>
      <c r="G140" t="s">
        <v>91</v>
      </c>
      <c r="H140">
        <v>2</v>
      </c>
      <c r="I140">
        <v>456.59</v>
      </c>
      <c r="J140">
        <v>913.18</v>
      </c>
      <c r="K140">
        <v>252.39</v>
      </c>
      <c r="L140" t="s">
        <v>18</v>
      </c>
      <c r="M140">
        <f>YEAR(SalesData[[#This Row],[Order Date]])</f>
        <v>2022</v>
      </c>
      <c r="N140">
        <f>MONTH(SalesData[[#This Row],[Order Date]])</f>
        <v>5</v>
      </c>
      <c r="O140" t="str">
        <f>TEXT(SalesData[[#This Row],[Order Date]],"mmmm")</f>
        <v>May</v>
      </c>
      <c r="P140" t="str">
        <f>TEXT(SalesData[[#This Row],[Order Date]], "mmmm yyyyy")</f>
        <v>May 2022</v>
      </c>
      <c r="Q140" s="3">
        <f>IF(SalesData[[#This Row],[Total Sales]]=0,0,SalesData[[#This Row],[Profit]]/SalesData[[#This Row],[Total Sales]])</f>
        <v>0.27638581659694694</v>
      </c>
    </row>
    <row r="141" spans="1:17" x14ac:dyDescent="0.3">
      <c r="A141" t="s">
        <v>196</v>
      </c>
      <c r="B141" s="2">
        <v>44692</v>
      </c>
      <c r="C141" t="s">
        <v>30</v>
      </c>
      <c r="D141" t="s">
        <v>31</v>
      </c>
      <c r="E141" t="s">
        <v>27</v>
      </c>
      <c r="F141" t="s">
        <v>46</v>
      </c>
      <c r="G141" t="s">
        <v>123</v>
      </c>
      <c r="H141">
        <v>6</v>
      </c>
      <c r="I141">
        <v>423.2</v>
      </c>
      <c r="J141">
        <v>2539.1999999999998</v>
      </c>
      <c r="K141">
        <v>710.7</v>
      </c>
      <c r="L141" t="s">
        <v>18</v>
      </c>
      <c r="M141">
        <f>YEAR(SalesData[[#This Row],[Order Date]])</f>
        <v>2022</v>
      </c>
      <c r="N141">
        <f>MONTH(SalesData[[#This Row],[Order Date]])</f>
        <v>5</v>
      </c>
      <c r="O141" t="str">
        <f>TEXT(SalesData[[#This Row],[Order Date]],"mmmm")</f>
        <v>May</v>
      </c>
      <c r="P141" t="str">
        <f>TEXT(SalesData[[#This Row],[Order Date]], "mmmm yyyyy")</f>
        <v>May 2022</v>
      </c>
      <c r="Q141" s="3">
        <f>IF(SalesData[[#This Row],[Total Sales]]=0,0,SalesData[[#This Row],[Profit]]/SalesData[[#This Row],[Total Sales]])</f>
        <v>0.27989130434782611</v>
      </c>
    </row>
    <row r="142" spans="1:17" x14ac:dyDescent="0.3">
      <c r="A142" t="s">
        <v>197</v>
      </c>
      <c r="B142" s="2">
        <v>44692</v>
      </c>
      <c r="C142" t="s">
        <v>25</v>
      </c>
      <c r="D142" t="s">
        <v>71</v>
      </c>
      <c r="E142" t="s">
        <v>15</v>
      </c>
      <c r="F142" t="s">
        <v>49</v>
      </c>
      <c r="G142" t="s">
        <v>63</v>
      </c>
      <c r="H142">
        <v>9</v>
      </c>
      <c r="I142">
        <v>1338.1</v>
      </c>
      <c r="J142">
        <v>12042.9</v>
      </c>
      <c r="K142">
        <v>1805.29</v>
      </c>
      <c r="L142" t="s">
        <v>18</v>
      </c>
      <c r="M142">
        <f>YEAR(SalesData[[#This Row],[Order Date]])</f>
        <v>2022</v>
      </c>
      <c r="N142">
        <f>MONTH(SalesData[[#This Row],[Order Date]])</f>
        <v>5</v>
      </c>
      <c r="O142" t="str">
        <f>TEXT(SalesData[[#This Row],[Order Date]],"mmmm")</f>
        <v>May</v>
      </c>
      <c r="P142" t="str">
        <f>TEXT(SalesData[[#This Row],[Order Date]], "mmmm yyyyy")</f>
        <v>May 2022</v>
      </c>
      <c r="Q142" s="3">
        <f>IF(SalesData[[#This Row],[Total Sales]]=0,0,SalesData[[#This Row],[Profit]]/SalesData[[#This Row],[Total Sales]])</f>
        <v>0.14990492323277615</v>
      </c>
    </row>
    <row r="143" spans="1:17" x14ac:dyDescent="0.3">
      <c r="A143" t="s">
        <v>198</v>
      </c>
      <c r="B143" s="2">
        <v>44693</v>
      </c>
      <c r="C143" t="s">
        <v>20</v>
      </c>
      <c r="D143" t="s">
        <v>121</v>
      </c>
      <c r="E143" t="s">
        <v>15</v>
      </c>
      <c r="F143" t="s">
        <v>49</v>
      </c>
      <c r="G143" t="s">
        <v>63</v>
      </c>
      <c r="H143">
        <v>9</v>
      </c>
      <c r="I143">
        <v>794.67</v>
      </c>
      <c r="J143">
        <v>7152.03</v>
      </c>
      <c r="K143">
        <v>1649.49</v>
      </c>
      <c r="L143" t="s">
        <v>18</v>
      </c>
      <c r="M143">
        <f>YEAR(SalesData[[#This Row],[Order Date]])</f>
        <v>2022</v>
      </c>
      <c r="N143">
        <f>MONTH(SalesData[[#This Row],[Order Date]])</f>
        <v>5</v>
      </c>
      <c r="O143" t="str">
        <f>TEXT(SalesData[[#This Row],[Order Date]],"mmmm")</f>
        <v>May</v>
      </c>
      <c r="P143" t="str">
        <f>TEXT(SalesData[[#This Row],[Order Date]], "mmmm yyyyy")</f>
        <v>May 2022</v>
      </c>
      <c r="Q143" s="3">
        <f>IF(SalesData[[#This Row],[Total Sales]]=0,0,SalesData[[#This Row],[Profit]]/SalesData[[#This Row],[Total Sales]])</f>
        <v>0.23063242184386812</v>
      </c>
    </row>
    <row r="144" spans="1:17" x14ac:dyDescent="0.3">
      <c r="A144" t="s">
        <v>199</v>
      </c>
      <c r="B144" s="2">
        <v>44693</v>
      </c>
      <c r="C144" t="s">
        <v>25</v>
      </c>
      <c r="D144" t="s">
        <v>26</v>
      </c>
      <c r="E144" t="s">
        <v>27</v>
      </c>
      <c r="F144" t="s">
        <v>32</v>
      </c>
      <c r="G144" t="s">
        <v>60</v>
      </c>
      <c r="H144">
        <v>7</v>
      </c>
      <c r="I144">
        <v>1599.72</v>
      </c>
      <c r="J144">
        <v>11198.04</v>
      </c>
      <c r="K144">
        <v>1954.84</v>
      </c>
      <c r="L144" t="s">
        <v>18</v>
      </c>
      <c r="M144">
        <f>YEAR(SalesData[[#This Row],[Order Date]])</f>
        <v>2022</v>
      </c>
      <c r="N144">
        <f>MONTH(SalesData[[#This Row],[Order Date]])</f>
        <v>5</v>
      </c>
      <c r="O144" t="str">
        <f>TEXT(SalesData[[#This Row],[Order Date]],"mmmm")</f>
        <v>May</v>
      </c>
      <c r="P144" t="str">
        <f>TEXT(SalesData[[#This Row],[Order Date]], "mmmm yyyyy")</f>
        <v>May 2022</v>
      </c>
      <c r="Q144" s="3">
        <f>IF(SalesData[[#This Row],[Total Sales]]=0,0,SalesData[[#This Row],[Profit]]/SalesData[[#This Row],[Total Sales]])</f>
        <v>0.1745698354354869</v>
      </c>
    </row>
    <row r="145" spans="1:17" x14ac:dyDescent="0.3">
      <c r="A145" t="s">
        <v>200</v>
      </c>
      <c r="B145" s="2">
        <v>44694</v>
      </c>
      <c r="C145" t="s">
        <v>13</v>
      </c>
      <c r="D145" t="s">
        <v>14</v>
      </c>
      <c r="E145" t="s">
        <v>15</v>
      </c>
      <c r="F145" t="s">
        <v>16</v>
      </c>
      <c r="G145" t="s">
        <v>17</v>
      </c>
      <c r="H145">
        <v>9</v>
      </c>
      <c r="I145">
        <v>1627.57</v>
      </c>
      <c r="J145">
        <v>14648.13</v>
      </c>
      <c r="K145">
        <v>3018.4</v>
      </c>
      <c r="L145" t="s">
        <v>18</v>
      </c>
      <c r="M145">
        <f>YEAR(SalesData[[#This Row],[Order Date]])</f>
        <v>2022</v>
      </c>
      <c r="N145">
        <f>MONTH(SalesData[[#This Row],[Order Date]])</f>
        <v>5</v>
      </c>
      <c r="O145" t="str">
        <f>TEXT(SalesData[[#This Row],[Order Date]],"mmmm")</f>
        <v>May</v>
      </c>
      <c r="P145" t="str">
        <f>TEXT(SalesData[[#This Row],[Order Date]], "mmmm yyyyy")</f>
        <v>May 2022</v>
      </c>
      <c r="Q145" s="3">
        <f>IF(SalesData[[#This Row],[Total Sales]]=0,0,SalesData[[#This Row],[Profit]]/SalesData[[#This Row],[Total Sales]])</f>
        <v>0.20606043228726126</v>
      </c>
    </row>
    <row r="146" spans="1:17" x14ac:dyDescent="0.3">
      <c r="A146" t="s">
        <v>201</v>
      </c>
      <c r="B146" s="2">
        <v>44698</v>
      </c>
      <c r="C146" t="s">
        <v>13</v>
      </c>
      <c r="D146" t="s">
        <v>14</v>
      </c>
      <c r="E146" t="s">
        <v>37</v>
      </c>
      <c r="F146" t="s">
        <v>32</v>
      </c>
      <c r="G146" t="s">
        <v>60</v>
      </c>
      <c r="H146">
        <v>7</v>
      </c>
      <c r="I146">
        <v>1201.95</v>
      </c>
      <c r="J146">
        <v>8413.65</v>
      </c>
      <c r="K146">
        <v>2093.79</v>
      </c>
      <c r="L146" t="s">
        <v>18</v>
      </c>
      <c r="M146">
        <f>YEAR(SalesData[[#This Row],[Order Date]])</f>
        <v>2022</v>
      </c>
      <c r="N146">
        <f>MONTH(SalesData[[#This Row],[Order Date]])</f>
        <v>5</v>
      </c>
      <c r="O146" t="str">
        <f>TEXT(SalesData[[#This Row],[Order Date]],"mmmm")</f>
        <v>May</v>
      </c>
      <c r="P146" t="str">
        <f>TEXT(SalesData[[#This Row],[Order Date]], "mmmm yyyyy")</f>
        <v>May 2022</v>
      </c>
      <c r="Q146" s="3">
        <f>IF(SalesData[[#This Row],[Total Sales]]=0,0,SalesData[[#This Row],[Profit]]/SalesData[[#This Row],[Total Sales]])</f>
        <v>0.24885632276122729</v>
      </c>
    </row>
    <row r="147" spans="1:17" x14ac:dyDescent="0.3">
      <c r="A147" t="s">
        <v>202</v>
      </c>
      <c r="B147" s="2">
        <v>44698</v>
      </c>
      <c r="C147" t="s">
        <v>20</v>
      </c>
      <c r="D147" t="s">
        <v>21</v>
      </c>
      <c r="E147" t="s">
        <v>27</v>
      </c>
      <c r="F147" t="s">
        <v>49</v>
      </c>
      <c r="G147" t="s">
        <v>63</v>
      </c>
      <c r="H147">
        <v>3</v>
      </c>
      <c r="I147">
        <v>1792.32</v>
      </c>
      <c r="J147">
        <v>5376.96</v>
      </c>
      <c r="K147">
        <v>1408.23</v>
      </c>
      <c r="L147" t="s">
        <v>18</v>
      </c>
      <c r="M147">
        <f>YEAR(SalesData[[#This Row],[Order Date]])</f>
        <v>2022</v>
      </c>
      <c r="N147">
        <f>MONTH(SalesData[[#This Row],[Order Date]])</f>
        <v>5</v>
      </c>
      <c r="O147" t="str">
        <f>TEXT(SalesData[[#This Row],[Order Date]],"mmmm")</f>
        <v>May</v>
      </c>
      <c r="P147" t="str">
        <f>TEXT(SalesData[[#This Row],[Order Date]], "mmmm yyyyy")</f>
        <v>May 2022</v>
      </c>
      <c r="Q147" s="3">
        <f>IF(SalesData[[#This Row],[Total Sales]]=0,0,SalesData[[#This Row],[Profit]]/SalesData[[#This Row],[Total Sales]])</f>
        <v>0.26190077664702732</v>
      </c>
    </row>
    <row r="148" spans="1:17" x14ac:dyDescent="0.3">
      <c r="A148" t="s">
        <v>203</v>
      </c>
      <c r="B148" s="2">
        <v>44698</v>
      </c>
      <c r="C148" t="s">
        <v>20</v>
      </c>
      <c r="D148" t="s">
        <v>121</v>
      </c>
      <c r="E148" t="s">
        <v>37</v>
      </c>
      <c r="F148" t="s">
        <v>16</v>
      </c>
      <c r="G148" t="s">
        <v>28</v>
      </c>
      <c r="H148">
        <v>1</v>
      </c>
      <c r="I148">
        <v>1646.58</v>
      </c>
      <c r="J148">
        <v>1646.58</v>
      </c>
      <c r="K148">
        <v>286.02</v>
      </c>
      <c r="L148" t="s">
        <v>18</v>
      </c>
      <c r="M148">
        <f>YEAR(SalesData[[#This Row],[Order Date]])</f>
        <v>2022</v>
      </c>
      <c r="N148">
        <f>MONTH(SalesData[[#This Row],[Order Date]])</f>
        <v>5</v>
      </c>
      <c r="O148" t="str">
        <f>TEXT(SalesData[[#This Row],[Order Date]],"mmmm")</f>
        <v>May</v>
      </c>
      <c r="P148" t="str">
        <f>TEXT(SalesData[[#This Row],[Order Date]], "mmmm yyyyy")</f>
        <v>May 2022</v>
      </c>
      <c r="Q148" s="3">
        <f>IF(SalesData[[#This Row],[Total Sales]]=0,0,SalesData[[#This Row],[Profit]]/SalesData[[#This Row],[Total Sales]])</f>
        <v>0.17370549866997048</v>
      </c>
    </row>
    <row r="149" spans="1:17" x14ac:dyDescent="0.3">
      <c r="A149" t="s">
        <v>204</v>
      </c>
      <c r="B149" s="2">
        <v>44698</v>
      </c>
      <c r="C149" t="s">
        <v>25</v>
      </c>
      <c r="D149" t="s">
        <v>71</v>
      </c>
      <c r="E149" t="s">
        <v>15</v>
      </c>
      <c r="F149" t="s">
        <v>32</v>
      </c>
      <c r="G149" t="s">
        <v>60</v>
      </c>
      <c r="H149">
        <v>8</v>
      </c>
      <c r="I149">
        <v>1659.05</v>
      </c>
      <c r="J149">
        <v>13272.4</v>
      </c>
      <c r="K149">
        <v>3898.2</v>
      </c>
      <c r="L149" t="s">
        <v>18</v>
      </c>
      <c r="M149">
        <f>YEAR(SalesData[[#This Row],[Order Date]])</f>
        <v>2022</v>
      </c>
      <c r="N149">
        <f>MONTH(SalesData[[#This Row],[Order Date]])</f>
        <v>5</v>
      </c>
      <c r="O149" t="str">
        <f>TEXT(SalesData[[#This Row],[Order Date]],"mmmm")</f>
        <v>May</v>
      </c>
      <c r="P149" t="str">
        <f>TEXT(SalesData[[#This Row],[Order Date]], "mmmm yyyyy")</f>
        <v>May 2022</v>
      </c>
      <c r="Q149" s="3">
        <f>IF(SalesData[[#This Row],[Total Sales]]=0,0,SalesData[[#This Row],[Profit]]/SalesData[[#This Row],[Total Sales]])</f>
        <v>0.29370724209638044</v>
      </c>
    </row>
    <row r="150" spans="1:17" x14ac:dyDescent="0.3">
      <c r="A150" t="s">
        <v>205</v>
      </c>
      <c r="B150" s="2">
        <v>44698</v>
      </c>
      <c r="C150" t="s">
        <v>30</v>
      </c>
      <c r="D150" t="s">
        <v>52</v>
      </c>
      <c r="E150" t="s">
        <v>37</v>
      </c>
      <c r="F150" t="s">
        <v>46</v>
      </c>
      <c r="G150" t="s">
        <v>68</v>
      </c>
      <c r="H150">
        <v>8</v>
      </c>
      <c r="I150">
        <v>2098.4899999999998</v>
      </c>
      <c r="J150">
        <v>16787.919999999998</v>
      </c>
      <c r="K150">
        <v>4436.67</v>
      </c>
      <c r="L150" t="s">
        <v>34</v>
      </c>
      <c r="M150">
        <f>YEAR(SalesData[[#This Row],[Order Date]])</f>
        <v>2022</v>
      </c>
      <c r="N150">
        <f>MONTH(SalesData[[#This Row],[Order Date]])</f>
        <v>5</v>
      </c>
      <c r="O150" t="str">
        <f>TEXT(SalesData[[#This Row],[Order Date]],"mmmm")</f>
        <v>May</v>
      </c>
      <c r="P150" t="str">
        <f>TEXT(SalesData[[#This Row],[Order Date]], "mmmm yyyyy")</f>
        <v>May 2022</v>
      </c>
      <c r="Q150" s="3">
        <f>IF(SalesData[[#This Row],[Total Sales]]=0,0,SalesData[[#This Row],[Profit]]/SalesData[[#This Row],[Total Sales]])</f>
        <v>0.26427752812736782</v>
      </c>
    </row>
    <row r="151" spans="1:17" x14ac:dyDescent="0.3">
      <c r="A151" t="s">
        <v>206</v>
      </c>
      <c r="B151" s="2">
        <v>44699</v>
      </c>
      <c r="C151" t="s">
        <v>30</v>
      </c>
      <c r="D151" t="s">
        <v>31</v>
      </c>
      <c r="E151" t="s">
        <v>27</v>
      </c>
      <c r="F151" t="s">
        <v>32</v>
      </c>
      <c r="G151" t="s">
        <v>99</v>
      </c>
      <c r="H151">
        <v>3</v>
      </c>
      <c r="I151">
        <v>194.78</v>
      </c>
      <c r="J151">
        <v>584.34</v>
      </c>
      <c r="K151">
        <v>163.47999999999999</v>
      </c>
      <c r="L151" t="s">
        <v>34</v>
      </c>
      <c r="M151">
        <f>YEAR(SalesData[[#This Row],[Order Date]])</f>
        <v>2022</v>
      </c>
      <c r="N151">
        <f>MONTH(SalesData[[#This Row],[Order Date]])</f>
        <v>5</v>
      </c>
      <c r="O151" t="str">
        <f>TEXT(SalesData[[#This Row],[Order Date]],"mmmm")</f>
        <v>May</v>
      </c>
      <c r="P151" t="str">
        <f>TEXT(SalesData[[#This Row],[Order Date]], "mmmm yyyyy")</f>
        <v>May 2022</v>
      </c>
      <c r="Q151" s="3">
        <f>IF(SalesData[[#This Row],[Total Sales]]=0,0,SalesData[[#This Row],[Profit]]/SalesData[[#This Row],[Total Sales]])</f>
        <v>0.27976862785364681</v>
      </c>
    </row>
    <row r="152" spans="1:17" x14ac:dyDescent="0.3">
      <c r="A152" t="s">
        <v>207</v>
      </c>
      <c r="B152" s="2">
        <v>44702</v>
      </c>
      <c r="C152" t="s">
        <v>13</v>
      </c>
      <c r="D152" t="s">
        <v>14</v>
      </c>
      <c r="E152" t="s">
        <v>37</v>
      </c>
      <c r="F152" t="s">
        <v>22</v>
      </c>
      <c r="G152" t="s">
        <v>23</v>
      </c>
      <c r="H152">
        <v>8</v>
      </c>
      <c r="I152">
        <v>1289.43</v>
      </c>
      <c r="J152">
        <v>10315.44</v>
      </c>
      <c r="K152">
        <v>2293.0300000000002</v>
      </c>
      <c r="L152" t="s">
        <v>18</v>
      </c>
      <c r="M152">
        <f>YEAR(SalesData[[#This Row],[Order Date]])</f>
        <v>2022</v>
      </c>
      <c r="N152">
        <f>MONTH(SalesData[[#This Row],[Order Date]])</f>
        <v>5</v>
      </c>
      <c r="O152" t="str">
        <f>TEXT(SalesData[[#This Row],[Order Date]],"mmmm")</f>
        <v>May</v>
      </c>
      <c r="P152" t="str">
        <f>TEXT(SalesData[[#This Row],[Order Date]], "mmmm yyyyy")</f>
        <v>May 2022</v>
      </c>
      <c r="Q152" s="3">
        <f>IF(SalesData[[#This Row],[Total Sales]]=0,0,SalesData[[#This Row],[Profit]]/SalesData[[#This Row],[Total Sales]])</f>
        <v>0.22229105108458777</v>
      </c>
    </row>
    <row r="153" spans="1:17" x14ac:dyDescent="0.3">
      <c r="A153" t="s">
        <v>208</v>
      </c>
      <c r="B153" s="2">
        <v>44702</v>
      </c>
      <c r="C153" t="s">
        <v>25</v>
      </c>
      <c r="D153" t="s">
        <v>71</v>
      </c>
      <c r="E153" t="s">
        <v>15</v>
      </c>
      <c r="F153" t="s">
        <v>46</v>
      </c>
      <c r="G153" t="s">
        <v>123</v>
      </c>
      <c r="H153">
        <v>1</v>
      </c>
      <c r="I153">
        <v>1540.79</v>
      </c>
      <c r="J153">
        <v>1540.79</v>
      </c>
      <c r="K153">
        <v>310.27</v>
      </c>
      <c r="L153" t="s">
        <v>18</v>
      </c>
      <c r="M153">
        <f>YEAR(SalesData[[#This Row],[Order Date]])</f>
        <v>2022</v>
      </c>
      <c r="N153">
        <f>MONTH(SalesData[[#This Row],[Order Date]])</f>
        <v>5</v>
      </c>
      <c r="O153" t="str">
        <f>TEXT(SalesData[[#This Row],[Order Date]],"mmmm")</f>
        <v>May</v>
      </c>
      <c r="P153" t="str">
        <f>TEXT(SalesData[[#This Row],[Order Date]], "mmmm yyyyy")</f>
        <v>May 2022</v>
      </c>
      <c r="Q153" s="3">
        <f>IF(SalesData[[#This Row],[Total Sales]]=0,0,SalesData[[#This Row],[Profit]]/SalesData[[#This Row],[Total Sales]])</f>
        <v>0.20137072540709636</v>
      </c>
    </row>
    <row r="154" spans="1:17" x14ac:dyDescent="0.3">
      <c r="A154" t="s">
        <v>209</v>
      </c>
      <c r="B154" s="2">
        <v>44706</v>
      </c>
      <c r="C154" t="s">
        <v>41</v>
      </c>
      <c r="D154" t="s">
        <v>42</v>
      </c>
      <c r="E154" t="s">
        <v>15</v>
      </c>
      <c r="F154" t="s">
        <v>49</v>
      </c>
      <c r="G154" t="s">
        <v>72</v>
      </c>
      <c r="H154">
        <v>2</v>
      </c>
      <c r="I154">
        <v>1347.67</v>
      </c>
      <c r="J154">
        <v>2695.34</v>
      </c>
      <c r="K154">
        <v>708.9</v>
      </c>
      <c r="L154" t="s">
        <v>18</v>
      </c>
      <c r="M154">
        <f>YEAR(SalesData[[#This Row],[Order Date]])</f>
        <v>2022</v>
      </c>
      <c r="N154">
        <f>MONTH(SalesData[[#This Row],[Order Date]])</f>
        <v>5</v>
      </c>
      <c r="O154" t="str">
        <f>TEXT(SalesData[[#This Row],[Order Date]],"mmmm")</f>
        <v>May</v>
      </c>
      <c r="P154" t="str">
        <f>TEXT(SalesData[[#This Row],[Order Date]], "mmmm yyyyy")</f>
        <v>May 2022</v>
      </c>
      <c r="Q154" s="3">
        <f>IF(SalesData[[#This Row],[Total Sales]]=0,0,SalesData[[#This Row],[Profit]]/SalesData[[#This Row],[Total Sales]])</f>
        <v>0.26300949045389449</v>
      </c>
    </row>
    <row r="155" spans="1:17" x14ac:dyDescent="0.3">
      <c r="A155" t="s">
        <v>210</v>
      </c>
      <c r="B155" s="2">
        <v>44709</v>
      </c>
      <c r="C155" t="s">
        <v>20</v>
      </c>
      <c r="D155" t="s">
        <v>21</v>
      </c>
      <c r="E155" t="s">
        <v>27</v>
      </c>
      <c r="F155" t="s">
        <v>46</v>
      </c>
      <c r="G155" t="s">
        <v>68</v>
      </c>
      <c r="H155">
        <v>7</v>
      </c>
      <c r="I155">
        <v>1355.06</v>
      </c>
      <c r="J155">
        <v>9485.42</v>
      </c>
      <c r="K155">
        <v>2153.36</v>
      </c>
      <c r="L155" t="s">
        <v>18</v>
      </c>
      <c r="M155">
        <f>YEAR(SalesData[[#This Row],[Order Date]])</f>
        <v>2022</v>
      </c>
      <c r="N155">
        <f>MONTH(SalesData[[#This Row],[Order Date]])</f>
        <v>5</v>
      </c>
      <c r="O155" t="str">
        <f>TEXT(SalesData[[#This Row],[Order Date]],"mmmm")</f>
        <v>May</v>
      </c>
      <c r="P155" t="str">
        <f>TEXT(SalesData[[#This Row],[Order Date]], "mmmm yyyyy")</f>
        <v>May 2022</v>
      </c>
      <c r="Q155" s="3">
        <f>IF(SalesData[[#This Row],[Total Sales]]=0,0,SalesData[[#This Row],[Profit]]/SalesData[[#This Row],[Total Sales]])</f>
        <v>0.22701788639828285</v>
      </c>
    </row>
    <row r="156" spans="1:17" x14ac:dyDescent="0.3">
      <c r="A156" t="s">
        <v>211</v>
      </c>
      <c r="B156" s="2">
        <v>44709</v>
      </c>
      <c r="C156" t="s">
        <v>30</v>
      </c>
      <c r="D156" t="s">
        <v>52</v>
      </c>
      <c r="E156" t="s">
        <v>27</v>
      </c>
      <c r="F156" t="s">
        <v>16</v>
      </c>
      <c r="G156" t="s">
        <v>38</v>
      </c>
      <c r="H156">
        <v>8</v>
      </c>
      <c r="I156">
        <v>2270.73</v>
      </c>
      <c r="J156">
        <v>18165.84</v>
      </c>
      <c r="K156">
        <v>2411.9899999999998</v>
      </c>
      <c r="L156" t="s">
        <v>34</v>
      </c>
      <c r="M156">
        <f>YEAR(SalesData[[#This Row],[Order Date]])</f>
        <v>2022</v>
      </c>
      <c r="N156">
        <f>MONTH(SalesData[[#This Row],[Order Date]])</f>
        <v>5</v>
      </c>
      <c r="O156" t="str">
        <f>TEXT(SalesData[[#This Row],[Order Date]],"mmmm")</f>
        <v>May</v>
      </c>
      <c r="P156" t="str">
        <f>TEXT(SalesData[[#This Row],[Order Date]], "mmmm yyyyy")</f>
        <v>May 2022</v>
      </c>
      <c r="Q156" s="3">
        <f>IF(SalesData[[#This Row],[Total Sales]]=0,0,SalesData[[#This Row],[Profit]]/SalesData[[#This Row],[Total Sales]])</f>
        <v>0.13277613366626589</v>
      </c>
    </row>
    <row r="157" spans="1:17" x14ac:dyDescent="0.3">
      <c r="A157" t="s">
        <v>212</v>
      </c>
      <c r="B157" s="2">
        <v>44709</v>
      </c>
      <c r="C157" t="s">
        <v>41</v>
      </c>
      <c r="D157" t="s">
        <v>67</v>
      </c>
      <c r="E157" t="s">
        <v>27</v>
      </c>
      <c r="F157" t="s">
        <v>49</v>
      </c>
      <c r="G157" t="s">
        <v>50</v>
      </c>
      <c r="H157">
        <v>8</v>
      </c>
      <c r="I157">
        <v>943.25</v>
      </c>
      <c r="J157">
        <v>7546</v>
      </c>
      <c r="K157">
        <v>1083.44</v>
      </c>
      <c r="L157" t="s">
        <v>34</v>
      </c>
      <c r="M157">
        <f>YEAR(SalesData[[#This Row],[Order Date]])</f>
        <v>2022</v>
      </c>
      <c r="N157">
        <f>MONTH(SalesData[[#This Row],[Order Date]])</f>
        <v>5</v>
      </c>
      <c r="O157" t="str">
        <f>TEXT(SalesData[[#This Row],[Order Date]],"mmmm")</f>
        <v>May</v>
      </c>
      <c r="P157" t="str">
        <f>TEXT(SalesData[[#This Row],[Order Date]], "mmmm yyyyy")</f>
        <v>May 2022</v>
      </c>
      <c r="Q157" s="3">
        <f>IF(SalesData[[#This Row],[Total Sales]]=0,0,SalesData[[#This Row],[Profit]]/SalesData[[#This Row],[Total Sales]])</f>
        <v>0.14357805459846276</v>
      </c>
    </row>
    <row r="158" spans="1:17" x14ac:dyDescent="0.3">
      <c r="A158" t="s">
        <v>213</v>
      </c>
      <c r="B158" s="2">
        <v>44709</v>
      </c>
      <c r="C158" t="s">
        <v>25</v>
      </c>
      <c r="D158" t="s">
        <v>71</v>
      </c>
      <c r="E158" t="s">
        <v>15</v>
      </c>
      <c r="F158" t="s">
        <v>49</v>
      </c>
      <c r="G158" t="s">
        <v>94</v>
      </c>
      <c r="H158">
        <v>9</v>
      </c>
      <c r="I158">
        <v>1857.82</v>
      </c>
      <c r="J158">
        <v>16720.38</v>
      </c>
      <c r="K158">
        <v>4028.12</v>
      </c>
      <c r="L158" t="s">
        <v>34</v>
      </c>
      <c r="M158">
        <f>YEAR(SalesData[[#This Row],[Order Date]])</f>
        <v>2022</v>
      </c>
      <c r="N158">
        <f>MONTH(SalesData[[#This Row],[Order Date]])</f>
        <v>5</v>
      </c>
      <c r="O158" t="str">
        <f>TEXT(SalesData[[#This Row],[Order Date]],"mmmm")</f>
        <v>May</v>
      </c>
      <c r="P158" t="str">
        <f>TEXT(SalesData[[#This Row],[Order Date]], "mmmm yyyyy")</f>
        <v>May 2022</v>
      </c>
      <c r="Q158" s="3">
        <f>IF(SalesData[[#This Row],[Total Sales]]=0,0,SalesData[[#This Row],[Profit]]/SalesData[[#This Row],[Total Sales]])</f>
        <v>0.24091079269729512</v>
      </c>
    </row>
    <row r="159" spans="1:17" x14ac:dyDescent="0.3">
      <c r="A159" t="s">
        <v>214</v>
      </c>
      <c r="B159" s="2">
        <v>44709</v>
      </c>
      <c r="C159" t="s">
        <v>25</v>
      </c>
      <c r="D159" t="s">
        <v>26</v>
      </c>
      <c r="E159" t="s">
        <v>27</v>
      </c>
      <c r="F159" t="s">
        <v>22</v>
      </c>
      <c r="G159" t="s">
        <v>43</v>
      </c>
      <c r="H159">
        <v>7</v>
      </c>
      <c r="I159">
        <v>2419.46</v>
      </c>
      <c r="J159">
        <v>16936.22</v>
      </c>
      <c r="K159">
        <v>3108.68</v>
      </c>
      <c r="L159" t="s">
        <v>34</v>
      </c>
      <c r="M159">
        <f>YEAR(SalesData[[#This Row],[Order Date]])</f>
        <v>2022</v>
      </c>
      <c r="N159">
        <f>MONTH(SalesData[[#This Row],[Order Date]])</f>
        <v>5</v>
      </c>
      <c r="O159" t="str">
        <f>TEXT(SalesData[[#This Row],[Order Date]],"mmmm")</f>
        <v>May</v>
      </c>
      <c r="P159" t="str">
        <f>TEXT(SalesData[[#This Row],[Order Date]], "mmmm yyyyy")</f>
        <v>May 2022</v>
      </c>
      <c r="Q159" s="3">
        <f>IF(SalesData[[#This Row],[Total Sales]]=0,0,SalesData[[#This Row],[Profit]]/SalesData[[#This Row],[Total Sales]])</f>
        <v>0.18355217397979004</v>
      </c>
    </row>
    <row r="160" spans="1:17" x14ac:dyDescent="0.3">
      <c r="A160" t="s">
        <v>215</v>
      </c>
      <c r="B160" s="2">
        <v>44710</v>
      </c>
      <c r="C160" t="s">
        <v>30</v>
      </c>
      <c r="D160" t="s">
        <v>52</v>
      </c>
      <c r="E160" t="s">
        <v>27</v>
      </c>
      <c r="F160" t="s">
        <v>49</v>
      </c>
      <c r="G160" t="s">
        <v>50</v>
      </c>
      <c r="H160">
        <v>4</v>
      </c>
      <c r="I160">
        <v>1685.6</v>
      </c>
      <c r="J160">
        <v>6742.4</v>
      </c>
      <c r="K160">
        <v>1763.6</v>
      </c>
      <c r="L160" t="s">
        <v>18</v>
      </c>
      <c r="M160">
        <f>YEAR(SalesData[[#This Row],[Order Date]])</f>
        <v>2022</v>
      </c>
      <c r="N160">
        <f>MONTH(SalesData[[#This Row],[Order Date]])</f>
        <v>5</v>
      </c>
      <c r="O160" t="str">
        <f>TEXT(SalesData[[#This Row],[Order Date]],"mmmm")</f>
        <v>May</v>
      </c>
      <c r="P160" t="str">
        <f>TEXT(SalesData[[#This Row],[Order Date]], "mmmm yyyyy")</f>
        <v>May 2022</v>
      </c>
      <c r="Q160" s="3">
        <f>IF(SalesData[[#This Row],[Total Sales]]=0,0,SalesData[[#This Row],[Profit]]/SalesData[[#This Row],[Total Sales]])</f>
        <v>0.26156858092074037</v>
      </c>
    </row>
    <row r="161" spans="1:17" x14ac:dyDescent="0.3">
      <c r="A161" t="s">
        <v>216</v>
      </c>
      <c r="B161" s="2">
        <v>44710</v>
      </c>
      <c r="C161" t="s">
        <v>13</v>
      </c>
      <c r="D161" t="s">
        <v>36</v>
      </c>
      <c r="E161" t="s">
        <v>15</v>
      </c>
      <c r="F161" t="s">
        <v>22</v>
      </c>
      <c r="G161" t="s">
        <v>91</v>
      </c>
      <c r="H161">
        <v>1</v>
      </c>
      <c r="I161">
        <v>278.10000000000002</v>
      </c>
      <c r="J161">
        <v>278.10000000000002</v>
      </c>
      <c r="K161">
        <v>77.709999999999994</v>
      </c>
      <c r="L161" t="s">
        <v>18</v>
      </c>
      <c r="M161">
        <f>YEAR(SalesData[[#This Row],[Order Date]])</f>
        <v>2022</v>
      </c>
      <c r="N161">
        <f>MONTH(SalesData[[#This Row],[Order Date]])</f>
        <v>5</v>
      </c>
      <c r="O161" t="str">
        <f>TEXT(SalesData[[#This Row],[Order Date]],"mmmm")</f>
        <v>May</v>
      </c>
      <c r="P161" t="str">
        <f>TEXT(SalesData[[#This Row],[Order Date]], "mmmm yyyyy")</f>
        <v>May 2022</v>
      </c>
      <c r="Q161" s="3">
        <f>IF(SalesData[[#This Row],[Total Sales]]=0,0,SalesData[[#This Row],[Profit]]/SalesData[[#This Row],[Total Sales]])</f>
        <v>0.27943185904350948</v>
      </c>
    </row>
    <row r="162" spans="1:17" x14ac:dyDescent="0.3">
      <c r="A162" t="s">
        <v>217</v>
      </c>
      <c r="B162" s="2">
        <v>44712</v>
      </c>
      <c r="C162" t="s">
        <v>25</v>
      </c>
      <c r="D162" t="s">
        <v>71</v>
      </c>
      <c r="E162" t="s">
        <v>37</v>
      </c>
      <c r="F162" t="s">
        <v>16</v>
      </c>
      <c r="G162" t="s">
        <v>17</v>
      </c>
      <c r="H162">
        <v>8</v>
      </c>
      <c r="I162">
        <v>1772.4</v>
      </c>
      <c r="J162">
        <v>14179.2</v>
      </c>
      <c r="K162">
        <v>2449.12</v>
      </c>
      <c r="L162" t="s">
        <v>18</v>
      </c>
      <c r="M162">
        <f>YEAR(SalesData[[#This Row],[Order Date]])</f>
        <v>2022</v>
      </c>
      <c r="N162">
        <f>MONTH(SalesData[[#This Row],[Order Date]])</f>
        <v>5</v>
      </c>
      <c r="O162" t="str">
        <f>TEXT(SalesData[[#This Row],[Order Date]],"mmmm")</f>
        <v>May</v>
      </c>
      <c r="P162" t="str">
        <f>TEXT(SalesData[[#This Row],[Order Date]], "mmmm yyyyy")</f>
        <v>May 2022</v>
      </c>
      <c r="Q162" s="3">
        <f>IF(SalesData[[#This Row],[Total Sales]]=0,0,SalesData[[#This Row],[Profit]]/SalesData[[#This Row],[Total Sales]])</f>
        <v>0.172726246896863</v>
      </c>
    </row>
    <row r="163" spans="1:17" x14ac:dyDescent="0.3">
      <c r="A163" t="s">
        <v>218</v>
      </c>
      <c r="B163" s="2">
        <v>44712</v>
      </c>
      <c r="C163" t="s">
        <v>41</v>
      </c>
      <c r="D163" t="s">
        <v>42</v>
      </c>
      <c r="E163" t="s">
        <v>37</v>
      </c>
      <c r="F163" t="s">
        <v>16</v>
      </c>
      <c r="G163" t="s">
        <v>28</v>
      </c>
      <c r="H163">
        <v>8</v>
      </c>
      <c r="I163">
        <v>1707.35</v>
      </c>
      <c r="J163">
        <v>13658.8</v>
      </c>
      <c r="K163">
        <v>3564.92</v>
      </c>
      <c r="L163" t="s">
        <v>18</v>
      </c>
      <c r="M163">
        <f>YEAR(SalesData[[#This Row],[Order Date]])</f>
        <v>2022</v>
      </c>
      <c r="N163">
        <f>MONTH(SalesData[[#This Row],[Order Date]])</f>
        <v>5</v>
      </c>
      <c r="O163" t="str">
        <f>TEXT(SalesData[[#This Row],[Order Date]],"mmmm")</f>
        <v>May</v>
      </c>
      <c r="P163" t="str">
        <f>TEXT(SalesData[[#This Row],[Order Date]], "mmmm yyyyy")</f>
        <v>May 2022</v>
      </c>
      <c r="Q163" s="3">
        <f>IF(SalesData[[#This Row],[Total Sales]]=0,0,SalesData[[#This Row],[Profit]]/SalesData[[#This Row],[Total Sales]])</f>
        <v>0.26099803789498349</v>
      </c>
    </row>
    <row r="164" spans="1:17" x14ac:dyDescent="0.3">
      <c r="A164" t="s">
        <v>219</v>
      </c>
      <c r="B164" s="2">
        <v>44713</v>
      </c>
      <c r="C164" t="s">
        <v>20</v>
      </c>
      <c r="D164" t="s">
        <v>21</v>
      </c>
      <c r="E164" t="s">
        <v>15</v>
      </c>
      <c r="F164" t="s">
        <v>22</v>
      </c>
      <c r="G164" t="s">
        <v>43</v>
      </c>
      <c r="H164">
        <v>1</v>
      </c>
      <c r="I164">
        <v>1153.6400000000001</v>
      </c>
      <c r="J164">
        <v>1153.6400000000001</v>
      </c>
      <c r="K164">
        <v>224.49</v>
      </c>
      <c r="L164" t="s">
        <v>18</v>
      </c>
      <c r="M164">
        <f>YEAR(SalesData[[#This Row],[Order Date]])</f>
        <v>2022</v>
      </c>
      <c r="N164">
        <f>MONTH(SalesData[[#This Row],[Order Date]])</f>
        <v>6</v>
      </c>
      <c r="O164" t="str">
        <f>TEXT(SalesData[[#This Row],[Order Date]],"mmmm")</f>
        <v>June</v>
      </c>
      <c r="P164" t="str">
        <f>TEXT(SalesData[[#This Row],[Order Date]], "mmmm yyyyy")</f>
        <v>June 2022</v>
      </c>
      <c r="Q164" s="3">
        <f>IF(SalesData[[#This Row],[Total Sales]]=0,0,SalesData[[#This Row],[Profit]]/SalesData[[#This Row],[Total Sales]])</f>
        <v>0.19459276724108041</v>
      </c>
    </row>
    <row r="165" spans="1:17" x14ac:dyDescent="0.3">
      <c r="A165" t="s">
        <v>220</v>
      </c>
      <c r="B165" s="2">
        <v>44717</v>
      </c>
      <c r="C165" t="s">
        <v>13</v>
      </c>
      <c r="D165" t="s">
        <v>14</v>
      </c>
      <c r="E165" t="s">
        <v>37</v>
      </c>
      <c r="F165" t="s">
        <v>16</v>
      </c>
      <c r="G165" t="s">
        <v>28</v>
      </c>
      <c r="H165">
        <v>2</v>
      </c>
      <c r="I165">
        <v>1642.99</v>
      </c>
      <c r="J165">
        <v>3285.98</v>
      </c>
      <c r="K165">
        <v>428.51</v>
      </c>
      <c r="L165" t="s">
        <v>34</v>
      </c>
      <c r="M165">
        <f>YEAR(SalesData[[#This Row],[Order Date]])</f>
        <v>2022</v>
      </c>
      <c r="N165">
        <f>MONTH(SalesData[[#This Row],[Order Date]])</f>
        <v>6</v>
      </c>
      <c r="O165" t="str">
        <f>TEXT(SalesData[[#This Row],[Order Date]],"mmmm")</f>
        <v>June</v>
      </c>
      <c r="P165" t="str">
        <f>TEXT(SalesData[[#This Row],[Order Date]], "mmmm yyyyy")</f>
        <v>June 2022</v>
      </c>
      <c r="Q165" s="3">
        <f>IF(SalesData[[#This Row],[Total Sales]]=0,0,SalesData[[#This Row],[Profit]]/SalesData[[#This Row],[Total Sales]])</f>
        <v>0.13040554111710967</v>
      </c>
    </row>
    <row r="166" spans="1:17" x14ac:dyDescent="0.3">
      <c r="A166" t="s">
        <v>221</v>
      </c>
      <c r="B166" s="2">
        <v>44717</v>
      </c>
      <c r="C166" t="s">
        <v>30</v>
      </c>
      <c r="D166" t="s">
        <v>52</v>
      </c>
      <c r="E166" t="s">
        <v>37</v>
      </c>
      <c r="F166" t="s">
        <v>22</v>
      </c>
      <c r="G166" t="s">
        <v>23</v>
      </c>
      <c r="H166">
        <v>2</v>
      </c>
      <c r="I166">
        <v>939.5</v>
      </c>
      <c r="J166">
        <v>1879</v>
      </c>
      <c r="K166">
        <v>200.76</v>
      </c>
      <c r="L166" t="s">
        <v>18</v>
      </c>
      <c r="M166">
        <f>YEAR(SalesData[[#This Row],[Order Date]])</f>
        <v>2022</v>
      </c>
      <c r="N166">
        <f>MONTH(SalesData[[#This Row],[Order Date]])</f>
        <v>6</v>
      </c>
      <c r="O166" t="str">
        <f>TEXT(SalesData[[#This Row],[Order Date]],"mmmm")</f>
        <v>June</v>
      </c>
      <c r="P166" t="str">
        <f>TEXT(SalesData[[#This Row],[Order Date]], "mmmm yyyyy")</f>
        <v>June 2022</v>
      </c>
      <c r="Q166" s="3">
        <f>IF(SalesData[[#This Row],[Total Sales]]=0,0,SalesData[[#This Row],[Profit]]/SalesData[[#This Row],[Total Sales]])</f>
        <v>0.10684406599254923</v>
      </c>
    </row>
    <row r="167" spans="1:17" x14ac:dyDescent="0.3">
      <c r="A167" t="s">
        <v>222</v>
      </c>
      <c r="B167" s="2">
        <v>44718</v>
      </c>
      <c r="C167" t="s">
        <v>41</v>
      </c>
      <c r="D167" t="s">
        <v>42</v>
      </c>
      <c r="E167" t="s">
        <v>15</v>
      </c>
      <c r="F167" t="s">
        <v>22</v>
      </c>
      <c r="G167" t="s">
        <v>91</v>
      </c>
      <c r="H167">
        <v>3</v>
      </c>
      <c r="I167">
        <v>1494.16</v>
      </c>
      <c r="J167">
        <v>4482.4799999999996</v>
      </c>
      <c r="K167">
        <v>998.06</v>
      </c>
      <c r="L167" t="s">
        <v>18</v>
      </c>
      <c r="M167">
        <f>YEAR(SalesData[[#This Row],[Order Date]])</f>
        <v>2022</v>
      </c>
      <c r="N167">
        <f>MONTH(SalesData[[#This Row],[Order Date]])</f>
        <v>6</v>
      </c>
      <c r="O167" t="str">
        <f>TEXT(SalesData[[#This Row],[Order Date]],"mmmm")</f>
        <v>June</v>
      </c>
      <c r="P167" t="str">
        <f>TEXT(SalesData[[#This Row],[Order Date]], "mmmm yyyyy")</f>
        <v>June 2022</v>
      </c>
      <c r="Q167" s="3">
        <f>IF(SalesData[[#This Row],[Total Sales]]=0,0,SalesData[[#This Row],[Profit]]/SalesData[[#This Row],[Total Sales]])</f>
        <v>0.22265799289678928</v>
      </c>
    </row>
    <row r="168" spans="1:17" x14ac:dyDescent="0.3">
      <c r="A168" t="s">
        <v>223</v>
      </c>
      <c r="B168" s="2">
        <v>44719</v>
      </c>
      <c r="C168" t="s">
        <v>20</v>
      </c>
      <c r="D168" t="s">
        <v>121</v>
      </c>
      <c r="E168" t="s">
        <v>15</v>
      </c>
      <c r="F168" t="s">
        <v>22</v>
      </c>
      <c r="G168" t="s">
        <v>43</v>
      </c>
      <c r="H168">
        <v>6</v>
      </c>
      <c r="I168">
        <v>74.72</v>
      </c>
      <c r="J168">
        <v>448.32</v>
      </c>
      <c r="K168">
        <v>84.06</v>
      </c>
      <c r="L168" t="s">
        <v>18</v>
      </c>
      <c r="M168">
        <f>YEAR(SalesData[[#This Row],[Order Date]])</f>
        <v>2022</v>
      </c>
      <c r="N168">
        <f>MONTH(SalesData[[#This Row],[Order Date]])</f>
        <v>6</v>
      </c>
      <c r="O168" t="str">
        <f>TEXT(SalesData[[#This Row],[Order Date]],"mmmm")</f>
        <v>June</v>
      </c>
      <c r="P168" t="str">
        <f>TEXT(SalesData[[#This Row],[Order Date]], "mmmm yyyyy")</f>
        <v>June 2022</v>
      </c>
      <c r="Q168" s="3">
        <f>IF(SalesData[[#This Row],[Total Sales]]=0,0,SalesData[[#This Row],[Profit]]/SalesData[[#This Row],[Total Sales]])</f>
        <v>0.1875</v>
      </c>
    </row>
    <row r="169" spans="1:17" x14ac:dyDescent="0.3">
      <c r="A169" t="s">
        <v>224</v>
      </c>
      <c r="B169" s="2">
        <v>44719</v>
      </c>
      <c r="C169" t="s">
        <v>41</v>
      </c>
      <c r="D169" t="s">
        <v>42</v>
      </c>
      <c r="E169" t="s">
        <v>27</v>
      </c>
      <c r="F169" t="s">
        <v>22</v>
      </c>
      <c r="G169" t="s">
        <v>91</v>
      </c>
      <c r="H169">
        <v>8</v>
      </c>
      <c r="I169">
        <v>324.5</v>
      </c>
      <c r="J169">
        <v>2596</v>
      </c>
      <c r="K169">
        <v>466.17</v>
      </c>
      <c r="L169" t="s">
        <v>18</v>
      </c>
      <c r="M169">
        <f>YEAR(SalesData[[#This Row],[Order Date]])</f>
        <v>2022</v>
      </c>
      <c r="N169">
        <f>MONTH(SalesData[[#This Row],[Order Date]])</f>
        <v>6</v>
      </c>
      <c r="O169" t="str">
        <f>TEXT(SalesData[[#This Row],[Order Date]],"mmmm")</f>
        <v>June</v>
      </c>
      <c r="P169" t="str">
        <f>TEXT(SalesData[[#This Row],[Order Date]], "mmmm yyyyy")</f>
        <v>June 2022</v>
      </c>
      <c r="Q169" s="3">
        <f>IF(SalesData[[#This Row],[Total Sales]]=0,0,SalesData[[#This Row],[Profit]]/SalesData[[#This Row],[Total Sales]])</f>
        <v>0.17957241910631741</v>
      </c>
    </row>
    <row r="170" spans="1:17" x14ac:dyDescent="0.3">
      <c r="A170" t="s">
        <v>225</v>
      </c>
      <c r="B170" s="2">
        <v>44721</v>
      </c>
      <c r="C170" t="s">
        <v>30</v>
      </c>
      <c r="D170" t="s">
        <v>31</v>
      </c>
      <c r="E170" t="s">
        <v>15</v>
      </c>
      <c r="F170" t="s">
        <v>22</v>
      </c>
      <c r="G170" t="s">
        <v>91</v>
      </c>
      <c r="H170">
        <v>6</v>
      </c>
      <c r="I170">
        <v>564.11</v>
      </c>
      <c r="J170">
        <v>3384.66</v>
      </c>
      <c r="K170">
        <v>897.02</v>
      </c>
      <c r="L170" t="s">
        <v>18</v>
      </c>
      <c r="M170">
        <f>YEAR(SalesData[[#This Row],[Order Date]])</f>
        <v>2022</v>
      </c>
      <c r="N170">
        <f>MONTH(SalesData[[#This Row],[Order Date]])</f>
        <v>6</v>
      </c>
      <c r="O170" t="str">
        <f>TEXT(SalesData[[#This Row],[Order Date]],"mmmm")</f>
        <v>June</v>
      </c>
      <c r="P170" t="str">
        <f>TEXT(SalesData[[#This Row],[Order Date]], "mmmm yyyyy")</f>
        <v>June 2022</v>
      </c>
      <c r="Q170" s="3">
        <f>IF(SalesData[[#This Row],[Total Sales]]=0,0,SalesData[[#This Row],[Profit]]/SalesData[[#This Row],[Total Sales]])</f>
        <v>0.26502514285038969</v>
      </c>
    </row>
    <row r="171" spans="1:17" x14ac:dyDescent="0.3">
      <c r="A171" t="s">
        <v>226</v>
      </c>
      <c r="B171" s="2">
        <v>44724</v>
      </c>
      <c r="C171" t="s">
        <v>25</v>
      </c>
      <c r="D171" t="s">
        <v>71</v>
      </c>
      <c r="E171" t="s">
        <v>37</v>
      </c>
      <c r="F171" t="s">
        <v>22</v>
      </c>
      <c r="G171" t="s">
        <v>58</v>
      </c>
      <c r="H171">
        <v>7</v>
      </c>
      <c r="I171">
        <v>1028.32</v>
      </c>
      <c r="J171">
        <v>7198.24</v>
      </c>
      <c r="K171">
        <v>939.25</v>
      </c>
      <c r="L171" t="s">
        <v>34</v>
      </c>
      <c r="M171">
        <f>YEAR(SalesData[[#This Row],[Order Date]])</f>
        <v>2022</v>
      </c>
      <c r="N171">
        <f>MONTH(SalesData[[#This Row],[Order Date]])</f>
        <v>6</v>
      </c>
      <c r="O171" t="str">
        <f>TEXT(SalesData[[#This Row],[Order Date]],"mmmm")</f>
        <v>June</v>
      </c>
      <c r="P171" t="str">
        <f>TEXT(SalesData[[#This Row],[Order Date]], "mmmm yyyyy")</f>
        <v>June 2022</v>
      </c>
      <c r="Q171" s="3">
        <f>IF(SalesData[[#This Row],[Total Sales]]=0,0,SalesData[[#This Row],[Profit]]/SalesData[[#This Row],[Total Sales]])</f>
        <v>0.13048328480295185</v>
      </c>
    </row>
    <row r="172" spans="1:17" x14ac:dyDescent="0.3">
      <c r="A172" t="s">
        <v>227</v>
      </c>
      <c r="B172" s="2">
        <v>44724</v>
      </c>
      <c r="C172" t="s">
        <v>30</v>
      </c>
      <c r="D172" t="s">
        <v>31</v>
      </c>
      <c r="E172" t="s">
        <v>37</v>
      </c>
      <c r="F172" t="s">
        <v>22</v>
      </c>
      <c r="G172" t="s">
        <v>23</v>
      </c>
      <c r="H172">
        <v>2</v>
      </c>
      <c r="I172">
        <v>544.54</v>
      </c>
      <c r="J172">
        <v>1089.08</v>
      </c>
      <c r="K172">
        <v>255.59</v>
      </c>
      <c r="L172" t="s">
        <v>18</v>
      </c>
      <c r="M172">
        <f>YEAR(SalesData[[#This Row],[Order Date]])</f>
        <v>2022</v>
      </c>
      <c r="N172">
        <f>MONTH(SalesData[[#This Row],[Order Date]])</f>
        <v>6</v>
      </c>
      <c r="O172" t="str">
        <f>TEXT(SalesData[[#This Row],[Order Date]],"mmmm")</f>
        <v>June</v>
      </c>
      <c r="P172" t="str">
        <f>TEXT(SalesData[[#This Row],[Order Date]], "mmmm yyyyy")</f>
        <v>June 2022</v>
      </c>
      <c r="Q172" s="3">
        <f>IF(SalesData[[#This Row],[Total Sales]]=0,0,SalesData[[#This Row],[Profit]]/SalesData[[#This Row],[Total Sales]])</f>
        <v>0.23468432071105891</v>
      </c>
    </row>
    <row r="173" spans="1:17" x14ac:dyDescent="0.3">
      <c r="A173" t="s">
        <v>228</v>
      </c>
      <c r="B173" s="2">
        <v>44724</v>
      </c>
      <c r="C173" t="s">
        <v>20</v>
      </c>
      <c r="D173" t="s">
        <v>21</v>
      </c>
      <c r="E173" t="s">
        <v>37</v>
      </c>
      <c r="F173" t="s">
        <v>22</v>
      </c>
      <c r="G173" t="s">
        <v>23</v>
      </c>
      <c r="H173">
        <v>8</v>
      </c>
      <c r="I173">
        <v>1516.4</v>
      </c>
      <c r="J173">
        <v>12131.2</v>
      </c>
      <c r="K173">
        <v>1443.64</v>
      </c>
      <c r="L173" t="s">
        <v>34</v>
      </c>
      <c r="M173">
        <f>YEAR(SalesData[[#This Row],[Order Date]])</f>
        <v>2022</v>
      </c>
      <c r="N173">
        <f>MONTH(SalesData[[#This Row],[Order Date]])</f>
        <v>6</v>
      </c>
      <c r="O173" t="str">
        <f>TEXT(SalesData[[#This Row],[Order Date]],"mmmm")</f>
        <v>June</v>
      </c>
      <c r="P173" t="str">
        <f>TEXT(SalesData[[#This Row],[Order Date]], "mmmm yyyyy")</f>
        <v>June 2022</v>
      </c>
      <c r="Q173" s="3">
        <f>IF(SalesData[[#This Row],[Total Sales]]=0,0,SalesData[[#This Row],[Profit]]/SalesData[[#This Row],[Total Sales]])</f>
        <v>0.11900224215246637</v>
      </c>
    </row>
    <row r="174" spans="1:17" x14ac:dyDescent="0.3">
      <c r="A174" t="s">
        <v>229</v>
      </c>
      <c r="B174" s="2">
        <v>44724</v>
      </c>
      <c r="C174" t="s">
        <v>20</v>
      </c>
      <c r="D174" t="s">
        <v>21</v>
      </c>
      <c r="E174" t="s">
        <v>27</v>
      </c>
      <c r="F174" t="s">
        <v>16</v>
      </c>
      <c r="G174" t="s">
        <v>17</v>
      </c>
      <c r="H174">
        <v>5</v>
      </c>
      <c r="I174">
        <v>678.5</v>
      </c>
      <c r="J174">
        <v>3392.5</v>
      </c>
      <c r="K174">
        <v>783.11</v>
      </c>
      <c r="L174" t="s">
        <v>34</v>
      </c>
      <c r="M174">
        <f>YEAR(SalesData[[#This Row],[Order Date]])</f>
        <v>2022</v>
      </c>
      <c r="N174">
        <f>MONTH(SalesData[[#This Row],[Order Date]])</f>
        <v>6</v>
      </c>
      <c r="O174" t="str">
        <f>TEXT(SalesData[[#This Row],[Order Date]],"mmmm")</f>
        <v>June</v>
      </c>
      <c r="P174" t="str">
        <f>TEXT(SalesData[[#This Row],[Order Date]], "mmmm yyyyy")</f>
        <v>June 2022</v>
      </c>
      <c r="Q174" s="3">
        <f>IF(SalesData[[#This Row],[Total Sales]]=0,0,SalesData[[#This Row],[Profit]]/SalesData[[#This Row],[Total Sales]])</f>
        <v>0.23083566691230656</v>
      </c>
    </row>
    <row r="175" spans="1:17" x14ac:dyDescent="0.3">
      <c r="A175" t="s">
        <v>230</v>
      </c>
      <c r="B175" s="2">
        <v>44726</v>
      </c>
      <c r="C175" t="s">
        <v>13</v>
      </c>
      <c r="D175" t="s">
        <v>36</v>
      </c>
      <c r="E175" t="s">
        <v>37</v>
      </c>
      <c r="F175" t="s">
        <v>49</v>
      </c>
      <c r="G175" t="s">
        <v>72</v>
      </c>
      <c r="H175">
        <v>9</v>
      </c>
      <c r="I175">
        <v>1315.76</v>
      </c>
      <c r="J175">
        <v>11841.84</v>
      </c>
      <c r="K175">
        <v>1801.92</v>
      </c>
      <c r="L175" t="s">
        <v>34</v>
      </c>
      <c r="M175">
        <f>YEAR(SalesData[[#This Row],[Order Date]])</f>
        <v>2022</v>
      </c>
      <c r="N175">
        <f>MONTH(SalesData[[#This Row],[Order Date]])</f>
        <v>6</v>
      </c>
      <c r="O175" t="str">
        <f>TEXT(SalesData[[#This Row],[Order Date]],"mmmm")</f>
        <v>June</v>
      </c>
      <c r="P175" t="str">
        <f>TEXT(SalesData[[#This Row],[Order Date]], "mmmm yyyyy")</f>
        <v>June 2022</v>
      </c>
      <c r="Q175" s="3">
        <f>IF(SalesData[[#This Row],[Total Sales]]=0,0,SalesData[[#This Row],[Profit]]/SalesData[[#This Row],[Total Sales]])</f>
        <v>0.15216554184147058</v>
      </c>
    </row>
    <row r="176" spans="1:17" x14ac:dyDescent="0.3">
      <c r="A176" t="s">
        <v>231</v>
      </c>
      <c r="B176" s="2">
        <v>44726</v>
      </c>
      <c r="C176" t="s">
        <v>30</v>
      </c>
      <c r="D176" t="s">
        <v>52</v>
      </c>
      <c r="E176" t="s">
        <v>37</v>
      </c>
      <c r="F176" t="s">
        <v>16</v>
      </c>
      <c r="G176" t="s">
        <v>82</v>
      </c>
      <c r="H176">
        <v>8</v>
      </c>
      <c r="I176">
        <v>773.46</v>
      </c>
      <c r="J176">
        <v>6187.68</v>
      </c>
      <c r="K176">
        <v>906.35</v>
      </c>
      <c r="L176" t="s">
        <v>34</v>
      </c>
      <c r="M176">
        <f>YEAR(SalesData[[#This Row],[Order Date]])</f>
        <v>2022</v>
      </c>
      <c r="N176">
        <f>MONTH(SalesData[[#This Row],[Order Date]])</f>
        <v>6</v>
      </c>
      <c r="O176" t="str">
        <f>TEXT(SalesData[[#This Row],[Order Date]],"mmmm")</f>
        <v>June</v>
      </c>
      <c r="P176" t="str">
        <f>TEXT(SalesData[[#This Row],[Order Date]], "mmmm yyyyy")</f>
        <v>June 2022</v>
      </c>
      <c r="Q176" s="3">
        <f>IF(SalesData[[#This Row],[Total Sales]]=0,0,SalesData[[#This Row],[Profit]]/SalesData[[#This Row],[Total Sales]])</f>
        <v>0.14647654694489695</v>
      </c>
    </row>
    <row r="177" spans="1:17" x14ac:dyDescent="0.3">
      <c r="A177" t="s">
        <v>232</v>
      </c>
      <c r="B177" s="2">
        <v>44726</v>
      </c>
      <c r="C177" t="s">
        <v>25</v>
      </c>
      <c r="D177" t="s">
        <v>71</v>
      </c>
      <c r="E177" t="s">
        <v>15</v>
      </c>
      <c r="F177" t="s">
        <v>46</v>
      </c>
      <c r="G177" t="s">
        <v>123</v>
      </c>
      <c r="H177">
        <v>2</v>
      </c>
      <c r="I177">
        <v>817.7</v>
      </c>
      <c r="J177">
        <v>1635.4</v>
      </c>
      <c r="K177">
        <v>421.58</v>
      </c>
      <c r="L177" t="s">
        <v>18</v>
      </c>
      <c r="M177">
        <f>YEAR(SalesData[[#This Row],[Order Date]])</f>
        <v>2022</v>
      </c>
      <c r="N177">
        <f>MONTH(SalesData[[#This Row],[Order Date]])</f>
        <v>6</v>
      </c>
      <c r="O177" t="str">
        <f>TEXT(SalesData[[#This Row],[Order Date]],"mmmm")</f>
        <v>June</v>
      </c>
      <c r="P177" t="str">
        <f>TEXT(SalesData[[#This Row],[Order Date]], "mmmm yyyyy")</f>
        <v>June 2022</v>
      </c>
      <c r="Q177" s="3">
        <f>IF(SalesData[[#This Row],[Total Sales]]=0,0,SalesData[[#This Row],[Profit]]/SalesData[[#This Row],[Total Sales]])</f>
        <v>0.25778402837226366</v>
      </c>
    </row>
    <row r="178" spans="1:17" x14ac:dyDescent="0.3">
      <c r="A178" t="s">
        <v>233</v>
      </c>
      <c r="B178" s="2">
        <v>44726</v>
      </c>
      <c r="C178" t="s">
        <v>41</v>
      </c>
      <c r="D178" t="s">
        <v>42</v>
      </c>
      <c r="E178" t="s">
        <v>27</v>
      </c>
      <c r="F178" t="s">
        <v>32</v>
      </c>
      <c r="G178" t="s">
        <v>56</v>
      </c>
      <c r="H178">
        <v>7</v>
      </c>
      <c r="I178">
        <v>501.35</v>
      </c>
      <c r="J178">
        <v>3509.45</v>
      </c>
      <c r="K178">
        <v>978.43</v>
      </c>
      <c r="L178" t="s">
        <v>34</v>
      </c>
      <c r="M178">
        <f>YEAR(SalesData[[#This Row],[Order Date]])</f>
        <v>2022</v>
      </c>
      <c r="N178">
        <f>MONTH(SalesData[[#This Row],[Order Date]])</f>
        <v>6</v>
      </c>
      <c r="O178" t="str">
        <f>TEXT(SalesData[[#This Row],[Order Date]],"mmmm")</f>
        <v>June</v>
      </c>
      <c r="P178" t="str">
        <f>TEXT(SalesData[[#This Row],[Order Date]], "mmmm yyyyy")</f>
        <v>June 2022</v>
      </c>
      <c r="Q178" s="3">
        <f>IF(SalesData[[#This Row],[Total Sales]]=0,0,SalesData[[#This Row],[Profit]]/SalesData[[#This Row],[Total Sales]])</f>
        <v>0.27879867215660575</v>
      </c>
    </row>
    <row r="179" spans="1:17" x14ac:dyDescent="0.3">
      <c r="A179" t="s">
        <v>234</v>
      </c>
      <c r="B179" s="2">
        <v>44726</v>
      </c>
      <c r="C179" t="s">
        <v>13</v>
      </c>
      <c r="D179" t="s">
        <v>36</v>
      </c>
      <c r="E179" t="s">
        <v>15</v>
      </c>
      <c r="F179" t="s">
        <v>22</v>
      </c>
      <c r="G179" t="s">
        <v>43</v>
      </c>
      <c r="H179">
        <v>3</v>
      </c>
      <c r="I179">
        <v>2104.5300000000002</v>
      </c>
      <c r="J179">
        <v>6313.59</v>
      </c>
      <c r="K179">
        <v>890.31</v>
      </c>
      <c r="L179" t="s">
        <v>18</v>
      </c>
      <c r="M179">
        <f>YEAR(SalesData[[#This Row],[Order Date]])</f>
        <v>2022</v>
      </c>
      <c r="N179">
        <f>MONTH(SalesData[[#This Row],[Order Date]])</f>
        <v>6</v>
      </c>
      <c r="O179" t="str">
        <f>TEXT(SalesData[[#This Row],[Order Date]],"mmmm")</f>
        <v>June</v>
      </c>
      <c r="P179" t="str">
        <f>TEXT(SalesData[[#This Row],[Order Date]], "mmmm yyyyy")</f>
        <v>June 2022</v>
      </c>
      <c r="Q179" s="3">
        <f>IF(SalesData[[#This Row],[Total Sales]]=0,0,SalesData[[#This Row],[Profit]]/SalesData[[#This Row],[Total Sales]])</f>
        <v>0.1410148584244463</v>
      </c>
    </row>
    <row r="180" spans="1:17" x14ac:dyDescent="0.3">
      <c r="A180" t="s">
        <v>235</v>
      </c>
      <c r="B180" s="2">
        <v>44726</v>
      </c>
      <c r="C180" t="s">
        <v>20</v>
      </c>
      <c r="D180" t="s">
        <v>121</v>
      </c>
      <c r="E180" t="s">
        <v>27</v>
      </c>
      <c r="F180" t="s">
        <v>22</v>
      </c>
      <c r="G180" t="s">
        <v>58</v>
      </c>
      <c r="H180">
        <v>7</v>
      </c>
      <c r="I180">
        <v>1069.58</v>
      </c>
      <c r="J180">
        <v>7487.06</v>
      </c>
      <c r="K180">
        <v>1469.48</v>
      </c>
      <c r="L180" t="s">
        <v>18</v>
      </c>
      <c r="M180">
        <f>YEAR(SalesData[[#This Row],[Order Date]])</f>
        <v>2022</v>
      </c>
      <c r="N180">
        <f>MONTH(SalesData[[#This Row],[Order Date]])</f>
        <v>6</v>
      </c>
      <c r="O180" t="str">
        <f>TEXT(SalesData[[#This Row],[Order Date]],"mmmm")</f>
        <v>June</v>
      </c>
      <c r="P180" t="str">
        <f>TEXT(SalesData[[#This Row],[Order Date]], "mmmm yyyyy")</f>
        <v>June 2022</v>
      </c>
      <c r="Q180" s="3">
        <f>IF(SalesData[[#This Row],[Total Sales]]=0,0,SalesData[[#This Row],[Profit]]/SalesData[[#This Row],[Total Sales]])</f>
        <v>0.19626929662644615</v>
      </c>
    </row>
    <row r="181" spans="1:17" x14ac:dyDescent="0.3">
      <c r="A181" t="s">
        <v>236</v>
      </c>
      <c r="B181" s="2">
        <v>44727</v>
      </c>
      <c r="C181" t="s">
        <v>20</v>
      </c>
      <c r="D181" t="s">
        <v>121</v>
      </c>
      <c r="E181" t="s">
        <v>27</v>
      </c>
      <c r="F181" t="s">
        <v>32</v>
      </c>
      <c r="G181" t="s">
        <v>99</v>
      </c>
      <c r="H181">
        <v>3</v>
      </c>
      <c r="I181">
        <v>1513.32</v>
      </c>
      <c r="J181">
        <v>4539.96</v>
      </c>
      <c r="K181">
        <v>930.72</v>
      </c>
      <c r="L181" t="s">
        <v>34</v>
      </c>
      <c r="M181">
        <f>YEAR(SalesData[[#This Row],[Order Date]])</f>
        <v>2022</v>
      </c>
      <c r="N181">
        <f>MONTH(SalesData[[#This Row],[Order Date]])</f>
        <v>6</v>
      </c>
      <c r="O181" t="str">
        <f>TEXT(SalesData[[#This Row],[Order Date]],"mmmm")</f>
        <v>June</v>
      </c>
      <c r="P181" t="str">
        <f>TEXT(SalesData[[#This Row],[Order Date]], "mmmm yyyyy")</f>
        <v>June 2022</v>
      </c>
      <c r="Q181" s="3">
        <f>IF(SalesData[[#This Row],[Total Sales]]=0,0,SalesData[[#This Row],[Profit]]/SalesData[[#This Row],[Total Sales]])</f>
        <v>0.20500621150847145</v>
      </c>
    </row>
    <row r="182" spans="1:17" x14ac:dyDescent="0.3">
      <c r="A182" t="s">
        <v>237</v>
      </c>
      <c r="B182" s="2">
        <v>44727</v>
      </c>
      <c r="C182" t="s">
        <v>25</v>
      </c>
      <c r="D182" t="s">
        <v>71</v>
      </c>
      <c r="E182" t="s">
        <v>27</v>
      </c>
      <c r="F182" t="s">
        <v>16</v>
      </c>
      <c r="G182" t="s">
        <v>28</v>
      </c>
      <c r="H182">
        <v>9</v>
      </c>
      <c r="I182">
        <v>2172.77</v>
      </c>
      <c r="J182">
        <v>19554.93</v>
      </c>
      <c r="K182">
        <v>5840.42</v>
      </c>
      <c r="L182" t="s">
        <v>34</v>
      </c>
      <c r="M182">
        <f>YEAR(SalesData[[#This Row],[Order Date]])</f>
        <v>2022</v>
      </c>
      <c r="N182">
        <f>MONTH(SalesData[[#This Row],[Order Date]])</f>
        <v>6</v>
      </c>
      <c r="O182" t="str">
        <f>TEXT(SalesData[[#This Row],[Order Date]],"mmmm")</f>
        <v>June</v>
      </c>
      <c r="P182" t="str">
        <f>TEXT(SalesData[[#This Row],[Order Date]], "mmmm yyyyy")</f>
        <v>June 2022</v>
      </c>
      <c r="Q182" s="3">
        <f>IF(SalesData[[#This Row],[Total Sales]]=0,0,SalesData[[#This Row],[Profit]]/SalesData[[#This Row],[Total Sales]])</f>
        <v>0.29866739487177912</v>
      </c>
    </row>
    <row r="183" spans="1:17" x14ac:dyDescent="0.3">
      <c r="A183" t="s">
        <v>238</v>
      </c>
      <c r="B183" s="2">
        <v>44728</v>
      </c>
      <c r="C183" t="s">
        <v>25</v>
      </c>
      <c r="D183" t="s">
        <v>26</v>
      </c>
      <c r="E183" t="s">
        <v>27</v>
      </c>
      <c r="F183" t="s">
        <v>32</v>
      </c>
      <c r="G183" t="s">
        <v>56</v>
      </c>
      <c r="H183">
        <v>7</v>
      </c>
      <c r="I183">
        <v>224.41</v>
      </c>
      <c r="J183">
        <v>1570.87</v>
      </c>
      <c r="K183">
        <v>257.3</v>
      </c>
      <c r="L183" t="s">
        <v>34</v>
      </c>
      <c r="M183">
        <f>YEAR(SalesData[[#This Row],[Order Date]])</f>
        <v>2022</v>
      </c>
      <c r="N183">
        <f>MONTH(SalesData[[#This Row],[Order Date]])</f>
        <v>6</v>
      </c>
      <c r="O183" t="str">
        <f>TEXT(SalesData[[#This Row],[Order Date]],"mmmm")</f>
        <v>June</v>
      </c>
      <c r="P183" t="str">
        <f>TEXT(SalesData[[#This Row],[Order Date]], "mmmm yyyyy")</f>
        <v>June 2022</v>
      </c>
      <c r="Q183" s="3">
        <f>IF(SalesData[[#This Row],[Total Sales]]=0,0,SalesData[[#This Row],[Profit]]/SalesData[[#This Row],[Total Sales]])</f>
        <v>0.16379458516618181</v>
      </c>
    </row>
    <row r="184" spans="1:17" x14ac:dyDescent="0.3">
      <c r="A184" t="s">
        <v>239</v>
      </c>
      <c r="B184" s="2">
        <v>44729</v>
      </c>
      <c r="C184" t="s">
        <v>30</v>
      </c>
      <c r="D184" t="s">
        <v>31</v>
      </c>
      <c r="E184" t="s">
        <v>15</v>
      </c>
      <c r="F184" t="s">
        <v>32</v>
      </c>
      <c r="G184" t="s">
        <v>60</v>
      </c>
      <c r="H184">
        <v>5</v>
      </c>
      <c r="I184">
        <v>1552.87</v>
      </c>
      <c r="J184">
        <v>7764.35</v>
      </c>
      <c r="K184">
        <v>1425.91</v>
      </c>
      <c r="L184" t="s">
        <v>18</v>
      </c>
      <c r="M184">
        <f>YEAR(SalesData[[#This Row],[Order Date]])</f>
        <v>2022</v>
      </c>
      <c r="N184">
        <f>MONTH(SalesData[[#This Row],[Order Date]])</f>
        <v>6</v>
      </c>
      <c r="O184" t="str">
        <f>TEXT(SalesData[[#This Row],[Order Date]],"mmmm")</f>
        <v>June</v>
      </c>
      <c r="P184" t="str">
        <f>TEXT(SalesData[[#This Row],[Order Date]], "mmmm yyyyy")</f>
        <v>June 2022</v>
      </c>
      <c r="Q184" s="3">
        <f>IF(SalesData[[#This Row],[Total Sales]]=0,0,SalesData[[#This Row],[Profit]]/SalesData[[#This Row],[Total Sales]])</f>
        <v>0.1836483414580744</v>
      </c>
    </row>
    <row r="185" spans="1:17" x14ac:dyDescent="0.3">
      <c r="A185" t="s">
        <v>240</v>
      </c>
      <c r="B185" s="2">
        <v>44729</v>
      </c>
      <c r="C185" t="s">
        <v>13</v>
      </c>
      <c r="D185" t="s">
        <v>14</v>
      </c>
      <c r="E185" t="s">
        <v>15</v>
      </c>
      <c r="F185" t="s">
        <v>16</v>
      </c>
      <c r="G185" t="s">
        <v>82</v>
      </c>
      <c r="H185">
        <v>5</v>
      </c>
      <c r="I185">
        <v>928.85</v>
      </c>
      <c r="J185">
        <v>4644.25</v>
      </c>
      <c r="K185">
        <v>1211.6300000000001</v>
      </c>
      <c r="L185" t="s">
        <v>34</v>
      </c>
      <c r="M185">
        <f>YEAR(SalesData[[#This Row],[Order Date]])</f>
        <v>2022</v>
      </c>
      <c r="N185">
        <f>MONTH(SalesData[[#This Row],[Order Date]])</f>
        <v>6</v>
      </c>
      <c r="O185" t="str">
        <f>TEXT(SalesData[[#This Row],[Order Date]],"mmmm")</f>
        <v>June</v>
      </c>
      <c r="P185" t="str">
        <f>TEXT(SalesData[[#This Row],[Order Date]], "mmmm yyyyy")</f>
        <v>June 2022</v>
      </c>
      <c r="Q185" s="3">
        <f>IF(SalesData[[#This Row],[Total Sales]]=0,0,SalesData[[#This Row],[Profit]]/SalesData[[#This Row],[Total Sales]])</f>
        <v>0.2608881950799376</v>
      </c>
    </row>
    <row r="186" spans="1:17" x14ac:dyDescent="0.3">
      <c r="A186" t="s">
        <v>241</v>
      </c>
      <c r="B186" s="2">
        <v>44729</v>
      </c>
      <c r="C186" t="s">
        <v>13</v>
      </c>
      <c r="D186" t="s">
        <v>36</v>
      </c>
      <c r="E186" t="s">
        <v>37</v>
      </c>
      <c r="F186" t="s">
        <v>32</v>
      </c>
      <c r="G186" t="s">
        <v>56</v>
      </c>
      <c r="H186">
        <v>1</v>
      </c>
      <c r="I186">
        <v>297.75</v>
      </c>
      <c r="J186">
        <v>297.75</v>
      </c>
      <c r="K186">
        <v>34.78</v>
      </c>
      <c r="L186" t="s">
        <v>18</v>
      </c>
      <c r="M186">
        <f>YEAR(SalesData[[#This Row],[Order Date]])</f>
        <v>2022</v>
      </c>
      <c r="N186">
        <f>MONTH(SalesData[[#This Row],[Order Date]])</f>
        <v>6</v>
      </c>
      <c r="O186" t="str">
        <f>TEXT(SalesData[[#This Row],[Order Date]],"mmmm")</f>
        <v>June</v>
      </c>
      <c r="P186" t="str">
        <f>TEXT(SalesData[[#This Row],[Order Date]], "mmmm yyyyy")</f>
        <v>June 2022</v>
      </c>
      <c r="Q186" s="3">
        <f>IF(SalesData[[#This Row],[Total Sales]]=0,0,SalesData[[#This Row],[Profit]]/SalesData[[#This Row],[Total Sales]])</f>
        <v>0.1168094038623006</v>
      </c>
    </row>
    <row r="187" spans="1:17" x14ac:dyDescent="0.3">
      <c r="A187" t="s">
        <v>242</v>
      </c>
      <c r="B187" s="2">
        <v>44729</v>
      </c>
      <c r="C187" t="s">
        <v>13</v>
      </c>
      <c r="D187" t="s">
        <v>36</v>
      </c>
      <c r="E187" t="s">
        <v>27</v>
      </c>
      <c r="F187" t="s">
        <v>32</v>
      </c>
      <c r="G187" t="s">
        <v>33</v>
      </c>
      <c r="H187">
        <v>7</v>
      </c>
      <c r="I187">
        <v>1825.07</v>
      </c>
      <c r="J187">
        <v>12775.49</v>
      </c>
      <c r="K187">
        <v>1317.97</v>
      </c>
      <c r="L187" t="s">
        <v>34</v>
      </c>
      <c r="M187">
        <f>YEAR(SalesData[[#This Row],[Order Date]])</f>
        <v>2022</v>
      </c>
      <c r="N187">
        <f>MONTH(SalesData[[#This Row],[Order Date]])</f>
        <v>6</v>
      </c>
      <c r="O187" t="str">
        <f>TEXT(SalesData[[#This Row],[Order Date]],"mmmm")</f>
        <v>June</v>
      </c>
      <c r="P187" t="str">
        <f>TEXT(SalesData[[#This Row],[Order Date]], "mmmm yyyyy")</f>
        <v>June 2022</v>
      </c>
      <c r="Q187" s="3">
        <f>IF(SalesData[[#This Row],[Total Sales]]=0,0,SalesData[[#This Row],[Profit]]/SalesData[[#This Row],[Total Sales]])</f>
        <v>0.10316394909314633</v>
      </c>
    </row>
    <row r="188" spans="1:17" x14ac:dyDescent="0.3">
      <c r="A188" t="s">
        <v>243</v>
      </c>
      <c r="B188" s="2">
        <v>44732</v>
      </c>
      <c r="C188" t="s">
        <v>25</v>
      </c>
      <c r="D188" t="s">
        <v>71</v>
      </c>
      <c r="E188" t="s">
        <v>37</v>
      </c>
      <c r="F188" t="s">
        <v>22</v>
      </c>
      <c r="G188" t="s">
        <v>23</v>
      </c>
      <c r="H188">
        <v>5</v>
      </c>
      <c r="I188">
        <v>2100.84</v>
      </c>
      <c r="J188">
        <v>10504.2</v>
      </c>
      <c r="K188">
        <v>1968.89</v>
      </c>
      <c r="L188" t="s">
        <v>34</v>
      </c>
      <c r="M188">
        <f>YEAR(SalesData[[#This Row],[Order Date]])</f>
        <v>2022</v>
      </c>
      <c r="N188">
        <f>MONTH(SalesData[[#This Row],[Order Date]])</f>
        <v>6</v>
      </c>
      <c r="O188" t="str">
        <f>TEXT(SalesData[[#This Row],[Order Date]],"mmmm")</f>
        <v>June</v>
      </c>
      <c r="P188" t="str">
        <f>TEXT(SalesData[[#This Row],[Order Date]], "mmmm yyyyy")</f>
        <v>June 2022</v>
      </c>
      <c r="Q188" s="3">
        <f>IF(SalesData[[#This Row],[Total Sales]]=0,0,SalesData[[#This Row],[Profit]]/SalesData[[#This Row],[Total Sales]])</f>
        <v>0.18743835799013728</v>
      </c>
    </row>
    <row r="189" spans="1:17" x14ac:dyDescent="0.3">
      <c r="A189" t="s">
        <v>244</v>
      </c>
      <c r="B189" s="2">
        <v>44734</v>
      </c>
      <c r="C189" t="s">
        <v>20</v>
      </c>
      <c r="D189" t="s">
        <v>121</v>
      </c>
      <c r="E189" t="s">
        <v>15</v>
      </c>
      <c r="F189" t="s">
        <v>22</v>
      </c>
      <c r="G189" t="s">
        <v>23</v>
      </c>
      <c r="H189">
        <v>5</v>
      </c>
      <c r="I189">
        <v>1829</v>
      </c>
      <c r="J189">
        <v>9145</v>
      </c>
      <c r="K189">
        <v>2299.1999999999998</v>
      </c>
      <c r="L189" t="s">
        <v>34</v>
      </c>
      <c r="M189">
        <f>YEAR(SalesData[[#This Row],[Order Date]])</f>
        <v>2022</v>
      </c>
      <c r="N189">
        <f>MONTH(SalesData[[#This Row],[Order Date]])</f>
        <v>6</v>
      </c>
      <c r="O189" t="str">
        <f>TEXT(SalesData[[#This Row],[Order Date]],"mmmm")</f>
        <v>June</v>
      </c>
      <c r="P189" t="str">
        <f>TEXT(SalesData[[#This Row],[Order Date]], "mmmm yyyyy")</f>
        <v>June 2022</v>
      </c>
      <c r="Q189" s="3">
        <f>IF(SalesData[[#This Row],[Total Sales]]=0,0,SalesData[[#This Row],[Profit]]/SalesData[[#This Row],[Total Sales]])</f>
        <v>0.25141607435757241</v>
      </c>
    </row>
    <row r="190" spans="1:17" x14ac:dyDescent="0.3">
      <c r="A190" t="s">
        <v>245</v>
      </c>
      <c r="B190" s="2">
        <v>44735</v>
      </c>
      <c r="C190" t="s">
        <v>20</v>
      </c>
      <c r="D190" t="s">
        <v>21</v>
      </c>
      <c r="E190" t="s">
        <v>37</v>
      </c>
      <c r="F190" t="s">
        <v>49</v>
      </c>
      <c r="G190" t="s">
        <v>63</v>
      </c>
      <c r="H190">
        <v>3</v>
      </c>
      <c r="I190">
        <v>1750.67</v>
      </c>
      <c r="J190">
        <v>5252.01</v>
      </c>
      <c r="K190">
        <v>1063.69</v>
      </c>
      <c r="L190" t="s">
        <v>18</v>
      </c>
      <c r="M190">
        <f>YEAR(SalesData[[#This Row],[Order Date]])</f>
        <v>2022</v>
      </c>
      <c r="N190">
        <f>MONTH(SalesData[[#This Row],[Order Date]])</f>
        <v>6</v>
      </c>
      <c r="O190" t="str">
        <f>TEXT(SalesData[[#This Row],[Order Date]],"mmmm")</f>
        <v>June</v>
      </c>
      <c r="P190" t="str">
        <f>TEXT(SalesData[[#This Row],[Order Date]], "mmmm yyyyy")</f>
        <v>June 2022</v>
      </c>
      <c r="Q190" s="3">
        <f>IF(SalesData[[#This Row],[Total Sales]]=0,0,SalesData[[#This Row],[Profit]]/SalesData[[#This Row],[Total Sales]])</f>
        <v>0.20253007896024569</v>
      </c>
    </row>
    <row r="191" spans="1:17" x14ac:dyDescent="0.3">
      <c r="A191" t="s">
        <v>246</v>
      </c>
      <c r="B191" s="2">
        <v>44736</v>
      </c>
      <c r="C191" t="s">
        <v>25</v>
      </c>
      <c r="D191" t="s">
        <v>71</v>
      </c>
      <c r="E191" t="s">
        <v>27</v>
      </c>
      <c r="F191" t="s">
        <v>46</v>
      </c>
      <c r="G191" t="s">
        <v>68</v>
      </c>
      <c r="H191">
        <v>5</v>
      </c>
      <c r="I191">
        <v>801.6</v>
      </c>
      <c r="J191">
        <v>4008</v>
      </c>
      <c r="K191">
        <v>683.73</v>
      </c>
      <c r="L191" t="s">
        <v>34</v>
      </c>
      <c r="M191">
        <f>YEAR(SalesData[[#This Row],[Order Date]])</f>
        <v>2022</v>
      </c>
      <c r="N191">
        <f>MONTH(SalesData[[#This Row],[Order Date]])</f>
        <v>6</v>
      </c>
      <c r="O191" t="str">
        <f>TEXT(SalesData[[#This Row],[Order Date]],"mmmm")</f>
        <v>June</v>
      </c>
      <c r="P191" t="str">
        <f>TEXT(SalesData[[#This Row],[Order Date]], "mmmm yyyyy")</f>
        <v>June 2022</v>
      </c>
      <c r="Q191" s="3">
        <f>IF(SalesData[[#This Row],[Total Sales]]=0,0,SalesData[[#This Row],[Profit]]/SalesData[[#This Row],[Total Sales]])</f>
        <v>0.17059131736526947</v>
      </c>
    </row>
    <row r="192" spans="1:17" x14ac:dyDescent="0.3">
      <c r="A192" t="s">
        <v>247</v>
      </c>
      <c r="B192" s="2">
        <v>44737</v>
      </c>
      <c r="C192" t="s">
        <v>41</v>
      </c>
      <c r="D192" t="s">
        <v>67</v>
      </c>
      <c r="E192" t="s">
        <v>27</v>
      </c>
      <c r="F192" t="s">
        <v>46</v>
      </c>
      <c r="G192" t="s">
        <v>53</v>
      </c>
      <c r="H192">
        <v>8</v>
      </c>
      <c r="I192">
        <v>104.35</v>
      </c>
      <c r="J192">
        <v>834.8</v>
      </c>
      <c r="K192">
        <v>166.65</v>
      </c>
      <c r="L192" t="s">
        <v>18</v>
      </c>
      <c r="M192">
        <f>YEAR(SalesData[[#This Row],[Order Date]])</f>
        <v>2022</v>
      </c>
      <c r="N192">
        <f>MONTH(SalesData[[#This Row],[Order Date]])</f>
        <v>6</v>
      </c>
      <c r="O192" t="str">
        <f>TEXT(SalesData[[#This Row],[Order Date]],"mmmm")</f>
        <v>June</v>
      </c>
      <c r="P192" t="str">
        <f>TEXT(SalesData[[#This Row],[Order Date]], "mmmm yyyyy")</f>
        <v>June 2022</v>
      </c>
      <c r="Q192" s="3">
        <f>IF(SalesData[[#This Row],[Total Sales]]=0,0,SalesData[[#This Row],[Profit]]/SalesData[[#This Row],[Total Sales]])</f>
        <v>0.19962865356971732</v>
      </c>
    </row>
    <row r="193" spans="1:17" x14ac:dyDescent="0.3">
      <c r="A193" t="s">
        <v>248</v>
      </c>
      <c r="B193" s="2">
        <v>44737</v>
      </c>
      <c r="C193" t="s">
        <v>25</v>
      </c>
      <c r="D193" t="s">
        <v>71</v>
      </c>
      <c r="E193" t="s">
        <v>27</v>
      </c>
      <c r="F193" t="s">
        <v>32</v>
      </c>
      <c r="G193" t="s">
        <v>99</v>
      </c>
      <c r="H193">
        <v>9</v>
      </c>
      <c r="I193">
        <v>2359.94</v>
      </c>
      <c r="J193">
        <v>21239.46</v>
      </c>
      <c r="K193">
        <v>5560</v>
      </c>
      <c r="L193" t="s">
        <v>18</v>
      </c>
      <c r="M193">
        <f>YEAR(SalesData[[#This Row],[Order Date]])</f>
        <v>2022</v>
      </c>
      <c r="N193">
        <f>MONTH(SalesData[[#This Row],[Order Date]])</f>
        <v>6</v>
      </c>
      <c r="O193" t="str">
        <f>TEXT(SalesData[[#This Row],[Order Date]],"mmmm")</f>
        <v>June</v>
      </c>
      <c r="P193" t="str">
        <f>TEXT(SalesData[[#This Row],[Order Date]], "mmmm yyyyy")</f>
        <v>June 2022</v>
      </c>
      <c r="Q193" s="3">
        <f>IF(SalesData[[#This Row],[Total Sales]]=0,0,SalesData[[#This Row],[Profit]]/SalesData[[#This Row],[Total Sales]])</f>
        <v>0.26177690016601174</v>
      </c>
    </row>
    <row r="194" spans="1:17" x14ac:dyDescent="0.3">
      <c r="A194" t="s">
        <v>249</v>
      </c>
      <c r="B194" s="2">
        <v>44737</v>
      </c>
      <c r="C194" t="s">
        <v>30</v>
      </c>
      <c r="D194" t="s">
        <v>52</v>
      </c>
      <c r="E194" t="s">
        <v>15</v>
      </c>
      <c r="F194" t="s">
        <v>49</v>
      </c>
      <c r="G194" t="s">
        <v>50</v>
      </c>
      <c r="H194">
        <v>3</v>
      </c>
      <c r="I194">
        <v>347.4</v>
      </c>
      <c r="J194">
        <v>1042.2</v>
      </c>
      <c r="K194">
        <v>232.41</v>
      </c>
      <c r="L194" t="s">
        <v>34</v>
      </c>
      <c r="M194">
        <f>YEAR(SalesData[[#This Row],[Order Date]])</f>
        <v>2022</v>
      </c>
      <c r="N194">
        <f>MONTH(SalesData[[#This Row],[Order Date]])</f>
        <v>6</v>
      </c>
      <c r="O194" t="str">
        <f>TEXT(SalesData[[#This Row],[Order Date]],"mmmm")</f>
        <v>June</v>
      </c>
      <c r="P194" t="str">
        <f>TEXT(SalesData[[#This Row],[Order Date]], "mmmm yyyyy")</f>
        <v>June 2022</v>
      </c>
      <c r="Q194" s="3">
        <f>IF(SalesData[[#This Row],[Total Sales]]=0,0,SalesData[[#This Row],[Profit]]/SalesData[[#This Row],[Total Sales]])</f>
        <v>0.22299942429476108</v>
      </c>
    </row>
    <row r="195" spans="1:17" x14ac:dyDescent="0.3">
      <c r="A195" t="s">
        <v>250</v>
      </c>
      <c r="B195" s="2">
        <v>44740</v>
      </c>
      <c r="C195" t="s">
        <v>25</v>
      </c>
      <c r="D195" t="s">
        <v>71</v>
      </c>
      <c r="E195" t="s">
        <v>27</v>
      </c>
      <c r="F195" t="s">
        <v>22</v>
      </c>
      <c r="G195" t="s">
        <v>43</v>
      </c>
      <c r="H195">
        <v>8</v>
      </c>
      <c r="I195">
        <v>1936.36</v>
      </c>
      <c r="J195">
        <v>15490.88</v>
      </c>
      <c r="K195">
        <v>3273.65</v>
      </c>
      <c r="L195" t="s">
        <v>18</v>
      </c>
      <c r="M195">
        <f>YEAR(SalesData[[#This Row],[Order Date]])</f>
        <v>2022</v>
      </c>
      <c r="N195">
        <f>MONTH(SalesData[[#This Row],[Order Date]])</f>
        <v>6</v>
      </c>
      <c r="O195" t="str">
        <f>TEXT(SalesData[[#This Row],[Order Date]],"mmmm")</f>
        <v>June</v>
      </c>
      <c r="P195" t="str">
        <f>TEXT(SalesData[[#This Row],[Order Date]], "mmmm yyyyy")</f>
        <v>June 2022</v>
      </c>
      <c r="Q195" s="3">
        <f>IF(SalesData[[#This Row],[Total Sales]]=0,0,SalesData[[#This Row],[Profit]]/SalesData[[#This Row],[Total Sales]])</f>
        <v>0.21132756822078541</v>
      </c>
    </row>
    <row r="196" spans="1:17" x14ac:dyDescent="0.3">
      <c r="A196" t="s">
        <v>251</v>
      </c>
      <c r="B196" s="2">
        <v>44740</v>
      </c>
      <c r="C196" t="s">
        <v>25</v>
      </c>
      <c r="D196" t="s">
        <v>26</v>
      </c>
      <c r="E196" t="s">
        <v>37</v>
      </c>
      <c r="F196" t="s">
        <v>16</v>
      </c>
      <c r="G196" t="s">
        <v>82</v>
      </c>
      <c r="H196">
        <v>1</v>
      </c>
      <c r="I196">
        <v>1293.24</v>
      </c>
      <c r="J196">
        <v>1293.24</v>
      </c>
      <c r="K196">
        <v>304.52999999999997</v>
      </c>
      <c r="L196" t="s">
        <v>34</v>
      </c>
      <c r="M196">
        <f>YEAR(SalesData[[#This Row],[Order Date]])</f>
        <v>2022</v>
      </c>
      <c r="N196">
        <f>MONTH(SalesData[[#This Row],[Order Date]])</f>
        <v>6</v>
      </c>
      <c r="O196" t="str">
        <f>TEXT(SalesData[[#This Row],[Order Date]],"mmmm")</f>
        <v>June</v>
      </c>
      <c r="P196" t="str">
        <f>TEXT(SalesData[[#This Row],[Order Date]], "mmmm yyyyy")</f>
        <v>June 2022</v>
      </c>
      <c r="Q196" s="3">
        <f>IF(SalesData[[#This Row],[Total Sales]]=0,0,SalesData[[#This Row],[Profit]]/SalesData[[#This Row],[Total Sales]])</f>
        <v>0.23547833348798364</v>
      </c>
    </row>
    <row r="197" spans="1:17" x14ac:dyDescent="0.3">
      <c r="A197" t="s">
        <v>252</v>
      </c>
      <c r="B197" s="2">
        <v>44742</v>
      </c>
      <c r="C197" t="s">
        <v>25</v>
      </c>
      <c r="D197" t="s">
        <v>26</v>
      </c>
      <c r="E197" t="s">
        <v>15</v>
      </c>
      <c r="F197" t="s">
        <v>16</v>
      </c>
      <c r="G197" t="s">
        <v>38</v>
      </c>
      <c r="H197">
        <v>3</v>
      </c>
      <c r="I197">
        <v>1501.26</v>
      </c>
      <c r="J197">
        <v>4503.78</v>
      </c>
      <c r="K197">
        <v>1272.19</v>
      </c>
      <c r="L197" t="s">
        <v>34</v>
      </c>
      <c r="M197">
        <f>YEAR(SalesData[[#This Row],[Order Date]])</f>
        <v>2022</v>
      </c>
      <c r="N197">
        <f>MONTH(SalesData[[#This Row],[Order Date]])</f>
        <v>6</v>
      </c>
      <c r="O197" t="str">
        <f>TEXT(SalesData[[#This Row],[Order Date]],"mmmm")</f>
        <v>June</v>
      </c>
      <c r="P197" t="str">
        <f>TEXT(SalesData[[#This Row],[Order Date]], "mmmm yyyyy")</f>
        <v>June 2022</v>
      </c>
      <c r="Q197" s="3">
        <f>IF(SalesData[[#This Row],[Total Sales]]=0,0,SalesData[[#This Row],[Profit]]/SalesData[[#This Row],[Total Sales]])</f>
        <v>0.28247161273419219</v>
      </c>
    </row>
    <row r="198" spans="1:17" x14ac:dyDescent="0.3">
      <c r="A198" t="s">
        <v>253</v>
      </c>
      <c r="B198" s="2">
        <v>44742</v>
      </c>
      <c r="C198" t="s">
        <v>41</v>
      </c>
      <c r="D198" t="s">
        <v>42</v>
      </c>
      <c r="E198" t="s">
        <v>37</v>
      </c>
      <c r="F198" t="s">
        <v>49</v>
      </c>
      <c r="G198" t="s">
        <v>94</v>
      </c>
      <c r="H198">
        <v>3</v>
      </c>
      <c r="I198">
        <v>2350.7199999999998</v>
      </c>
      <c r="J198">
        <v>7052.16</v>
      </c>
      <c r="K198">
        <v>1602.78</v>
      </c>
      <c r="L198" t="s">
        <v>18</v>
      </c>
      <c r="M198">
        <f>YEAR(SalesData[[#This Row],[Order Date]])</f>
        <v>2022</v>
      </c>
      <c r="N198">
        <f>MONTH(SalesData[[#This Row],[Order Date]])</f>
        <v>6</v>
      </c>
      <c r="O198" t="str">
        <f>TEXT(SalesData[[#This Row],[Order Date]],"mmmm")</f>
        <v>June</v>
      </c>
      <c r="P198" t="str">
        <f>TEXT(SalesData[[#This Row],[Order Date]], "mmmm yyyyy")</f>
        <v>June 2022</v>
      </c>
      <c r="Q198" s="3">
        <f>IF(SalesData[[#This Row],[Total Sales]]=0,0,SalesData[[#This Row],[Profit]]/SalesData[[#This Row],[Total Sales]])</f>
        <v>0.22727504764497686</v>
      </c>
    </row>
    <row r="199" spans="1:17" x14ac:dyDescent="0.3">
      <c r="A199" t="s">
        <v>254</v>
      </c>
      <c r="B199" s="2">
        <v>44742</v>
      </c>
      <c r="C199" t="s">
        <v>41</v>
      </c>
      <c r="D199" t="s">
        <v>42</v>
      </c>
      <c r="E199" t="s">
        <v>27</v>
      </c>
      <c r="F199" t="s">
        <v>46</v>
      </c>
      <c r="G199" t="s">
        <v>123</v>
      </c>
      <c r="H199">
        <v>6</v>
      </c>
      <c r="I199">
        <v>2236.14</v>
      </c>
      <c r="J199">
        <v>13416.84</v>
      </c>
      <c r="K199">
        <v>1838.99</v>
      </c>
      <c r="L199" t="s">
        <v>34</v>
      </c>
      <c r="M199">
        <f>YEAR(SalesData[[#This Row],[Order Date]])</f>
        <v>2022</v>
      </c>
      <c r="N199">
        <f>MONTH(SalesData[[#This Row],[Order Date]])</f>
        <v>6</v>
      </c>
      <c r="O199" t="str">
        <f>TEXT(SalesData[[#This Row],[Order Date]],"mmmm")</f>
        <v>June</v>
      </c>
      <c r="P199" t="str">
        <f>TEXT(SalesData[[#This Row],[Order Date]], "mmmm yyyyy")</f>
        <v>June 2022</v>
      </c>
      <c r="Q199" s="3">
        <f>IF(SalesData[[#This Row],[Total Sales]]=0,0,SalesData[[#This Row],[Profit]]/SalesData[[#This Row],[Total Sales]])</f>
        <v>0.13706580685168787</v>
      </c>
    </row>
    <row r="200" spans="1:17" x14ac:dyDescent="0.3">
      <c r="A200" t="s">
        <v>255</v>
      </c>
      <c r="B200" s="2">
        <v>44751</v>
      </c>
      <c r="C200" t="s">
        <v>41</v>
      </c>
      <c r="D200" t="s">
        <v>67</v>
      </c>
      <c r="E200" t="s">
        <v>15</v>
      </c>
      <c r="F200" t="s">
        <v>32</v>
      </c>
      <c r="G200" t="s">
        <v>60</v>
      </c>
      <c r="H200">
        <v>4</v>
      </c>
      <c r="I200">
        <v>161.03</v>
      </c>
      <c r="J200">
        <v>644.12</v>
      </c>
      <c r="K200">
        <v>109.49</v>
      </c>
      <c r="L200" t="s">
        <v>18</v>
      </c>
      <c r="M200">
        <f>YEAR(SalesData[[#This Row],[Order Date]])</f>
        <v>2022</v>
      </c>
      <c r="N200">
        <f>MONTH(SalesData[[#This Row],[Order Date]])</f>
        <v>7</v>
      </c>
      <c r="O200" t="str">
        <f>TEXT(SalesData[[#This Row],[Order Date]],"mmmm")</f>
        <v>July</v>
      </c>
      <c r="P200" t="str">
        <f>TEXT(SalesData[[#This Row],[Order Date]], "mmmm yyyyy")</f>
        <v>July 2022</v>
      </c>
      <c r="Q200" s="3">
        <f>IF(SalesData[[#This Row],[Total Sales]]=0,0,SalesData[[#This Row],[Profit]]/SalesData[[#This Row],[Total Sales]])</f>
        <v>0.16998385394025958</v>
      </c>
    </row>
    <row r="201" spans="1:17" x14ac:dyDescent="0.3">
      <c r="A201" t="s">
        <v>256</v>
      </c>
      <c r="B201" s="2">
        <v>44753</v>
      </c>
      <c r="C201" t="s">
        <v>20</v>
      </c>
      <c r="D201" t="s">
        <v>21</v>
      </c>
      <c r="E201" t="s">
        <v>37</v>
      </c>
      <c r="F201" t="s">
        <v>32</v>
      </c>
      <c r="G201" t="s">
        <v>33</v>
      </c>
      <c r="H201">
        <v>9</v>
      </c>
      <c r="I201">
        <v>1856.64</v>
      </c>
      <c r="J201">
        <v>16709.759999999998</v>
      </c>
      <c r="K201">
        <v>2280.16</v>
      </c>
      <c r="L201" t="s">
        <v>18</v>
      </c>
      <c r="M201">
        <f>YEAR(SalesData[[#This Row],[Order Date]])</f>
        <v>2022</v>
      </c>
      <c r="N201">
        <f>MONTH(SalesData[[#This Row],[Order Date]])</f>
        <v>7</v>
      </c>
      <c r="O201" t="str">
        <f>TEXT(SalesData[[#This Row],[Order Date]],"mmmm")</f>
        <v>July</v>
      </c>
      <c r="P201" t="str">
        <f>TEXT(SalesData[[#This Row],[Order Date]], "mmmm yyyyy")</f>
        <v>July 2022</v>
      </c>
      <c r="Q201" s="3">
        <f>IF(SalesData[[#This Row],[Total Sales]]=0,0,SalesData[[#This Row],[Profit]]/SalesData[[#This Row],[Total Sales]])</f>
        <v>0.13645677735646713</v>
      </c>
    </row>
    <row r="202" spans="1:17" x14ac:dyDescent="0.3">
      <c r="A202" t="s">
        <v>257</v>
      </c>
      <c r="B202" s="2">
        <v>44753</v>
      </c>
      <c r="C202" t="s">
        <v>41</v>
      </c>
      <c r="D202" t="s">
        <v>67</v>
      </c>
      <c r="E202" t="s">
        <v>37</v>
      </c>
      <c r="F202" t="s">
        <v>22</v>
      </c>
      <c r="G202" t="s">
        <v>58</v>
      </c>
      <c r="H202">
        <v>7</v>
      </c>
      <c r="I202">
        <v>2459.1</v>
      </c>
      <c r="J202">
        <v>17213.7</v>
      </c>
      <c r="K202">
        <v>4429.8</v>
      </c>
      <c r="L202" t="s">
        <v>34</v>
      </c>
      <c r="M202">
        <f>YEAR(SalesData[[#This Row],[Order Date]])</f>
        <v>2022</v>
      </c>
      <c r="N202">
        <f>MONTH(SalesData[[#This Row],[Order Date]])</f>
        <v>7</v>
      </c>
      <c r="O202" t="str">
        <f>TEXT(SalesData[[#This Row],[Order Date]],"mmmm")</f>
        <v>July</v>
      </c>
      <c r="P202" t="str">
        <f>TEXT(SalesData[[#This Row],[Order Date]], "mmmm yyyyy")</f>
        <v>July 2022</v>
      </c>
      <c r="Q202" s="3">
        <f>IF(SalesData[[#This Row],[Total Sales]]=0,0,SalesData[[#This Row],[Profit]]/SalesData[[#This Row],[Total Sales]])</f>
        <v>0.25734153610205823</v>
      </c>
    </row>
    <row r="203" spans="1:17" x14ac:dyDescent="0.3">
      <c r="A203" t="s">
        <v>258</v>
      </c>
      <c r="B203" s="2">
        <v>44753</v>
      </c>
      <c r="C203" t="s">
        <v>30</v>
      </c>
      <c r="D203" t="s">
        <v>52</v>
      </c>
      <c r="E203" t="s">
        <v>27</v>
      </c>
      <c r="F203" t="s">
        <v>49</v>
      </c>
      <c r="G203" t="s">
        <v>63</v>
      </c>
      <c r="H203">
        <v>4</v>
      </c>
      <c r="I203">
        <v>727.28</v>
      </c>
      <c r="J203">
        <v>2909.12</v>
      </c>
      <c r="K203">
        <v>472.64</v>
      </c>
      <c r="L203" t="s">
        <v>34</v>
      </c>
      <c r="M203">
        <f>YEAR(SalesData[[#This Row],[Order Date]])</f>
        <v>2022</v>
      </c>
      <c r="N203">
        <f>MONTH(SalesData[[#This Row],[Order Date]])</f>
        <v>7</v>
      </c>
      <c r="O203" t="str">
        <f>TEXT(SalesData[[#This Row],[Order Date]],"mmmm")</f>
        <v>July</v>
      </c>
      <c r="P203" t="str">
        <f>TEXT(SalesData[[#This Row],[Order Date]], "mmmm yyyyy")</f>
        <v>July 2022</v>
      </c>
      <c r="Q203" s="3">
        <f>IF(SalesData[[#This Row],[Total Sales]]=0,0,SalesData[[#This Row],[Profit]]/SalesData[[#This Row],[Total Sales]])</f>
        <v>0.16246837531624683</v>
      </c>
    </row>
    <row r="204" spans="1:17" x14ac:dyDescent="0.3">
      <c r="A204" t="s">
        <v>259</v>
      </c>
      <c r="B204" s="2">
        <v>44753</v>
      </c>
      <c r="C204" t="s">
        <v>30</v>
      </c>
      <c r="D204" t="s">
        <v>31</v>
      </c>
      <c r="E204" t="s">
        <v>37</v>
      </c>
      <c r="F204" t="s">
        <v>46</v>
      </c>
      <c r="G204" t="s">
        <v>47</v>
      </c>
      <c r="H204">
        <v>3</v>
      </c>
      <c r="I204">
        <v>2065.2199999999998</v>
      </c>
      <c r="J204">
        <v>6195.66</v>
      </c>
      <c r="K204">
        <v>1796.49</v>
      </c>
      <c r="L204" t="s">
        <v>34</v>
      </c>
      <c r="M204">
        <f>YEAR(SalesData[[#This Row],[Order Date]])</f>
        <v>2022</v>
      </c>
      <c r="N204">
        <f>MONTH(SalesData[[#This Row],[Order Date]])</f>
        <v>7</v>
      </c>
      <c r="O204" t="str">
        <f>TEXT(SalesData[[#This Row],[Order Date]],"mmmm")</f>
        <v>July</v>
      </c>
      <c r="P204" t="str">
        <f>TEXT(SalesData[[#This Row],[Order Date]], "mmmm yyyyy")</f>
        <v>July 2022</v>
      </c>
      <c r="Q204" s="3">
        <f>IF(SalesData[[#This Row],[Total Sales]]=0,0,SalesData[[#This Row],[Profit]]/SalesData[[#This Row],[Total Sales]])</f>
        <v>0.28995942320914964</v>
      </c>
    </row>
    <row r="205" spans="1:17" x14ac:dyDescent="0.3">
      <c r="A205" t="s">
        <v>260</v>
      </c>
      <c r="B205" s="2">
        <v>44753</v>
      </c>
      <c r="C205" t="s">
        <v>25</v>
      </c>
      <c r="D205" t="s">
        <v>71</v>
      </c>
      <c r="E205" t="s">
        <v>27</v>
      </c>
      <c r="F205" t="s">
        <v>16</v>
      </c>
      <c r="G205" t="s">
        <v>38</v>
      </c>
      <c r="H205">
        <v>6</v>
      </c>
      <c r="I205">
        <v>700.05</v>
      </c>
      <c r="J205">
        <v>4200.3</v>
      </c>
      <c r="K205">
        <v>925.37</v>
      </c>
      <c r="L205" t="s">
        <v>34</v>
      </c>
      <c r="M205">
        <f>YEAR(SalesData[[#This Row],[Order Date]])</f>
        <v>2022</v>
      </c>
      <c r="N205">
        <f>MONTH(SalesData[[#This Row],[Order Date]])</f>
        <v>7</v>
      </c>
      <c r="O205" t="str">
        <f>TEXT(SalesData[[#This Row],[Order Date]],"mmmm")</f>
        <v>July</v>
      </c>
      <c r="P205" t="str">
        <f>TEXT(SalesData[[#This Row],[Order Date]], "mmmm yyyyy")</f>
        <v>July 2022</v>
      </c>
      <c r="Q205" s="3">
        <f>IF(SalesData[[#This Row],[Total Sales]]=0,0,SalesData[[#This Row],[Profit]]/SalesData[[#This Row],[Total Sales]])</f>
        <v>0.22031045401518939</v>
      </c>
    </row>
    <row r="206" spans="1:17" x14ac:dyDescent="0.3">
      <c r="A206" t="s">
        <v>261</v>
      </c>
      <c r="B206" s="2">
        <v>44756</v>
      </c>
      <c r="C206" t="s">
        <v>25</v>
      </c>
      <c r="D206" t="s">
        <v>71</v>
      </c>
      <c r="E206" t="s">
        <v>15</v>
      </c>
      <c r="F206" t="s">
        <v>32</v>
      </c>
      <c r="G206" t="s">
        <v>33</v>
      </c>
      <c r="H206">
        <v>5</v>
      </c>
      <c r="I206">
        <v>1716.34</v>
      </c>
      <c r="J206">
        <v>8581.7000000000007</v>
      </c>
      <c r="K206">
        <v>1919.92</v>
      </c>
      <c r="L206" t="s">
        <v>18</v>
      </c>
      <c r="M206">
        <f>YEAR(SalesData[[#This Row],[Order Date]])</f>
        <v>2022</v>
      </c>
      <c r="N206">
        <f>MONTH(SalesData[[#This Row],[Order Date]])</f>
        <v>7</v>
      </c>
      <c r="O206" t="str">
        <f>TEXT(SalesData[[#This Row],[Order Date]],"mmmm")</f>
        <v>July</v>
      </c>
      <c r="P206" t="str">
        <f>TEXT(SalesData[[#This Row],[Order Date]], "mmmm yyyyy")</f>
        <v>July 2022</v>
      </c>
      <c r="Q206" s="3">
        <f>IF(SalesData[[#This Row],[Total Sales]]=0,0,SalesData[[#This Row],[Profit]]/SalesData[[#This Row],[Total Sales]])</f>
        <v>0.22372257245067992</v>
      </c>
    </row>
    <row r="207" spans="1:17" x14ac:dyDescent="0.3">
      <c r="A207" t="s">
        <v>262</v>
      </c>
      <c r="B207" s="2">
        <v>44756</v>
      </c>
      <c r="C207" t="s">
        <v>30</v>
      </c>
      <c r="D207" t="s">
        <v>31</v>
      </c>
      <c r="E207" t="s">
        <v>27</v>
      </c>
      <c r="F207" t="s">
        <v>49</v>
      </c>
      <c r="G207" t="s">
        <v>50</v>
      </c>
      <c r="H207">
        <v>7</v>
      </c>
      <c r="I207">
        <v>672.03</v>
      </c>
      <c r="J207">
        <v>4704.21</v>
      </c>
      <c r="K207">
        <v>654.92999999999995</v>
      </c>
      <c r="L207" t="s">
        <v>18</v>
      </c>
      <c r="M207">
        <f>YEAR(SalesData[[#This Row],[Order Date]])</f>
        <v>2022</v>
      </c>
      <c r="N207">
        <f>MONTH(SalesData[[#This Row],[Order Date]])</f>
        <v>7</v>
      </c>
      <c r="O207" t="str">
        <f>TEXT(SalesData[[#This Row],[Order Date]],"mmmm")</f>
        <v>July</v>
      </c>
      <c r="P207" t="str">
        <f>TEXT(SalesData[[#This Row],[Order Date]], "mmmm yyyyy")</f>
        <v>July 2022</v>
      </c>
      <c r="Q207" s="3">
        <f>IF(SalesData[[#This Row],[Total Sales]]=0,0,SalesData[[#This Row],[Profit]]/SalesData[[#This Row],[Total Sales]])</f>
        <v>0.13922210105416211</v>
      </c>
    </row>
    <row r="208" spans="1:17" x14ac:dyDescent="0.3">
      <c r="A208" t="s">
        <v>263</v>
      </c>
      <c r="B208" s="2">
        <v>44756</v>
      </c>
      <c r="C208" t="s">
        <v>41</v>
      </c>
      <c r="D208" t="s">
        <v>42</v>
      </c>
      <c r="E208" t="s">
        <v>37</v>
      </c>
      <c r="F208" t="s">
        <v>46</v>
      </c>
      <c r="G208" t="s">
        <v>123</v>
      </c>
      <c r="H208">
        <v>4</v>
      </c>
      <c r="I208">
        <v>954.18</v>
      </c>
      <c r="J208">
        <v>3816.72</v>
      </c>
      <c r="K208">
        <v>474.06</v>
      </c>
      <c r="L208" t="s">
        <v>34</v>
      </c>
      <c r="M208">
        <f>YEAR(SalesData[[#This Row],[Order Date]])</f>
        <v>2022</v>
      </c>
      <c r="N208">
        <f>MONTH(SalesData[[#This Row],[Order Date]])</f>
        <v>7</v>
      </c>
      <c r="O208" t="str">
        <f>TEXT(SalesData[[#This Row],[Order Date]],"mmmm")</f>
        <v>July</v>
      </c>
      <c r="P208" t="str">
        <f>TEXT(SalesData[[#This Row],[Order Date]], "mmmm yyyyy")</f>
        <v>July 2022</v>
      </c>
      <c r="Q208" s="3">
        <f>IF(SalesData[[#This Row],[Total Sales]]=0,0,SalesData[[#This Row],[Profit]]/SalesData[[#This Row],[Total Sales]])</f>
        <v>0.12420612463057286</v>
      </c>
    </row>
    <row r="209" spans="1:17" x14ac:dyDescent="0.3">
      <c r="A209" t="s">
        <v>264</v>
      </c>
      <c r="B209" s="2">
        <v>44756</v>
      </c>
      <c r="C209" t="s">
        <v>13</v>
      </c>
      <c r="D209" t="s">
        <v>36</v>
      </c>
      <c r="E209" t="s">
        <v>15</v>
      </c>
      <c r="F209" t="s">
        <v>32</v>
      </c>
      <c r="G209" t="s">
        <v>60</v>
      </c>
      <c r="H209">
        <v>6</v>
      </c>
      <c r="I209">
        <v>1630.38</v>
      </c>
      <c r="J209">
        <v>9782.2800000000007</v>
      </c>
      <c r="K209">
        <v>1803.27</v>
      </c>
      <c r="L209" t="s">
        <v>34</v>
      </c>
      <c r="M209">
        <f>YEAR(SalesData[[#This Row],[Order Date]])</f>
        <v>2022</v>
      </c>
      <c r="N209">
        <f>MONTH(SalesData[[#This Row],[Order Date]])</f>
        <v>7</v>
      </c>
      <c r="O209" t="str">
        <f>TEXT(SalesData[[#This Row],[Order Date]],"mmmm")</f>
        <v>July</v>
      </c>
      <c r="P209" t="str">
        <f>TEXT(SalesData[[#This Row],[Order Date]], "mmmm yyyyy")</f>
        <v>July 2022</v>
      </c>
      <c r="Q209" s="3">
        <f>IF(SalesData[[#This Row],[Total Sales]]=0,0,SalesData[[#This Row],[Profit]]/SalesData[[#This Row],[Total Sales]])</f>
        <v>0.18434046050613967</v>
      </c>
    </row>
    <row r="210" spans="1:17" x14ac:dyDescent="0.3">
      <c r="A210" t="s">
        <v>265</v>
      </c>
      <c r="B210" s="2">
        <v>44757</v>
      </c>
      <c r="C210" t="s">
        <v>41</v>
      </c>
      <c r="D210" t="s">
        <v>42</v>
      </c>
      <c r="E210" t="s">
        <v>27</v>
      </c>
      <c r="F210" t="s">
        <v>49</v>
      </c>
      <c r="G210" t="s">
        <v>50</v>
      </c>
      <c r="H210">
        <v>7</v>
      </c>
      <c r="I210">
        <v>238.6</v>
      </c>
      <c r="J210">
        <v>1670.2</v>
      </c>
      <c r="K210">
        <v>192.27</v>
      </c>
      <c r="L210" t="s">
        <v>34</v>
      </c>
      <c r="M210">
        <f>YEAR(SalesData[[#This Row],[Order Date]])</f>
        <v>2022</v>
      </c>
      <c r="N210">
        <f>MONTH(SalesData[[#This Row],[Order Date]])</f>
        <v>7</v>
      </c>
      <c r="O210" t="str">
        <f>TEXT(SalesData[[#This Row],[Order Date]],"mmmm")</f>
        <v>July</v>
      </c>
      <c r="P210" t="str">
        <f>TEXT(SalesData[[#This Row],[Order Date]], "mmmm yyyyy")</f>
        <v>July 2022</v>
      </c>
      <c r="Q210" s="3">
        <f>IF(SalesData[[#This Row],[Total Sales]]=0,0,SalesData[[#This Row],[Profit]]/SalesData[[#This Row],[Total Sales]])</f>
        <v>0.11511794994611424</v>
      </c>
    </row>
    <row r="211" spans="1:17" x14ac:dyDescent="0.3">
      <c r="A211" t="s">
        <v>266</v>
      </c>
      <c r="B211" s="2">
        <v>44760</v>
      </c>
      <c r="C211" t="s">
        <v>41</v>
      </c>
      <c r="D211" t="s">
        <v>67</v>
      </c>
      <c r="E211" t="s">
        <v>15</v>
      </c>
      <c r="F211" t="s">
        <v>32</v>
      </c>
      <c r="G211" t="s">
        <v>33</v>
      </c>
      <c r="H211">
        <v>9</v>
      </c>
      <c r="I211">
        <v>586.84</v>
      </c>
      <c r="J211">
        <v>5281.56</v>
      </c>
      <c r="K211">
        <v>1012.96</v>
      </c>
      <c r="L211" t="s">
        <v>18</v>
      </c>
      <c r="M211">
        <f>YEAR(SalesData[[#This Row],[Order Date]])</f>
        <v>2022</v>
      </c>
      <c r="N211">
        <f>MONTH(SalesData[[#This Row],[Order Date]])</f>
        <v>7</v>
      </c>
      <c r="O211" t="str">
        <f>TEXT(SalesData[[#This Row],[Order Date]],"mmmm")</f>
        <v>July</v>
      </c>
      <c r="P211" t="str">
        <f>TEXT(SalesData[[#This Row],[Order Date]], "mmmm yyyyy")</f>
        <v>July 2022</v>
      </c>
      <c r="Q211" s="3">
        <f>IF(SalesData[[#This Row],[Total Sales]]=0,0,SalesData[[#This Row],[Profit]]/SalesData[[#This Row],[Total Sales]])</f>
        <v>0.19179181908375556</v>
      </c>
    </row>
    <row r="212" spans="1:17" x14ac:dyDescent="0.3">
      <c r="A212" t="s">
        <v>267</v>
      </c>
      <c r="B212" s="2">
        <v>44762</v>
      </c>
      <c r="C212" t="s">
        <v>30</v>
      </c>
      <c r="D212" t="s">
        <v>31</v>
      </c>
      <c r="E212" t="s">
        <v>37</v>
      </c>
      <c r="F212" t="s">
        <v>46</v>
      </c>
      <c r="G212" t="s">
        <v>123</v>
      </c>
      <c r="H212">
        <v>2</v>
      </c>
      <c r="I212">
        <v>2300.21</v>
      </c>
      <c r="J212">
        <v>4600.42</v>
      </c>
      <c r="K212">
        <v>1000.19</v>
      </c>
      <c r="L212" t="s">
        <v>34</v>
      </c>
      <c r="M212">
        <f>YEAR(SalesData[[#This Row],[Order Date]])</f>
        <v>2022</v>
      </c>
      <c r="N212">
        <f>MONTH(SalesData[[#This Row],[Order Date]])</f>
        <v>7</v>
      </c>
      <c r="O212" t="str">
        <f>TEXT(SalesData[[#This Row],[Order Date]],"mmmm")</f>
        <v>July</v>
      </c>
      <c r="P212" t="str">
        <f>TEXT(SalesData[[#This Row],[Order Date]], "mmmm yyyyy")</f>
        <v>July 2022</v>
      </c>
      <c r="Q212" s="3">
        <f>IF(SalesData[[#This Row],[Total Sales]]=0,0,SalesData[[#This Row],[Profit]]/SalesData[[#This Row],[Total Sales]])</f>
        <v>0.21741275796557707</v>
      </c>
    </row>
    <row r="213" spans="1:17" x14ac:dyDescent="0.3">
      <c r="A213" t="s">
        <v>268</v>
      </c>
      <c r="B213" s="2">
        <v>44763</v>
      </c>
      <c r="C213" t="s">
        <v>30</v>
      </c>
      <c r="D213" t="s">
        <v>52</v>
      </c>
      <c r="E213" t="s">
        <v>37</v>
      </c>
      <c r="F213" t="s">
        <v>16</v>
      </c>
      <c r="G213" t="s">
        <v>17</v>
      </c>
      <c r="H213">
        <v>5</v>
      </c>
      <c r="I213">
        <v>1970.16</v>
      </c>
      <c r="J213">
        <v>9850.7999999999993</v>
      </c>
      <c r="K213">
        <v>2100.5500000000002</v>
      </c>
      <c r="L213" t="s">
        <v>18</v>
      </c>
      <c r="M213">
        <f>YEAR(SalesData[[#This Row],[Order Date]])</f>
        <v>2022</v>
      </c>
      <c r="N213">
        <f>MONTH(SalesData[[#This Row],[Order Date]])</f>
        <v>7</v>
      </c>
      <c r="O213" t="str">
        <f>TEXT(SalesData[[#This Row],[Order Date]],"mmmm")</f>
        <v>July</v>
      </c>
      <c r="P213" t="str">
        <f>TEXT(SalesData[[#This Row],[Order Date]], "mmmm yyyyy")</f>
        <v>July 2022</v>
      </c>
      <c r="Q213" s="3">
        <f>IF(SalesData[[#This Row],[Total Sales]]=0,0,SalesData[[#This Row],[Profit]]/SalesData[[#This Row],[Total Sales]])</f>
        <v>0.21323648840703296</v>
      </c>
    </row>
    <row r="214" spans="1:17" x14ac:dyDescent="0.3">
      <c r="A214" t="s">
        <v>269</v>
      </c>
      <c r="B214" s="2">
        <v>44764</v>
      </c>
      <c r="C214" t="s">
        <v>41</v>
      </c>
      <c r="D214" t="s">
        <v>42</v>
      </c>
      <c r="E214" t="s">
        <v>37</v>
      </c>
      <c r="F214" t="s">
        <v>16</v>
      </c>
      <c r="G214" t="s">
        <v>17</v>
      </c>
      <c r="H214">
        <v>1</v>
      </c>
      <c r="I214">
        <v>1053.06</v>
      </c>
      <c r="J214">
        <v>1053.06</v>
      </c>
      <c r="K214">
        <v>276.08999999999997</v>
      </c>
      <c r="L214" t="s">
        <v>34</v>
      </c>
      <c r="M214">
        <f>YEAR(SalesData[[#This Row],[Order Date]])</f>
        <v>2022</v>
      </c>
      <c r="N214">
        <f>MONTH(SalesData[[#This Row],[Order Date]])</f>
        <v>7</v>
      </c>
      <c r="O214" t="str">
        <f>TEXT(SalesData[[#This Row],[Order Date]],"mmmm")</f>
        <v>July</v>
      </c>
      <c r="P214" t="str">
        <f>TEXT(SalesData[[#This Row],[Order Date]], "mmmm yyyyy")</f>
        <v>July 2022</v>
      </c>
      <c r="Q214" s="3">
        <f>IF(SalesData[[#This Row],[Total Sales]]=0,0,SalesData[[#This Row],[Profit]]/SalesData[[#This Row],[Total Sales]])</f>
        <v>0.26217879323115489</v>
      </c>
    </row>
    <row r="215" spans="1:17" x14ac:dyDescent="0.3">
      <c r="A215" t="s">
        <v>270</v>
      </c>
      <c r="B215" s="2">
        <v>44764</v>
      </c>
      <c r="C215" t="s">
        <v>13</v>
      </c>
      <c r="D215" t="s">
        <v>14</v>
      </c>
      <c r="E215" t="s">
        <v>37</v>
      </c>
      <c r="F215" t="s">
        <v>16</v>
      </c>
      <c r="G215" t="s">
        <v>28</v>
      </c>
      <c r="H215">
        <v>1</v>
      </c>
      <c r="I215">
        <v>320.66000000000003</v>
      </c>
      <c r="J215">
        <v>320.66000000000003</v>
      </c>
      <c r="K215">
        <v>54.81</v>
      </c>
      <c r="L215" t="s">
        <v>34</v>
      </c>
      <c r="M215">
        <f>YEAR(SalesData[[#This Row],[Order Date]])</f>
        <v>2022</v>
      </c>
      <c r="N215">
        <f>MONTH(SalesData[[#This Row],[Order Date]])</f>
        <v>7</v>
      </c>
      <c r="O215" t="str">
        <f>TEXT(SalesData[[#This Row],[Order Date]],"mmmm")</f>
        <v>July</v>
      </c>
      <c r="P215" t="str">
        <f>TEXT(SalesData[[#This Row],[Order Date]], "mmmm yyyyy")</f>
        <v>July 2022</v>
      </c>
      <c r="Q215" s="3">
        <f>IF(SalesData[[#This Row],[Total Sales]]=0,0,SalesData[[#This Row],[Profit]]/SalesData[[#This Row],[Total Sales]])</f>
        <v>0.17092870953658079</v>
      </c>
    </row>
    <row r="216" spans="1:17" x14ac:dyDescent="0.3">
      <c r="A216" t="s">
        <v>271</v>
      </c>
      <c r="B216" s="2">
        <v>44764</v>
      </c>
      <c r="C216" t="s">
        <v>20</v>
      </c>
      <c r="D216" t="s">
        <v>21</v>
      </c>
      <c r="E216" t="s">
        <v>27</v>
      </c>
      <c r="F216" t="s">
        <v>46</v>
      </c>
      <c r="G216" t="s">
        <v>123</v>
      </c>
      <c r="H216">
        <v>4</v>
      </c>
      <c r="I216">
        <v>1632.5</v>
      </c>
      <c r="J216">
        <v>6530</v>
      </c>
      <c r="K216">
        <v>1398.44</v>
      </c>
      <c r="L216" t="s">
        <v>18</v>
      </c>
      <c r="M216">
        <f>YEAR(SalesData[[#This Row],[Order Date]])</f>
        <v>2022</v>
      </c>
      <c r="N216">
        <f>MONTH(SalesData[[#This Row],[Order Date]])</f>
        <v>7</v>
      </c>
      <c r="O216" t="str">
        <f>TEXT(SalesData[[#This Row],[Order Date]],"mmmm")</f>
        <v>July</v>
      </c>
      <c r="P216" t="str">
        <f>TEXT(SalesData[[#This Row],[Order Date]], "mmmm yyyyy")</f>
        <v>July 2022</v>
      </c>
      <c r="Q216" s="3">
        <f>IF(SalesData[[#This Row],[Total Sales]]=0,0,SalesData[[#This Row],[Profit]]/SalesData[[#This Row],[Total Sales]])</f>
        <v>0.21415620214395101</v>
      </c>
    </row>
    <row r="217" spans="1:17" x14ac:dyDescent="0.3">
      <c r="A217" t="s">
        <v>272</v>
      </c>
      <c r="B217" s="2">
        <v>44766</v>
      </c>
      <c r="C217" t="s">
        <v>41</v>
      </c>
      <c r="D217" t="s">
        <v>67</v>
      </c>
      <c r="E217" t="s">
        <v>27</v>
      </c>
      <c r="F217" t="s">
        <v>22</v>
      </c>
      <c r="G217" t="s">
        <v>58</v>
      </c>
      <c r="H217">
        <v>4</v>
      </c>
      <c r="I217">
        <v>1982.57</v>
      </c>
      <c r="J217">
        <v>7930.28</v>
      </c>
      <c r="K217">
        <v>1807.48</v>
      </c>
      <c r="L217" t="s">
        <v>34</v>
      </c>
      <c r="M217">
        <f>YEAR(SalesData[[#This Row],[Order Date]])</f>
        <v>2022</v>
      </c>
      <c r="N217">
        <f>MONTH(SalesData[[#This Row],[Order Date]])</f>
        <v>7</v>
      </c>
      <c r="O217" t="str">
        <f>TEXT(SalesData[[#This Row],[Order Date]],"mmmm")</f>
        <v>July</v>
      </c>
      <c r="P217" t="str">
        <f>TEXT(SalesData[[#This Row],[Order Date]], "mmmm yyyyy")</f>
        <v>July 2022</v>
      </c>
      <c r="Q217" s="3">
        <f>IF(SalesData[[#This Row],[Total Sales]]=0,0,SalesData[[#This Row],[Profit]]/SalesData[[#This Row],[Total Sales]])</f>
        <v>0.22792133442955356</v>
      </c>
    </row>
    <row r="218" spans="1:17" x14ac:dyDescent="0.3">
      <c r="A218" t="s">
        <v>273</v>
      </c>
      <c r="B218" s="2">
        <v>44766</v>
      </c>
      <c r="C218" t="s">
        <v>25</v>
      </c>
      <c r="D218" t="s">
        <v>26</v>
      </c>
      <c r="E218" t="s">
        <v>27</v>
      </c>
      <c r="F218" t="s">
        <v>32</v>
      </c>
      <c r="G218" t="s">
        <v>99</v>
      </c>
      <c r="H218">
        <v>3</v>
      </c>
      <c r="I218">
        <v>444.99</v>
      </c>
      <c r="J218">
        <v>1334.97</v>
      </c>
      <c r="K218">
        <v>381.72</v>
      </c>
      <c r="L218" t="s">
        <v>18</v>
      </c>
      <c r="M218">
        <f>YEAR(SalesData[[#This Row],[Order Date]])</f>
        <v>2022</v>
      </c>
      <c r="N218">
        <f>MONTH(SalesData[[#This Row],[Order Date]])</f>
        <v>7</v>
      </c>
      <c r="O218" t="str">
        <f>TEXT(SalesData[[#This Row],[Order Date]],"mmmm")</f>
        <v>July</v>
      </c>
      <c r="P218" t="str">
        <f>TEXT(SalesData[[#This Row],[Order Date]], "mmmm yyyyy")</f>
        <v>July 2022</v>
      </c>
      <c r="Q218" s="3">
        <f>IF(SalesData[[#This Row],[Total Sales]]=0,0,SalesData[[#This Row],[Profit]]/SalesData[[#This Row],[Total Sales]])</f>
        <v>0.28593900986539023</v>
      </c>
    </row>
    <row r="219" spans="1:17" x14ac:dyDescent="0.3">
      <c r="A219" t="s">
        <v>274</v>
      </c>
      <c r="B219" s="2">
        <v>44767</v>
      </c>
      <c r="C219" t="s">
        <v>41</v>
      </c>
      <c r="D219" t="s">
        <v>42</v>
      </c>
      <c r="E219" t="s">
        <v>27</v>
      </c>
      <c r="F219" t="s">
        <v>32</v>
      </c>
      <c r="G219" t="s">
        <v>99</v>
      </c>
      <c r="H219">
        <v>2</v>
      </c>
      <c r="I219">
        <v>1051.5</v>
      </c>
      <c r="J219">
        <v>2103</v>
      </c>
      <c r="K219">
        <v>598.95000000000005</v>
      </c>
      <c r="L219" t="s">
        <v>18</v>
      </c>
      <c r="M219">
        <f>YEAR(SalesData[[#This Row],[Order Date]])</f>
        <v>2022</v>
      </c>
      <c r="N219">
        <f>MONTH(SalesData[[#This Row],[Order Date]])</f>
        <v>7</v>
      </c>
      <c r="O219" t="str">
        <f>TEXT(SalesData[[#This Row],[Order Date]],"mmmm")</f>
        <v>July</v>
      </c>
      <c r="P219" t="str">
        <f>TEXT(SalesData[[#This Row],[Order Date]], "mmmm yyyyy")</f>
        <v>July 2022</v>
      </c>
      <c r="Q219" s="3">
        <f>IF(SalesData[[#This Row],[Total Sales]]=0,0,SalesData[[#This Row],[Profit]]/SalesData[[#This Row],[Total Sales]])</f>
        <v>0.28480741797432241</v>
      </c>
    </row>
    <row r="220" spans="1:17" x14ac:dyDescent="0.3">
      <c r="A220" t="s">
        <v>275</v>
      </c>
      <c r="B220" s="2">
        <v>44768</v>
      </c>
      <c r="C220" t="s">
        <v>25</v>
      </c>
      <c r="D220" t="s">
        <v>71</v>
      </c>
      <c r="E220" t="s">
        <v>15</v>
      </c>
      <c r="F220" t="s">
        <v>46</v>
      </c>
      <c r="G220" t="s">
        <v>68</v>
      </c>
      <c r="H220">
        <v>9</v>
      </c>
      <c r="I220">
        <v>2336.13</v>
      </c>
      <c r="J220">
        <v>21025.17</v>
      </c>
      <c r="K220">
        <v>4804.53</v>
      </c>
      <c r="L220" t="s">
        <v>34</v>
      </c>
      <c r="M220">
        <f>YEAR(SalesData[[#This Row],[Order Date]])</f>
        <v>2022</v>
      </c>
      <c r="N220">
        <f>MONTH(SalesData[[#This Row],[Order Date]])</f>
        <v>7</v>
      </c>
      <c r="O220" t="str">
        <f>TEXT(SalesData[[#This Row],[Order Date]],"mmmm")</f>
        <v>July</v>
      </c>
      <c r="P220" t="str">
        <f>TEXT(SalesData[[#This Row],[Order Date]], "mmmm yyyyy")</f>
        <v>July 2022</v>
      </c>
      <c r="Q220" s="3">
        <f>IF(SalesData[[#This Row],[Total Sales]]=0,0,SalesData[[#This Row],[Profit]]/SalesData[[#This Row],[Total Sales]])</f>
        <v>0.22851325340056705</v>
      </c>
    </row>
    <row r="221" spans="1:17" x14ac:dyDescent="0.3">
      <c r="A221" t="s">
        <v>276</v>
      </c>
      <c r="B221" s="2">
        <v>44770</v>
      </c>
      <c r="C221" t="s">
        <v>13</v>
      </c>
      <c r="D221" t="s">
        <v>36</v>
      </c>
      <c r="E221" t="s">
        <v>27</v>
      </c>
      <c r="F221" t="s">
        <v>22</v>
      </c>
      <c r="G221" t="s">
        <v>23</v>
      </c>
      <c r="H221">
        <v>7</v>
      </c>
      <c r="I221">
        <v>375.15</v>
      </c>
      <c r="J221">
        <v>2626.05</v>
      </c>
      <c r="K221">
        <v>560.67999999999995</v>
      </c>
      <c r="L221" t="s">
        <v>34</v>
      </c>
      <c r="M221">
        <f>YEAR(SalesData[[#This Row],[Order Date]])</f>
        <v>2022</v>
      </c>
      <c r="N221">
        <f>MONTH(SalesData[[#This Row],[Order Date]])</f>
        <v>7</v>
      </c>
      <c r="O221" t="str">
        <f>TEXT(SalesData[[#This Row],[Order Date]],"mmmm")</f>
        <v>July</v>
      </c>
      <c r="P221" t="str">
        <f>TEXT(SalesData[[#This Row],[Order Date]], "mmmm yyyyy")</f>
        <v>July 2022</v>
      </c>
      <c r="Q221" s="3">
        <f>IF(SalesData[[#This Row],[Total Sales]]=0,0,SalesData[[#This Row],[Profit]]/SalesData[[#This Row],[Total Sales]])</f>
        <v>0.21350697816111647</v>
      </c>
    </row>
    <row r="222" spans="1:17" x14ac:dyDescent="0.3">
      <c r="A222" t="s">
        <v>277</v>
      </c>
      <c r="B222" s="2">
        <v>44770</v>
      </c>
      <c r="C222" t="s">
        <v>25</v>
      </c>
      <c r="D222" t="s">
        <v>26</v>
      </c>
      <c r="E222" t="s">
        <v>15</v>
      </c>
      <c r="F222" t="s">
        <v>32</v>
      </c>
      <c r="G222" t="s">
        <v>56</v>
      </c>
      <c r="H222">
        <v>3</v>
      </c>
      <c r="I222">
        <v>454.84</v>
      </c>
      <c r="J222">
        <v>1364.52</v>
      </c>
      <c r="K222">
        <v>295.55</v>
      </c>
      <c r="L222" t="s">
        <v>34</v>
      </c>
      <c r="M222">
        <f>YEAR(SalesData[[#This Row],[Order Date]])</f>
        <v>2022</v>
      </c>
      <c r="N222">
        <f>MONTH(SalesData[[#This Row],[Order Date]])</f>
        <v>7</v>
      </c>
      <c r="O222" t="str">
        <f>TEXT(SalesData[[#This Row],[Order Date]],"mmmm")</f>
        <v>July</v>
      </c>
      <c r="P222" t="str">
        <f>TEXT(SalesData[[#This Row],[Order Date]], "mmmm yyyyy")</f>
        <v>July 2022</v>
      </c>
      <c r="Q222" s="3">
        <f>IF(SalesData[[#This Row],[Total Sales]]=0,0,SalesData[[#This Row],[Profit]]/SalesData[[#This Row],[Total Sales]])</f>
        <v>0.21659631225632459</v>
      </c>
    </row>
    <row r="223" spans="1:17" x14ac:dyDescent="0.3">
      <c r="A223" t="s">
        <v>278</v>
      </c>
      <c r="B223" s="2">
        <v>44771</v>
      </c>
      <c r="C223" t="s">
        <v>13</v>
      </c>
      <c r="D223" t="s">
        <v>36</v>
      </c>
      <c r="E223" t="s">
        <v>15</v>
      </c>
      <c r="F223" t="s">
        <v>46</v>
      </c>
      <c r="G223" t="s">
        <v>47</v>
      </c>
      <c r="H223">
        <v>8</v>
      </c>
      <c r="I223">
        <v>2199.29</v>
      </c>
      <c r="J223">
        <v>17594.32</v>
      </c>
      <c r="K223">
        <v>2922.09</v>
      </c>
      <c r="L223" t="s">
        <v>18</v>
      </c>
      <c r="M223">
        <f>YEAR(SalesData[[#This Row],[Order Date]])</f>
        <v>2022</v>
      </c>
      <c r="N223">
        <f>MONTH(SalesData[[#This Row],[Order Date]])</f>
        <v>7</v>
      </c>
      <c r="O223" t="str">
        <f>TEXT(SalesData[[#This Row],[Order Date]],"mmmm")</f>
        <v>July</v>
      </c>
      <c r="P223" t="str">
        <f>TEXT(SalesData[[#This Row],[Order Date]], "mmmm yyyyy")</f>
        <v>July 2022</v>
      </c>
      <c r="Q223" s="3">
        <f>IF(SalesData[[#This Row],[Total Sales]]=0,0,SalesData[[#This Row],[Profit]]/SalesData[[#This Row],[Total Sales]])</f>
        <v>0.16608143991924668</v>
      </c>
    </row>
    <row r="224" spans="1:17" x14ac:dyDescent="0.3">
      <c r="A224" t="s">
        <v>279</v>
      </c>
      <c r="B224" s="2">
        <v>44771</v>
      </c>
      <c r="C224" t="s">
        <v>20</v>
      </c>
      <c r="D224" t="s">
        <v>21</v>
      </c>
      <c r="E224" t="s">
        <v>27</v>
      </c>
      <c r="F224" t="s">
        <v>16</v>
      </c>
      <c r="G224" t="s">
        <v>82</v>
      </c>
      <c r="H224">
        <v>3</v>
      </c>
      <c r="I224">
        <v>973.44</v>
      </c>
      <c r="J224">
        <v>2920.32</v>
      </c>
      <c r="K224">
        <v>561.71</v>
      </c>
      <c r="L224" t="s">
        <v>34</v>
      </c>
      <c r="M224">
        <f>YEAR(SalesData[[#This Row],[Order Date]])</f>
        <v>2022</v>
      </c>
      <c r="N224">
        <f>MONTH(SalesData[[#This Row],[Order Date]])</f>
        <v>7</v>
      </c>
      <c r="O224" t="str">
        <f>TEXT(SalesData[[#This Row],[Order Date]],"mmmm")</f>
        <v>July</v>
      </c>
      <c r="P224" t="str">
        <f>TEXT(SalesData[[#This Row],[Order Date]], "mmmm yyyyy")</f>
        <v>July 2022</v>
      </c>
      <c r="Q224" s="3">
        <f>IF(SalesData[[#This Row],[Total Sales]]=0,0,SalesData[[#This Row],[Profit]]/SalesData[[#This Row],[Total Sales]])</f>
        <v>0.19234535941266712</v>
      </c>
    </row>
    <row r="225" spans="1:17" x14ac:dyDescent="0.3">
      <c r="A225" t="s">
        <v>280</v>
      </c>
      <c r="B225" s="2">
        <v>44773</v>
      </c>
      <c r="C225" t="s">
        <v>30</v>
      </c>
      <c r="D225" t="s">
        <v>31</v>
      </c>
      <c r="E225" t="s">
        <v>27</v>
      </c>
      <c r="F225" t="s">
        <v>16</v>
      </c>
      <c r="G225" t="s">
        <v>28</v>
      </c>
      <c r="H225">
        <v>5</v>
      </c>
      <c r="I225">
        <v>2491.02</v>
      </c>
      <c r="J225">
        <v>12455.1</v>
      </c>
      <c r="K225">
        <v>3673.74</v>
      </c>
      <c r="L225" t="s">
        <v>34</v>
      </c>
      <c r="M225">
        <f>YEAR(SalesData[[#This Row],[Order Date]])</f>
        <v>2022</v>
      </c>
      <c r="N225">
        <f>MONTH(SalesData[[#This Row],[Order Date]])</f>
        <v>7</v>
      </c>
      <c r="O225" t="str">
        <f>TEXT(SalesData[[#This Row],[Order Date]],"mmmm")</f>
        <v>July</v>
      </c>
      <c r="P225" t="str">
        <f>TEXT(SalesData[[#This Row],[Order Date]], "mmmm yyyyy")</f>
        <v>July 2022</v>
      </c>
      <c r="Q225" s="3">
        <f>IF(SalesData[[#This Row],[Total Sales]]=0,0,SalesData[[#This Row],[Profit]]/SalesData[[#This Row],[Total Sales]])</f>
        <v>0.29495869162030008</v>
      </c>
    </row>
    <row r="226" spans="1:17" x14ac:dyDescent="0.3">
      <c r="A226" t="s">
        <v>281</v>
      </c>
      <c r="B226" s="2">
        <v>44773</v>
      </c>
      <c r="C226" t="s">
        <v>25</v>
      </c>
      <c r="D226" t="s">
        <v>26</v>
      </c>
      <c r="E226" t="s">
        <v>15</v>
      </c>
      <c r="F226" t="s">
        <v>16</v>
      </c>
      <c r="G226" t="s">
        <v>17</v>
      </c>
      <c r="H226">
        <v>1</v>
      </c>
      <c r="I226">
        <v>1402.17</v>
      </c>
      <c r="J226">
        <v>1402.17</v>
      </c>
      <c r="K226">
        <v>297.52</v>
      </c>
      <c r="L226" t="s">
        <v>34</v>
      </c>
      <c r="M226">
        <f>YEAR(SalesData[[#This Row],[Order Date]])</f>
        <v>2022</v>
      </c>
      <c r="N226">
        <f>MONTH(SalesData[[#This Row],[Order Date]])</f>
        <v>7</v>
      </c>
      <c r="O226" t="str">
        <f>TEXT(SalesData[[#This Row],[Order Date]],"mmmm")</f>
        <v>July</v>
      </c>
      <c r="P226" t="str">
        <f>TEXT(SalesData[[#This Row],[Order Date]], "mmmm yyyyy")</f>
        <v>July 2022</v>
      </c>
      <c r="Q226" s="3">
        <f>IF(SalesData[[#This Row],[Total Sales]]=0,0,SalesData[[#This Row],[Profit]]/SalesData[[#This Row],[Total Sales]])</f>
        <v>0.21218539834684808</v>
      </c>
    </row>
    <row r="227" spans="1:17" x14ac:dyDescent="0.3">
      <c r="A227" t="s">
        <v>282</v>
      </c>
      <c r="B227" s="2">
        <v>44774</v>
      </c>
      <c r="C227" t="s">
        <v>13</v>
      </c>
      <c r="D227" t="s">
        <v>36</v>
      </c>
      <c r="E227" t="s">
        <v>15</v>
      </c>
      <c r="F227" t="s">
        <v>49</v>
      </c>
      <c r="G227" t="s">
        <v>63</v>
      </c>
      <c r="H227">
        <v>6</v>
      </c>
      <c r="I227">
        <v>2424.3000000000002</v>
      </c>
      <c r="J227">
        <v>14545.8</v>
      </c>
      <c r="K227">
        <v>4025.65</v>
      </c>
      <c r="L227" t="s">
        <v>34</v>
      </c>
      <c r="M227">
        <f>YEAR(SalesData[[#This Row],[Order Date]])</f>
        <v>2022</v>
      </c>
      <c r="N227">
        <f>MONTH(SalesData[[#This Row],[Order Date]])</f>
        <v>8</v>
      </c>
      <c r="O227" t="str">
        <f>TEXT(SalesData[[#This Row],[Order Date]],"mmmm")</f>
        <v>August</v>
      </c>
      <c r="P227" t="str">
        <f>TEXT(SalesData[[#This Row],[Order Date]], "mmmm yyyyy")</f>
        <v>August 2022</v>
      </c>
      <c r="Q227" s="3">
        <f>IF(SalesData[[#This Row],[Total Sales]]=0,0,SalesData[[#This Row],[Profit]]/SalesData[[#This Row],[Total Sales]])</f>
        <v>0.27675686452446757</v>
      </c>
    </row>
    <row r="228" spans="1:17" x14ac:dyDescent="0.3">
      <c r="A228" t="s">
        <v>283</v>
      </c>
      <c r="B228" s="2">
        <v>44774</v>
      </c>
      <c r="C228" t="s">
        <v>41</v>
      </c>
      <c r="D228" t="s">
        <v>67</v>
      </c>
      <c r="E228" t="s">
        <v>15</v>
      </c>
      <c r="F228" t="s">
        <v>22</v>
      </c>
      <c r="G228" t="s">
        <v>43</v>
      </c>
      <c r="H228">
        <v>4</v>
      </c>
      <c r="I228">
        <v>83.68</v>
      </c>
      <c r="J228">
        <v>334.72</v>
      </c>
      <c r="K228">
        <v>50.1</v>
      </c>
      <c r="L228" t="s">
        <v>34</v>
      </c>
      <c r="M228">
        <f>YEAR(SalesData[[#This Row],[Order Date]])</f>
        <v>2022</v>
      </c>
      <c r="N228">
        <f>MONTH(SalesData[[#This Row],[Order Date]])</f>
        <v>8</v>
      </c>
      <c r="O228" t="str">
        <f>TEXT(SalesData[[#This Row],[Order Date]],"mmmm")</f>
        <v>August</v>
      </c>
      <c r="P228" t="str">
        <f>TEXT(SalesData[[#This Row],[Order Date]], "mmmm yyyyy")</f>
        <v>August 2022</v>
      </c>
      <c r="Q228" s="3">
        <f>IF(SalesData[[#This Row],[Total Sales]]=0,0,SalesData[[#This Row],[Profit]]/SalesData[[#This Row],[Total Sales]])</f>
        <v>0.14967734225621415</v>
      </c>
    </row>
    <row r="229" spans="1:17" x14ac:dyDescent="0.3">
      <c r="A229" t="s">
        <v>284</v>
      </c>
      <c r="B229" s="2">
        <v>44774</v>
      </c>
      <c r="C229" t="s">
        <v>41</v>
      </c>
      <c r="D229" t="s">
        <v>42</v>
      </c>
      <c r="E229" t="s">
        <v>37</v>
      </c>
      <c r="F229" t="s">
        <v>32</v>
      </c>
      <c r="G229" t="s">
        <v>99</v>
      </c>
      <c r="H229">
        <v>1</v>
      </c>
      <c r="I229">
        <v>897.4</v>
      </c>
      <c r="J229">
        <v>897.4</v>
      </c>
      <c r="K229">
        <v>117.46</v>
      </c>
      <c r="L229" t="s">
        <v>34</v>
      </c>
      <c r="M229">
        <f>YEAR(SalesData[[#This Row],[Order Date]])</f>
        <v>2022</v>
      </c>
      <c r="N229">
        <f>MONTH(SalesData[[#This Row],[Order Date]])</f>
        <v>8</v>
      </c>
      <c r="O229" t="str">
        <f>TEXT(SalesData[[#This Row],[Order Date]],"mmmm")</f>
        <v>August</v>
      </c>
      <c r="P229" t="str">
        <f>TEXT(SalesData[[#This Row],[Order Date]], "mmmm yyyyy")</f>
        <v>August 2022</v>
      </c>
      <c r="Q229" s="3">
        <f>IF(SalesData[[#This Row],[Total Sales]]=0,0,SalesData[[#This Row],[Profit]]/SalesData[[#This Row],[Total Sales]])</f>
        <v>0.13088923556942278</v>
      </c>
    </row>
    <row r="230" spans="1:17" x14ac:dyDescent="0.3">
      <c r="A230" t="s">
        <v>285</v>
      </c>
      <c r="B230" s="2">
        <v>44776</v>
      </c>
      <c r="C230" t="s">
        <v>30</v>
      </c>
      <c r="D230" t="s">
        <v>52</v>
      </c>
      <c r="E230" t="s">
        <v>37</v>
      </c>
      <c r="F230" t="s">
        <v>32</v>
      </c>
      <c r="G230" t="s">
        <v>33</v>
      </c>
      <c r="H230">
        <v>5</v>
      </c>
      <c r="I230">
        <v>2491.7600000000002</v>
      </c>
      <c r="J230">
        <v>12458.8</v>
      </c>
      <c r="K230">
        <v>2629.88</v>
      </c>
      <c r="L230" t="s">
        <v>18</v>
      </c>
      <c r="M230">
        <f>YEAR(SalesData[[#This Row],[Order Date]])</f>
        <v>2022</v>
      </c>
      <c r="N230">
        <f>MONTH(SalesData[[#This Row],[Order Date]])</f>
        <v>8</v>
      </c>
      <c r="O230" t="str">
        <f>TEXT(SalesData[[#This Row],[Order Date]],"mmmm")</f>
        <v>August</v>
      </c>
      <c r="P230" t="str">
        <f>TEXT(SalesData[[#This Row],[Order Date]], "mmmm yyyyy")</f>
        <v>August 2022</v>
      </c>
      <c r="Q230" s="3">
        <f>IF(SalesData[[#This Row],[Total Sales]]=0,0,SalesData[[#This Row],[Profit]]/SalesData[[#This Row],[Total Sales]])</f>
        <v>0.21108613991716701</v>
      </c>
    </row>
    <row r="231" spans="1:17" x14ac:dyDescent="0.3">
      <c r="A231" t="s">
        <v>286</v>
      </c>
      <c r="B231" s="2">
        <v>44780</v>
      </c>
      <c r="C231" t="s">
        <v>25</v>
      </c>
      <c r="D231" t="s">
        <v>26</v>
      </c>
      <c r="E231" t="s">
        <v>37</v>
      </c>
      <c r="F231" t="s">
        <v>32</v>
      </c>
      <c r="G231" t="s">
        <v>60</v>
      </c>
      <c r="H231">
        <v>5</v>
      </c>
      <c r="I231">
        <v>1327.54</v>
      </c>
      <c r="J231">
        <v>6637.7</v>
      </c>
      <c r="K231">
        <v>748.26</v>
      </c>
      <c r="L231" t="s">
        <v>34</v>
      </c>
      <c r="M231">
        <f>YEAR(SalesData[[#This Row],[Order Date]])</f>
        <v>2022</v>
      </c>
      <c r="N231">
        <f>MONTH(SalesData[[#This Row],[Order Date]])</f>
        <v>8</v>
      </c>
      <c r="O231" t="str">
        <f>TEXT(SalesData[[#This Row],[Order Date]],"mmmm")</f>
        <v>August</v>
      </c>
      <c r="P231" t="str">
        <f>TEXT(SalesData[[#This Row],[Order Date]], "mmmm yyyyy")</f>
        <v>August 2022</v>
      </c>
      <c r="Q231" s="3">
        <f>IF(SalesData[[#This Row],[Total Sales]]=0,0,SalesData[[#This Row],[Profit]]/SalesData[[#This Row],[Total Sales]])</f>
        <v>0.11272880666495926</v>
      </c>
    </row>
    <row r="232" spans="1:17" x14ac:dyDescent="0.3">
      <c r="A232" t="s">
        <v>287</v>
      </c>
      <c r="B232" s="2">
        <v>44780</v>
      </c>
      <c r="C232" t="s">
        <v>41</v>
      </c>
      <c r="D232" t="s">
        <v>67</v>
      </c>
      <c r="E232" t="s">
        <v>27</v>
      </c>
      <c r="F232" t="s">
        <v>46</v>
      </c>
      <c r="G232" t="s">
        <v>47</v>
      </c>
      <c r="H232">
        <v>1</v>
      </c>
      <c r="I232">
        <v>2486.65</v>
      </c>
      <c r="J232">
        <v>2486.65</v>
      </c>
      <c r="K232">
        <v>482.38</v>
      </c>
      <c r="L232" t="s">
        <v>18</v>
      </c>
      <c r="M232">
        <f>YEAR(SalesData[[#This Row],[Order Date]])</f>
        <v>2022</v>
      </c>
      <c r="N232">
        <f>MONTH(SalesData[[#This Row],[Order Date]])</f>
        <v>8</v>
      </c>
      <c r="O232" t="str">
        <f>TEXT(SalesData[[#This Row],[Order Date]],"mmmm")</f>
        <v>August</v>
      </c>
      <c r="P232" t="str">
        <f>TEXT(SalesData[[#This Row],[Order Date]], "mmmm yyyyy")</f>
        <v>August 2022</v>
      </c>
      <c r="Q232" s="3">
        <f>IF(SalesData[[#This Row],[Total Sales]]=0,0,SalesData[[#This Row],[Profit]]/SalesData[[#This Row],[Total Sales]])</f>
        <v>0.19398789536122896</v>
      </c>
    </row>
    <row r="233" spans="1:17" x14ac:dyDescent="0.3">
      <c r="A233" t="s">
        <v>288</v>
      </c>
      <c r="B233" s="2">
        <v>44785</v>
      </c>
      <c r="C233" t="s">
        <v>20</v>
      </c>
      <c r="D233" t="s">
        <v>121</v>
      </c>
      <c r="E233" t="s">
        <v>37</v>
      </c>
      <c r="F233" t="s">
        <v>49</v>
      </c>
      <c r="G233" t="s">
        <v>94</v>
      </c>
      <c r="H233">
        <v>9</v>
      </c>
      <c r="I233">
        <v>840.19</v>
      </c>
      <c r="J233">
        <v>7561.71</v>
      </c>
      <c r="K233">
        <v>790.79</v>
      </c>
      <c r="L233" t="s">
        <v>34</v>
      </c>
      <c r="M233">
        <f>YEAR(SalesData[[#This Row],[Order Date]])</f>
        <v>2022</v>
      </c>
      <c r="N233">
        <f>MONTH(SalesData[[#This Row],[Order Date]])</f>
        <v>8</v>
      </c>
      <c r="O233" t="str">
        <f>TEXT(SalesData[[#This Row],[Order Date]],"mmmm")</f>
        <v>August</v>
      </c>
      <c r="P233" t="str">
        <f>TEXT(SalesData[[#This Row],[Order Date]], "mmmm yyyyy")</f>
        <v>August 2022</v>
      </c>
      <c r="Q233" s="3">
        <f>IF(SalesData[[#This Row],[Total Sales]]=0,0,SalesData[[#This Row],[Profit]]/SalesData[[#This Row],[Total Sales]])</f>
        <v>0.10457819725961455</v>
      </c>
    </row>
    <row r="234" spans="1:17" x14ac:dyDescent="0.3">
      <c r="A234" t="s">
        <v>289</v>
      </c>
      <c r="B234" s="2">
        <v>44785</v>
      </c>
      <c r="C234" t="s">
        <v>41</v>
      </c>
      <c r="D234" t="s">
        <v>67</v>
      </c>
      <c r="E234" t="s">
        <v>27</v>
      </c>
      <c r="F234" t="s">
        <v>22</v>
      </c>
      <c r="G234" t="s">
        <v>58</v>
      </c>
      <c r="H234">
        <v>7</v>
      </c>
      <c r="I234">
        <v>1544.49</v>
      </c>
      <c r="J234">
        <v>10811.43</v>
      </c>
      <c r="K234">
        <v>2882.75</v>
      </c>
      <c r="L234" t="s">
        <v>18</v>
      </c>
      <c r="M234">
        <f>YEAR(SalesData[[#This Row],[Order Date]])</f>
        <v>2022</v>
      </c>
      <c r="N234">
        <f>MONTH(SalesData[[#This Row],[Order Date]])</f>
        <v>8</v>
      </c>
      <c r="O234" t="str">
        <f>TEXT(SalesData[[#This Row],[Order Date]],"mmmm")</f>
        <v>August</v>
      </c>
      <c r="P234" t="str">
        <f>TEXT(SalesData[[#This Row],[Order Date]], "mmmm yyyyy")</f>
        <v>August 2022</v>
      </c>
      <c r="Q234" s="3">
        <f>IF(SalesData[[#This Row],[Total Sales]]=0,0,SalesData[[#This Row],[Profit]]/SalesData[[#This Row],[Total Sales]])</f>
        <v>0.26663910324536161</v>
      </c>
    </row>
    <row r="235" spans="1:17" x14ac:dyDescent="0.3">
      <c r="A235" t="s">
        <v>290</v>
      </c>
      <c r="B235" s="2">
        <v>44785</v>
      </c>
      <c r="C235" t="s">
        <v>25</v>
      </c>
      <c r="D235" t="s">
        <v>26</v>
      </c>
      <c r="E235" t="s">
        <v>15</v>
      </c>
      <c r="F235" t="s">
        <v>32</v>
      </c>
      <c r="G235" t="s">
        <v>56</v>
      </c>
      <c r="H235">
        <v>9</v>
      </c>
      <c r="I235">
        <v>868.32</v>
      </c>
      <c r="J235">
        <v>7814.88</v>
      </c>
      <c r="K235">
        <v>1154.55</v>
      </c>
      <c r="L235" t="s">
        <v>18</v>
      </c>
      <c r="M235">
        <f>YEAR(SalesData[[#This Row],[Order Date]])</f>
        <v>2022</v>
      </c>
      <c r="N235">
        <f>MONTH(SalesData[[#This Row],[Order Date]])</f>
        <v>8</v>
      </c>
      <c r="O235" t="str">
        <f>TEXT(SalesData[[#This Row],[Order Date]],"mmmm")</f>
        <v>August</v>
      </c>
      <c r="P235" t="str">
        <f>TEXT(SalesData[[#This Row],[Order Date]], "mmmm yyyyy")</f>
        <v>August 2022</v>
      </c>
      <c r="Q235" s="3">
        <f>IF(SalesData[[#This Row],[Total Sales]]=0,0,SalesData[[#This Row],[Profit]]/SalesData[[#This Row],[Total Sales]])</f>
        <v>0.14773739328051103</v>
      </c>
    </row>
    <row r="236" spans="1:17" x14ac:dyDescent="0.3">
      <c r="A236" t="s">
        <v>291</v>
      </c>
      <c r="B236" s="2">
        <v>44785</v>
      </c>
      <c r="C236" t="s">
        <v>41</v>
      </c>
      <c r="D236" t="s">
        <v>67</v>
      </c>
      <c r="E236" t="s">
        <v>27</v>
      </c>
      <c r="F236" t="s">
        <v>16</v>
      </c>
      <c r="G236" t="s">
        <v>82</v>
      </c>
      <c r="H236">
        <v>8</v>
      </c>
      <c r="I236">
        <v>2216.29</v>
      </c>
      <c r="J236">
        <v>17730.32</v>
      </c>
      <c r="K236">
        <v>3903.5</v>
      </c>
      <c r="L236" t="s">
        <v>18</v>
      </c>
      <c r="M236">
        <f>YEAR(SalesData[[#This Row],[Order Date]])</f>
        <v>2022</v>
      </c>
      <c r="N236">
        <f>MONTH(SalesData[[#This Row],[Order Date]])</f>
        <v>8</v>
      </c>
      <c r="O236" t="str">
        <f>TEXT(SalesData[[#This Row],[Order Date]],"mmmm")</f>
        <v>August</v>
      </c>
      <c r="P236" t="str">
        <f>TEXT(SalesData[[#This Row],[Order Date]], "mmmm yyyyy")</f>
        <v>August 2022</v>
      </c>
      <c r="Q236" s="3">
        <f>IF(SalesData[[#This Row],[Total Sales]]=0,0,SalesData[[#This Row],[Profit]]/SalesData[[#This Row],[Total Sales]])</f>
        <v>0.22015959102824992</v>
      </c>
    </row>
    <row r="237" spans="1:17" x14ac:dyDescent="0.3">
      <c r="A237" t="s">
        <v>292</v>
      </c>
      <c r="B237" s="2">
        <v>44785</v>
      </c>
      <c r="C237" t="s">
        <v>41</v>
      </c>
      <c r="D237" t="s">
        <v>67</v>
      </c>
      <c r="E237" t="s">
        <v>37</v>
      </c>
      <c r="F237" t="s">
        <v>22</v>
      </c>
      <c r="G237" t="s">
        <v>58</v>
      </c>
      <c r="H237">
        <v>6</v>
      </c>
      <c r="I237">
        <v>919.74</v>
      </c>
      <c r="J237">
        <v>5518.44</v>
      </c>
      <c r="K237">
        <v>628.47</v>
      </c>
      <c r="L237" t="s">
        <v>18</v>
      </c>
      <c r="M237">
        <f>YEAR(SalesData[[#This Row],[Order Date]])</f>
        <v>2022</v>
      </c>
      <c r="N237">
        <f>MONTH(SalesData[[#This Row],[Order Date]])</f>
        <v>8</v>
      </c>
      <c r="O237" t="str">
        <f>TEXT(SalesData[[#This Row],[Order Date]],"mmmm")</f>
        <v>August</v>
      </c>
      <c r="P237" t="str">
        <f>TEXT(SalesData[[#This Row],[Order Date]], "mmmm yyyyy")</f>
        <v>August 2022</v>
      </c>
      <c r="Q237" s="3">
        <f>IF(SalesData[[#This Row],[Total Sales]]=0,0,SalesData[[#This Row],[Profit]]/SalesData[[#This Row],[Total Sales]])</f>
        <v>0.11388544588688108</v>
      </c>
    </row>
    <row r="238" spans="1:17" x14ac:dyDescent="0.3">
      <c r="A238" t="s">
        <v>293</v>
      </c>
      <c r="B238" s="2">
        <v>44785</v>
      </c>
      <c r="C238" t="s">
        <v>25</v>
      </c>
      <c r="D238" t="s">
        <v>71</v>
      </c>
      <c r="E238" t="s">
        <v>27</v>
      </c>
      <c r="F238" t="s">
        <v>46</v>
      </c>
      <c r="G238" t="s">
        <v>68</v>
      </c>
      <c r="H238">
        <v>9</v>
      </c>
      <c r="I238">
        <v>2397.2800000000002</v>
      </c>
      <c r="J238">
        <v>21575.52</v>
      </c>
      <c r="K238">
        <v>3745.25</v>
      </c>
      <c r="L238" t="s">
        <v>18</v>
      </c>
      <c r="M238">
        <f>YEAR(SalesData[[#This Row],[Order Date]])</f>
        <v>2022</v>
      </c>
      <c r="N238">
        <f>MONTH(SalesData[[#This Row],[Order Date]])</f>
        <v>8</v>
      </c>
      <c r="O238" t="str">
        <f>TEXT(SalesData[[#This Row],[Order Date]],"mmmm")</f>
        <v>August</v>
      </c>
      <c r="P238" t="str">
        <f>TEXT(SalesData[[#This Row],[Order Date]], "mmmm yyyyy")</f>
        <v>August 2022</v>
      </c>
      <c r="Q238" s="3">
        <f>IF(SalesData[[#This Row],[Total Sales]]=0,0,SalesData[[#This Row],[Profit]]/SalesData[[#This Row],[Total Sales]])</f>
        <v>0.17358793669862882</v>
      </c>
    </row>
    <row r="239" spans="1:17" x14ac:dyDescent="0.3">
      <c r="A239" t="s">
        <v>294</v>
      </c>
      <c r="B239" s="2">
        <v>44786</v>
      </c>
      <c r="C239" t="s">
        <v>13</v>
      </c>
      <c r="D239" t="s">
        <v>14</v>
      </c>
      <c r="E239" t="s">
        <v>15</v>
      </c>
      <c r="F239" t="s">
        <v>49</v>
      </c>
      <c r="G239" t="s">
        <v>72</v>
      </c>
      <c r="H239">
        <v>4</v>
      </c>
      <c r="I239">
        <v>1379.67</v>
      </c>
      <c r="J239">
        <v>5518.68</v>
      </c>
      <c r="K239">
        <v>829.79</v>
      </c>
      <c r="L239" t="s">
        <v>34</v>
      </c>
      <c r="M239">
        <f>YEAR(SalesData[[#This Row],[Order Date]])</f>
        <v>2022</v>
      </c>
      <c r="N239">
        <f>MONTH(SalesData[[#This Row],[Order Date]])</f>
        <v>8</v>
      </c>
      <c r="O239" t="str">
        <f>TEXT(SalesData[[#This Row],[Order Date]],"mmmm")</f>
        <v>August</v>
      </c>
      <c r="P239" t="str">
        <f>TEXT(SalesData[[#This Row],[Order Date]], "mmmm yyyyy")</f>
        <v>August 2022</v>
      </c>
      <c r="Q239" s="3">
        <f>IF(SalesData[[#This Row],[Total Sales]]=0,0,SalesData[[#This Row],[Profit]]/SalesData[[#This Row],[Total Sales]])</f>
        <v>0.15036023106974855</v>
      </c>
    </row>
    <row r="240" spans="1:17" x14ac:dyDescent="0.3">
      <c r="A240" t="s">
        <v>295</v>
      </c>
      <c r="B240" s="2">
        <v>44786</v>
      </c>
      <c r="C240" t="s">
        <v>20</v>
      </c>
      <c r="D240" t="s">
        <v>21</v>
      </c>
      <c r="E240" t="s">
        <v>15</v>
      </c>
      <c r="F240" t="s">
        <v>49</v>
      </c>
      <c r="G240" t="s">
        <v>94</v>
      </c>
      <c r="H240">
        <v>3</v>
      </c>
      <c r="I240">
        <v>177.29</v>
      </c>
      <c r="J240">
        <v>531.87</v>
      </c>
      <c r="K240">
        <v>136.83000000000001</v>
      </c>
      <c r="L240" t="s">
        <v>18</v>
      </c>
      <c r="M240">
        <f>YEAR(SalesData[[#This Row],[Order Date]])</f>
        <v>2022</v>
      </c>
      <c r="N240">
        <f>MONTH(SalesData[[#This Row],[Order Date]])</f>
        <v>8</v>
      </c>
      <c r="O240" t="str">
        <f>TEXT(SalesData[[#This Row],[Order Date]],"mmmm")</f>
        <v>August</v>
      </c>
      <c r="P240" t="str">
        <f>TEXT(SalesData[[#This Row],[Order Date]], "mmmm yyyyy")</f>
        <v>August 2022</v>
      </c>
      <c r="Q240" s="3">
        <f>IF(SalesData[[#This Row],[Total Sales]]=0,0,SalesData[[#This Row],[Profit]]/SalesData[[#This Row],[Total Sales]])</f>
        <v>0.25726211292233064</v>
      </c>
    </row>
    <row r="241" spans="1:17" x14ac:dyDescent="0.3">
      <c r="A241" t="s">
        <v>296</v>
      </c>
      <c r="B241" s="2">
        <v>44787</v>
      </c>
      <c r="C241" t="s">
        <v>13</v>
      </c>
      <c r="D241" t="s">
        <v>36</v>
      </c>
      <c r="E241" t="s">
        <v>37</v>
      </c>
      <c r="F241" t="s">
        <v>32</v>
      </c>
      <c r="G241" t="s">
        <v>33</v>
      </c>
      <c r="H241">
        <v>7</v>
      </c>
      <c r="I241">
        <v>400.66</v>
      </c>
      <c r="J241">
        <v>2804.62</v>
      </c>
      <c r="K241">
        <v>395.2</v>
      </c>
      <c r="L241" t="s">
        <v>34</v>
      </c>
      <c r="M241">
        <f>YEAR(SalesData[[#This Row],[Order Date]])</f>
        <v>2022</v>
      </c>
      <c r="N241">
        <f>MONTH(SalesData[[#This Row],[Order Date]])</f>
        <v>8</v>
      </c>
      <c r="O241" t="str">
        <f>TEXT(SalesData[[#This Row],[Order Date]],"mmmm")</f>
        <v>August</v>
      </c>
      <c r="P241" t="str">
        <f>TEXT(SalesData[[#This Row],[Order Date]], "mmmm yyyyy")</f>
        <v>August 2022</v>
      </c>
      <c r="Q241" s="3">
        <f>IF(SalesData[[#This Row],[Total Sales]]=0,0,SalesData[[#This Row],[Profit]]/SalesData[[#This Row],[Total Sales]])</f>
        <v>0.14091035505701308</v>
      </c>
    </row>
    <row r="242" spans="1:17" x14ac:dyDescent="0.3">
      <c r="A242" t="s">
        <v>297</v>
      </c>
      <c r="B242" s="2">
        <v>44787</v>
      </c>
      <c r="C242" t="s">
        <v>41</v>
      </c>
      <c r="D242" t="s">
        <v>67</v>
      </c>
      <c r="E242" t="s">
        <v>15</v>
      </c>
      <c r="F242" t="s">
        <v>49</v>
      </c>
      <c r="G242" t="s">
        <v>50</v>
      </c>
      <c r="H242">
        <v>2</v>
      </c>
      <c r="I242">
        <v>1521.27</v>
      </c>
      <c r="J242">
        <v>3042.54</v>
      </c>
      <c r="K242">
        <v>708.93</v>
      </c>
      <c r="L242" t="s">
        <v>18</v>
      </c>
      <c r="M242">
        <f>YEAR(SalesData[[#This Row],[Order Date]])</f>
        <v>2022</v>
      </c>
      <c r="N242">
        <f>MONTH(SalesData[[#This Row],[Order Date]])</f>
        <v>8</v>
      </c>
      <c r="O242" t="str">
        <f>TEXT(SalesData[[#This Row],[Order Date]],"mmmm")</f>
        <v>August</v>
      </c>
      <c r="P242" t="str">
        <f>TEXT(SalesData[[#This Row],[Order Date]], "mmmm yyyyy")</f>
        <v>August 2022</v>
      </c>
      <c r="Q242" s="3">
        <f>IF(SalesData[[#This Row],[Total Sales]]=0,0,SalesData[[#This Row],[Profit]]/SalesData[[#This Row],[Total Sales]])</f>
        <v>0.233005975270662</v>
      </c>
    </row>
    <row r="243" spans="1:17" x14ac:dyDescent="0.3">
      <c r="A243" t="s">
        <v>298</v>
      </c>
      <c r="B243" s="2">
        <v>44789</v>
      </c>
      <c r="C243" t="s">
        <v>13</v>
      </c>
      <c r="D243" t="s">
        <v>36</v>
      </c>
      <c r="E243" t="s">
        <v>15</v>
      </c>
      <c r="F243" t="s">
        <v>22</v>
      </c>
      <c r="G243" t="s">
        <v>43</v>
      </c>
      <c r="H243">
        <v>8</v>
      </c>
      <c r="I243">
        <v>846.96</v>
      </c>
      <c r="J243">
        <v>6775.68</v>
      </c>
      <c r="K243">
        <v>1898.49</v>
      </c>
      <c r="L243" t="s">
        <v>18</v>
      </c>
      <c r="M243">
        <f>YEAR(SalesData[[#This Row],[Order Date]])</f>
        <v>2022</v>
      </c>
      <c r="N243">
        <f>MONTH(SalesData[[#This Row],[Order Date]])</f>
        <v>8</v>
      </c>
      <c r="O243" t="str">
        <f>TEXT(SalesData[[#This Row],[Order Date]],"mmmm")</f>
        <v>August</v>
      </c>
      <c r="P243" t="str">
        <f>TEXT(SalesData[[#This Row],[Order Date]], "mmmm yyyyy")</f>
        <v>August 2022</v>
      </c>
      <c r="Q243" s="3">
        <f>IF(SalesData[[#This Row],[Total Sales]]=0,0,SalesData[[#This Row],[Profit]]/SalesData[[#This Row],[Total Sales]])</f>
        <v>0.28019180362708984</v>
      </c>
    </row>
    <row r="244" spans="1:17" x14ac:dyDescent="0.3">
      <c r="A244" t="s">
        <v>299</v>
      </c>
      <c r="B244" s="2">
        <v>44789</v>
      </c>
      <c r="C244" t="s">
        <v>30</v>
      </c>
      <c r="D244" t="s">
        <v>52</v>
      </c>
      <c r="E244" t="s">
        <v>37</v>
      </c>
      <c r="F244" t="s">
        <v>32</v>
      </c>
      <c r="G244" t="s">
        <v>60</v>
      </c>
      <c r="H244">
        <v>5</v>
      </c>
      <c r="I244">
        <v>1153.72</v>
      </c>
      <c r="J244">
        <v>5768.6</v>
      </c>
      <c r="K244">
        <v>592.16</v>
      </c>
      <c r="L244" t="s">
        <v>34</v>
      </c>
      <c r="M244">
        <f>YEAR(SalesData[[#This Row],[Order Date]])</f>
        <v>2022</v>
      </c>
      <c r="N244">
        <f>MONTH(SalesData[[#This Row],[Order Date]])</f>
        <v>8</v>
      </c>
      <c r="O244" t="str">
        <f>TEXT(SalesData[[#This Row],[Order Date]],"mmmm")</f>
        <v>August</v>
      </c>
      <c r="P244" t="str">
        <f>TEXT(SalesData[[#This Row],[Order Date]], "mmmm yyyyy")</f>
        <v>August 2022</v>
      </c>
      <c r="Q244" s="3">
        <f>IF(SalesData[[#This Row],[Total Sales]]=0,0,SalesData[[#This Row],[Profit]]/SalesData[[#This Row],[Total Sales]])</f>
        <v>0.10265228998370488</v>
      </c>
    </row>
    <row r="245" spans="1:17" x14ac:dyDescent="0.3">
      <c r="A245" t="s">
        <v>300</v>
      </c>
      <c r="B245" s="2">
        <v>44792</v>
      </c>
      <c r="C245" t="s">
        <v>13</v>
      </c>
      <c r="D245" t="s">
        <v>14</v>
      </c>
      <c r="E245" t="s">
        <v>15</v>
      </c>
      <c r="F245" t="s">
        <v>16</v>
      </c>
      <c r="G245" t="s">
        <v>17</v>
      </c>
      <c r="H245">
        <v>3</v>
      </c>
      <c r="I245">
        <v>77.97</v>
      </c>
      <c r="J245">
        <v>233.91</v>
      </c>
      <c r="K245">
        <v>56.31</v>
      </c>
      <c r="L245" t="s">
        <v>34</v>
      </c>
      <c r="M245">
        <f>YEAR(SalesData[[#This Row],[Order Date]])</f>
        <v>2022</v>
      </c>
      <c r="N245">
        <f>MONTH(SalesData[[#This Row],[Order Date]])</f>
        <v>8</v>
      </c>
      <c r="O245" t="str">
        <f>TEXT(SalesData[[#This Row],[Order Date]],"mmmm")</f>
        <v>August</v>
      </c>
      <c r="P245" t="str">
        <f>TEXT(SalesData[[#This Row],[Order Date]], "mmmm yyyyy")</f>
        <v>August 2022</v>
      </c>
      <c r="Q245" s="3">
        <f>IF(SalesData[[#This Row],[Total Sales]]=0,0,SalesData[[#This Row],[Profit]]/SalesData[[#This Row],[Total Sales]])</f>
        <v>0.2407336154931384</v>
      </c>
    </row>
    <row r="246" spans="1:17" x14ac:dyDescent="0.3">
      <c r="A246" t="s">
        <v>301</v>
      </c>
      <c r="B246" s="2">
        <v>44794</v>
      </c>
      <c r="C246" t="s">
        <v>25</v>
      </c>
      <c r="D246" t="s">
        <v>26</v>
      </c>
      <c r="E246" t="s">
        <v>27</v>
      </c>
      <c r="F246" t="s">
        <v>49</v>
      </c>
      <c r="G246" t="s">
        <v>50</v>
      </c>
      <c r="H246">
        <v>3</v>
      </c>
      <c r="I246">
        <v>1312.33</v>
      </c>
      <c r="J246">
        <v>3936.99</v>
      </c>
      <c r="K246">
        <v>1159.92</v>
      </c>
      <c r="L246" t="s">
        <v>34</v>
      </c>
      <c r="M246">
        <f>YEAR(SalesData[[#This Row],[Order Date]])</f>
        <v>2022</v>
      </c>
      <c r="N246">
        <f>MONTH(SalesData[[#This Row],[Order Date]])</f>
        <v>8</v>
      </c>
      <c r="O246" t="str">
        <f>TEXT(SalesData[[#This Row],[Order Date]],"mmmm")</f>
        <v>August</v>
      </c>
      <c r="P246" t="str">
        <f>TEXT(SalesData[[#This Row],[Order Date]], "mmmm yyyyy")</f>
        <v>August 2022</v>
      </c>
      <c r="Q246" s="3">
        <f>IF(SalesData[[#This Row],[Total Sales]]=0,0,SalesData[[#This Row],[Profit]]/SalesData[[#This Row],[Total Sales]])</f>
        <v>0.29462101757941983</v>
      </c>
    </row>
    <row r="247" spans="1:17" x14ac:dyDescent="0.3">
      <c r="A247" t="s">
        <v>302</v>
      </c>
      <c r="B247" s="2">
        <v>44794</v>
      </c>
      <c r="C247" t="s">
        <v>41</v>
      </c>
      <c r="D247" t="s">
        <v>67</v>
      </c>
      <c r="E247" t="s">
        <v>15</v>
      </c>
      <c r="F247" t="s">
        <v>32</v>
      </c>
      <c r="G247" t="s">
        <v>33</v>
      </c>
      <c r="H247">
        <v>6</v>
      </c>
      <c r="I247">
        <v>703.35</v>
      </c>
      <c r="J247">
        <v>4220.1000000000004</v>
      </c>
      <c r="K247">
        <v>1033.8</v>
      </c>
      <c r="L247" t="s">
        <v>18</v>
      </c>
      <c r="M247">
        <f>YEAR(SalesData[[#This Row],[Order Date]])</f>
        <v>2022</v>
      </c>
      <c r="N247">
        <f>MONTH(SalesData[[#This Row],[Order Date]])</f>
        <v>8</v>
      </c>
      <c r="O247" t="str">
        <f>TEXT(SalesData[[#This Row],[Order Date]],"mmmm")</f>
        <v>August</v>
      </c>
      <c r="P247" t="str">
        <f>TEXT(SalesData[[#This Row],[Order Date]], "mmmm yyyyy")</f>
        <v>August 2022</v>
      </c>
      <c r="Q247" s="3">
        <f>IF(SalesData[[#This Row],[Total Sales]]=0,0,SalesData[[#This Row],[Profit]]/SalesData[[#This Row],[Total Sales]])</f>
        <v>0.24497049832942344</v>
      </c>
    </row>
    <row r="248" spans="1:17" x14ac:dyDescent="0.3">
      <c r="A248" t="s">
        <v>303</v>
      </c>
      <c r="B248" s="2">
        <v>44796</v>
      </c>
      <c r="C248" t="s">
        <v>20</v>
      </c>
      <c r="D248" t="s">
        <v>21</v>
      </c>
      <c r="E248" t="s">
        <v>37</v>
      </c>
      <c r="F248" t="s">
        <v>32</v>
      </c>
      <c r="G248" t="s">
        <v>60</v>
      </c>
      <c r="H248">
        <v>5</v>
      </c>
      <c r="I248">
        <v>1396.56</v>
      </c>
      <c r="J248">
        <v>6982.8</v>
      </c>
      <c r="K248">
        <v>1858.17</v>
      </c>
      <c r="L248" t="s">
        <v>34</v>
      </c>
      <c r="M248">
        <f>YEAR(SalesData[[#This Row],[Order Date]])</f>
        <v>2022</v>
      </c>
      <c r="N248">
        <f>MONTH(SalesData[[#This Row],[Order Date]])</f>
        <v>8</v>
      </c>
      <c r="O248" t="str">
        <f>TEXT(SalesData[[#This Row],[Order Date]],"mmmm")</f>
        <v>August</v>
      </c>
      <c r="P248" t="str">
        <f>TEXT(SalesData[[#This Row],[Order Date]], "mmmm yyyyy")</f>
        <v>August 2022</v>
      </c>
      <c r="Q248" s="3">
        <f>IF(SalesData[[#This Row],[Total Sales]]=0,0,SalesData[[#This Row],[Profit]]/SalesData[[#This Row],[Total Sales]])</f>
        <v>0.26610671936758895</v>
      </c>
    </row>
    <row r="249" spans="1:17" x14ac:dyDescent="0.3">
      <c r="A249" t="s">
        <v>304</v>
      </c>
      <c r="B249" s="2">
        <v>44796</v>
      </c>
      <c r="C249" t="s">
        <v>13</v>
      </c>
      <c r="D249" t="s">
        <v>14</v>
      </c>
      <c r="E249" t="s">
        <v>15</v>
      </c>
      <c r="F249" t="s">
        <v>46</v>
      </c>
      <c r="G249" t="s">
        <v>47</v>
      </c>
      <c r="H249">
        <v>5</v>
      </c>
      <c r="I249">
        <v>1855.74</v>
      </c>
      <c r="J249">
        <v>9278.7000000000007</v>
      </c>
      <c r="K249">
        <v>1940.95</v>
      </c>
      <c r="L249" t="s">
        <v>34</v>
      </c>
      <c r="M249">
        <f>YEAR(SalesData[[#This Row],[Order Date]])</f>
        <v>2022</v>
      </c>
      <c r="N249">
        <f>MONTH(SalesData[[#This Row],[Order Date]])</f>
        <v>8</v>
      </c>
      <c r="O249" t="str">
        <f>TEXT(SalesData[[#This Row],[Order Date]],"mmmm")</f>
        <v>August</v>
      </c>
      <c r="P249" t="str">
        <f>TEXT(SalesData[[#This Row],[Order Date]], "mmmm yyyyy")</f>
        <v>August 2022</v>
      </c>
      <c r="Q249" s="3">
        <f>IF(SalesData[[#This Row],[Total Sales]]=0,0,SalesData[[#This Row],[Profit]]/SalesData[[#This Row],[Total Sales]])</f>
        <v>0.20918339853643289</v>
      </c>
    </row>
    <row r="250" spans="1:17" x14ac:dyDescent="0.3">
      <c r="A250" t="s">
        <v>305</v>
      </c>
      <c r="B250" s="2">
        <v>44798</v>
      </c>
      <c r="C250" t="s">
        <v>41</v>
      </c>
      <c r="D250" t="s">
        <v>42</v>
      </c>
      <c r="E250" t="s">
        <v>37</v>
      </c>
      <c r="F250" t="s">
        <v>46</v>
      </c>
      <c r="G250" t="s">
        <v>53</v>
      </c>
      <c r="H250">
        <v>1</v>
      </c>
      <c r="I250">
        <v>1136.02</v>
      </c>
      <c r="J250">
        <v>1136.02</v>
      </c>
      <c r="K250">
        <v>124.47</v>
      </c>
      <c r="L250" t="s">
        <v>34</v>
      </c>
      <c r="M250">
        <f>YEAR(SalesData[[#This Row],[Order Date]])</f>
        <v>2022</v>
      </c>
      <c r="N250">
        <f>MONTH(SalesData[[#This Row],[Order Date]])</f>
        <v>8</v>
      </c>
      <c r="O250" t="str">
        <f>TEXT(SalesData[[#This Row],[Order Date]],"mmmm")</f>
        <v>August</v>
      </c>
      <c r="P250" t="str">
        <f>TEXT(SalesData[[#This Row],[Order Date]], "mmmm yyyyy")</f>
        <v>August 2022</v>
      </c>
      <c r="Q250" s="3">
        <f>IF(SalesData[[#This Row],[Total Sales]]=0,0,SalesData[[#This Row],[Profit]]/SalesData[[#This Row],[Total Sales]])</f>
        <v>0.10956673298005316</v>
      </c>
    </row>
    <row r="251" spans="1:17" x14ac:dyDescent="0.3">
      <c r="A251" t="s">
        <v>306</v>
      </c>
      <c r="B251" s="2">
        <v>44800</v>
      </c>
      <c r="C251" t="s">
        <v>41</v>
      </c>
      <c r="D251" t="s">
        <v>67</v>
      </c>
      <c r="E251" t="s">
        <v>37</v>
      </c>
      <c r="F251" t="s">
        <v>46</v>
      </c>
      <c r="G251" t="s">
        <v>68</v>
      </c>
      <c r="H251">
        <v>9</v>
      </c>
      <c r="I251">
        <v>1007.72</v>
      </c>
      <c r="J251">
        <v>9069.48</v>
      </c>
      <c r="K251">
        <v>1985.27</v>
      </c>
      <c r="L251" t="s">
        <v>34</v>
      </c>
      <c r="M251">
        <f>YEAR(SalesData[[#This Row],[Order Date]])</f>
        <v>2022</v>
      </c>
      <c r="N251">
        <f>MONTH(SalesData[[#This Row],[Order Date]])</f>
        <v>8</v>
      </c>
      <c r="O251" t="str">
        <f>TEXT(SalesData[[#This Row],[Order Date]],"mmmm")</f>
        <v>August</v>
      </c>
      <c r="P251" t="str">
        <f>TEXT(SalesData[[#This Row],[Order Date]], "mmmm yyyyy")</f>
        <v>August 2022</v>
      </c>
      <c r="Q251" s="3">
        <f>IF(SalesData[[#This Row],[Total Sales]]=0,0,SalesData[[#This Row],[Profit]]/SalesData[[#This Row],[Total Sales]])</f>
        <v>0.21889568089901518</v>
      </c>
    </row>
    <row r="252" spans="1:17" x14ac:dyDescent="0.3">
      <c r="A252" t="s">
        <v>307</v>
      </c>
      <c r="B252" s="2">
        <v>44802</v>
      </c>
      <c r="C252" t="s">
        <v>30</v>
      </c>
      <c r="D252" t="s">
        <v>52</v>
      </c>
      <c r="E252" t="s">
        <v>27</v>
      </c>
      <c r="F252" t="s">
        <v>46</v>
      </c>
      <c r="G252" t="s">
        <v>53</v>
      </c>
      <c r="H252">
        <v>7</v>
      </c>
      <c r="I252">
        <v>2132.59</v>
      </c>
      <c r="J252">
        <v>14928.13</v>
      </c>
      <c r="K252">
        <v>2834.7</v>
      </c>
      <c r="L252" t="s">
        <v>18</v>
      </c>
      <c r="M252">
        <f>YEAR(SalesData[[#This Row],[Order Date]])</f>
        <v>2022</v>
      </c>
      <c r="N252">
        <f>MONTH(SalesData[[#This Row],[Order Date]])</f>
        <v>8</v>
      </c>
      <c r="O252" t="str">
        <f>TEXT(SalesData[[#This Row],[Order Date]],"mmmm")</f>
        <v>August</v>
      </c>
      <c r="P252" t="str">
        <f>TEXT(SalesData[[#This Row],[Order Date]], "mmmm yyyyy")</f>
        <v>August 2022</v>
      </c>
      <c r="Q252" s="3">
        <f>IF(SalesData[[#This Row],[Total Sales]]=0,0,SalesData[[#This Row],[Profit]]/SalesData[[#This Row],[Total Sales]])</f>
        <v>0.18988982545034105</v>
      </c>
    </row>
    <row r="253" spans="1:17" x14ac:dyDescent="0.3">
      <c r="A253" t="s">
        <v>308</v>
      </c>
      <c r="B253" s="2">
        <v>44803</v>
      </c>
      <c r="C253" t="s">
        <v>25</v>
      </c>
      <c r="D253" t="s">
        <v>26</v>
      </c>
      <c r="E253" t="s">
        <v>27</v>
      </c>
      <c r="F253" t="s">
        <v>46</v>
      </c>
      <c r="G253" t="s">
        <v>123</v>
      </c>
      <c r="H253">
        <v>1</v>
      </c>
      <c r="I253">
        <v>385.21</v>
      </c>
      <c r="J253">
        <v>385.21</v>
      </c>
      <c r="K253">
        <v>111.73</v>
      </c>
      <c r="L253" t="s">
        <v>18</v>
      </c>
      <c r="M253">
        <f>YEAR(SalesData[[#This Row],[Order Date]])</f>
        <v>2022</v>
      </c>
      <c r="N253">
        <f>MONTH(SalesData[[#This Row],[Order Date]])</f>
        <v>8</v>
      </c>
      <c r="O253" t="str">
        <f>TEXT(SalesData[[#This Row],[Order Date]],"mmmm")</f>
        <v>August</v>
      </c>
      <c r="P253" t="str">
        <f>TEXT(SalesData[[#This Row],[Order Date]], "mmmm yyyyy")</f>
        <v>August 2022</v>
      </c>
      <c r="Q253" s="3">
        <f>IF(SalesData[[#This Row],[Total Sales]]=0,0,SalesData[[#This Row],[Profit]]/SalesData[[#This Row],[Total Sales]])</f>
        <v>0.29004958334414999</v>
      </c>
    </row>
    <row r="254" spans="1:17" x14ac:dyDescent="0.3">
      <c r="A254" t="s">
        <v>309</v>
      </c>
      <c r="B254" s="2">
        <v>44803</v>
      </c>
      <c r="C254" t="s">
        <v>41</v>
      </c>
      <c r="D254" t="s">
        <v>67</v>
      </c>
      <c r="E254" t="s">
        <v>37</v>
      </c>
      <c r="F254" t="s">
        <v>16</v>
      </c>
      <c r="G254" t="s">
        <v>82</v>
      </c>
      <c r="H254">
        <v>8</v>
      </c>
      <c r="I254">
        <v>1324.47</v>
      </c>
      <c r="J254">
        <v>10595.76</v>
      </c>
      <c r="K254">
        <v>2008.11</v>
      </c>
      <c r="L254" t="s">
        <v>18</v>
      </c>
      <c r="M254">
        <f>YEAR(SalesData[[#This Row],[Order Date]])</f>
        <v>2022</v>
      </c>
      <c r="N254">
        <f>MONTH(SalesData[[#This Row],[Order Date]])</f>
        <v>8</v>
      </c>
      <c r="O254" t="str">
        <f>TEXT(SalesData[[#This Row],[Order Date]],"mmmm")</f>
        <v>August</v>
      </c>
      <c r="P254" t="str">
        <f>TEXT(SalesData[[#This Row],[Order Date]], "mmmm yyyyy")</f>
        <v>August 2022</v>
      </c>
      <c r="Q254" s="3">
        <f>IF(SalesData[[#This Row],[Total Sales]]=0,0,SalesData[[#This Row],[Profit]]/SalesData[[#This Row],[Total Sales]])</f>
        <v>0.18952014768171419</v>
      </c>
    </row>
    <row r="255" spans="1:17" x14ac:dyDescent="0.3">
      <c r="A255" t="s">
        <v>310</v>
      </c>
      <c r="B255" s="2">
        <v>44803</v>
      </c>
      <c r="C255" t="s">
        <v>41</v>
      </c>
      <c r="D255" t="s">
        <v>67</v>
      </c>
      <c r="E255" t="s">
        <v>15</v>
      </c>
      <c r="F255" t="s">
        <v>32</v>
      </c>
      <c r="G255" t="s">
        <v>60</v>
      </c>
      <c r="H255">
        <v>5</v>
      </c>
      <c r="I255">
        <v>2278.34</v>
      </c>
      <c r="J255">
        <v>11391.7</v>
      </c>
      <c r="K255">
        <v>3092.53</v>
      </c>
      <c r="L255" t="s">
        <v>34</v>
      </c>
      <c r="M255">
        <f>YEAR(SalesData[[#This Row],[Order Date]])</f>
        <v>2022</v>
      </c>
      <c r="N255">
        <f>MONTH(SalesData[[#This Row],[Order Date]])</f>
        <v>8</v>
      </c>
      <c r="O255" t="str">
        <f>TEXT(SalesData[[#This Row],[Order Date]],"mmmm")</f>
        <v>August</v>
      </c>
      <c r="P255" t="str">
        <f>TEXT(SalesData[[#This Row],[Order Date]], "mmmm yyyyy")</f>
        <v>August 2022</v>
      </c>
      <c r="Q255" s="3">
        <f>IF(SalesData[[#This Row],[Total Sales]]=0,0,SalesData[[#This Row],[Profit]]/SalesData[[#This Row],[Total Sales]])</f>
        <v>0.27147221222468992</v>
      </c>
    </row>
    <row r="256" spans="1:17" x14ac:dyDescent="0.3">
      <c r="A256" t="s">
        <v>311</v>
      </c>
      <c r="B256" s="2">
        <v>44803</v>
      </c>
      <c r="C256" t="s">
        <v>13</v>
      </c>
      <c r="D256" t="s">
        <v>14</v>
      </c>
      <c r="E256" t="s">
        <v>27</v>
      </c>
      <c r="F256" t="s">
        <v>16</v>
      </c>
      <c r="G256" t="s">
        <v>82</v>
      </c>
      <c r="H256">
        <v>7</v>
      </c>
      <c r="I256">
        <v>1487.19</v>
      </c>
      <c r="J256">
        <v>10410.33</v>
      </c>
      <c r="K256">
        <v>1390.85</v>
      </c>
      <c r="L256" t="s">
        <v>34</v>
      </c>
      <c r="M256">
        <f>YEAR(SalesData[[#This Row],[Order Date]])</f>
        <v>2022</v>
      </c>
      <c r="N256">
        <f>MONTH(SalesData[[#This Row],[Order Date]])</f>
        <v>8</v>
      </c>
      <c r="O256" t="str">
        <f>TEXT(SalesData[[#This Row],[Order Date]],"mmmm")</f>
        <v>August</v>
      </c>
      <c r="P256" t="str">
        <f>TEXT(SalesData[[#This Row],[Order Date]], "mmmm yyyyy")</f>
        <v>August 2022</v>
      </c>
      <c r="Q256" s="3">
        <f>IF(SalesData[[#This Row],[Total Sales]]=0,0,SalesData[[#This Row],[Profit]]/SalesData[[#This Row],[Total Sales]])</f>
        <v>0.13360287329988577</v>
      </c>
    </row>
    <row r="257" spans="1:17" x14ac:dyDescent="0.3">
      <c r="A257" t="s">
        <v>312</v>
      </c>
      <c r="B257" s="2">
        <v>44806</v>
      </c>
      <c r="C257" t="s">
        <v>25</v>
      </c>
      <c r="D257" t="s">
        <v>71</v>
      </c>
      <c r="E257" t="s">
        <v>37</v>
      </c>
      <c r="F257" t="s">
        <v>32</v>
      </c>
      <c r="G257" t="s">
        <v>60</v>
      </c>
      <c r="H257">
        <v>6</v>
      </c>
      <c r="I257">
        <v>396.13</v>
      </c>
      <c r="J257">
        <v>2376.7800000000002</v>
      </c>
      <c r="K257">
        <v>338.45</v>
      </c>
      <c r="L257" t="s">
        <v>18</v>
      </c>
      <c r="M257">
        <f>YEAR(SalesData[[#This Row],[Order Date]])</f>
        <v>2022</v>
      </c>
      <c r="N257">
        <f>MONTH(SalesData[[#This Row],[Order Date]])</f>
        <v>9</v>
      </c>
      <c r="O257" t="str">
        <f>TEXT(SalesData[[#This Row],[Order Date]],"mmmm")</f>
        <v>September</v>
      </c>
      <c r="P257" t="str">
        <f>TEXT(SalesData[[#This Row],[Order Date]], "mmmm yyyyy")</f>
        <v>September 2022</v>
      </c>
      <c r="Q257" s="3">
        <f>IF(SalesData[[#This Row],[Total Sales]]=0,0,SalesData[[#This Row],[Profit]]/SalesData[[#This Row],[Total Sales]])</f>
        <v>0.14239853920009424</v>
      </c>
    </row>
    <row r="258" spans="1:17" x14ac:dyDescent="0.3">
      <c r="A258" t="s">
        <v>313</v>
      </c>
      <c r="B258" s="2">
        <v>44808</v>
      </c>
      <c r="C258" t="s">
        <v>25</v>
      </c>
      <c r="D258" t="s">
        <v>71</v>
      </c>
      <c r="E258" t="s">
        <v>15</v>
      </c>
      <c r="F258" t="s">
        <v>32</v>
      </c>
      <c r="G258" t="s">
        <v>56</v>
      </c>
      <c r="H258">
        <v>1</v>
      </c>
      <c r="I258">
        <v>1922.88</v>
      </c>
      <c r="J258">
        <v>1922.88</v>
      </c>
      <c r="K258">
        <v>349.84</v>
      </c>
      <c r="L258" t="s">
        <v>34</v>
      </c>
      <c r="M258">
        <f>YEAR(SalesData[[#This Row],[Order Date]])</f>
        <v>2022</v>
      </c>
      <c r="N258">
        <f>MONTH(SalesData[[#This Row],[Order Date]])</f>
        <v>9</v>
      </c>
      <c r="O258" t="str">
        <f>TEXT(SalesData[[#This Row],[Order Date]],"mmmm")</f>
        <v>September</v>
      </c>
      <c r="P258" t="str">
        <f>TEXT(SalesData[[#This Row],[Order Date]], "mmmm yyyyy")</f>
        <v>September 2022</v>
      </c>
      <c r="Q258" s="3">
        <f>IF(SalesData[[#This Row],[Total Sales]]=0,0,SalesData[[#This Row],[Profit]]/SalesData[[#This Row],[Total Sales]])</f>
        <v>0.18193543018805122</v>
      </c>
    </row>
    <row r="259" spans="1:17" x14ac:dyDescent="0.3">
      <c r="A259" t="s">
        <v>314</v>
      </c>
      <c r="B259" s="2">
        <v>44810</v>
      </c>
      <c r="C259" t="s">
        <v>25</v>
      </c>
      <c r="D259" t="s">
        <v>26</v>
      </c>
      <c r="E259" t="s">
        <v>15</v>
      </c>
      <c r="F259" t="s">
        <v>46</v>
      </c>
      <c r="G259" t="s">
        <v>53</v>
      </c>
      <c r="H259">
        <v>9</v>
      </c>
      <c r="I259">
        <v>1330.08</v>
      </c>
      <c r="J259">
        <v>11970.72</v>
      </c>
      <c r="K259">
        <v>1492.08</v>
      </c>
      <c r="L259" t="s">
        <v>18</v>
      </c>
      <c r="M259">
        <f>YEAR(SalesData[[#This Row],[Order Date]])</f>
        <v>2022</v>
      </c>
      <c r="N259">
        <f>MONTH(SalesData[[#This Row],[Order Date]])</f>
        <v>9</v>
      </c>
      <c r="O259" t="str">
        <f>TEXT(SalesData[[#This Row],[Order Date]],"mmmm")</f>
        <v>September</v>
      </c>
      <c r="P259" t="str">
        <f>TEXT(SalesData[[#This Row],[Order Date]], "mmmm yyyyy")</f>
        <v>September 2022</v>
      </c>
      <c r="Q259" s="3">
        <f>IF(SalesData[[#This Row],[Total Sales]]=0,0,SalesData[[#This Row],[Profit]]/SalesData[[#This Row],[Total Sales]])</f>
        <v>0.12464413168130238</v>
      </c>
    </row>
    <row r="260" spans="1:17" x14ac:dyDescent="0.3">
      <c r="A260" t="s">
        <v>315</v>
      </c>
      <c r="B260" s="2">
        <v>44810</v>
      </c>
      <c r="C260" t="s">
        <v>25</v>
      </c>
      <c r="D260" t="s">
        <v>26</v>
      </c>
      <c r="E260" t="s">
        <v>15</v>
      </c>
      <c r="F260" t="s">
        <v>16</v>
      </c>
      <c r="G260" t="s">
        <v>17</v>
      </c>
      <c r="H260">
        <v>9</v>
      </c>
      <c r="I260">
        <v>1473.49</v>
      </c>
      <c r="J260">
        <v>13261.41</v>
      </c>
      <c r="K260">
        <v>2456.1999999999998</v>
      </c>
      <c r="L260" t="s">
        <v>34</v>
      </c>
      <c r="M260">
        <f>YEAR(SalesData[[#This Row],[Order Date]])</f>
        <v>2022</v>
      </c>
      <c r="N260">
        <f>MONTH(SalesData[[#This Row],[Order Date]])</f>
        <v>9</v>
      </c>
      <c r="O260" t="str">
        <f>TEXT(SalesData[[#This Row],[Order Date]],"mmmm")</f>
        <v>September</v>
      </c>
      <c r="P260" t="str">
        <f>TEXT(SalesData[[#This Row],[Order Date]], "mmmm yyyyy")</f>
        <v>September 2022</v>
      </c>
      <c r="Q260" s="3">
        <f>IF(SalesData[[#This Row],[Total Sales]]=0,0,SalesData[[#This Row],[Profit]]/SalesData[[#This Row],[Total Sales]])</f>
        <v>0.18521409111097537</v>
      </c>
    </row>
    <row r="261" spans="1:17" x14ac:dyDescent="0.3">
      <c r="A261" t="s">
        <v>316</v>
      </c>
      <c r="B261" s="2">
        <v>44812</v>
      </c>
      <c r="C261" t="s">
        <v>20</v>
      </c>
      <c r="D261" t="s">
        <v>21</v>
      </c>
      <c r="E261" t="s">
        <v>37</v>
      </c>
      <c r="F261" t="s">
        <v>22</v>
      </c>
      <c r="G261" t="s">
        <v>58</v>
      </c>
      <c r="H261">
        <v>5</v>
      </c>
      <c r="I261">
        <v>928.52</v>
      </c>
      <c r="J261">
        <v>4642.6000000000004</v>
      </c>
      <c r="K261">
        <v>1073.96</v>
      </c>
      <c r="L261" t="s">
        <v>18</v>
      </c>
      <c r="M261">
        <f>YEAR(SalesData[[#This Row],[Order Date]])</f>
        <v>2022</v>
      </c>
      <c r="N261">
        <f>MONTH(SalesData[[#This Row],[Order Date]])</f>
        <v>9</v>
      </c>
      <c r="O261" t="str">
        <f>TEXT(SalesData[[#This Row],[Order Date]],"mmmm")</f>
        <v>September</v>
      </c>
      <c r="P261" t="str">
        <f>TEXT(SalesData[[#This Row],[Order Date]], "mmmm yyyyy")</f>
        <v>September 2022</v>
      </c>
      <c r="Q261" s="3">
        <f>IF(SalesData[[#This Row],[Total Sales]]=0,0,SalesData[[#This Row],[Profit]]/SalesData[[#This Row],[Total Sales]])</f>
        <v>0.23132727351053289</v>
      </c>
    </row>
    <row r="262" spans="1:17" x14ac:dyDescent="0.3">
      <c r="A262" t="s">
        <v>317</v>
      </c>
      <c r="B262" s="2">
        <v>44815</v>
      </c>
      <c r="C262" t="s">
        <v>30</v>
      </c>
      <c r="D262" t="s">
        <v>31</v>
      </c>
      <c r="E262" t="s">
        <v>37</v>
      </c>
      <c r="F262" t="s">
        <v>16</v>
      </c>
      <c r="G262" t="s">
        <v>17</v>
      </c>
      <c r="H262">
        <v>3</v>
      </c>
      <c r="I262">
        <v>127</v>
      </c>
      <c r="J262">
        <v>381</v>
      </c>
      <c r="K262">
        <v>86.59</v>
      </c>
      <c r="L262" t="s">
        <v>34</v>
      </c>
      <c r="M262">
        <f>YEAR(SalesData[[#This Row],[Order Date]])</f>
        <v>2022</v>
      </c>
      <c r="N262">
        <f>MONTH(SalesData[[#This Row],[Order Date]])</f>
        <v>9</v>
      </c>
      <c r="O262" t="str">
        <f>TEXT(SalesData[[#This Row],[Order Date]],"mmmm")</f>
        <v>September</v>
      </c>
      <c r="P262" t="str">
        <f>TEXT(SalesData[[#This Row],[Order Date]], "mmmm yyyyy")</f>
        <v>September 2022</v>
      </c>
      <c r="Q262" s="3">
        <f>IF(SalesData[[#This Row],[Total Sales]]=0,0,SalesData[[#This Row],[Profit]]/SalesData[[#This Row],[Total Sales]])</f>
        <v>0.2272703412073491</v>
      </c>
    </row>
    <row r="263" spans="1:17" x14ac:dyDescent="0.3">
      <c r="A263" t="s">
        <v>318</v>
      </c>
      <c r="B263" s="2">
        <v>44815</v>
      </c>
      <c r="C263" t="s">
        <v>13</v>
      </c>
      <c r="D263" t="s">
        <v>36</v>
      </c>
      <c r="E263" t="s">
        <v>27</v>
      </c>
      <c r="F263" t="s">
        <v>49</v>
      </c>
      <c r="G263" t="s">
        <v>72</v>
      </c>
      <c r="H263">
        <v>9</v>
      </c>
      <c r="I263">
        <v>1841.73</v>
      </c>
      <c r="J263">
        <v>16575.57</v>
      </c>
      <c r="K263">
        <v>3969.1</v>
      </c>
      <c r="L263" t="s">
        <v>18</v>
      </c>
      <c r="M263">
        <f>YEAR(SalesData[[#This Row],[Order Date]])</f>
        <v>2022</v>
      </c>
      <c r="N263">
        <f>MONTH(SalesData[[#This Row],[Order Date]])</f>
        <v>9</v>
      </c>
      <c r="O263" t="str">
        <f>TEXT(SalesData[[#This Row],[Order Date]],"mmmm")</f>
        <v>September</v>
      </c>
      <c r="P263" t="str">
        <f>TEXT(SalesData[[#This Row],[Order Date]], "mmmm yyyyy")</f>
        <v>September 2022</v>
      </c>
      <c r="Q263" s="3">
        <f>IF(SalesData[[#This Row],[Total Sales]]=0,0,SalesData[[#This Row],[Profit]]/SalesData[[#This Row],[Total Sales]])</f>
        <v>0.239454812112042</v>
      </c>
    </row>
    <row r="264" spans="1:17" x14ac:dyDescent="0.3">
      <c r="A264" t="s">
        <v>319</v>
      </c>
      <c r="B264" s="2">
        <v>44815</v>
      </c>
      <c r="C264" t="s">
        <v>13</v>
      </c>
      <c r="D264" t="s">
        <v>36</v>
      </c>
      <c r="E264" t="s">
        <v>15</v>
      </c>
      <c r="F264" t="s">
        <v>22</v>
      </c>
      <c r="G264" t="s">
        <v>58</v>
      </c>
      <c r="H264">
        <v>8</v>
      </c>
      <c r="I264">
        <v>305.07</v>
      </c>
      <c r="J264">
        <v>2440.56</v>
      </c>
      <c r="K264">
        <v>634.5</v>
      </c>
      <c r="L264" t="s">
        <v>18</v>
      </c>
      <c r="M264">
        <f>YEAR(SalesData[[#This Row],[Order Date]])</f>
        <v>2022</v>
      </c>
      <c r="N264">
        <f>MONTH(SalesData[[#This Row],[Order Date]])</f>
        <v>9</v>
      </c>
      <c r="O264" t="str">
        <f>TEXT(SalesData[[#This Row],[Order Date]],"mmmm")</f>
        <v>September</v>
      </c>
      <c r="P264" t="str">
        <f>TEXT(SalesData[[#This Row],[Order Date]], "mmmm yyyyy")</f>
        <v>September 2022</v>
      </c>
      <c r="Q264" s="3">
        <f>IF(SalesData[[#This Row],[Total Sales]]=0,0,SalesData[[#This Row],[Profit]]/SalesData[[#This Row],[Total Sales]])</f>
        <v>0.25998131576359523</v>
      </c>
    </row>
    <row r="265" spans="1:17" x14ac:dyDescent="0.3">
      <c r="A265" t="s">
        <v>320</v>
      </c>
      <c r="B265" s="2">
        <v>44815</v>
      </c>
      <c r="C265" t="s">
        <v>41</v>
      </c>
      <c r="D265" t="s">
        <v>42</v>
      </c>
      <c r="E265" t="s">
        <v>15</v>
      </c>
      <c r="F265" t="s">
        <v>49</v>
      </c>
      <c r="G265" t="s">
        <v>72</v>
      </c>
      <c r="H265">
        <v>7</v>
      </c>
      <c r="I265">
        <v>1164.1099999999999</v>
      </c>
      <c r="J265">
        <v>8148.77</v>
      </c>
      <c r="K265">
        <v>1655.17</v>
      </c>
      <c r="L265" t="s">
        <v>18</v>
      </c>
      <c r="M265">
        <f>YEAR(SalesData[[#This Row],[Order Date]])</f>
        <v>2022</v>
      </c>
      <c r="N265">
        <f>MONTH(SalesData[[#This Row],[Order Date]])</f>
        <v>9</v>
      </c>
      <c r="O265" t="str">
        <f>TEXT(SalesData[[#This Row],[Order Date]],"mmmm")</f>
        <v>September</v>
      </c>
      <c r="P265" t="str">
        <f>TEXT(SalesData[[#This Row],[Order Date]], "mmmm yyyyy")</f>
        <v>September 2022</v>
      </c>
      <c r="Q265" s="3">
        <f>IF(SalesData[[#This Row],[Total Sales]]=0,0,SalesData[[#This Row],[Profit]]/SalesData[[#This Row],[Total Sales]])</f>
        <v>0.20311899832735492</v>
      </c>
    </row>
    <row r="266" spans="1:17" x14ac:dyDescent="0.3">
      <c r="A266" t="s">
        <v>321</v>
      </c>
      <c r="B266" s="2">
        <v>44816</v>
      </c>
      <c r="C266" t="s">
        <v>13</v>
      </c>
      <c r="D266" t="s">
        <v>36</v>
      </c>
      <c r="E266" t="s">
        <v>37</v>
      </c>
      <c r="F266" t="s">
        <v>22</v>
      </c>
      <c r="G266" t="s">
        <v>91</v>
      </c>
      <c r="H266">
        <v>9</v>
      </c>
      <c r="I266">
        <v>1932.27</v>
      </c>
      <c r="J266">
        <v>17390.43</v>
      </c>
      <c r="K266">
        <v>3192.07</v>
      </c>
      <c r="L266" t="s">
        <v>18</v>
      </c>
      <c r="M266">
        <f>YEAR(SalesData[[#This Row],[Order Date]])</f>
        <v>2022</v>
      </c>
      <c r="N266">
        <f>MONTH(SalesData[[#This Row],[Order Date]])</f>
        <v>9</v>
      </c>
      <c r="O266" t="str">
        <f>TEXT(SalesData[[#This Row],[Order Date]],"mmmm")</f>
        <v>September</v>
      </c>
      <c r="P266" t="str">
        <f>TEXT(SalesData[[#This Row],[Order Date]], "mmmm yyyyy")</f>
        <v>September 2022</v>
      </c>
      <c r="Q266" s="3">
        <f>IF(SalesData[[#This Row],[Total Sales]]=0,0,SalesData[[#This Row],[Profit]]/SalesData[[#This Row],[Total Sales]])</f>
        <v>0.18355325313980161</v>
      </c>
    </row>
    <row r="267" spans="1:17" x14ac:dyDescent="0.3">
      <c r="A267" t="s">
        <v>322</v>
      </c>
      <c r="B267" s="2">
        <v>44825</v>
      </c>
      <c r="C267" t="s">
        <v>25</v>
      </c>
      <c r="D267" t="s">
        <v>71</v>
      </c>
      <c r="E267" t="s">
        <v>37</v>
      </c>
      <c r="F267" t="s">
        <v>22</v>
      </c>
      <c r="G267" t="s">
        <v>58</v>
      </c>
      <c r="H267">
        <v>1</v>
      </c>
      <c r="I267">
        <v>1264.47</v>
      </c>
      <c r="J267">
        <v>1264.47</v>
      </c>
      <c r="K267">
        <v>362.43</v>
      </c>
      <c r="L267" t="s">
        <v>34</v>
      </c>
      <c r="M267">
        <f>YEAR(SalesData[[#This Row],[Order Date]])</f>
        <v>2022</v>
      </c>
      <c r="N267">
        <f>MONTH(SalesData[[#This Row],[Order Date]])</f>
        <v>9</v>
      </c>
      <c r="O267" t="str">
        <f>TEXT(SalesData[[#This Row],[Order Date]],"mmmm")</f>
        <v>September</v>
      </c>
      <c r="P267" t="str">
        <f>TEXT(SalesData[[#This Row],[Order Date]], "mmmm yyyyy")</f>
        <v>September 2022</v>
      </c>
      <c r="Q267" s="3">
        <f>IF(SalesData[[#This Row],[Total Sales]]=0,0,SalesData[[#This Row],[Profit]]/SalesData[[#This Row],[Total Sales]])</f>
        <v>0.28662601722460795</v>
      </c>
    </row>
    <row r="268" spans="1:17" x14ac:dyDescent="0.3">
      <c r="A268" t="s">
        <v>323</v>
      </c>
      <c r="B268" s="2">
        <v>44825</v>
      </c>
      <c r="C268" t="s">
        <v>30</v>
      </c>
      <c r="D268" t="s">
        <v>31</v>
      </c>
      <c r="E268" t="s">
        <v>27</v>
      </c>
      <c r="F268" t="s">
        <v>46</v>
      </c>
      <c r="G268" t="s">
        <v>68</v>
      </c>
      <c r="H268">
        <v>1</v>
      </c>
      <c r="I268">
        <v>668.69</v>
      </c>
      <c r="J268">
        <v>668.69</v>
      </c>
      <c r="K268">
        <v>114.91</v>
      </c>
      <c r="L268" t="s">
        <v>18</v>
      </c>
      <c r="M268">
        <f>YEAR(SalesData[[#This Row],[Order Date]])</f>
        <v>2022</v>
      </c>
      <c r="N268">
        <f>MONTH(SalesData[[#This Row],[Order Date]])</f>
        <v>9</v>
      </c>
      <c r="O268" t="str">
        <f>TEXT(SalesData[[#This Row],[Order Date]],"mmmm")</f>
        <v>September</v>
      </c>
      <c r="P268" t="str">
        <f>TEXT(SalesData[[#This Row],[Order Date]], "mmmm yyyyy")</f>
        <v>September 2022</v>
      </c>
      <c r="Q268" s="3">
        <f>IF(SalesData[[#This Row],[Total Sales]]=0,0,SalesData[[#This Row],[Profit]]/SalesData[[#This Row],[Total Sales]])</f>
        <v>0.17184345511372981</v>
      </c>
    </row>
    <row r="269" spans="1:17" x14ac:dyDescent="0.3">
      <c r="A269" t="s">
        <v>324</v>
      </c>
      <c r="B269" s="2">
        <v>44826</v>
      </c>
      <c r="C269" t="s">
        <v>13</v>
      </c>
      <c r="D269" t="s">
        <v>36</v>
      </c>
      <c r="E269" t="s">
        <v>37</v>
      </c>
      <c r="F269" t="s">
        <v>16</v>
      </c>
      <c r="G269" t="s">
        <v>38</v>
      </c>
      <c r="H269">
        <v>1</v>
      </c>
      <c r="I269">
        <v>795.39</v>
      </c>
      <c r="J269">
        <v>795.39</v>
      </c>
      <c r="K269">
        <v>163.02000000000001</v>
      </c>
      <c r="L269" t="s">
        <v>34</v>
      </c>
      <c r="M269">
        <f>YEAR(SalesData[[#This Row],[Order Date]])</f>
        <v>2022</v>
      </c>
      <c r="N269">
        <f>MONTH(SalesData[[#This Row],[Order Date]])</f>
        <v>9</v>
      </c>
      <c r="O269" t="str">
        <f>TEXT(SalesData[[#This Row],[Order Date]],"mmmm")</f>
        <v>September</v>
      </c>
      <c r="P269" t="str">
        <f>TEXT(SalesData[[#This Row],[Order Date]], "mmmm yyyyy")</f>
        <v>September 2022</v>
      </c>
      <c r="Q269" s="3">
        <f>IF(SalesData[[#This Row],[Total Sales]]=0,0,SalesData[[#This Row],[Profit]]/SalesData[[#This Row],[Total Sales]])</f>
        <v>0.20495605929166824</v>
      </c>
    </row>
    <row r="270" spans="1:17" x14ac:dyDescent="0.3">
      <c r="A270" t="s">
        <v>325</v>
      </c>
      <c r="B270" s="2">
        <v>44826</v>
      </c>
      <c r="C270" t="s">
        <v>30</v>
      </c>
      <c r="D270" t="s">
        <v>31</v>
      </c>
      <c r="E270" t="s">
        <v>15</v>
      </c>
      <c r="F270" t="s">
        <v>49</v>
      </c>
      <c r="G270" t="s">
        <v>72</v>
      </c>
      <c r="H270">
        <v>2</v>
      </c>
      <c r="I270">
        <v>145.46</v>
      </c>
      <c r="J270">
        <v>290.92</v>
      </c>
      <c r="K270">
        <v>65.06</v>
      </c>
      <c r="L270" t="s">
        <v>18</v>
      </c>
      <c r="M270">
        <f>YEAR(SalesData[[#This Row],[Order Date]])</f>
        <v>2022</v>
      </c>
      <c r="N270">
        <f>MONTH(SalesData[[#This Row],[Order Date]])</f>
        <v>9</v>
      </c>
      <c r="O270" t="str">
        <f>TEXT(SalesData[[#This Row],[Order Date]],"mmmm")</f>
        <v>September</v>
      </c>
      <c r="P270" t="str">
        <f>TEXT(SalesData[[#This Row],[Order Date]], "mmmm yyyyy")</f>
        <v>September 2022</v>
      </c>
      <c r="Q270" s="3">
        <f>IF(SalesData[[#This Row],[Total Sales]]=0,0,SalesData[[#This Row],[Profit]]/SalesData[[#This Row],[Total Sales]])</f>
        <v>0.22363536367386222</v>
      </c>
    </row>
    <row r="271" spans="1:17" x14ac:dyDescent="0.3">
      <c r="A271" t="s">
        <v>326</v>
      </c>
      <c r="B271" s="2">
        <v>44828</v>
      </c>
      <c r="C271" t="s">
        <v>13</v>
      </c>
      <c r="D271" t="s">
        <v>36</v>
      </c>
      <c r="E271" t="s">
        <v>37</v>
      </c>
      <c r="F271" t="s">
        <v>46</v>
      </c>
      <c r="G271" t="s">
        <v>53</v>
      </c>
      <c r="H271">
        <v>8</v>
      </c>
      <c r="I271">
        <v>2059.0300000000002</v>
      </c>
      <c r="J271">
        <v>16472.240000000002</v>
      </c>
      <c r="K271">
        <v>3936.48</v>
      </c>
      <c r="L271" t="s">
        <v>34</v>
      </c>
      <c r="M271">
        <f>YEAR(SalesData[[#This Row],[Order Date]])</f>
        <v>2022</v>
      </c>
      <c r="N271">
        <f>MONTH(SalesData[[#This Row],[Order Date]])</f>
        <v>9</v>
      </c>
      <c r="O271" t="str">
        <f>TEXT(SalesData[[#This Row],[Order Date]],"mmmm")</f>
        <v>September</v>
      </c>
      <c r="P271" t="str">
        <f>TEXT(SalesData[[#This Row],[Order Date]], "mmmm yyyyy")</f>
        <v>September 2022</v>
      </c>
      <c r="Q271" s="3">
        <f>IF(SalesData[[#This Row],[Total Sales]]=0,0,SalesData[[#This Row],[Profit]]/SalesData[[#This Row],[Total Sales]])</f>
        <v>0.23897660548899236</v>
      </c>
    </row>
    <row r="272" spans="1:17" x14ac:dyDescent="0.3">
      <c r="A272" t="s">
        <v>327</v>
      </c>
      <c r="B272" s="2">
        <v>44828</v>
      </c>
      <c r="C272" t="s">
        <v>30</v>
      </c>
      <c r="D272" t="s">
        <v>31</v>
      </c>
      <c r="E272" t="s">
        <v>27</v>
      </c>
      <c r="F272" t="s">
        <v>49</v>
      </c>
      <c r="G272" t="s">
        <v>94</v>
      </c>
      <c r="H272">
        <v>2</v>
      </c>
      <c r="I272">
        <v>354.53</v>
      </c>
      <c r="J272">
        <v>709.06</v>
      </c>
      <c r="K272">
        <v>174.55</v>
      </c>
      <c r="L272" t="s">
        <v>18</v>
      </c>
      <c r="M272">
        <f>YEAR(SalesData[[#This Row],[Order Date]])</f>
        <v>2022</v>
      </c>
      <c r="N272">
        <f>MONTH(SalesData[[#This Row],[Order Date]])</f>
        <v>9</v>
      </c>
      <c r="O272" t="str">
        <f>TEXT(SalesData[[#This Row],[Order Date]],"mmmm")</f>
        <v>September</v>
      </c>
      <c r="P272" t="str">
        <f>TEXT(SalesData[[#This Row],[Order Date]], "mmmm yyyyy")</f>
        <v>September 2022</v>
      </c>
      <c r="Q272" s="3">
        <f>IF(SalesData[[#This Row],[Total Sales]]=0,0,SalesData[[#This Row],[Profit]]/SalesData[[#This Row],[Total Sales]])</f>
        <v>0.24617098694045642</v>
      </c>
    </row>
    <row r="273" spans="1:17" x14ac:dyDescent="0.3">
      <c r="A273" t="s">
        <v>328</v>
      </c>
      <c r="B273" s="2">
        <v>44828</v>
      </c>
      <c r="C273" t="s">
        <v>20</v>
      </c>
      <c r="D273" t="s">
        <v>121</v>
      </c>
      <c r="E273" t="s">
        <v>27</v>
      </c>
      <c r="F273" t="s">
        <v>32</v>
      </c>
      <c r="G273" t="s">
        <v>56</v>
      </c>
      <c r="H273">
        <v>2</v>
      </c>
      <c r="I273">
        <v>1875.41</v>
      </c>
      <c r="J273">
        <v>3750.82</v>
      </c>
      <c r="K273">
        <v>416.25</v>
      </c>
      <c r="L273" t="s">
        <v>34</v>
      </c>
      <c r="M273">
        <f>YEAR(SalesData[[#This Row],[Order Date]])</f>
        <v>2022</v>
      </c>
      <c r="N273">
        <f>MONTH(SalesData[[#This Row],[Order Date]])</f>
        <v>9</v>
      </c>
      <c r="O273" t="str">
        <f>TEXT(SalesData[[#This Row],[Order Date]],"mmmm")</f>
        <v>September</v>
      </c>
      <c r="P273" t="str">
        <f>TEXT(SalesData[[#This Row],[Order Date]], "mmmm yyyyy")</f>
        <v>September 2022</v>
      </c>
      <c r="Q273" s="3">
        <f>IF(SalesData[[#This Row],[Total Sales]]=0,0,SalesData[[#This Row],[Profit]]/SalesData[[#This Row],[Total Sales]])</f>
        <v>0.11097573330631702</v>
      </c>
    </row>
    <row r="274" spans="1:17" x14ac:dyDescent="0.3">
      <c r="A274" t="s">
        <v>329</v>
      </c>
      <c r="B274" s="2">
        <v>44829</v>
      </c>
      <c r="C274" t="s">
        <v>13</v>
      </c>
      <c r="D274" t="s">
        <v>14</v>
      </c>
      <c r="E274" t="s">
        <v>37</v>
      </c>
      <c r="F274" t="s">
        <v>22</v>
      </c>
      <c r="G274" t="s">
        <v>91</v>
      </c>
      <c r="H274">
        <v>5</v>
      </c>
      <c r="I274">
        <v>2407.66</v>
      </c>
      <c r="J274">
        <v>12038.3</v>
      </c>
      <c r="K274">
        <v>2698.77</v>
      </c>
      <c r="L274" t="s">
        <v>34</v>
      </c>
      <c r="M274">
        <f>YEAR(SalesData[[#This Row],[Order Date]])</f>
        <v>2022</v>
      </c>
      <c r="N274">
        <f>MONTH(SalesData[[#This Row],[Order Date]])</f>
        <v>9</v>
      </c>
      <c r="O274" t="str">
        <f>TEXT(SalesData[[#This Row],[Order Date]],"mmmm")</f>
        <v>September</v>
      </c>
      <c r="P274" t="str">
        <f>TEXT(SalesData[[#This Row],[Order Date]], "mmmm yyyyy")</f>
        <v>September 2022</v>
      </c>
      <c r="Q274" s="3">
        <f>IF(SalesData[[#This Row],[Total Sales]]=0,0,SalesData[[#This Row],[Profit]]/SalesData[[#This Row],[Total Sales]])</f>
        <v>0.22418198582856386</v>
      </c>
    </row>
    <row r="275" spans="1:17" x14ac:dyDescent="0.3">
      <c r="A275" t="s">
        <v>330</v>
      </c>
      <c r="B275" s="2">
        <v>44829</v>
      </c>
      <c r="C275" t="s">
        <v>20</v>
      </c>
      <c r="D275" t="s">
        <v>21</v>
      </c>
      <c r="E275" t="s">
        <v>37</v>
      </c>
      <c r="F275" t="s">
        <v>49</v>
      </c>
      <c r="G275" t="s">
        <v>94</v>
      </c>
      <c r="H275">
        <v>5</v>
      </c>
      <c r="I275">
        <v>790.05</v>
      </c>
      <c r="J275">
        <v>3950.25</v>
      </c>
      <c r="K275">
        <v>973.31</v>
      </c>
      <c r="L275" t="s">
        <v>18</v>
      </c>
      <c r="M275">
        <f>YEAR(SalesData[[#This Row],[Order Date]])</f>
        <v>2022</v>
      </c>
      <c r="N275">
        <f>MONTH(SalesData[[#This Row],[Order Date]])</f>
        <v>9</v>
      </c>
      <c r="O275" t="str">
        <f>TEXT(SalesData[[#This Row],[Order Date]],"mmmm")</f>
        <v>September</v>
      </c>
      <c r="P275" t="str">
        <f>TEXT(SalesData[[#This Row],[Order Date]], "mmmm yyyyy")</f>
        <v>September 2022</v>
      </c>
      <c r="Q275" s="3">
        <f>IF(SalesData[[#This Row],[Total Sales]]=0,0,SalesData[[#This Row],[Profit]]/SalesData[[#This Row],[Total Sales]])</f>
        <v>0.24639200050629706</v>
      </c>
    </row>
    <row r="276" spans="1:17" x14ac:dyDescent="0.3">
      <c r="A276" t="s">
        <v>331</v>
      </c>
      <c r="B276" s="2">
        <v>44831</v>
      </c>
      <c r="C276" t="s">
        <v>20</v>
      </c>
      <c r="D276" t="s">
        <v>121</v>
      </c>
      <c r="E276" t="s">
        <v>27</v>
      </c>
      <c r="F276" t="s">
        <v>32</v>
      </c>
      <c r="G276" t="s">
        <v>56</v>
      </c>
      <c r="H276">
        <v>6</v>
      </c>
      <c r="I276">
        <v>1986.33</v>
      </c>
      <c r="J276">
        <v>11917.98</v>
      </c>
      <c r="K276">
        <v>2579.4</v>
      </c>
      <c r="L276" t="s">
        <v>34</v>
      </c>
      <c r="M276">
        <f>YEAR(SalesData[[#This Row],[Order Date]])</f>
        <v>2022</v>
      </c>
      <c r="N276">
        <f>MONTH(SalesData[[#This Row],[Order Date]])</f>
        <v>9</v>
      </c>
      <c r="O276" t="str">
        <f>TEXT(SalesData[[#This Row],[Order Date]],"mmmm")</f>
        <v>September</v>
      </c>
      <c r="P276" t="str">
        <f>TEXT(SalesData[[#This Row],[Order Date]], "mmmm yyyyy")</f>
        <v>September 2022</v>
      </c>
      <c r="Q276" s="3">
        <f>IF(SalesData[[#This Row],[Total Sales]]=0,0,SalesData[[#This Row],[Profit]]/SalesData[[#This Row],[Total Sales]])</f>
        <v>0.21642929422603496</v>
      </c>
    </row>
    <row r="277" spans="1:17" x14ac:dyDescent="0.3">
      <c r="A277" t="s">
        <v>332</v>
      </c>
      <c r="B277" s="2">
        <v>44831</v>
      </c>
      <c r="C277" t="s">
        <v>41</v>
      </c>
      <c r="D277" t="s">
        <v>42</v>
      </c>
      <c r="E277" t="s">
        <v>27</v>
      </c>
      <c r="F277" t="s">
        <v>46</v>
      </c>
      <c r="G277" t="s">
        <v>68</v>
      </c>
      <c r="H277">
        <v>4</v>
      </c>
      <c r="I277">
        <v>2182.92</v>
      </c>
      <c r="J277">
        <v>8731.68</v>
      </c>
      <c r="K277">
        <v>1290.19</v>
      </c>
      <c r="L277" t="s">
        <v>18</v>
      </c>
      <c r="M277">
        <f>YEAR(SalesData[[#This Row],[Order Date]])</f>
        <v>2022</v>
      </c>
      <c r="N277">
        <f>MONTH(SalesData[[#This Row],[Order Date]])</f>
        <v>9</v>
      </c>
      <c r="O277" t="str">
        <f>TEXT(SalesData[[#This Row],[Order Date]],"mmmm")</f>
        <v>September</v>
      </c>
      <c r="P277" t="str">
        <f>TEXT(SalesData[[#This Row],[Order Date]], "mmmm yyyyy")</f>
        <v>September 2022</v>
      </c>
      <c r="Q277" s="3">
        <f>IF(SalesData[[#This Row],[Total Sales]]=0,0,SalesData[[#This Row],[Profit]]/SalesData[[#This Row],[Total Sales]])</f>
        <v>0.14775965220896781</v>
      </c>
    </row>
    <row r="278" spans="1:17" x14ac:dyDescent="0.3">
      <c r="A278" t="s">
        <v>333</v>
      </c>
      <c r="B278" s="2">
        <v>44831</v>
      </c>
      <c r="C278" t="s">
        <v>41</v>
      </c>
      <c r="D278" t="s">
        <v>67</v>
      </c>
      <c r="E278" t="s">
        <v>27</v>
      </c>
      <c r="F278" t="s">
        <v>49</v>
      </c>
      <c r="G278" t="s">
        <v>63</v>
      </c>
      <c r="H278">
        <v>8</v>
      </c>
      <c r="I278">
        <v>217.72</v>
      </c>
      <c r="J278">
        <v>1741.76</v>
      </c>
      <c r="K278">
        <v>303.45</v>
      </c>
      <c r="L278" t="s">
        <v>34</v>
      </c>
      <c r="M278">
        <f>YEAR(SalesData[[#This Row],[Order Date]])</f>
        <v>2022</v>
      </c>
      <c r="N278">
        <f>MONTH(SalesData[[#This Row],[Order Date]])</f>
        <v>9</v>
      </c>
      <c r="O278" t="str">
        <f>TEXT(SalesData[[#This Row],[Order Date]],"mmmm")</f>
        <v>September</v>
      </c>
      <c r="P278" t="str">
        <f>TEXT(SalesData[[#This Row],[Order Date]], "mmmm yyyyy")</f>
        <v>September 2022</v>
      </c>
      <c r="Q278" s="3">
        <f>IF(SalesData[[#This Row],[Total Sales]]=0,0,SalesData[[#This Row],[Profit]]/SalesData[[#This Row],[Total Sales]])</f>
        <v>0.17422032886275951</v>
      </c>
    </row>
    <row r="279" spans="1:17" x14ac:dyDescent="0.3">
      <c r="A279" t="s">
        <v>334</v>
      </c>
      <c r="B279" s="2">
        <v>44832</v>
      </c>
      <c r="C279" t="s">
        <v>20</v>
      </c>
      <c r="D279" t="s">
        <v>121</v>
      </c>
      <c r="E279" t="s">
        <v>15</v>
      </c>
      <c r="F279" t="s">
        <v>22</v>
      </c>
      <c r="G279" t="s">
        <v>43</v>
      </c>
      <c r="H279">
        <v>6</v>
      </c>
      <c r="I279">
        <v>1993.49</v>
      </c>
      <c r="J279">
        <v>11960.94</v>
      </c>
      <c r="K279">
        <v>1953.85</v>
      </c>
      <c r="L279" t="s">
        <v>18</v>
      </c>
      <c r="M279">
        <f>YEAR(SalesData[[#This Row],[Order Date]])</f>
        <v>2022</v>
      </c>
      <c r="N279">
        <f>MONTH(SalesData[[#This Row],[Order Date]])</f>
        <v>9</v>
      </c>
      <c r="O279" t="str">
        <f>TEXT(SalesData[[#This Row],[Order Date]],"mmmm")</f>
        <v>September</v>
      </c>
      <c r="P279" t="str">
        <f>TEXT(SalesData[[#This Row],[Order Date]], "mmmm yyyyy")</f>
        <v>September 2022</v>
      </c>
      <c r="Q279" s="3">
        <f>IF(SalesData[[#This Row],[Total Sales]]=0,0,SalesData[[#This Row],[Profit]]/SalesData[[#This Row],[Total Sales]])</f>
        <v>0.16335254587014061</v>
      </c>
    </row>
    <row r="280" spans="1:17" x14ac:dyDescent="0.3">
      <c r="A280" t="s">
        <v>335</v>
      </c>
      <c r="B280" s="2">
        <v>44832</v>
      </c>
      <c r="C280" t="s">
        <v>13</v>
      </c>
      <c r="D280" t="s">
        <v>36</v>
      </c>
      <c r="E280" t="s">
        <v>37</v>
      </c>
      <c r="F280" t="s">
        <v>46</v>
      </c>
      <c r="G280" t="s">
        <v>68</v>
      </c>
      <c r="H280">
        <v>1</v>
      </c>
      <c r="I280">
        <v>1706.47</v>
      </c>
      <c r="J280">
        <v>1706.47</v>
      </c>
      <c r="K280">
        <v>492.82</v>
      </c>
      <c r="L280" t="s">
        <v>34</v>
      </c>
      <c r="M280">
        <f>YEAR(SalesData[[#This Row],[Order Date]])</f>
        <v>2022</v>
      </c>
      <c r="N280">
        <f>MONTH(SalesData[[#This Row],[Order Date]])</f>
        <v>9</v>
      </c>
      <c r="O280" t="str">
        <f>TEXT(SalesData[[#This Row],[Order Date]],"mmmm")</f>
        <v>September</v>
      </c>
      <c r="P280" t="str">
        <f>TEXT(SalesData[[#This Row],[Order Date]], "mmmm yyyyy")</f>
        <v>September 2022</v>
      </c>
      <c r="Q280" s="3">
        <f>IF(SalesData[[#This Row],[Total Sales]]=0,0,SalesData[[#This Row],[Profit]]/SalesData[[#This Row],[Total Sales]])</f>
        <v>0.28879499786108165</v>
      </c>
    </row>
    <row r="281" spans="1:17" x14ac:dyDescent="0.3">
      <c r="A281" t="s">
        <v>336</v>
      </c>
      <c r="B281" s="2">
        <v>44832</v>
      </c>
      <c r="C281" t="s">
        <v>30</v>
      </c>
      <c r="D281" t="s">
        <v>52</v>
      </c>
      <c r="E281" t="s">
        <v>27</v>
      </c>
      <c r="F281" t="s">
        <v>49</v>
      </c>
      <c r="G281" t="s">
        <v>94</v>
      </c>
      <c r="H281">
        <v>8</v>
      </c>
      <c r="I281">
        <v>1770.26</v>
      </c>
      <c r="J281">
        <v>14162.08</v>
      </c>
      <c r="K281">
        <v>1902.52</v>
      </c>
      <c r="L281" t="s">
        <v>34</v>
      </c>
      <c r="M281">
        <f>YEAR(SalesData[[#This Row],[Order Date]])</f>
        <v>2022</v>
      </c>
      <c r="N281">
        <f>MONTH(SalesData[[#This Row],[Order Date]])</f>
        <v>9</v>
      </c>
      <c r="O281" t="str">
        <f>TEXT(SalesData[[#This Row],[Order Date]],"mmmm")</f>
        <v>September</v>
      </c>
      <c r="P281" t="str">
        <f>TEXT(SalesData[[#This Row],[Order Date]], "mmmm yyyyy")</f>
        <v>September 2022</v>
      </c>
      <c r="Q281" s="3">
        <f>IF(SalesData[[#This Row],[Total Sales]]=0,0,SalesData[[#This Row],[Profit]]/SalesData[[#This Row],[Total Sales]])</f>
        <v>0.13433902364624406</v>
      </c>
    </row>
    <row r="282" spans="1:17" x14ac:dyDescent="0.3">
      <c r="A282" t="s">
        <v>337</v>
      </c>
      <c r="B282" s="2">
        <v>44833</v>
      </c>
      <c r="C282" t="s">
        <v>41</v>
      </c>
      <c r="D282" t="s">
        <v>42</v>
      </c>
      <c r="E282" t="s">
        <v>37</v>
      </c>
      <c r="F282" t="s">
        <v>32</v>
      </c>
      <c r="G282" t="s">
        <v>56</v>
      </c>
      <c r="H282">
        <v>9</v>
      </c>
      <c r="I282">
        <v>429.33</v>
      </c>
      <c r="J282">
        <v>3863.97</v>
      </c>
      <c r="K282">
        <v>1116.48</v>
      </c>
      <c r="L282" t="s">
        <v>18</v>
      </c>
      <c r="M282">
        <f>YEAR(SalesData[[#This Row],[Order Date]])</f>
        <v>2022</v>
      </c>
      <c r="N282">
        <f>MONTH(SalesData[[#This Row],[Order Date]])</f>
        <v>9</v>
      </c>
      <c r="O282" t="str">
        <f>TEXT(SalesData[[#This Row],[Order Date]],"mmmm")</f>
        <v>September</v>
      </c>
      <c r="P282" t="str">
        <f>TEXT(SalesData[[#This Row],[Order Date]], "mmmm yyyyy")</f>
        <v>September 2022</v>
      </c>
      <c r="Q282" s="3">
        <f>IF(SalesData[[#This Row],[Total Sales]]=0,0,SalesData[[#This Row],[Profit]]/SalesData[[#This Row],[Total Sales]])</f>
        <v>0.28894634275110831</v>
      </c>
    </row>
    <row r="283" spans="1:17" x14ac:dyDescent="0.3">
      <c r="A283" t="s">
        <v>338</v>
      </c>
      <c r="B283" s="2">
        <v>44833</v>
      </c>
      <c r="C283" t="s">
        <v>30</v>
      </c>
      <c r="D283" t="s">
        <v>31</v>
      </c>
      <c r="E283" t="s">
        <v>37</v>
      </c>
      <c r="F283" t="s">
        <v>49</v>
      </c>
      <c r="G283" t="s">
        <v>94</v>
      </c>
      <c r="H283">
        <v>3</v>
      </c>
      <c r="I283">
        <v>107.81</v>
      </c>
      <c r="J283">
        <v>323.43</v>
      </c>
      <c r="K283">
        <v>90.47</v>
      </c>
      <c r="L283" t="s">
        <v>18</v>
      </c>
      <c r="M283">
        <f>YEAR(SalesData[[#This Row],[Order Date]])</f>
        <v>2022</v>
      </c>
      <c r="N283">
        <f>MONTH(SalesData[[#This Row],[Order Date]])</f>
        <v>9</v>
      </c>
      <c r="O283" t="str">
        <f>TEXT(SalesData[[#This Row],[Order Date]],"mmmm")</f>
        <v>September</v>
      </c>
      <c r="P283" t="str">
        <f>TEXT(SalesData[[#This Row],[Order Date]], "mmmm yyyyy")</f>
        <v>September 2022</v>
      </c>
      <c r="Q283" s="3">
        <f>IF(SalesData[[#This Row],[Total Sales]]=0,0,SalesData[[#This Row],[Profit]]/SalesData[[#This Row],[Total Sales]])</f>
        <v>0.27972049593420523</v>
      </c>
    </row>
    <row r="284" spans="1:17" x14ac:dyDescent="0.3">
      <c r="A284" t="s">
        <v>339</v>
      </c>
      <c r="B284" s="2">
        <v>44833</v>
      </c>
      <c r="C284" t="s">
        <v>41</v>
      </c>
      <c r="D284" t="s">
        <v>42</v>
      </c>
      <c r="E284" t="s">
        <v>15</v>
      </c>
      <c r="F284" t="s">
        <v>49</v>
      </c>
      <c r="G284" t="s">
        <v>72</v>
      </c>
      <c r="H284">
        <v>9</v>
      </c>
      <c r="I284">
        <v>145.38</v>
      </c>
      <c r="J284">
        <v>1308.42</v>
      </c>
      <c r="K284">
        <v>140.27000000000001</v>
      </c>
      <c r="L284" t="s">
        <v>34</v>
      </c>
      <c r="M284">
        <f>YEAR(SalesData[[#This Row],[Order Date]])</f>
        <v>2022</v>
      </c>
      <c r="N284">
        <f>MONTH(SalesData[[#This Row],[Order Date]])</f>
        <v>9</v>
      </c>
      <c r="O284" t="str">
        <f>TEXT(SalesData[[#This Row],[Order Date]],"mmmm")</f>
        <v>September</v>
      </c>
      <c r="P284" t="str">
        <f>TEXT(SalesData[[#This Row],[Order Date]], "mmmm yyyyy")</f>
        <v>September 2022</v>
      </c>
      <c r="Q284" s="3">
        <f>IF(SalesData[[#This Row],[Total Sales]]=0,0,SalesData[[#This Row],[Profit]]/SalesData[[#This Row],[Total Sales]])</f>
        <v>0.10720563733357791</v>
      </c>
    </row>
    <row r="285" spans="1:17" x14ac:dyDescent="0.3">
      <c r="A285" t="s">
        <v>340</v>
      </c>
      <c r="B285" s="2">
        <v>44833</v>
      </c>
      <c r="C285" t="s">
        <v>13</v>
      </c>
      <c r="D285" t="s">
        <v>36</v>
      </c>
      <c r="E285" t="s">
        <v>37</v>
      </c>
      <c r="F285" t="s">
        <v>46</v>
      </c>
      <c r="G285" t="s">
        <v>53</v>
      </c>
      <c r="H285">
        <v>5</v>
      </c>
      <c r="I285">
        <v>593.66</v>
      </c>
      <c r="J285">
        <v>2968.3</v>
      </c>
      <c r="K285">
        <v>721.08</v>
      </c>
      <c r="L285" t="s">
        <v>34</v>
      </c>
      <c r="M285">
        <f>YEAR(SalesData[[#This Row],[Order Date]])</f>
        <v>2022</v>
      </c>
      <c r="N285">
        <f>MONTH(SalesData[[#This Row],[Order Date]])</f>
        <v>9</v>
      </c>
      <c r="O285" t="str">
        <f>TEXT(SalesData[[#This Row],[Order Date]],"mmmm")</f>
        <v>September</v>
      </c>
      <c r="P285" t="str">
        <f>TEXT(SalesData[[#This Row],[Order Date]], "mmmm yyyyy")</f>
        <v>September 2022</v>
      </c>
      <c r="Q285" s="3">
        <f>IF(SalesData[[#This Row],[Total Sales]]=0,0,SalesData[[#This Row],[Profit]]/SalesData[[#This Row],[Total Sales]])</f>
        <v>0.24292692787117204</v>
      </c>
    </row>
    <row r="286" spans="1:17" x14ac:dyDescent="0.3">
      <c r="A286" t="s">
        <v>341</v>
      </c>
      <c r="B286" s="2">
        <v>44834</v>
      </c>
      <c r="C286" t="s">
        <v>20</v>
      </c>
      <c r="D286" t="s">
        <v>121</v>
      </c>
      <c r="E286" t="s">
        <v>27</v>
      </c>
      <c r="F286" t="s">
        <v>16</v>
      </c>
      <c r="G286" t="s">
        <v>17</v>
      </c>
      <c r="H286">
        <v>1</v>
      </c>
      <c r="I286">
        <v>111.6</v>
      </c>
      <c r="J286">
        <v>111.6</v>
      </c>
      <c r="K286">
        <v>26.66</v>
      </c>
      <c r="L286" t="s">
        <v>18</v>
      </c>
      <c r="M286">
        <f>YEAR(SalesData[[#This Row],[Order Date]])</f>
        <v>2022</v>
      </c>
      <c r="N286">
        <f>MONTH(SalesData[[#This Row],[Order Date]])</f>
        <v>9</v>
      </c>
      <c r="O286" t="str">
        <f>TEXT(SalesData[[#This Row],[Order Date]],"mmmm")</f>
        <v>September</v>
      </c>
      <c r="P286" t="str">
        <f>TEXT(SalesData[[#This Row],[Order Date]], "mmmm yyyyy")</f>
        <v>September 2022</v>
      </c>
      <c r="Q286" s="3">
        <f>IF(SalesData[[#This Row],[Total Sales]]=0,0,SalesData[[#This Row],[Profit]]/SalesData[[#This Row],[Total Sales]])</f>
        <v>0.2388888888888889</v>
      </c>
    </row>
    <row r="287" spans="1:17" x14ac:dyDescent="0.3">
      <c r="A287" t="s">
        <v>342</v>
      </c>
      <c r="B287" s="2">
        <v>44835</v>
      </c>
      <c r="C287" t="s">
        <v>30</v>
      </c>
      <c r="D287" t="s">
        <v>31</v>
      </c>
      <c r="E287" t="s">
        <v>15</v>
      </c>
      <c r="F287" t="s">
        <v>49</v>
      </c>
      <c r="G287" t="s">
        <v>94</v>
      </c>
      <c r="H287">
        <v>1</v>
      </c>
      <c r="I287">
        <v>219.12</v>
      </c>
      <c r="J287">
        <v>219.12</v>
      </c>
      <c r="K287">
        <v>22.16</v>
      </c>
      <c r="L287" t="s">
        <v>34</v>
      </c>
      <c r="M287">
        <f>YEAR(SalesData[[#This Row],[Order Date]])</f>
        <v>2022</v>
      </c>
      <c r="N287">
        <f>MONTH(SalesData[[#This Row],[Order Date]])</f>
        <v>10</v>
      </c>
      <c r="O287" t="str">
        <f>TEXT(SalesData[[#This Row],[Order Date]],"mmmm")</f>
        <v>October</v>
      </c>
      <c r="P287" t="str">
        <f>TEXT(SalesData[[#This Row],[Order Date]], "mmmm yyyyy")</f>
        <v>October 2022</v>
      </c>
      <c r="Q287" s="3">
        <f>IF(SalesData[[#This Row],[Total Sales]]=0,0,SalesData[[#This Row],[Profit]]/SalesData[[#This Row],[Total Sales]])</f>
        <v>0.10113179992698065</v>
      </c>
    </row>
    <row r="288" spans="1:17" x14ac:dyDescent="0.3">
      <c r="A288" t="s">
        <v>343</v>
      </c>
      <c r="B288" s="2">
        <v>44835</v>
      </c>
      <c r="C288" t="s">
        <v>20</v>
      </c>
      <c r="D288" t="s">
        <v>121</v>
      </c>
      <c r="E288" t="s">
        <v>15</v>
      </c>
      <c r="F288" t="s">
        <v>16</v>
      </c>
      <c r="G288" t="s">
        <v>82</v>
      </c>
      <c r="H288">
        <v>7</v>
      </c>
      <c r="I288">
        <v>708.69</v>
      </c>
      <c r="J288">
        <v>4960.83</v>
      </c>
      <c r="K288">
        <v>861.65</v>
      </c>
      <c r="L288" t="s">
        <v>34</v>
      </c>
      <c r="M288">
        <f>YEAR(SalesData[[#This Row],[Order Date]])</f>
        <v>2022</v>
      </c>
      <c r="N288">
        <f>MONTH(SalesData[[#This Row],[Order Date]])</f>
        <v>10</v>
      </c>
      <c r="O288" t="str">
        <f>TEXT(SalesData[[#This Row],[Order Date]],"mmmm")</f>
        <v>October</v>
      </c>
      <c r="P288" t="str">
        <f>TEXT(SalesData[[#This Row],[Order Date]], "mmmm yyyyy")</f>
        <v>October 2022</v>
      </c>
      <c r="Q288" s="3">
        <f>IF(SalesData[[#This Row],[Total Sales]]=0,0,SalesData[[#This Row],[Profit]]/SalesData[[#This Row],[Total Sales]])</f>
        <v>0.17369069288808525</v>
      </c>
    </row>
    <row r="289" spans="1:17" x14ac:dyDescent="0.3">
      <c r="A289" t="s">
        <v>344</v>
      </c>
      <c r="B289" s="2">
        <v>44835</v>
      </c>
      <c r="C289" t="s">
        <v>25</v>
      </c>
      <c r="D289" t="s">
        <v>71</v>
      </c>
      <c r="E289" t="s">
        <v>15</v>
      </c>
      <c r="F289" t="s">
        <v>46</v>
      </c>
      <c r="G289" t="s">
        <v>68</v>
      </c>
      <c r="H289">
        <v>8</v>
      </c>
      <c r="I289">
        <v>2130.6</v>
      </c>
      <c r="J289">
        <v>17044.8</v>
      </c>
      <c r="K289">
        <v>3946.26</v>
      </c>
      <c r="L289" t="s">
        <v>34</v>
      </c>
      <c r="M289">
        <f>YEAR(SalesData[[#This Row],[Order Date]])</f>
        <v>2022</v>
      </c>
      <c r="N289">
        <f>MONTH(SalesData[[#This Row],[Order Date]])</f>
        <v>10</v>
      </c>
      <c r="O289" t="str">
        <f>TEXT(SalesData[[#This Row],[Order Date]],"mmmm")</f>
        <v>October</v>
      </c>
      <c r="P289" t="str">
        <f>TEXT(SalesData[[#This Row],[Order Date]], "mmmm yyyyy")</f>
        <v>October 2022</v>
      </c>
      <c r="Q289" s="3">
        <f>IF(SalesData[[#This Row],[Total Sales]]=0,0,SalesData[[#This Row],[Profit]]/SalesData[[#This Row],[Total Sales]])</f>
        <v>0.2315228104759223</v>
      </c>
    </row>
    <row r="290" spans="1:17" x14ac:dyDescent="0.3">
      <c r="A290" t="s">
        <v>345</v>
      </c>
      <c r="B290" s="2">
        <v>44836</v>
      </c>
      <c r="C290" t="s">
        <v>41</v>
      </c>
      <c r="D290" t="s">
        <v>42</v>
      </c>
      <c r="E290" t="s">
        <v>27</v>
      </c>
      <c r="F290" t="s">
        <v>49</v>
      </c>
      <c r="G290" t="s">
        <v>50</v>
      </c>
      <c r="H290">
        <v>6</v>
      </c>
      <c r="I290">
        <v>1782.09</v>
      </c>
      <c r="J290">
        <v>10692.54</v>
      </c>
      <c r="K290">
        <v>1203.32</v>
      </c>
      <c r="L290" t="s">
        <v>18</v>
      </c>
      <c r="M290">
        <f>YEAR(SalesData[[#This Row],[Order Date]])</f>
        <v>2022</v>
      </c>
      <c r="N290">
        <f>MONTH(SalesData[[#This Row],[Order Date]])</f>
        <v>10</v>
      </c>
      <c r="O290" t="str">
        <f>TEXT(SalesData[[#This Row],[Order Date]],"mmmm")</f>
        <v>October</v>
      </c>
      <c r="P290" t="str">
        <f>TEXT(SalesData[[#This Row],[Order Date]], "mmmm yyyyy")</f>
        <v>October 2022</v>
      </c>
      <c r="Q290" s="3">
        <f>IF(SalesData[[#This Row],[Total Sales]]=0,0,SalesData[[#This Row],[Profit]]/SalesData[[#This Row],[Total Sales]])</f>
        <v>0.11253827434828392</v>
      </c>
    </row>
    <row r="291" spans="1:17" x14ac:dyDescent="0.3">
      <c r="A291" t="s">
        <v>346</v>
      </c>
      <c r="B291" s="2">
        <v>44836</v>
      </c>
      <c r="C291" t="s">
        <v>30</v>
      </c>
      <c r="D291" t="s">
        <v>31</v>
      </c>
      <c r="E291" t="s">
        <v>15</v>
      </c>
      <c r="F291" t="s">
        <v>16</v>
      </c>
      <c r="G291" t="s">
        <v>28</v>
      </c>
      <c r="H291">
        <v>8</v>
      </c>
      <c r="I291">
        <v>2109.08</v>
      </c>
      <c r="J291">
        <v>16872.64</v>
      </c>
      <c r="K291">
        <v>4760.3999999999996</v>
      </c>
      <c r="L291" t="s">
        <v>18</v>
      </c>
      <c r="M291">
        <f>YEAR(SalesData[[#This Row],[Order Date]])</f>
        <v>2022</v>
      </c>
      <c r="N291">
        <f>MONTH(SalesData[[#This Row],[Order Date]])</f>
        <v>10</v>
      </c>
      <c r="O291" t="str">
        <f>TEXT(SalesData[[#This Row],[Order Date]],"mmmm")</f>
        <v>October</v>
      </c>
      <c r="P291" t="str">
        <f>TEXT(SalesData[[#This Row],[Order Date]], "mmmm yyyyy")</f>
        <v>October 2022</v>
      </c>
      <c r="Q291" s="3">
        <f>IF(SalesData[[#This Row],[Total Sales]]=0,0,SalesData[[#This Row],[Profit]]/SalesData[[#This Row],[Total Sales]])</f>
        <v>0.28213723519259581</v>
      </c>
    </row>
    <row r="292" spans="1:17" x14ac:dyDescent="0.3">
      <c r="A292" t="s">
        <v>347</v>
      </c>
      <c r="B292" s="2">
        <v>44838</v>
      </c>
      <c r="C292" t="s">
        <v>20</v>
      </c>
      <c r="D292" t="s">
        <v>21</v>
      </c>
      <c r="E292" t="s">
        <v>37</v>
      </c>
      <c r="F292" t="s">
        <v>22</v>
      </c>
      <c r="G292" t="s">
        <v>58</v>
      </c>
      <c r="H292">
        <v>7</v>
      </c>
      <c r="I292">
        <v>2245.42</v>
      </c>
      <c r="J292">
        <v>15717.94</v>
      </c>
      <c r="K292">
        <v>2571.4699999999998</v>
      </c>
      <c r="L292" t="s">
        <v>18</v>
      </c>
      <c r="M292">
        <f>YEAR(SalesData[[#This Row],[Order Date]])</f>
        <v>2022</v>
      </c>
      <c r="N292">
        <f>MONTH(SalesData[[#This Row],[Order Date]])</f>
        <v>10</v>
      </c>
      <c r="O292" t="str">
        <f>TEXT(SalesData[[#This Row],[Order Date]],"mmmm")</f>
        <v>October</v>
      </c>
      <c r="P292" t="str">
        <f>TEXT(SalesData[[#This Row],[Order Date]], "mmmm yyyyy")</f>
        <v>October 2022</v>
      </c>
      <c r="Q292" s="3">
        <f>IF(SalesData[[#This Row],[Total Sales]]=0,0,SalesData[[#This Row],[Profit]]/SalesData[[#This Row],[Total Sales]])</f>
        <v>0.16360095534147603</v>
      </c>
    </row>
    <row r="293" spans="1:17" x14ac:dyDescent="0.3">
      <c r="A293" t="s">
        <v>348</v>
      </c>
      <c r="B293" s="2">
        <v>44838</v>
      </c>
      <c r="C293" t="s">
        <v>41</v>
      </c>
      <c r="D293" t="s">
        <v>67</v>
      </c>
      <c r="E293" t="s">
        <v>27</v>
      </c>
      <c r="F293" t="s">
        <v>22</v>
      </c>
      <c r="G293" t="s">
        <v>23</v>
      </c>
      <c r="H293">
        <v>9</v>
      </c>
      <c r="I293">
        <v>1105.9100000000001</v>
      </c>
      <c r="J293">
        <v>9953.19</v>
      </c>
      <c r="K293">
        <v>1630.07</v>
      </c>
      <c r="L293" t="s">
        <v>18</v>
      </c>
      <c r="M293">
        <f>YEAR(SalesData[[#This Row],[Order Date]])</f>
        <v>2022</v>
      </c>
      <c r="N293">
        <f>MONTH(SalesData[[#This Row],[Order Date]])</f>
        <v>10</v>
      </c>
      <c r="O293" t="str">
        <f>TEXT(SalesData[[#This Row],[Order Date]],"mmmm")</f>
        <v>October</v>
      </c>
      <c r="P293" t="str">
        <f>TEXT(SalesData[[#This Row],[Order Date]], "mmmm yyyyy")</f>
        <v>October 2022</v>
      </c>
      <c r="Q293" s="3">
        <f>IF(SalesData[[#This Row],[Total Sales]]=0,0,SalesData[[#This Row],[Profit]]/SalesData[[#This Row],[Total Sales]])</f>
        <v>0.16377362433551454</v>
      </c>
    </row>
    <row r="294" spans="1:17" x14ac:dyDescent="0.3">
      <c r="A294" t="s">
        <v>349</v>
      </c>
      <c r="B294" s="2">
        <v>44838</v>
      </c>
      <c r="C294" t="s">
        <v>20</v>
      </c>
      <c r="D294" t="s">
        <v>121</v>
      </c>
      <c r="E294" t="s">
        <v>37</v>
      </c>
      <c r="F294" t="s">
        <v>49</v>
      </c>
      <c r="G294" t="s">
        <v>63</v>
      </c>
      <c r="H294">
        <v>2</v>
      </c>
      <c r="I294">
        <v>569.39</v>
      </c>
      <c r="J294">
        <v>1138.78</v>
      </c>
      <c r="K294">
        <v>263.58999999999997</v>
      </c>
      <c r="L294" t="s">
        <v>34</v>
      </c>
      <c r="M294">
        <f>YEAR(SalesData[[#This Row],[Order Date]])</f>
        <v>2022</v>
      </c>
      <c r="N294">
        <f>MONTH(SalesData[[#This Row],[Order Date]])</f>
        <v>10</v>
      </c>
      <c r="O294" t="str">
        <f>TEXT(SalesData[[#This Row],[Order Date]],"mmmm")</f>
        <v>October</v>
      </c>
      <c r="P294" t="str">
        <f>TEXT(SalesData[[#This Row],[Order Date]], "mmmm yyyyy")</f>
        <v>October 2022</v>
      </c>
      <c r="Q294" s="3">
        <f>IF(SalesData[[#This Row],[Total Sales]]=0,0,SalesData[[#This Row],[Profit]]/SalesData[[#This Row],[Total Sales]])</f>
        <v>0.23146700855301286</v>
      </c>
    </row>
    <row r="295" spans="1:17" x14ac:dyDescent="0.3">
      <c r="A295" t="s">
        <v>350</v>
      </c>
      <c r="B295" s="2">
        <v>44838</v>
      </c>
      <c r="C295" t="s">
        <v>13</v>
      </c>
      <c r="D295" t="s">
        <v>14</v>
      </c>
      <c r="E295" t="s">
        <v>15</v>
      </c>
      <c r="F295" t="s">
        <v>32</v>
      </c>
      <c r="G295" t="s">
        <v>60</v>
      </c>
      <c r="H295">
        <v>1</v>
      </c>
      <c r="I295">
        <v>982.69</v>
      </c>
      <c r="J295">
        <v>982.69</v>
      </c>
      <c r="K295">
        <v>179.73</v>
      </c>
      <c r="L295" t="s">
        <v>18</v>
      </c>
      <c r="M295">
        <f>YEAR(SalesData[[#This Row],[Order Date]])</f>
        <v>2022</v>
      </c>
      <c r="N295">
        <f>MONTH(SalesData[[#This Row],[Order Date]])</f>
        <v>10</v>
      </c>
      <c r="O295" t="str">
        <f>TEXT(SalesData[[#This Row],[Order Date]],"mmmm")</f>
        <v>October</v>
      </c>
      <c r="P295" t="str">
        <f>TEXT(SalesData[[#This Row],[Order Date]], "mmmm yyyyy")</f>
        <v>October 2022</v>
      </c>
      <c r="Q295" s="3">
        <f>IF(SalesData[[#This Row],[Total Sales]]=0,0,SalesData[[#This Row],[Profit]]/SalesData[[#This Row],[Total Sales]])</f>
        <v>0.1828959285227284</v>
      </c>
    </row>
    <row r="296" spans="1:17" x14ac:dyDescent="0.3">
      <c r="A296" t="s">
        <v>351</v>
      </c>
      <c r="B296" s="2">
        <v>44838</v>
      </c>
      <c r="C296" t="s">
        <v>41</v>
      </c>
      <c r="D296" t="s">
        <v>42</v>
      </c>
      <c r="E296" t="s">
        <v>27</v>
      </c>
      <c r="F296" t="s">
        <v>49</v>
      </c>
      <c r="G296" t="s">
        <v>50</v>
      </c>
      <c r="H296">
        <v>1</v>
      </c>
      <c r="I296">
        <v>2340.7399999999998</v>
      </c>
      <c r="J296">
        <v>2340.7399999999998</v>
      </c>
      <c r="K296">
        <v>435.63</v>
      </c>
      <c r="L296" t="s">
        <v>18</v>
      </c>
      <c r="M296">
        <f>YEAR(SalesData[[#This Row],[Order Date]])</f>
        <v>2022</v>
      </c>
      <c r="N296">
        <f>MONTH(SalesData[[#This Row],[Order Date]])</f>
        <v>10</v>
      </c>
      <c r="O296" t="str">
        <f>TEXT(SalesData[[#This Row],[Order Date]],"mmmm")</f>
        <v>October</v>
      </c>
      <c r="P296" t="str">
        <f>TEXT(SalesData[[#This Row],[Order Date]], "mmmm yyyyy")</f>
        <v>October 2022</v>
      </c>
      <c r="Q296" s="3">
        <f>IF(SalesData[[#This Row],[Total Sales]]=0,0,SalesData[[#This Row],[Profit]]/SalesData[[#This Row],[Total Sales]])</f>
        <v>0.18610781205943422</v>
      </c>
    </row>
    <row r="297" spans="1:17" x14ac:dyDescent="0.3">
      <c r="A297" t="s">
        <v>352</v>
      </c>
      <c r="B297" s="2">
        <v>44838</v>
      </c>
      <c r="C297" t="s">
        <v>30</v>
      </c>
      <c r="D297" t="s">
        <v>52</v>
      </c>
      <c r="E297" t="s">
        <v>27</v>
      </c>
      <c r="F297" t="s">
        <v>32</v>
      </c>
      <c r="G297" t="s">
        <v>99</v>
      </c>
      <c r="H297">
        <v>7</v>
      </c>
      <c r="I297">
        <v>839.09</v>
      </c>
      <c r="J297">
        <v>5873.63</v>
      </c>
      <c r="K297">
        <v>835.76</v>
      </c>
      <c r="L297" t="s">
        <v>34</v>
      </c>
      <c r="M297">
        <f>YEAR(SalesData[[#This Row],[Order Date]])</f>
        <v>2022</v>
      </c>
      <c r="N297">
        <f>MONTH(SalesData[[#This Row],[Order Date]])</f>
        <v>10</v>
      </c>
      <c r="O297" t="str">
        <f>TEXT(SalesData[[#This Row],[Order Date]],"mmmm")</f>
        <v>October</v>
      </c>
      <c r="P297" t="str">
        <f>TEXT(SalesData[[#This Row],[Order Date]], "mmmm yyyyy")</f>
        <v>October 2022</v>
      </c>
      <c r="Q297" s="3">
        <f>IF(SalesData[[#This Row],[Total Sales]]=0,0,SalesData[[#This Row],[Profit]]/SalesData[[#This Row],[Total Sales]])</f>
        <v>0.14229020214075452</v>
      </c>
    </row>
    <row r="298" spans="1:17" x14ac:dyDescent="0.3">
      <c r="A298" t="s">
        <v>353</v>
      </c>
      <c r="B298" s="2">
        <v>44838</v>
      </c>
      <c r="C298" t="s">
        <v>25</v>
      </c>
      <c r="D298" t="s">
        <v>71</v>
      </c>
      <c r="E298" t="s">
        <v>37</v>
      </c>
      <c r="F298" t="s">
        <v>32</v>
      </c>
      <c r="G298" t="s">
        <v>56</v>
      </c>
      <c r="H298">
        <v>6</v>
      </c>
      <c r="I298">
        <v>259.11</v>
      </c>
      <c r="J298">
        <v>1554.66</v>
      </c>
      <c r="K298">
        <v>465.43</v>
      </c>
      <c r="L298" t="s">
        <v>34</v>
      </c>
      <c r="M298">
        <f>YEAR(SalesData[[#This Row],[Order Date]])</f>
        <v>2022</v>
      </c>
      <c r="N298">
        <f>MONTH(SalesData[[#This Row],[Order Date]])</f>
        <v>10</v>
      </c>
      <c r="O298" t="str">
        <f>TEXT(SalesData[[#This Row],[Order Date]],"mmmm")</f>
        <v>October</v>
      </c>
      <c r="P298" t="str">
        <f>TEXT(SalesData[[#This Row],[Order Date]], "mmmm yyyyy")</f>
        <v>October 2022</v>
      </c>
      <c r="Q298" s="3">
        <f>IF(SalesData[[#This Row],[Total Sales]]=0,0,SalesData[[#This Row],[Profit]]/SalesData[[#This Row],[Total Sales]])</f>
        <v>0.29937735582056524</v>
      </c>
    </row>
    <row r="299" spans="1:17" x14ac:dyDescent="0.3">
      <c r="A299" t="s">
        <v>354</v>
      </c>
      <c r="B299" s="2">
        <v>44840</v>
      </c>
      <c r="C299" t="s">
        <v>20</v>
      </c>
      <c r="D299" t="s">
        <v>21</v>
      </c>
      <c r="E299" t="s">
        <v>15</v>
      </c>
      <c r="F299" t="s">
        <v>22</v>
      </c>
      <c r="G299" t="s">
        <v>23</v>
      </c>
      <c r="H299">
        <v>9</v>
      </c>
      <c r="I299">
        <v>2410.5700000000002</v>
      </c>
      <c r="J299">
        <v>21695.13</v>
      </c>
      <c r="K299">
        <v>4421.6099999999997</v>
      </c>
      <c r="L299" t="s">
        <v>18</v>
      </c>
      <c r="M299">
        <f>YEAR(SalesData[[#This Row],[Order Date]])</f>
        <v>2022</v>
      </c>
      <c r="N299">
        <f>MONTH(SalesData[[#This Row],[Order Date]])</f>
        <v>10</v>
      </c>
      <c r="O299" t="str">
        <f>TEXT(SalesData[[#This Row],[Order Date]],"mmmm")</f>
        <v>October</v>
      </c>
      <c r="P299" t="str">
        <f>TEXT(SalesData[[#This Row],[Order Date]], "mmmm yyyyy")</f>
        <v>October 2022</v>
      </c>
      <c r="Q299" s="3">
        <f>IF(SalesData[[#This Row],[Total Sales]]=0,0,SalesData[[#This Row],[Profit]]/SalesData[[#This Row],[Total Sales]])</f>
        <v>0.20380656857091889</v>
      </c>
    </row>
    <row r="300" spans="1:17" x14ac:dyDescent="0.3">
      <c r="A300" t="s">
        <v>355</v>
      </c>
      <c r="B300" s="2">
        <v>44840</v>
      </c>
      <c r="C300" t="s">
        <v>30</v>
      </c>
      <c r="D300" t="s">
        <v>31</v>
      </c>
      <c r="E300" t="s">
        <v>37</v>
      </c>
      <c r="F300" t="s">
        <v>22</v>
      </c>
      <c r="G300" t="s">
        <v>23</v>
      </c>
      <c r="H300">
        <v>9</v>
      </c>
      <c r="I300">
        <v>121.66</v>
      </c>
      <c r="J300">
        <v>1094.94</v>
      </c>
      <c r="K300">
        <v>290.33999999999997</v>
      </c>
      <c r="L300" t="s">
        <v>34</v>
      </c>
      <c r="M300">
        <f>YEAR(SalesData[[#This Row],[Order Date]])</f>
        <v>2022</v>
      </c>
      <c r="N300">
        <f>MONTH(SalesData[[#This Row],[Order Date]])</f>
        <v>10</v>
      </c>
      <c r="O300" t="str">
        <f>TEXT(SalesData[[#This Row],[Order Date]],"mmmm")</f>
        <v>October</v>
      </c>
      <c r="P300" t="str">
        <f>TEXT(SalesData[[#This Row],[Order Date]], "mmmm yyyyy")</f>
        <v>October 2022</v>
      </c>
      <c r="Q300" s="3">
        <f>IF(SalesData[[#This Row],[Total Sales]]=0,0,SalesData[[#This Row],[Profit]]/SalesData[[#This Row],[Total Sales]])</f>
        <v>0.26516521453230313</v>
      </c>
    </row>
    <row r="301" spans="1:17" x14ac:dyDescent="0.3">
      <c r="A301" t="s">
        <v>356</v>
      </c>
      <c r="B301" s="2">
        <v>44840</v>
      </c>
      <c r="C301" t="s">
        <v>41</v>
      </c>
      <c r="D301" t="s">
        <v>42</v>
      </c>
      <c r="E301" t="s">
        <v>15</v>
      </c>
      <c r="F301" t="s">
        <v>32</v>
      </c>
      <c r="G301" t="s">
        <v>33</v>
      </c>
      <c r="H301">
        <v>1</v>
      </c>
      <c r="I301">
        <v>1421.62</v>
      </c>
      <c r="J301">
        <v>1421.62</v>
      </c>
      <c r="K301">
        <v>175.1</v>
      </c>
      <c r="L301" t="s">
        <v>34</v>
      </c>
      <c r="M301">
        <f>YEAR(SalesData[[#This Row],[Order Date]])</f>
        <v>2022</v>
      </c>
      <c r="N301">
        <f>MONTH(SalesData[[#This Row],[Order Date]])</f>
        <v>10</v>
      </c>
      <c r="O301" t="str">
        <f>TEXT(SalesData[[#This Row],[Order Date]],"mmmm")</f>
        <v>October</v>
      </c>
      <c r="P301" t="str">
        <f>TEXT(SalesData[[#This Row],[Order Date]], "mmmm yyyyy")</f>
        <v>October 2022</v>
      </c>
      <c r="Q301" s="3">
        <f>IF(SalesData[[#This Row],[Total Sales]]=0,0,SalesData[[#This Row],[Profit]]/SalesData[[#This Row],[Total Sales]])</f>
        <v>0.12316934201826087</v>
      </c>
    </row>
    <row r="302" spans="1:17" x14ac:dyDescent="0.3">
      <c r="A302" t="s">
        <v>357</v>
      </c>
      <c r="B302" s="2">
        <v>44840</v>
      </c>
      <c r="C302" t="s">
        <v>20</v>
      </c>
      <c r="D302" t="s">
        <v>121</v>
      </c>
      <c r="E302" t="s">
        <v>15</v>
      </c>
      <c r="F302" t="s">
        <v>49</v>
      </c>
      <c r="G302" t="s">
        <v>63</v>
      </c>
      <c r="H302">
        <v>4</v>
      </c>
      <c r="I302">
        <v>145.15</v>
      </c>
      <c r="J302">
        <v>580.6</v>
      </c>
      <c r="K302">
        <v>93.28</v>
      </c>
      <c r="L302" t="s">
        <v>18</v>
      </c>
      <c r="M302">
        <f>YEAR(SalesData[[#This Row],[Order Date]])</f>
        <v>2022</v>
      </c>
      <c r="N302">
        <f>MONTH(SalesData[[#This Row],[Order Date]])</f>
        <v>10</v>
      </c>
      <c r="O302" t="str">
        <f>TEXT(SalesData[[#This Row],[Order Date]],"mmmm")</f>
        <v>October</v>
      </c>
      <c r="P302" t="str">
        <f>TEXT(SalesData[[#This Row],[Order Date]], "mmmm yyyyy")</f>
        <v>October 2022</v>
      </c>
      <c r="Q302" s="3">
        <f>IF(SalesData[[#This Row],[Total Sales]]=0,0,SalesData[[#This Row],[Profit]]/SalesData[[#This Row],[Total Sales]])</f>
        <v>0.16066138477437134</v>
      </c>
    </row>
    <row r="303" spans="1:17" x14ac:dyDescent="0.3">
      <c r="A303" t="s">
        <v>358</v>
      </c>
      <c r="B303" s="2">
        <v>44842</v>
      </c>
      <c r="C303" t="s">
        <v>20</v>
      </c>
      <c r="D303" t="s">
        <v>121</v>
      </c>
      <c r="E303" t="s">
        <v>15</v>
      </c>
      <c r="F303" t="s">
        <v>22</v>
      </c>
      <c r="G303" t="s">
        <v>43</v>
      </c>
      <c r="H303">
        <v>4</v>
      </c>
      <c r="I303">
        <v>1598.79</v>
      </c>
      <c r="J303">
        <v>6395.16</v>
      </c>
      <c r="K303">
        <v>805.72</v>
      </c>
      <c r="L303" t="s">
        <v>34</v>
      </c>
      <c r="M303">
        <f>YEAR(SalesData[[#This Row],[Order Date]])</f>
        <v>2022</v>
      </c>
      <c r="N303">
        <f>MONTH(SalesData[[#This Row],[Order Date]])</f>
        <v>10</v>
      </c>
      <c r="O303" t="str">
        <f>TEXT(SalesData[[#This Row],[Order Date]],"mmmm")</f>
        <v>October</v>
      </c>
      <c r="P303" t="str">
        <f>TEXT(SalesData[[#This Row],[Order Date]], "mmmm yyyyy")</f>
        <v>October 2022</v>
      </c>
      <c r="Q303" s="3">
        <f>IF(SalesData[[#This Row],[Total Sales]]=0,0,SalesData[[#This Row],[Profit]]/SalesData[[#This Row],[Total Sales]])</f>
        <v>0.12598902920333502</v>
      </c>
    </row>
    <row r="304" spans="1:17" x14ac:dyDescent="0.3">
      <c r="A304" t="s">
        <v>359</v>
      </c>
      <c r="B304" s="2">
        <v>44846</v>
      </c>
      <c r="C304" t="s">
        <v>30</v>
      </c>
      <c r="D304" t="s">
        <v>31</v>
      </c>
      <c r="E304" t="s">
        <v>27</v>
      </c>
      <c r="F304" t="s">
        <v>22</v>
      </c>
      <c r="G304" t="s">
        <v>91</v>
      </c>
      <c r="H304">
        <v>3</v>
      </c>
      <c r="I304">
        <v>939.6</v>
      </c>
      <c r="J304">
        <v>2818.8</v>
      </c>
      <c r="K304">
        <v>787.68</v>
      </c>
      <c r="L304" t="s">
        <v>34</v>
      </c>
      <c r="M304">
        <f>YEAR(SalesData[[#This Row],[Order Date]])</f>
        <v>2022</v>
      </c>
      <c r="N304">
        <f>MONTH(SalesData[[#This Row],[Order Date]])</f>
        <v>10</v>
      </c>
      <c r="O304" t="str">
        <f>TEXT(SalesData[[#This Row],[Order Date]],"mmmm")</f>
        <v>October</v>
      </c>
      <c r="P304" t="str">
        <f>TEXT(SalesData[[#This Row],[Order Date]], "mmmm yyyyy")</f>
        <v>October 2022</v>
      </c>
      <c r="Q304" s="3">
        <f>IF(SalesData[[#This Row],[Total Sales]]=0,0,SalesData[[#This Row],[Profit]]/SalesData[[#This Row],[Total Sales]])</f>
        <v>0.27943805874840355</v>
      </c>
    </row>
    <row r="305" spans="1:17" x14ac:dyDescent="0.3">
      <c r="A305" t="s">
        <v>360</v>
      </c>
      <c r="B305" s="2">
        <v>44846</v>
      </c>
      <c r="C305" t="s">
        <v>20</v>
      </c>
      <c r="D305" t="s">
        <v>121</v>
      </c>
      <c r="E305" t="s">
        <v>15</v>
      </c>
      <c r="F305" t="s">
        <v>22</v>
      </c>
      <c r="G305" t="s">
        <v>91</v>
      </c>
      <c r="H305">
        <v>4</v>
      </c>
      <c r="I305">
        <v>1434.46</v>
      </c>
      <c r="J305">
        <v>5737.84</v>
      </c>
      <c r="K305">
        <v>1459.28</v>
      </c>
      <c r="L305" t="s">
        <v>18</v>
      </c>
      <c r="M305">
        <f>YEAR(SalesData[[#This Row],[Order Date]])</f>
        <v>2022</v>
      </c>
      <c r="N305">
        <f>MONTH(SalesData[[#This Row],[Order Date]])</f>
        <v>10</v>
      </c>
      <c r="O305" t="str">
        <f>TEXT(SalesData[[#This Row],[Order Date]],"mmmm")</f>
        <v>October</v>
      </c>
      <c r="P305" t="str">
        <f>TEXT(SalesData[[#This Row],[Order Date]], "mmmm yyyyy")</f>
        <v>October 2022</v>
      </c>
      <c r="Q305" s="3">
        <f>IF(SalesData[[#This Row],[Total Sales]]=0,0,SalesData[[#This Row],[Profit]]/SalesData[[#This Row],[Total Sales]])</f>
        <v>0.25432566958995023</v>
      </c>
    </row>
    <row r="306" spans="1:17" x14ac:dyDescent="0.3">
      <c r="A306" t="s">
        <v>361</v>
      </c>
      <c r="B306" s="2">
        <v>44846</v>
      </c>
      <c r="C306" t="s">
        <v>20</v>
      </c>
      <c r="D306" t="s">
        <v>21</v>
      </c>
      <c r="E306" t="s">
        <v>37</v>
      </c>
      <c r="F306" t="s">
        <v>32</v>
      </c>
      <c r="G306" t="s">
        <v>99</v>
      </c>
      <c r="H306">
        <v>7</v>
      </c>
      <c r="I306">
        <v>1669.01</v>
      </c>
      <c r="J306">
        <v>11683.07</v>
      </c>
      <c r="K306">
        <v>2460.46</v>
      </c>
      <c r="L306" t="s">
        <v>18</v>
      </c>
      <c r="M306">
        <f>YEAR(SalesData[[#This Row],[Order Date]])</f>
        <v>2022</v>
      </c>
      <c r="N306">
        <f>MONTH(SalesData[[#This Row],[Order Date]])</f>
        <v>10</v>
      </c>
      <c r="O306" t="str">
        <f>TEXT(SalesData[[#This Row],[Order Date]],"mmmm")</f>
        <v>October</v>
      </c>
      <c r="P306" t="str">
        <f>TEXT(SalesData[[#This Row],[Order Date]], "mmmm yyyyy")</f>
        <v>October 2022</v>
      </c>
      <c r="Q306" s="3">
        <f>IF(SalesData[[#This Row],[Total Sales]]=0,0,SalesData[[#This Row],[Profit]]/SalesData[[#This Row],[Total Sales]])</f>
        <v>0.21060046717172798</v>
      </c>
    </row>
    <row r="307" spans="1:17" x14ac:dyDescent="0.3">
      <c r="A307" t="s">
        <v>362</v>
      </c>
      <c r="B307" s="2">
        <v>44847</v>
      </c>
      <c r="C307" t="s">
        <v>20</v>
      </c>
      <c r="D307" t="s">
        <v>21</v>
      </c>
      <c r="E307" t="s">
        <v>27</v>
      </c>
      <c r="F307" t="s">
        <v>22</v>
      </c>
      <c r="G307" t="s">
        <v>91</v>
      </c>
      <c r="H307">
        <v>7</v>
      </c>
      <c r="I307">
        <v>166.9</v>
      </c>
      <c r="J307">
        <v>1168.3</v>
      </c>
      <c r="K307">
        <v>249.09</v>
      </c>
      <c r="L307" t="s">
        <v>18</v>
      </c>
      <c r="M307">
        <f>YEAR(SalesData[[#This Row],[Order Date]])</f>
        <v>2022</v>
      </c>
      <c r="N307">
        <f>MONTH(SalesData[[#This Row],[Order Date]])</f>
        <v>10</v>
      </c>
      <c r="O307" t="str">
        <f>TEXT(SalesData[[#This Row],[Order Date]],"mmmm")</f>
        <v>October</v>
      </c>
      <c r="P307" t="str">
        <f>TEXT(SalesData[[#This Row],[Order Date]], "mmmm yyyyy")</f>
        <v>October 2022</v>
      </c>
      <c r="Q307" s="3">
        <f>IF(SalesData[[#This Row],[Total Sales]]=0,0,SalesData[[#This Row],[Profit]]/SalesData[[#This Row],[Total Sales]])</f>
        <v>0.21320722417187368</v>
      </c>
    </row>
    <row r="308" spans="1:17" x14ac:dyDescent="0.3">
      <c r="A308" t="s">
        <v>363</v>
      </c>
      <c r="B308" s="2">
        <v>44851</v>
      </c>
      <c r="C308" t="s">
        <v>13</v>
      </c>
      <c r="D308" t="s">
        <v>36</v>
      </c>
      <c r="E308" t="s">
        <v>27</v>
      </c>
      <c r="F308" t="s">
        <v>46</v>
      </c>
      <c r="G308" t="s">
        <v>53</v>
      </c>
      <c r="H308">
        <v>7</v>
      </c>
      <c r="I308">
        <v>2064.15</v>
      </c>
      <c r="J308">
        <v>14449.05</v>
      </c>
      <c r="K308">
        <v>2544.25</v>
      </c>
      <c r="L308" t="s">
        <v>34</v>
      </c>
      <c r="M308">
        <f>YEAR(SalesData[[#This Row],[Order Date]])</f>
        <v>2022</v>
      </c>
      <c r="N308">
        <f>MONTH(SalesData[[#This Row],[Order Date]])</f>
        <v>10</v>
      </c>
      <c r="O308" t="str">
        <f>TEXT(SalesData[[#This Row],[Order Date]],"mmmm")</f>
        <v>October</v>
      </c>
      <c r="P308" t="str">
        <f>TEXT(SalesData[[#This Row],[Order Date]], "mmmm yyyyy")</f>
        <v>October 2022</v>
      </c>
      <c r="Q308" s="3">
        <f>IF(SalesData[[#This Row],[Total Sales]]=0,0,SalesData[[#This Row],[Profit]]/SalesData[[#This Row],[Total Sales]])</f>
        <v>0.17608424083244228</v>
      </c>
    </row>
    <row r="309" spans="1:17" x14ac:dyDescent="0.3">
      <c r="A309" t="s">
        <v>364</v>
      </c>
      <c r="B309" s="2">
        <v>44851</v>
      </c>
      <c r="C309" t="s">
        <v>41</v>
      </c>
      <c r="D309" t="s">
        <v>42</v>
      </c>
      <c r="E309" t="s">
        <v>27</v>
      </c>
      <c r="F309" t="s">
        <v>32</v>
      </c>
      <c r="G309" t="s">
        <v>56</v>
      </c>
      <c r="H309">
        <v>9</v>
      </c>
      <c r="I309">
        <v>1884.18</v>
      </c>
      <c r="J309">
        <v>16957.62</v>
      </c>
      <c r="K309">
        <v>2772.87</v>
      </c>
      <c r="L309" t="s">
        <v>18</v>
      </c>
      <c r="M309">
        <f>YEAR(SalesData[[#This Row],[Order Date]])</f>
        <v>2022</v>
      </c>
      <c r="N309">
        <f>MONTH(SalesData[[#This Row],[Order Date]])</f>
        <v>10</v>
      </c>
      <c r="O309" t="str">
        <f>TEXT(SalesData[[#This Row],[Order Date]],"mmmm")</f>
        <v>October</v>
      </c>
      <c r="P309" t="str">
        <f>TEXT(SalesData[[#This Row],[Order Date]], "mmmm yyyyy")</f>
        <v>October 2022</v>
      </c>
      <c r="Q309" s="3">
        <f>IF(SalesData[[#This Row],[Total Sales]]=0,0,SalesData[[#This Row],[Profit]]/SalesData[[#This Row],[Total Sales]])</f>
        <v>0.16351763985748</v>
      </c>
    </row>
    <row r="310" spans="1:17" x14ac:dyDescent="0.3">
      <c r="A310" t="s">
        <v>365</v>
      </c>
      <c r="B310" s="2">
        <v>44851</v>
      </c>
      <c r="C310" t="s">
        <v>13</v>
      </c>
      <c r="D310" t="s">
        <v>36</v>
      </c>
      <c r="E310" t="s">
        <v>15</v>
      </c>
      <c r="F310" t="s">
        <v>22</v>
      </c>
      <c r="G310" t="s">
        <v>91</v>
      </c>
      <c r="H310">
        <v>6</v>
      </c>
      <c r="I310">
        <v>526.66999999999996</v>
      </c>
      <c r="J310">
        <v>3160.02</v>
      </c>
      <c r="K310">
        <v>421.12</v>
      </c>
      <c r="L310" t="s">
        <v>34</v>
      </c>
      <c r="M310">
        <f>YEAR(SalesData[[#This Row],[Order Date]])</f>
        <v>2022</v>
      </c>
      <c r="N310">
        <f>MONTH(SalesData[[#This Row],[Order Date]])</f>
        <v>10</v>
      </c>
      <c r="O310" t="str">
        <f>TEXT(SalesData[[#This Row],[Order Date]],"mmmm")</f>
        <v>October</v>
      </c>
      <c r="P310" t="str">
        <f>TEXT(SalesData[[#This Row],[Order Date]], "mmmm yyyyy")</f>
        <v>October 2022</v>
      </c>
      <c r="Q310" s="3">
        <f>IF(SalesData[[#This Row],[Total Sales]]=0,0,SalesData[[#This Row],[Profit]]/SalesData[[#This Row],[Total Sales]])</f>
        <v>0.13326497933557382</v>
      </c>
    </row>
    <row r="311" spans="1:17" x14ac:dyDescent="0.3">
      <c r="A311" t="s">
        <v>366</v>
      </c>
      <c r="B311" s="2">
        <v>44853</v>
      </c>
      <c r="C311" t="s">
        <v>20</v>
      </c>
      <c r="D311" t="s">
        <v>121</v>
      </c>
      <c r="E311" t="s">
        <v>37</v>
      </c>
      <c r="F311" t="s">
        <v>49</v>
      </c>
      <c r="G311" t="s">
        <v>50</v>
      </c>
      <c r="H311">
        <v>6</v>
      </c>
      <c r="I311">
        <v>643.04</v>
      </c>
      <c r="J311">
        <v>3858.24</v>
      </c>
      <c r="K311">
        <v>904.48</v>
      </c>
      <c r="L311" t="s">
        <v>34</v>
      </c>
      <c r="M311">
        <f>YEAR(SalesData[[#This Row],[Order Date]])</f>
        <v>2022</v>
      </c>
      <c r="N311">
        <f>MONTH(SalesData[[#This Row],[Order Date]])</f>
        <v>10</v>
      </c>
      <c r="O311" t="str">
        <f>TEXT(SalesData[[#This Row],[Order Date]],"mmmm")</f>
        <v>October</v>
      </c>
      <c r="P311" t="str">
        <f>TEXT(SalesData[[#This Row],[Order Date]], "mmmm yyyyy")</f>
        <v>October 2022</v>
      </c>
      <c r="Q311" s="3">
        <f>IF(SalesData[[#This Row],[Total Sales]]=0,0,SalesData[[#This Row],[Profit]]/SalesData[[#This Row],[Total Sales]])</f>
        <v>0.2344281330347516</v>
      </c>
    </row>
    <row r="312" spans="1:17" x14ac:dyDescent="0.3">
      <c r="A312" t="s">
        <v>367</v>
      </c>
      <c r="B312" s="2">
        <v>44853</v>
      </c>
      <c r="C312" t="s">
        <v>25</v>
      </c>
      <c r="D312" t="s">
        <v>26</v>
      </c>
      <c r="E312" t="s">
        <v>15</v>
      </c>
      <c r="F312" t="s">
        <v>32</v>
      </c>
      <c r="G312" t="s">
        <v>56</v>
      </c>
      <c r="H312">
        <v>3</v>
      </c>
      <c r="I312">
        <v>224.58</v>
      </c>
      <c r="J312">
        <v>673.74</v>
      </c>
      <c r="K312">
        <v>69.010000000000005</v>
      </c>
      <c r="L312" t="s">
        <v>18</v>
      </c>
      <c r="M312">
        <f>YEAR(SalesData[[#This Row],[Order Date]])</f>
        <v>2022</v>
      </c>
      <c r="N312">
        <f>MONTH(SalesData[[#This Row],[Order Date]])</f>
        <v>10</v>
      </c>
      <c r="O312" t="str">
        <f>TEXT(SalesData[[#This Row],[Order Date]],"mmmm")</f>
        <v>October</v>
      </c>
      <c r="P312" t="str">
        <f>TEXT(SalesData[[#This Row],[Order Date]], "mmmm yyyyy")</f>
        <v>October 2022</v>
      </c>
      <c r="Q312" s="3">
        <f>IF(SalesData[[#This Row],[Total Sales]]=0,0,SalesData[[#This Row],[Profit]]/SalesData[[#This Row],[Total Sales]])</f>
        <v>0.10242823641167216</v>
      </c>
    </row>
    <row r="313" spans="1:17" x14ac:dyDescent="0.3">
      <c r="A313" t="s">
        <v>368</v>
      </c>
      <c r="B313" s="2">
        <v>44855</v>
      </c>
      <c r="C313" t="s">
        <v>13</v>
      </c>
      <c r="D313" t="s">
        <v>14</v>
      </c>
      <c r="E313" t="s">
        <v>37</v>
      </c>
      <c r="F313" t="s">
        <v>22</v>
      </c>
      <c r="G313" t="s">
        <v>58</v>
      </c>
      <c r="H313">
        <v>3</v>
      </c>
      <c r="I313">
        <v>452.45</v>
      </c>
      <c r="J313">
        <v>1357.35</v>
      </c>
      <c r="K313">
        <v>356.87</v>
      </c>
      <c r="L313" t="s">
        <v>34</v>
      </c>
      <c r="M313">
        <f>YEAR(SalesData[[#This Row],[Order Date]])</f>
        <v>2022</v>
      </c>
      <c r="N313">
        <f>MONTH(SalesData[[#This Row],[Order Date]])</f>
        <v>10</v>
      </c>
      <c r="O313" t="str">
        <f>TEXT(SalesData[[#This Row],[Order Date]],"mmmm")</f>
        <v>October</v>
      </c>
      <c r="P313" t="str">
        <f>TEXT(SalesData[[#This Row],[Order Date]], "mmmm yyyyy")</f>
        <v>October 2022</v>
      </c>
      <c r="Q313" s="3">
        <f>IF(SalesData[[#This Row],[Total Sales]]=0,0,SalesData[[#This Row],[Profit]]/SalesData[[#This Row],[Total Sales]])</f>
        <v>0.26291671271227024</v>
      </c>
    </row>
    <row r="314" spans="1:17" x14ac:dyDescent="0.3">
      <c r="A314" t="s">
        <v>369</v>
      </c>
      <c r="B314" s="2">
        <v>44855</v>
      </c>
      <c r="C314" t="s">
        <v>20</v>
      </c>
      <c r="D314" t="s">
        <v>21</v>
      </c>
      <c r="E314" t="s">
        <v>15</v>
      </c>
      <c r="F314" t="s">
        <v>32</v>
      </c>
      <c r="G314" t="s">
        <v>56</v>
      </c>
      <c r="H314">
        <v>8</v>
      </c>
      <c r="I314">
        <v>1681.51</v>
      </c>
      <c r="J314">
        <v>13452.08</v>
      </c>
      <c r="K314">
        <v>2936.05</v>
      </c>
      <c r="L314" t="s">
        <v>34</v>
      </c>
      <c r="M314">
        <f>YEAR(SalesData[[#This Row],[Order Date]])</f>
        <v>2022</v>
      </c>
      <c r="N314">
        <f>MONTH(SalesData[[#This Row],[Order Date]])</f>
        <v>10</v>
      </c>
      <c r="O314" t="str">
        <f>TEXT(SalesData[[#This Row],[Order Date]],"mmmm")</f>
        <v>October</v>
      </c>
      <c r="P314" t="str">
        <f>TEXT(SalesData[[#This Row],[Order Date]], "mmmm yyyyy")</f>
        <v>October 2022</v>
      </c>
      <c r="Q314" s="3">
        <f>IF(SalesData[[#This Row],[Total Sales]]=0,0,SalesData[[#This Row],[Profit]]/SalesData[[#This Row],[Total Sales]])</f>
        <v>0.21825992708934233</v>
      </c>
    </row>
    <row r="315" spans="1:17" x14ac:dyDescent="0.3">
      <c r="A315" t="s">
        <v>370</v>
      </c>
      <c r="B315" s="2">
        <v>44855</v>
      </c>
      <c r="C315" t="s">
        <v>20</v>
      </c>
      <c r="D315" t="s">
        <v>121</v>
      </c>
      <c r="E315" t="s">
        <v>27</v>
      </c>
      <c r="F315" t="s">
        <v>22</v>
      </c>
      <c r="G315" t="s">
        <v>58</v>
      </c>
      <c r="H315">
        <v>9</v>
      </c>
      <c r="I315">
        <v>1667.48</v>
      </c>
      <c r="J315">
        <v>15007.32</v>
      </c>
      <c r="K315">
        <v>2340.94</v>
      </c>
      <c r="L315" t="s">
        <v>18</v>
      </c>
      <c r="M315">
        <f>YEAR(SalesData[[#This Row],[Order Date]])</f>
        <v>2022</v>
      </c>
      <c r="N315">
        <f>MONTH(SalesData[[#This Row],[Order Date]])</f>
        <v>10</v>
      </c>
      <c r="O315" t="str">
        <f>TEXT(SalesData[[#This Row],[Order Date]],"mmmm")</f>
        <v>October</v>
      </c>
      <c r="P315" t="str">
        <f>TEXT(SalesData[[#This Row],[Order Date]], "mmmm yyyyy")</f>
        <v>October 2022</v>
      </c>
      <c r="Q315" s="3">
        <f>IF(SalesData[[#This Row],[Total Sales]]=0,0,SalesData[[#This Row],[Profit]]/SalesData[[#This Row],[Total Sales]])</f>
        <v>0.15598654523259317</v>
      </c>
    </row>
    <row r="316" spans="1:17" x14ac:dyDescent="0.3">
      <c r="A316" t="s">
        <v>371</v>
      </c>
      <c r="B316" s="2">
        <v>44856</v>
      </c>
      <c r="C316" t="s">
        <v>13</v>
      </c>
      <c r="D316" t="s">
        <v>14</v>
      </c>
      <c r="E316" t="s">
        <v>27</v>
      </c>
      <c r="F316" t="s">
        <v>22</v>
      </c>
      <c r="G316" t="s">
        <v>23</v>
      </c>
      <c r="H316">
        <v>7</v>
      </c>
      <c r="I316">
        <v>1189.75</v>
      </c>
      <c r="J316">
        <v>8328.25</v>
      </c>
      <c r="K316">
        <v>933</v>
      </c>
      <c r="L316" t="s">
        <v>34</v>
      </c>
      <c r="M316">
        <f>YEAR(SalesData[[#This Row],[Order Date]])</f>
        <v>2022</v>
      </c>
      <c r="N316">
        <f>MONTH(SalesData[[#This Row],[Order Date]])</f>
        <v>10</v>
      </c>
      <c r="O316" t="str">
        <f>TEXT(SalesData[[#This Row],[Order Date]],"mmmm")</f>
        <v>October</v>
      </c>
      <c r="P316" t="str">
        <f>TEXT(SalesData[[#This Row],[Order Date]], "mmmm yyyyy")</f>
        <v>October 2022</v>
      </c>
      <c r="Q316" s="3">
        <f>IF(SalesData[[#This Row],[Total Sales]]=0,0,SalesData[[#This Row],[Profit]]/SalesData[[#This Row],[Total Sales]])</f>
        <v>0.11202833728574431</v>
      </c>
    </row>
    <row r="317" spans="1:17" x14ac:dyDescent="0.3">
      <c r="A317" t="s">
        <v>372</v>
      </c>
      <c r="B317" s="2">
        <v>44858</v>
      </c>
      <c r="C317" t="s">
        <v>30</v>
      </c>
      <c r="D317" t="s">
        <v>52</v>
      </c>
      <c r="E317" t="s">
        <v>37</v>
      </c>
      <c r="F317" t="s">
        <v>49</v>
      </c>
      <c r="G317" t="s">
        <v>50</v>
      </c>
      <c r="H317">
        <v>8</v>
      </c>
      <c r="I317">
        <v>1900.64</v>
      </c>
      <c r="J317">
        <v>15205.12</v>
      </c>
      <c r="K317">
        <v>2813.42</v>
      </c>
      <c r="L317" t="s">
        <v>18</v>
      </c>
      <c r="M317">
        <f>YEAR(SalesData[[#This Row],[Order Date]])</f>
        <v>2022</v>
      </c>
      <c r="N317">
        <f>MONTH(SalesData[[#This Row],[Order Date]])</f>
        <v>10</v>
      </c>
      <c r="O317" t="str">
        <f>TEXT(SalesData[[#This Row],[Order Date]],"mmmm")</f>
        <v>October</v>
      </c>
      <c r="P317" t="str">
        <f>TEXT(SalesData[[#This Row],[Order Date]], "mmmm yyyyy")</f>
        <v>October 2022</v>
      </c>
      <c r="Q317" s="3">
        <f>IF(SalesData[[#This Row],[Total Sales]]=0,0,SalesData[[#This Row],[Profit]]/SalesData[[#This Row],[Total Sales]])</f>
        <v>0.18503109478912366</v>
      </c>
    </row>
    <row r="318" spans="1:17" x14ac:dyDescent="0.3">
      <c r="A318" t="s">
        <v>373</v>
      </c>
      <c r="B318" s="2">
        <v>44858</v>
      </c>
      <c r="C318" t="s">
        <v>41</v>
      </c>
      <c r="D318" t="s">
        <v>67</v>
      </c>
      <c r="E318" t="s">
        <v>37</v>
      </c>
      <c r="F318" t="s">
        <v>46</v>
      </c>
      <c r="G318" t="s">
        <v>68</v>
      </c>
      <c r="H318">
        <v>7</v>
      </c>
      <c r="I318">
        <v>399.96</v>
      </c>
      <c r="J318">
        <v>2799.72</v>
      </c>
      <c r="K318">
        <v>667.49</v>
      </c>
      <c r="L318" t="s">
        <v>18</v>
      </c>
      <c r="M318">
        <f>YEAR(SalesData[[#This Row],[Order Date]])</f>
        <v>2022</v>
      </c>
      <c r="N318">
        <f>MONTH(SalesData[[#This Row],[Order Date]])</f>
        <v>10</v>
      </c>
      <c r="O318" t="str">
        <f>TEXT(SalesData[[#This Row],[Order Date]],"mmmm")</f>
        <v>October</v>
      </c>
      <c r="P318" t="str">
        <f>TEXT(SalesData[[#This Row],[Order Date]], "mmmm yyyyy")</f>
        <v>October 2022</v>
      </c>
      <c r="Q318" s="3">
        <f>IF(SalesData[[#This Row],[Total Sales]]=0,0,SalesData[[#This Row],[Profit]]/SalesData[[#This Row],[Total Sales]])</f>
        <v>0.23841312702698844</v>
      </c>
    </row>
    <row r="319" spans="1:17" x14ac:dyDescent="0.3">
      <c r="A319" t="s">
        <v>374</v>
      </c>
      <c r="B319" s="2">
        <v>44859</v>
      </c>
      <c r="C319" t="s">
        <v>13</v>
      </c>
      <c r="D319" t="s">
        <v>36</v>
      </c>
      <c r="E319" t="s">
        <v>27</v>
      </c>
      <c r="F319" t="s">
        <v>46</v>
      </c>
      <c r="G319" t="s">
        <v>68</v>
      </c>
      <c r="H319">
        <v>2</v>
      </c>
      <c r="I319">
        <v>991.02</v>
      </c>
      <c r="J319">
        <v>1982.04</v>
      </c>
      <c r="K319">
        <v>212.76</v>
      </c>
      <c r="L319" t="s">
        <v>34</v>
      </c>
      <c r="M319">
        <f>YEAR(SalesData[[#This Row],[Order Date]])</f>
        <v>2022</v>
      </c>
      <c r="N319">
        <f>MONTH(SalesData[[#This Row],[Order Date]])</f>
        <v>10</v>
      </c>
      <c r="O319" t="str">
        <f>TEXT(SalesData[[#This Row],[Order Date]],"mmmm")</f>
        <v>October</v>
      </c>
      <c r="P319" t="str">
        <f>TEXT(SalesData[[#This Row],[Order Date]], "mmmm yyyyy")</f>
        <v>October 2022</v>
      </c>
      <c r="Q319" s="3">
        <f>IF(SalesData[[#This Row],[Total Sales]]=0,0,SalesData[[#This Row],[Profit]]/SalesData[[#This Row],[Total Sales]])</f>
        <v>0.10734394865895744</v>
      </c>
    </row>
    <row r="320" spans="1:17" x14ac:dyDescent="0.3">
      <c r="A320" t="s">
        <v>375</v>
      </c>
      <c r="B320" s="2">
        <v>44859</v>
      </c>
      <c r="C320" t="s">
        <v>13</v>
      </c>
      <c r="D320" t="s">
        <v>36</v>
      </c>
      <c r="E320" t="s">
        <v>37</v>
      </c>
      <c r="F320" t="s">
        <v>32</v>
      </c>
      <c r="G320" t="s">
        <v>60</v>
      </c>
      <c r="H320">
        <v>2</v>
      </c>
      <c r="I320">
        <v>1382.26</v>
      </c>
      <c r="J320">
        <v>2764.52</v>
      </c>
      <c r="K320">
        <v>754.43</v>
      </c>
      <c r="L320" t="s">
        <v>34</v>
      </c>
      <c r="M320">
        <f>YEAR(SalesData[[#This Row],[Order Date]])</f>
        <v>2022</v>
      </c>
      <c r="N320">
        <f>MONTH(SalesData[[#This Row],[Order Date]])</f>
        <v>10</v>
      </c>
      <c r="O320" t="str">
        <f>TEXT(SalesData[[#This Row],[Order Date]],"mmmm")</f>
        <v>October</v>
      </c>
      <c r="P320" t="str">
        <f>TEXT(SalesData[[#This Row],[Order Date]], "mmmm yyyyy")</f>
        <v>October 2022</v>
      </c>
      <c r="Q320" s="3">
        <f>IF(SalesData[[#This Row],[Total Sales]]=0,0,SalesData[[#This Row],[Profit]]/SalesData[[#This Row],[Total Sales]])</f>
        <v>0.27289728415782849</v>
      </c>
    </row>
    <row r="321" spans="1:17" x14ac:dyDescent="0.3">
      <c r="A321" t="s">
        <v>376</v>
      </c>
      <c r="B321" s="2">
        <v>44862</v>
      </c>
      <c r="C321" t="s">
        <v>20</v>
      </c>
      <c r="D321" t="s">
        <v>21</v>
      </c>
      <c r="E321" t="s">
        <v>15</v>
      </c>
      <c r="F321" t="s">
        <v>22</v>
      </c>
      <c r="G321" t="s">
        <v>43</v>
      </c>
      <c r="H321">
        <v>4</v>
      </c>
      <c r="I321">
        <v>1076.3699999999999</v>
      </c>
      <c r="J321">
        <v>4305.4799999999996</v>
      </c>
      <c r="K321">
        <v>1218.32</v>
      </c>
      <c r="L321" t="s">
        <v>34</v>
      </c>
      <c r="M321">
        <f>YEAR(SalesData[[#This Row],[Order Date]])</f>
        <v>2022</v>
      </c>
      <c r="N321">
        <f>MONTH(SalesData[[#This Row],[Order Date]])</f>
        <v>10</v>
      </c>
      <c r="O321" t="str">
        <f>TEXT(SalesData[[#This Row],[Order Date]],"mmmm")</f>
        <v>October</v>
      </c>
      <c r="P321" t="str">
        <f>TEXT(SalesData[[#This Row],[Order Date]], "mmmm yyyyy")</f>
        <v>October 2022</v>
      </c>
      <c r="Q321" s="3">
        <f>IF(SalesData[[#This Row],[Total Sales]]=0,0,SalesData[[#This Row],[Profit]]/SalesData[[#This Row],[Total Sales]])</f>
        <v>0.28296961082155764</v>
      </c>
    </row>
    <row r="322" spans="1:17" x14ac:dyDescent="0.3">
      <c r="A322" t="s">
        <v>377</v>
      </c>
      <c r="B322" s="2">
        <v>44864</v>
      </c>
      <c r="C322" t="s">
        <v>25</v>
      </c>
      <c r="D322" t="s">
        <v>71</v>
      </c>
      <c r="E322" t="s">
        <v>15</v>
      </c>
      <c r="F322" t="s">
        <v>16</v>
      </c>
      <c r="G322" t="s">
        <v>17</v>
      </c>
      <c r="H322">
        <v>2</v>
      </c>
      <c r="I322">
        <v>2498.56</v>
      </c>
      <c r="J322">
        <v>4997.12</v>
      </c>
      <c r="K322">
        <v>547.9</v>
      </c>
      <c r="L322" t="s">
        <v>34</v>
      </c>
      <c r="M322">
        <f>YEAR(SalesData[[#This Row],[Order Date]])</f>
        <v>2022</v>
      </c>
      <c r="N322">
        <f>MONTH(SalesData[[#This Row],[Order Date]])</f>
        <v>10</v>
      </c>
      <c r="O322" t="str">
        <f>TEXT(SalesData[[#This Row],[Order Date]],"mmmm")</f>
        <v>October</v>
      </c>
      <c r="P322" t="str">
        <f>TEXT(SalesData[[#This Row],[Order Date]], "mmmm yyyyy")</f>
        <v>October 2022</v>
      </c>
      <c r="Q322" s="3">
        <f>IF(SalesData[[#This Row],[Total Sales]]=0,0,SalesData[[#This Row],[Profit]]/SalesData[[#This Row],[Total Sales]])</f>
        <v>0.10964315445696721</v>
      </c>
    </row>
    <row r="323" spans="1:17" x14ac:dyDescent="0.3">
      <c r="A323" t="s">
        <v>378</v>
      </c>
      <c r="B323" s="2">
        <v>44864</v>
      </c>
      <c r="C323" t="s">
        <v>41</v>
      </c>
      <c r="D323" t="s">
        <v>42</v>
      </c>
      <c r="E323" t="s">
        <v>37</v>
      </c>
      <c r="F323" t="s">
        <v>16</v>
      </c>
      <c r="G323" t="s">
        <v>82</v>
      </c>
      <c r="H323">
        <v>2</v>
      </c>
      <c r="I323">
        <v>1033.54</v>
      </c>
      <c r="J323">
        <v>2067.08</v>
      </c>
      <c r="K323">
        <v>272.29000000000002</v>
      </c>
      <c r="L323" t="s">
        <v>34</v>
      </c>
      <c r="M323">
        <f>YEAR(SalesData[[#This Row],[Order Date]])</f>
        <v>2022</v>
      </c>
      <c r="N323">
        <f>MONTH(SalesData[[#This Row],[Order Date]])</f>
        <v>10</v>
      </c>
      <c r="O323" t="str">
        <f>TEXT(SalesData[[#This Row],[Order Date]],"mmmm")</f>
        <v>October</v>
      </c>
      <c r="P323" t="str">
        <f>TEXT(SalesData[[#This Row],[Order Date]], "mmmm yyyyy")</f>
        <v>October 2022</v>
      </c>
      <c r="Q323" s="3">
        <f>IF(SalesData[[#This Row],[Total Sales]]=0,0,SalesData[[#This Row],[Profit]]/SalesData[[#This Row],[Total Sales]])</f>
        <v>0.13172688043036557</v>
      </c>
    </row>
    <row r="324" spans="1:17" x14ac:dyDescent="0.3">
      <c r="A324" t="s">
        <v>379</v>
      </c>
      <c r="B324" s="2">
        <v>44864</v>
      </c>
      <c r="C324" t="s">
        <v>30</v>
      </c>
      <c r="D324" t="s">
        <v>31</v>
      </c>
      <c r="E324" t="s">
        <v>37</v>
      </c>
      <c r="F324" t="s">
        <v>22</v>
      </c>
      <c r="G324" t="s">
        <v>23</v>
      </c>
      <c r="H324">
        <v>9</v>
      </c>
      <c r="I324">
        <v>252.65</v>
      </c>
      <c r="J324">
        <v>2273.85</v>
      </c>
      <c r="K324">
        <v>650.72</v>
      </c>
      <c r="L324" t="s">
        <v>34</v>
      </c>
      <c r="M324">
        <f>YEAR(SalesData[[#This Row],[Order Date]])</f>
        <v>2022</v>
      </c>
      <c r="N324">
        <f>MONTH(SalesData[[#This Row],[Order Date]])</f>
        <v>10</v>
      </c>
      <c r="O324" t="str">
        <f>TEXT(SalesData[[#This Row],[Order Date]],"mmmm")</f>
        <v>October</v>
      </c>
      <c r="P324" t="str">
        <f>TEXT(SalesData[[#This Row],[Order Date]], "mmmm yyyyy")</f>
        <v>October 2022</v>
      </c>
      <c r="Q324" s="3">
        <f>IF(SalesData[[#This Row],[Total Sales]]=0,0,SalesData[[#This Row],[Profit]]/SalesData[[#This Row],[Total Sales]])</f>
        <v>0.28617542933790707</v>
      </c>
    </row>
    <row r="325" spans="1:17" x14ac:dyDescent="0.3">
      <c r="A325" t="s">
        <v>380</v>
      </c>
      <c r="B325" s="2">
        <v>44864</v>
      </c>
      <c r="C325" t="s">
        <v>25</v>
      </c>
      <c r="D325" t="s">
        <v>71</v>
      </c>
      <c r="E325" t="s">
        <v>27</v>
      </c>
      <c r="F325" t="s">
        <v>32</v>
      </c>
      <c r="G325" t="s">
        <v>56</v>
      </c>
      <c r="H325">
        <v>6</v>
      </c>
      <c r="I325">
        <v>2292.9499999999998</v>
      </c>
      <c r="J325">
        <v>13757.7</v>
      </c>
      <c r="K325">
        <v>1469.17</v>
      </c>
      <c r="L325" t="s">
        <v>34</v>
      </c>
      <c r="M325">
        <f>YEAR(SalesData[[#This Row],[Order Date]])</f>
        <v>2022</v>
      </c>
      <c r="N325">
        <f>MONTH(SalesData[[#This Row],[Order Date]])</f>
        <v>10</v>
      </c>
      <c r="O325" t="str">
        <f>TEXT(SalesData[[#This Row],[Order Date]],"mmmm")</f>
        <v>October</v>
      </c>
      <c r="P325" t="str">
        <f>TEXT(SalesData[[#This Row],[Order Date]], "mmmm yyyyy")</f>
        <v>October 2022</v>
      </c>
      <c r="Q325" s="3">
        <f>IF(SalesData[[#This Row],[Total Sales]]=0,0,SalesData[[#This Row],[Profit]]/SalesData[[#This Row],[Total Sales]])</f>
        <v>0.10678892547446157</v>
      </c>
    </row>
    <row r="326" spans="1:17" x14ac:dyDescent="0.3">
      <c r="A326" t="s">
        <v>381</v>
      </c>
      <c r="B326" s="2">
        <v>44864</v>
      </c>
      <c r="C326" t="s">
        <v>41</v>
      </c>
      <c r="D326" t="s">
        <v>67</v>
      </c>
      <c r="E326" t="s">
        <v>27</v>
      </c>
      <c r="F326" t="s">
        <v>49</v>
      </c>
      <c r="G326" t="s">
        <v>50</v>
      </c>
      <c r="H326">
        <v>8</v>
      </c>
      <c r="I326">
        <v>687.39</v>
      </c>
      <c r="J326">
        <v>5499.12</v>
      </c>
      <c r="K326">
        <v>1353.69</v>
      </c>
      <c r="L326" t="s">
        <v>18</v>
      </c>
      <c r="M326">
        <f>YEAR(SalesData[[#This Row],[Order Date]])</f>
        <v>2022</v>
      </c>
      <c r="N326">
        <f>MONTH(SalesData[[#This Row],[Order Date]])</f>
        <v>10</v>
      </c>
      <c r="O326" t="str">
        <f>TEXT(SalesData[[#This Row],[Order Date]],"mmmm")</f>
        <v>October</v>
      </c>
      <c r="P326" t="str">
        <f>TEXT(SalesData[[#This Row],[Order Date]], "mmmm yyyyy")</f>
        <v>October 2022</v>
      </c>
      <c r="Q326" s="3">
        <f>IF(SalesData[[#This Row],[Total Sales]]=0,0,SalesData[[#This Row],[Profit]]/SalesData[[#This Row],[Total Sales]])</f>
        <v>0.24616484092000177</v>
      </c>
    </row>
    <row r="327" spans="1:17" x14ac:dyDescent="0.3">
      <c r="A327" t="s">
        <v>382</v>
      </c>
      <c r="B327" s="2">
        <v>44867</v>
      </c>
      <c r="C327" t="s">
        <v>30</v>
      </c>
      <c r="D327" t="s">
        <v>52</v>
      </c>
      <c r="E327" t="s">
        <v>37</v>
      </c>
      <c r="F327" t="s">
        <v>16</v>
      </c>
      <c r="G327" t="s">
        <v>17</v>
      </c>
      <c r="H327">
        <v>7</v>
      </c>
      <c r="I327">
        <v>191.44</v>
      </c>
      <c r="J327">
        <v>1340.08</v>
      </c>
      <c r="K327">
        <v>238.81</v>
      </c>
      <c r="L327" t="s">
        <v>34</v>
      </c>
      <c r="M327">
        <f>YEAR(SalesData[[#This Row],[Order Date]])</f>
        <v>2022</v>
      </c>
      <c r="N327">
        <f>MONTH(SalesData[[#This Row],[Order Date]])</f>
        <v>11</v>
      </c>
      <c r="O327" t="str">
        <f>TEXT(SalesData[[#This Row],[Order Date]],"mmmm")</f>
        <v>November</v>
      </c>
      <c r="P327" t="str">
        <f>TEXT(SalesData[[#This Row],[Order Date]], "mmmm yyyyy")</f>
        <v>November 2022</v>
      </c>
      <c r="Q327" s="3">
        <f>IF(SalesData[[#This Row],[Total Sales]]=0,0,SalesData[[#This Row],[Profit]]/SalesData[[#This Row],[Total Sales]])</f>
        <v>0.17820577875947705</v>
      </c>
    </row>
    <row r="328" spans="1:17" x14ac:dyDescent="0.3">
      <c r="A328" t="s">
        <v>383</v>
      </c>
      <c r="B328" s="2">
        <v>44867</v>
      </c>
      <c r="C328" t="s">
        <v>41</v>
      </c>
      <c r="D328" t="s">
        <v>42</v>
      </c>
      <c r="E328" t="s">
        <v>27</v>
      </c>
      <c r="F328" t="s">
        <v>46</v>
      </c>
      <c r="G328" t="s">
        <v>123</v>
      </c>
      <c r="H328">
        <v>8</v>
      </c>
      <c r="I328">
        <v>2034.19</v>
      </c>
      <c r="J328">
        <v>16273.52</v>
      </c>
      <c r="K328">
        <v>2456.13</v>
      </c>
      <c r="L328" t="s">
        <v>18</v>
      </c>
      <c r="M328">
        <f>YEAR(SalesData[[#This Row],[Order Date]])</f>
        <v>2022</v>
      </c>
      <c r="N328">
        <f>MONTH(SalesData[[#This Row],[Order Date]])</f>
        <v>11</v>
      </c>
      <c r="O328" t="str">
        <f>TEXT(SalesData[[#This Row],[Order Date]],"mmmm")</f>
        <v>November</v>
      </c>
      <c r="P328" t="str">
        <f>TEXT(SalesData[[#This Row],[Order Date]], "mmmm yyyyy")</f>
        <v>November 2022</v>
      </c>
      <c r="Q328" s="3">
        <f>IF(SalesData[[#This Row],[Total Sales]]=0,0,SalesData[[#This Row],[Profit]]/SalesData[[#This Row],[Total Sales]])</f>
        <v>0.15092801065780484</v>
      </c>
    </row>
    <row r="329" spans="1:17" x14ac:dyDescent="0.3">
      <c r="A329" t="s">
        <v>384</v>
      </c>
      <c r="B329" s="2">
        <v>44868</v>
      </c>
      <c r="C329" t="s">
        <v>13</v>
      </c>
      <c r="D329" t="s">
        <v>36</v>
      </c>
      <c r="E329" t="s">
        <v>37</v>
      </c>
      <c r="F329" t="s">
        <v>16</v>
      </c>
      <c r="G329" t="s">
        <v>28</v>
      </c>
      <c r="H329">
        <v>1</v>
      </c>
      <c r="I329">
        <v>298.08999999999997</v>
      </c>
      <c r="J329">
        <v>298.08999999999997</v>
      </c>
      <c r="K329">
        <v>80.31</v>
      </c>
      <c r="L329" t="s">
        <v>18</v>
      </c>
      <c r="M329">
        <f>YEAR(SalesData[[#This Row],[Order Date]])</f>
        <v>2022</v>
      </c>
      <c r="N329">
        <f>MONTH(SalesData[[#This Row],[Order Date]])</f>
        <v>11</v>
      </c>
      <c r="O329" t="str">
        <f>TEXT(SalesData[[#This Row],[Order Date]],"mmmm")</f>
        <v>November</v>
      </c>
      <c r="P329" t="str">
        <f>TEXT(SalesData[[#This Row],[Order Date]], "mmmm yyyyy")</f>
        <v>November 2022</v>
      </c>
      <c r="Q329" s="3">
        <f>IF(SalesData[[#This Row],[Total Sales]]=0,0,SalesData[[#This Row],[Profit]]/SalesData[[#This Row],[Total Sales]])</f>
        <v>0.26941527726525549</v>
      </c>
    </row>
    <row r="330" spans="1:17" x14ac:dyDescent="0.3">
      <c r="A330" t="s">
        <v>385</v>
      </c>
      <c r="B330" s="2">
        <v>44868</v>
      </c>
      <c r="C330" t="s">
        <v>13</v>
      </c>
      <c r="D330" t="s">
        <v>14</v>
      </c>
      <c r="E330" t="s">
        <v>15</v>
      </c>
      <c r="F330" t="s">
        <v>22</v>
      </c>
      <c r="G330" t="s">
        <v>91</v>
      </c>
      <c r="H330">
        <v>3</v>
      </c>
      <c r="I330">
        <v>410.06</v>
      </c>
      <c r="J330">
        <v>1230.18</v>
      </c>
      <c r="K330">
        <v>322.58</v>
      </c>
      <c r="L330" t="s">
        <v>18</v>
      </c>
      <c r="M330">
        <f>YEAR(SalesData[[#This Row],[Order Date]])</f>
        <v>2022</v>
      </c>
      <c r="N330">
        <f>MONTH(SalesData[[#This Row],[Order Date]])</f>
        <v>11</v>
      </c>
      <c r="O330" t="str">
        <f>TEXT(SalesData[[#This Row],[Order Date]],"mmmm")</f>
        <v>November</v>
      </c>
      <c r="P330" t="str">
        <f>TEXT(SalesData[[#This Row],[Order Date]], "mmmm yyyyy")</f>
        <v>November 2022</v>
      </c>
      <c r="Q330" s="3">
        <f>IF(SalesData[[#This Row],[Total Sales]]=0,0,SalesData[[#This Row],[Profit]]/SalesData[[#This Row],[Total Sales]])</f>
        <v>0.26222178868133117</v>
      </c>
    </row>
    <row r="331" spans="1:17" x14ac:dyDescent="0.3">
      <c r="A331" t="s">
        <v>386</v>
      </c>
      <c r="B331" s="2">
        <v>44868</v>
      </c>
      <c r="C331" t="s">
        <v>30</v>
      </c>
      <c r="D331" t="s">
        <v>52</v>
      </c>
      <c r="E331" t="s">
        <v>27</v>
      </c>
      <c r="F331" t="s">
        <v>49</v>
      </c>
      <c r="G331" t="s">
        <v>50</v>
      </c>
      <c r="H331">
        <v>3</v>
      </c>
      <c r="I331">
        <v>831.8</v>
      </c>
      <c r="J331">
        <v>2495.4</v>
      </c>
      <c r="K331">
        <v>663.24</v>
      </c>
      <c r="L331" t="s">
        <v>18</v>
      </c>
      <c r="M331">
        <f>YEAR(SalesData[[#This Row],[Order Date]])</f>
        <v>2022</v>
      </c>
      <c r="N331">
        <f>MONTH(SalesData[[#This Row],[Order Date]])</f>
        <v>11</v>
      </c>
      <c r="O331" t="str">
        <f>TEXT(SalesData[[#This Row],[Order Date]],"mmmm")</f>
        <v>November</v>
      </c>
      <c r="P331" t="str">
        <f>TEXT(SalesData[[#This Row],[Order Date]], "mmmm yyyyy")</f>
        <v>November 2022</v>
      </c>
      <c r="Q331" s="3">
        <f>IF(SalesData[[#This Row],[Total Sales]]=0,0,SalesData[[#This Row],[Profit]]/SalesData[[#This Row],[Total Sales]])</f>
        <v>0.26578504448184659</v>
      </c>
    </row>
    <row r="332" spans="1:17" x14ac:dyDescent="0.3">
      <c r="A332" t="s">
        <v>387</v>
      </c>
      <c r="B332" s="2">
        <v>44869</v>
      </c>
      <c r="C332" t="s">
        <v>20</v>
      </c>
      <c r="D332" t="s">
        <v>21</v>
      </c>
      <c r="E332" t="s">
        <v>27</v>
      </c>
      <c r="F332" t="s">
        <v>32</v>
      </c>
      <c r="G332" t="s">
        <v>33</v>
      </c>
      <c r="H332">
        <v>6</v>
      </c>
      <c r="I332">
        <v>1067.3399999999999</v>
      </c>
      <c r="J332">
        <v>6404.04</v>
      </c>
      <c r="K332">
        <v>1778.36</v>
      </c>
      <c r="L332" t="s">
        <v>18</v>
      </c>
      <c r="M332">
        <f>YEAR(SalesData[[#This Row],[Order Date]])</f>
        <v>2022</v>
      </c>
      <c r="N332">
        <f>MONTH(SalesData[[#This Row],[Order Date]])</f>
        <v>11</v>
      </c>
      <c r="O332" t="str">
        <f>TEXT(SalesData[[#This Row],[Order Date]],"mmmm")</f>
        <v>November</v>
      </c>
      <c r="P332" t="str">
        <f>TEXT(SalesData[[#This Row],[Order Date]], "mmmm yyyyy")</f>
        <v>November 2022</v>
      </c>
      <c r="Q332" s="3">
        <f>IF(SalesData[[#This Row],[Total Sales]]=0,0,SalesData[[#This Row],[Profit]]/SalesData[[#This Row],[Total Sales]])</f>
        <v>0.27769345600589629</v>
      </c>
    </row>
    <row r="333" spans="1:17" x14ac:dyDescent="0.3">
      <c r="A333" t="s">
        <v>388</v>
      </c>
      <c r="B333" s="2">
        <v>44869</v>
      </c>
      <c r="C333" t="s">
        <v>41</v>
      </c>
      <c r="D333" t="s">
        <v>67</v>
      </c>
      <c r="E333" t="s">
        <v>27</v>
      </c>
      <c r="F333" t="s">
        <v>49</v>
      </c>
      <c r="G333" t="s">
        <v>50</v>
      </c>
      <c r="H333">
        <v>5</v>
      </c>
      <c r="I333">
        <v>714.31</v>
      </c>
      <c r="J333">
        <v>3571.55</v>
      </c>
      <c r="K333">
        <v>780.61</v>
      </c>
      <c r="L333" t="s">
        <v>34</v>
      </c>
      <c r="M333">
        <f>YEAR(SalesData[[#This Row],[Order Date]])</f>
        <v>2022</v>
      </c>
      <c r="N333">
        <f>MONTH(SalesData[[#This Row],[Order Date]])</f>
        <v>11</v>
      </c>
      <c r="O333" t="str">
        <f>TEXT(SalesData[[#This Row],[Order Date]],"mmmm")</f>
        <v>November</v>
      </c>
      <c r="P333" t="str">
        <f>TEXT(SalesData[[#This Row],[Order Date]], "mmmm yyyyy")</f>
        <v>November 2022</v>
      </c>
      <c r="Q333" s="3">
        <f>IF(SalesData[[#This Row],[Total Sales]]=0,0,SalesData[[#This Row],[Profit]]/SalesData[[#This Row],[Total Sales]])</f>
        <v>0.21856336884545924</v>
      </c>
    </row>
    <row r="334" spans="1:17" x14ac:dyDescent="0.3">
      <c r="A334" t="s">
        <v>389</v>
      </c>
      <c r="B334" s="2">
        <v>44869</v>
      </c>
      <c r="C334" t="s">
        <v>13</v>
      </c>
      <c r="D334" t="s">
        <v>36</v>
      </c>
      <c r="E334" t="s">
        <v>27</v>
      </c>
      <c r="F334" t="s">
        <v>16</v>
      </c>
      <c r="G334" t="s">
        <v>17</v>
      </c>
      <c r="H334">
        <v>5</v>
      </c>
      <c r="I334">
        <v>594.09</v>
      </c>
      <c r="J334">
        <v>2970.45</v>
      </c>
      <c r="K334">
        <v>488.15</v>
      </c>
      <c r="L334" t="s">
        <v>34</v>
      </c>
      <c r="M334">
        <f>YEAR(SalesData[[#This Row],[Order Date]])</f>
        <v>2022</v>
      </c>
      <c r="N334">
        <f>MONTH(SalesData[[#This Row],[Order Date]])</f>
        <v>11</v>
      </c>
      <c r="O334" t="str">
        <f>TEXT(SalesData[[#This Row],[Order Date]],"mmmm")</f>
        <v>November</v>
      </c>
      <c r="P334" t="str">
        <f>TEXT(SalesData[[#This Row],[Order Date]], "mmmm yyyyy")</f>
        <v>November 2022</v>
      </c>
      <c r="Q334" s="3">
        <f>IF(SalesData[[#This Row],[Total Sales]]=0,0,SalesData[[#This Row],[Profit]]/SalesData[[#This Row],[Total Sales]])</f>
        <v>0.16433537006177515</v>
      </c>
    </row>
    <row r="335" spans="1:17" x14ac:dyDescent="0.3">
      <c r="A335" t="s">
        <v>390</v>
      </c>
      <c r="B335" s="2">
        <v>44869</v>
      </c>
      <c r="C335" t="s">
        <v>13</v>
      </c>
      <c r="D335" t="s">
        <v>36</v>
      </c>
      <c r="E335" t="s">
        <v>37</v>
      </c>
      <c r="F335" t="s">
        <v>32</v>
      </c>
      <c r="G335" t="s">
        <v>60</v>
      </c>
      <c r="H335">
        <v>1</v>
      </c>
      <c r="I335">
        <v>1865.75</v>
      </c>
      <c r="J335">
        <v>1865.75</v>
      </c>
      <c r="K335">
        <v>400.94</v>
      </c>
      <c r="L335" t="s">
        <v>18</v>
      </c>
      <c r="M335">
        <f>YEAR(SalesData[[#This Row],[Order Date]])</f>
        <v>2022</v>
      </c>
      <c r="N335">
        <f>MONTH(SalesData[[#This Row],[Order Date]])</f>
        <v>11</v>
      </c>
      <c r="O335" t="str">
        <f>TEXT(SalesData[[#This Row],[Order Date]],"mmmm")</f>
        <v>November</v>
      </c>
      <c r="P335" t="str">
        <f>TEXT(SalesData[[#This Row],[Order Date]], "mmmm yyyyy")</f>
        <v>November 2022</v>
      </c>
      <c r="Q335" s="3">
        <f>IF(SalesData[[#This Row],[Total Sales]]=0,0,SalesData[[#This Row],[Profit]]/SalesData[[#This Row],[Total Sales]])</f>
        <v>0.21489481441779446</v>
      </c>
    </row>
    <row r="336" spans="1:17" x14ac:dyDescent="0.3">
      <c r="A336" t="s">
        <v>391</v>
      </c>
      <c r="B336" s="2">
        <v>44869</v>
      </c>
      <c r="C336" t="s">
        <v>30</v>
      </c>
      <c r="D336" t="s">
        <v>31</v>
      </c>
      <c r="E336" t="s">
        <v>37</v>
      </c>
      <c r="F336" t="s">
        <v>46</v>
      </c>
      <c r="G336" t="s">
        <v>68</v>
      </c>
      <c r="H336">
        <v>7</v>
      </c>
      <c r="I336">
        <v>1454.57</v>
      </c>
      <c r="J336">
        <v>10181.99</v>
      </c>
      <c r="K336">
        <v>2724.92</v>
      </c>
      <c r="L336" t="s">
        <v>34</v>
      </c>
      <c r="M336">
        <f>YEAR(SalesData[[#This Row],[Order Date]])</f>
        <v>2022</v>
      </c>
      <c r="N336">
        <f>MONTH(SalesData[[#This Row],[Order Date]])</f>
        <v>11</v>
      </c>
      <c r="O336" t="str">
        <f>TEXT(SalesData[[#This Row],[Order Date]],"mmmm")</f>
        <v>November</v>
      </c>
      <c r="P336" t="str">
        <f>TEXT(SalesData[[#This Row],[Order Date]], "mmmm yyyyy")</f>
        <v>November 2022</v>
      </c>
      <c r="Q336" s="3">
        <f>IF(SalesData[[#This Row],[Total Sales]]=0,0,SalesData[[#This Row],[Profit]]/SalesData[[#This Row],[Total Sales]])</f>
        <v>0.26762155531482551</v>
      </c>
    </row>
    <row r="337" spans="1:17" x14ac:dyDescent="0.3">
      <c r="A337" t="s">
        <v>392</v>
      </c>
      <c r="B337" s="2">
        <v>44873</v>
      </c>
      <c r="C337" t="s">
        <v>30</v>
      </c>
      <c r="D337" t="s">
        <v>31</v>
      </c>
      <c r="E337" t="s">
        <v>37</v>
      </c>
      <c r="F337" t="s">
        <v>32</v>
      </c>
      <c r="G337" t="s">
        <v>60</v>
      </c>
      <c r="H337">
        <v>9</v>
      </c>
      <c r="I337">
        <v>2370.2399999999998</v>
      </c>
      <c r="J337">
        <v>21332.16</v>
      </c>
      <c r="K337">
        <v>6260.38</v>
      </c>
      <c r="L337" t="s">
        <v>34</v>
      </c>
      <c r="M337">
        <f>YEAR(SalesData[[#This Row],[Order Date]])</f>
        <v>2022</v>
      </c>
      <c r="N337">
        <f>MONTH(SalesData[[#This Row],[Order Date]])</f>
        <v>11</v>
      </c>
      <c r="O337" t="str">
        <f>TEXT(SalesData[[#This Row],[Order Date]],"mmmm")</f>
        <v>November</v>
      </c>
      <c r="P337" t="str">
        <f>TEXT(SalesData[[#This Row],[Order Date]], "mmmm yyyyy")</f>
        <v>November 2022</v>
      </c>
      <c r="Q337" s="3">
        <f>IF(SalesData[[#This Row],[Total Sales]]=0,0,SalesData[[#This Row],[Profit]]/SalesData[[#This Row],[Total Sales]])</f>
        <v>0.29347145342993863</v>
      </c>
    </row>
    <row r="338" spans="1:17" x14ac:dyDescent="0.3">
      <c r="A338" t="s">
        <v>393</v>
      </c>
      <c r="B338" s="2">
        <v>44874</v>
      </c>
      <c r="C338" t="s">
        <v>30</v>
      </c>
      <c r="D338" t="s">
        <v>52</v>
      </c>
      <c r="E338" t="s">
        <v>15</v>
      </c>
      <c r="F338" t="s">
        <v>49</v>
      </c>
      <c r="G338" t="s">
        <v>63</v>
      </c>
      <c r="H338">
        <v>8</v>
      </c>
      <c r="I338">
        <v>2409.17</v>
      </c>
      <c r="J338">
        <v>19273.36</v>
      </c>
      <c r="K338">
        <v>3791.25</v>
      </c>
      <c r="L338" t="s">
        <v>34</v>
      </c>
      <c r="M338">
        <f>YEAR(SalesData[[#This Row],[Order Date]])</f>
        <v>2022</v>
      </c>
      <c r="N338">
        <f>MONTH(SalesData[[#This Row],[Order Date]])</f>
        <v>11</v>
      </c>
      <c r="O338" t="str">
        <f>TEXT(SalesData[[#This Row],[Order Date]],"mmmm")</f>
        <v>November</v>
      </c>
      <c r="P338" t="str">
        <f>TEXT(SalesData[[#This Row],[Order Date]], "mmmm yyyyy")</f>
        <v>November 2022</v>
      </c>
      <c r="Q338" s="3">
        <f>IF(SalesData[[#This Row],[Total Sales]]=0,0,SalesData[[#This Row],[Profit]]/SalesData[[#This Row],[Total Sales]])</f>
        <v>0.19670934388191783</v>
      </c>
    </row>
    <row r="339" spans="1:17" x14ac:dyDescent="0.3">
      <c r="A339" t="s">
        <v>394</v>
      </c>
      <c r="B339" s="2">
        <v>44874</v>
      </c>
      <c r="C339" t="s">
        <v>41</v>
      </c>
      <c r="D339" t="s">
        <v>42</v>
      </c>
      <c r="E339" t="s">
        <v>27</v>
      </c>
      <c r="F339" t="s">
        <v>32</v>
      </c>
      <c r="G339" t="s">
        <v>99</v>
      </c>
      <c r="H339">
        <v>5</v>
      </c>
      <c r="I339">
        <v>168.06</v>
      </c>
      <c r="J339">
        <v>840.3</v>
      </c>
      <c r="K339">
        <v>144.54</v>
      </c>
      <c r="L339" t="s">
        <v>34</v>
      </c>
      <c r="M339">
        <f>YEAR(SalesData[[#This Row],[Order Date]])</f>
        <v>2022</v>
      </c>
      <c r="N339">
        <f>MONTH(SalesData[[#This Row],[Order Date]])</f>
        <v>11</v>
      </c>
      <c r="O339" t="str">
        <f>TEXT(SalesData[[#This Row],[Order Date]],"mmmm")</f>
        <v>November</v>
      </c>
      <c r="P339" t="str">
        <f>TEXT(SalesData[[#This Row],[Order Date]], "mmmm yyyyy")</f>
        <v>November 2022</v>
      </c>
      <c r="Q339" s="3">
        <f>IF(SalesData[[#This Row],[Total Sales]]=0,0,SalesData[[#This Row],[Profit]]/SalesData[[#This Row],[Total Sales]])</f>
        <v>0.17200999642984649</v>
      </c>
    </row>
    <row r="340" spans="1:17" x14ac:dyDescent="0.3">
      <c r="A340" t="s">
        <v>395</v>
      </c>
      <c r="B340" s="2">
        <v>44874</v>
      </c>
      <c r="C340" t="s">
        <v>25</v>
      </c>
      <c r="D340" t="s">
        <v>26</v>
      </c>
      <c r="E340" t="s">
        <v>27</v>
      </c>
      <c r="F340" t="s">
        <v>46</v>
      </c>
      <c r="G340" t="s">
        <v>53</v>
      </c>
      <c r="H340">
        <v>3</v>
      </c>
      <c r="I340">
        <v>641.77</v>
      </c>
      <c r="J340">
        <v>1925.31</v>
      </c>
      <c r="K340">
        <v>328.95</v>
      </c>
      <c r="L340" t="s">
        <v>18</v>
      </c>
      <c r="M340">
        <f>YEAR(SalesData[[#This Row],[Order Date]])</f>
        <v>2022</v>
      </c>
      <c r="N340">
        <f>MONTH(SalesData[[#This Row],[Order Date]])</f>
        <v>11</v>
      </c>
      <c r="O340" t="str">
        <f>TEXT(SalesData[[#This Row],[Order Date]],"mmmm")</f>
        <v>November</v>
      </c>
      <c r="P340" t="str">
        <f>TEXT(SalesData[[#This Row],[Order Date]], "mmmm yyyyy")</f>
        <v>November 2022</v>
      </c>
      <c r="Q340" s="3">
        <f>IF(SalesData[[#This Row],[Total Sales]]=0,0,SalesData[[#This Row],[Profit]]/SalesData[[#This Row],[Total Sales]])</f>
        <v>0.17085560247440673</v>
      </c>
    </row>
    <row r="341" spans="1:17" x14ac:dyDescent="0.3">
      <c r="A341" t="s">
        <v>396</v>
      </c>
      <c r="B341" s="2">
        <v>44874</v>
      </c>
      <c r="C341" t="s">
        <v>13</v>
      </c>
      <c r="D341" t="s">
        <v>14</v>
      </c>
      <c r="E341" t="s">
        <v>15</v>
      </c>
      <c r="F341" t="s">
        <v>16</v>
      </c>
      <c r="G341" t="s">
        <v>28</v>
      </c>
      <c r="H341">
        <v>4</v>
      </c>
      <c r="I341">
        <v>920.01</v>
      </c>
      <c r="J341">
        <v>3680.04</v>
      </c>
      <c r="K341">
        <v>845.54</v>
      </c>
      <c r="L341" t="s">
        <v>18</v>
      </c>
      <c r="M341">
        <f>YEAR(SalesData[[#This Row],[Order Date]])</f>
        <v>2022</v>
      </c>
      <c r="N341">
        <f>MONTH(SalesData[[#This Row],[Order Date]])</f>
        <v>11</v>
      </c>
      <c r="O341" t="str">
        <f>TEXT(SalesData[[#This Row],[Order Date]],"mmmm")</f>
        <v>November</v>
      </c>
      <c r="P341" t="str">
        <f>TEXT(SalesData[[#This Row],[Order Date]], "mmmm yyyyy")</f>
        <v>November 2022</v>
      </c>
      <c r="Q341" s="3">
        <f>IF(SalesData[[#This Row],[Total Sales]]=0,0,SalesData[[#This Row],[Profit]]/SalesData[[#This Row],[Total Sales]])</f>
        <v>0.22976380691514223</v>
      </c>
    </row>
    <row r="342" spans="1:17" x14ac:dyDescent="0.3">
      <c r="A342" t="s">
        <v>397</v>
      </c>
      <c r="B342" s="2">
        <v>44874</v>
      </c>
      <c r="C342" t="s">
        <v>30</v>
      </c>
      <c r="D342" t="s">
        <v>31</v>
      </c>
      <c r="E342" t="s">
        <v>15</v>
      </c>
      <c r="F342" t="s">
        <v>22</v>
      </c>
      <c r="G342" t="s">
        <v>23</v>
      </c>
      <c r="H342">
        <v>7</v>
      </c>
      <c r="I342">
        <v>123.44</v>
      </c>
      <c r="J342">
        <v>864.08</v>
      </c>
      <c r="K342">
        <v>139.62</v>
      </c>
      <c r="L342" t="s">
        <v>18</v>
      </c>
      <c r="M342">
        <f>YEAR(SalesData[[#This Row],[Order Date]])</f>
        <v>2022</v>
      </c>
      <c r="N342">
        <f>MONTH(SalesData[[#This Row],[Order Date]])</f>
        <v>11</v>
      </c>
      <c r="O342" t="str">
        <f>TEXT(SalesData[[#This Row],[Order Date]],"mmmm")</f>
        <v>November</v>
      </c>
      <c r="P342" t="str">
        <f>TEXT(SalesData[[#This Row],[Order Date]], "mmmm yyyyy")</f>
        <v>November 2022</v>
      </c>
      <c r="Q342" s="3">
        <f>IF(SalesData[[#This Row],[Total Sales]]=0,0,SalesData[[#This Row],[Profit]]/SalesData[[#This Row],[Total Sales]])</f>
        <v>0.16158226090176836</v>
      </c>
    </row>
    <row r="343" spans="1:17" x14ac:dyDescent="0.3">
      <c r="A343" t="s">
        <v>398</v>
      </c>
      <c r="B343" s="2">
        <v>44876</v>
      </c>
      <c r="C343" t="s">
        <v>20</v>
      </c>
      <c r="D343" t="s">
        <v>121</v>
      </c>
      <c r="E343" t="s">
        <v>27</v>
      </c>
      <c r="F343" t="s">
        <v>22</v>
      </c>
      <c r="G343" t="s">
        <v>43</v>
      </c>
      <c r="H343">
        <v>6</v>
      </c>
      <c r="I343">
        <v>2090.0700000000002</v>
      </c>
      <c r="J343">
        <v>12540.42</v>
      </c>
      <c r="K343">
        <v>1281.71</v>
      </c>
      <c r="L343" t="s">
        <v>18</v>
      </c>
      <c r="M343">
        <f>YEAR(SalesData[[#This Row],[Order Date]])</f>
        <v>2022</v>
      </c>
      <c r="N343">
        <f>MONTH(SalesData[[#This Row],[Order Date]])</f>
        <v>11</v>
      </c>
      <c r="O343" t="str">
        <f>TEXT(SalesData[[#This Row],[Order Date]],"mmmm")</f>
        <v>November</v>
      </c>
      <c r="P343" t="str">
        <f>TEXT(SalesData[[#This Row],[Order Date]], "mmmm yyyyy")</f>
        <v>November 2022</v>
      </c>
      <c r="Q343" s="3">
        <f>IF(SalesData[[#This Row],[Total Sales]]=0,0,SalesData[[#This Row],[Profit]]/SalesData[[#This Row],[Total Sales]])</f>
        <v>0.10220630568992108</v>
      </c>
    </row>
    <row r="344" spans="1:17" x14ac:dyDescent="0.3">
      <c r="A344" t="s">
        <v>399</v>
      </c>
      <c r="B344" s="2">
        <v>44877</v>
      </c>
      <c r="C344" t="s">
        <v>41</v>
      </c>
      <c r="D344" t="s">
        <v>67</v>
      </c>
      <c r="E344" t="s">
        <v>37</v>
      </c>
      <c r="F344" t="s">
        <v>46</v>
      </c>
      <c r="G344" t="s">
        <v>123</v>
      </c>
      <c r="H344">
        <v>9</v>
      </c>
      <c r="I344">
        <v>2362.9499999999998</v>
      </c>
      <c r="J344">
        <v>21266.55</v>
      </c>
      <c r="K344">
        <v>2294.35</v>
      </c>
      <c r="L344" t="s">
        <v>18</v>
      </c>
      <c r="M344">
        <f>YEAR(SalesData[[#This Row],[Order Date]])</f>
        <v>2022</v>
      </c>
      <c r="N344">
        <f>MONTH(SalesData[[#This Row],[Order Date]])</f>
        <v>11</v>
      </c>
      <c r="O344" t="str">
        <f>TEXT(SalesData[[#This Row],[Order Date]],"mmmm")</f>
        <v>November</v>
      </c>
      <c r="P344" t="str">
        <f>TEXT(SalesData[[#This Row],[Order Date]], "mmmm yyyyy")</f>
        <v>November 2022</v>
      </c>
      <c r="Q344" s="3">
        <f>IF(SalesData[[#This Row],[Total Sales]]=0,0,SalesData[[#This Row],[Profit]]/SalesData[[#This Row],[Total Sales]])</f>
        <v>0.1078853880859848</v>
      </c>
    </row>
    <row r="345" spans="1:17" x14ac:dyDescent="0.3">
      <c r="A345" t="s">
        <v>400</v>
      </c>
      <c r="B345" s="2">
        <v>44879</v>
      </c>
      <c r="C345" t="s">
        <v>41</v>
      </c>
      <c r="D345" t="s">
        <v>67</v>
      </c>
      <c r="E345" t="s">
        <v>37</v>
      </c>
      <c r="F345" t="s">
        <v>46</v>
      </c>
      <c r="G345" t="s">
        <v>47</v>
      </c>
      <c r="H345">
        <v>7</v>
      </c>
      <c r="I345">
        <v>459.47</v>
      </c>
      <c r="J345">
        <v>3216.29</v>
      </c>
      <c r="K345">
        <v>743.14</v>
      </c>
      <c r="L345" t="s">
        <v>34</v>
      </c>
      <c r="M345">
        <f>YEAR(SalesData[[#This Row],[Order Date]])</f>
        <v>2022</v>
      </c>
      <c r="N345">
        <f>MONTH(SalesData[[#This Row],[Order Date]])</f>
        <v>11</v>
      </c>
      <c r="O345" t="str">
        <f>TEXT(SalesData[[#This Row],[Order Date]],"mmmm")</f>
        <v>November</v>
      </c>
      <c r="P345" t="str">
        <f>TEXT(SalesData[[#This Row],[Order Date]], "mmmm yyyyy")</f>
        <v>November 2022</v>
      </c>
      <c r="Q345" s="3">
        <f>IF(SalesData[[#This Row],[Total Sales]]=0,0,SalesData[[#This Row],[Profit]]/SalesData[[#This Row],[Total Sales]])</f>
        <v>0.23105503546011086</v>
      </c>
    </row>
    <row r="346" spans="1:17" x14ac:dyDescent="0.3">
      <c r="A346" t="s">
        <v>401</v>
      </c>
      <c r="B346" s="2">
        <v>44879</v>
      </c>
      <c r="C346" t="s">
        <v>30</v>
      </c>
      <c r="D346" t="s">
        <v>52</v>
      </c>
      <c r="E346" t="s">
        <v>15</v>
      </c>
      <c r="F346" t="s">
        <v>46</v>
      </c>
      <c r="G346" t="s">
        <v>47</v>
      </c>
      <c r="H346">
        <v>4</v>
      </c>
      <c r="I346">
        <v>835.57</v>
      </c>
      <c r="J346">
        <v>3342.28</v>
      </c>
      <c r="K346">
        <v>731.21</v>
      </c>
      <c r="L346" t="s">
        <v>34</v>
      </c>
      <c r="M346">
        <f>YEAR(SalesData[[#This Row],[Order Date]])</f>
        <v>2022</v>
      </c>
      <c r="N346">
        <f>MONTH(SalesData[[#This Row],[Order Date]])</f>
        <v>11</v>
      </c>
      <c r="O346" t="str">
        <f>TEXT(SalesData[[#This Row],[Order Date]],"mmmm")</f>
        <v>November</v>
      </c>
      <c r="P346" t="str">
        <f>TEXT(SalesData[[#This Row],[Order Date]], "mmmm yyyyy")</f>
        <v>November 2022</v>
      </c>
      <c r="Q346" s="3">
        <f>IF(SalesData[[#This Row],[Total Sales]]=0,0,SalesData[[#This Row],[Profit]]/SalesData[[#This Row],[Total Sales]])</f>
        <v>0.21877580573740082</v>
      </c>
    </row>
    <row r="347" spans="1:17" x14ac:dyDescent="0.3">
      <c r="A347" t="s">
        <v>402</v>
      </c>
      <c r="B347" s="2">
        <v>44879</v>
      </c>
      <c r="C347" t="s">
        <v>30</v>
      </c>
      <c r="D347" t="s">
        <v>31</v>
      </c>
      <c r="E347" t="s">
        <v>27</v>
      </c>
      <c r="F347" t="s">
        <v>46</v>
      </c>
      <c r="G347" t="s">
        <v>68</v>
      </c>
      <c r="H347">
        <v>9</v>
      </c>
      <c r="I347">
        <v>1862.19</v>
      </c>
      <c r="J347">
        <v>16759.71</v>
      </c>
      <c r="K347">
        <v>2317.06</v>
      </c>
      <c r="L347" t="s">
        <v>18</v>
      </c>
      <c r="M347">
        <f>YEAR(SalesData[[#This Row],[Order Date]])</f>
        <v>2022</v>
      </c>
      <c r="N347">
        <f>MONTH(SalesData[[#This Row],[Order Date]])</f>
        <v>11</v>
      </c>
      <c r="O347" t="str">
        <f>TEXT(SalesData[[#This Row],[Order Date]],"mmmm")</f>
        <v>November</v>
      </c>
      <c r="P347" t="str">
        <f>TEXT(SalesData[[#This Row],[Order Date]], "mmmm yyyyy")</f>
        <v>November 2022</v>
      </c>
      <c r="Q347" s="3">
        <f>IF(SalesData[[#This Row],[Total Sales]]=0,0,SalesData[[#This Row],[Profit]]/SalesData[[#This Row],[Total Sales]])</f>
        <v>0.13825179552629491</v>
      </c>
    </row>
    <row r="348" spans="1:17" x14ac:dyDescent="0.3">
      <c r="A348" t="s">
        <v>403</v>
      </c>
      <c r="B348" s="2">
        <v>44881</v>
      </c>
      <c r="C348" t="s">
        <v>13</v>
      </c>
      <c r="D348" t="s">
        <v>14</v>
      </c>
      <c r="E348" t="s">
        <v>37</v>
      </c>
      <c r="F348" t="s">
        <v>22</v>
      </c>
      <c r="G348" t="s">
        <v>58</v>
      </c>
      <c r="H348">
        <v>5</v>
      </c>
      <c r="I348">
        <v>2214.56</v>
      </c>
      <c r="J348">
        <v>11072.8</v>
      </c>
      <c r="K348">
        <v>2763.15</v>
      </c>
      <c r="L348" t="s">
        <v>34</v>
      </c>
      <c r="M348">
        <f>YEAR(SalesData[[#This Row],[Order Date]])</f>
        <v>2022</v>
      </c>
      <c r="N348">
        <f>MONTH(SalesData[[#This Row],[Order Date]])</f>
        <v>11</v>
      </c>
      <c r="O348" t="str">
        <f>TEXT(SalesData[[#This Row],[Order Date]],"mmmm")</f>
        <v>November</v>
      </c>
      <c r="P348" t="str">
        <f>TEXT(SalesData[[#This Row],[Order Date]], "mmmm yyyyy")</f>
        <v>November 2022</v>
      </c>
      <c r="Q348" s="3">
        <f>IF(SalesData[[#This Row],[Total Sales]]=0,0,SalesData[[#This Row],[Profit]]/SalesData[[#This Row],[Total Sales]])</f>
        <v>0.24954392746188861</v>
      </c>
    </row>
    <row r="349" spans="1:17" x14ac:dyDescent="0.3">
      <c r="A349" t="s">
        <v>404</v>
      </c>
      <c r="B349" s="2">
        <v>44881</v>
      </c>
      <c r="C349" t="s">
        <v>13</v>
      </c>
      <c r="D349" t="s">
        <v>36</v>
      </c>
      <c r="E349" t="s">
        <v>27</v>
      </c>
      <c r="F349" t="s">
        <v>32</v>
      </c>
      <c r="G349" t="s">
        <v>56</v>
      </c>
      <c r="H349">
        <v>4</v>
      </c>
      <c r="I349">
        <v>1686.81</v>
      </c>
      <c r="J349">
        <v>6747.24</v>
      </c>
      <c r="K349">
        <v>951.34</v>
      </c>
      <c r="L349" t="s">
        <v>34</v>
      </c>
      <c r="M349">
        <f>YEAR(SalesData[[#This Row],[Order Date]])</f>
        <v>2022</v>
      </c>
      <c r="N349">
        <f>MONTH(SalesData[[#This Row],[Order Date]])</f>
        <v>11</v>
      </c>
      <c r="O349" t="str">
        <f>TEXT(SalesData[[#This Row],[Order Date]],"mmmm")</f>
        <v>November</v>
      </c>
      <c r="P349" t="str">
        <f>TEXT(SalesData[[#This Row],[Order Date]], "mmmm yyyyy")</f>
        <v>November 2022</v>
      </c>
      <c r="Q349" s="3">
        <f>IF(SalesData[[#This Row],[Total Sales]]=0,0,SalesData[[#This Row],[Profit]]/SalesData[[#This Row],[Total Sales]])</f>
        <v>0.14099691132966963</v>
      </c>
    </row>
    <row r="350" spans="1:17" x14ac:dyDescent="0.3">
      <c r="A350" t="s">
        <v>405</v>
      </c>
      <c r="B350" s="2">
        <v>44881</v>
      </c>
      <c r="C350" t="s">
        <v>20</v>
      </c>
      <c r="D350" t="s">
        <v>21</v>
      </c>
      <c r="E350" t="s">
        <v>27</v>
      </c>
      <c r="F350" t="s">
        <v>46</v>
      </c>
      <c r="G350" t="s">
        <v>123</v>
      </c>
      <c r="H350">
        <v>1</v>
      </c>
      <c r="I350">
        <v>618.91999999999996</v>
      </c>
      <c r="J350">
        <v>618.91999999999996</v>
      </c>
      <c r="K350">
        <v>173.24</v>
      </c>
      <c r="L350" t="s">
        <v>34</v>
      </c>
      <c r="M350">
        <f>YEAR(SalesData[[#This Row],[Order Date]])</f>
        <v>2022</v>
      </c>
      <c r="N350">
        <f>MONTH(SalesData[[#This Row],[Order Date]])</f>
        <v>11</v>
      </c>
      <c r="O350" t="str">
        <f>TEXT(SalesData[[#This Row],[Order Date]],"mmmm")</f>
        <v>November</v>
      </c>
      <c r="P350" t="str">
        <f>TEXT(SalesData[[#This Row],[Order Date]], "mmmm yyyyy")</f>
        <v>November 2022</v>
      </c>
      <c r="Q350" s="3">
        <f>IF(SalesData[[#This Row],[Total Sales]]=0,0,SalesData[[#This Row],[Profit]]/SalesData[[#This Row],[Total Sales]])</f>
        <v>0.27990693466037619</v>
      </c>
    </row>
    <row r="351" spans="1:17" x14ac:dyDescent="0.3">
      <c r="A351" t="s">
        <v>406</v>
      </c>
      <c r="B351" s="2">
        <v>44881</v>
      </c>
      <c r="C351" t="s">
        <v>41</v>
      </c>
      <c r="D351" t="s">
        <v>42</v>
      </c>
      <c r="E351" t="s">
        <v>15</v>
      </c>
      <c r="F351" t="s">
        <v>49</v>
      </c>
      <c r="G351" t="s">
        <v>94</v>
      </c>
      <c r="H351">
        <v>3</v>
      </c>
      <c r="I351">
        <v>2433.3000000000002</v>
      </c>
      <c r="J351">
        <v>7299.9</v>
      </c>
      <c r="K351">
        <v>1935.99</v>
      </c>
      <c r="L351" t="s">
        <v>34</v>
      </c>
      <c r="M351">
        <f>YEAR(SalesData[[#This Row],[Order Date]])</f>
        <v>2022</v>
      </c>
      <c r="N351">
        <f>MONTH(SalesData[[#This Row],[Order Date]])</f>
        <v>11</v>
      </c>
      <c r="O351" t="str">
        <f>TEXT(SalesData[[#This Row],[Order Date]],"mmmm")</f>
        <v>November</v>
      </c>
      <c r="P351" t="str">
        <f>TEXT(SalesData[[#This Row],[Order Date]], "mmmm yyyyy")</f>
        <v>November 2022</v>
      </c>
      <c r="Q351" s="3">
        <f>IF(SalesData[[#This Row],[Total Sales]]=0,0,SalesData[[#This Row],[Profit]]/SalesData[[#This Row],[Total Sales]])</f>
        <v>0.26520774257181606</v>
      </c>
    </row>
    <row r="352" spans="1:17" x14ac:dyDescent="0.3">
      <c r="A352" t="s">
        <v>407</v>
      </c>
      <c r="B352" s="2">
        <v>44881</v>
      </c>
      <c r="C352" t="s">
        <v>30</v>
      </c>
      <c r="D352" t="s">
        <v>52</v>
      </c>
      <c r="E352" t="s">
        <v>37</v>
      </c>
      <c r="F352" t="s">
        <v>49</v>
      </c>
      <c r="G352" t="s">
        <v>50</v>
      </c>
      <c r="H352">
        <v>6</v>
      </c>
      <c r="I352">
        <v>1100.32</v>
      </c>
      <c r="J352">
        <v>6601.92</v>
      </c>
      <c r="K352">
        <v>698.71</v>
      </c>
      <c r="L352" t="s">
        <v>18</v>
      </c>
      <c r="M352">
        <f>YEAR(SalesData[[#This Row],[Order Date]])</f>
        <v>2022</v>
      </c>
      <c r="N352">
        <f>MONTH(SalesData[[#This Row],[Order Date]])</f>
        <v>11</v>
      </c>
      <c r="O352" t="str">
        <f>TEXT(SalesData[[#This Row],[Order Date]],"mmmm")</f>
        <v>November</v>
      </c>
      <c r="P352" t="str">
        <f>TEXT(SalesData[[#This Row],[Order Date]], "mmmm yyyyy")</f>
        <v>November 2022</v>
      </c>
      <c r="Q352" s="3">
        <f>IF(SalesData[[#This Row],[Total Sales]]=0,0,SalesData[[#This Row],[Profit]]/SalesData[[#This Row],[Total Sales]])</f>
        <v>0.10583436333672629</v>
      </c>
    </row>
    <row r="353" spans="1:17" x14ac:dyDescent="0.3">
      <c r="A353" t="s">
        <v>408</v>
      </c>
      <c r="B353" s="2">
        <v>44881</v>
      </c>
      <c r="C353" t="s">
        <v>20</v>
      </c>
      <c r="D353" t="s">
        <v>21</v>
      </c>
      <c r="E353" t="s">
        <v>15</v>
      </c>
      <c r="F353" t="s">
        <v>46</v>
      </c>
      <c r="G353" t="s">
        <v>53</v>
      </c>
      <c r="H353">
        <v>5</v>
      </c>
      <c r="I353">
        <v>326.70999999999998</v>
      </c>
      <c r="J353">
        <v>1633.55</v>
      </c>
      <c r="K353">
        <v>191.84</v>
      </c>
      <c r="L353" t="s">
        <v>18</v>
      </c>
      <c r="M353">
        <f>YEAR(SalesData[[#This Row],[Order Date]])</f>
        <v>2022</v>
      </c>
      <c r="N353">
        <f>MONTH(SalesData[[#This Row],[Order Date]])</f>
        <v>11</v>
      </c>
      <c r="O353" t="str">
        <f>TEXT(SalesData[[#This Row],[Order Date]],"mmmm")</f>
        <v>November</v>
      </c>
      <c r="P353" t="str">
        <f>TEXT(SalesData[[#This Row],[Order Date]], "mmmm yyyyy")</f>
        <v>November 2022</v>
      </c>
      <c r="Q353" s="3">
        <f>IF(SalesData[[#This Row],[Total Sales]]=0,0,SalesData[[#This Row],[Profit]]/SalesData[[#This Row],[Total Sales]])</f>
        <v>0.11743748278289615</v>
      </c>
    </row>
    <row r="354" spans="1:17" x14ac:dyDescent="0.3">
      <c r="A354" t="s">
        <v>409</v>
      </c>
      <c r="B354" s="2">
        <v>44881</v>
      </c>
      <c r="C354" t="s">
        <v>41</v>
      </c>
      <c r="D354" t="s">
        <v>42</v>
      </c>
      <c r="E354" t="s">
        <v>27</v>
      </c>
      <c r="F354" t="s">
        <v>32</v>
      </c>
      <c r="G354" t="s">
        <v>33</v>
      </c>
      <c r="H354">
        <v>8</v>
      </c>
      <c r="I354">
        <v>699.36</v>
      </c>
      <c r="J354">
        <v>5594.88</v>
      </c>
      <c r="K354">
        <v>582.91999999999996</v>
      </c>
      <c r="L354" t="s">
        <v>18</v>
      </c>
      <c r="M354">
        <f>YEAR(SalesData[[#This Row],[Order Date]])</f>
        <v>2022</v>
      </c>
      <c r="N354">
        <f>MONTH(SalesData[[#This Row],[Order Date]])</f>
        <v>11</v>
      </c>
      <c r="O354" t="str">
        <f>TEXT(SalesData[[#This Row],[Order Date]],"mmmm")</f>
        <v>November</v>
      </c>
      <c r="P354" t="str">
        <f>TEXT(SalesData[[#This Row],[Order Date]], "mmmm yyyyy")</f>
        <v>November 2022</v>
      </c>
      <c r="Q354" s="3">
        <f>IF(SalesData[[#This Row],[Total Sales]]=0,0,SalesData[[#This Row],[Profit]]/SalesData[[#This Row],[Total Sales]])</f>
        <v>0.10418811484786089</v>
      </c>
    </row>
    <row r="355" spans="1:17" x14ac:dyDescent="0.3">
      <c r="A355" t="s">
        <v>410</v>
      </c>
      <c r="B355" s="2">
        <v>44881</v>
      </c>
      <c r="C355" t="s">
        <v>30</v>
      </c>
      <c r="D355" t="s">
        <v>31</v>
      </c>
      <c r="E355" t="s">
        <v>27</v>
      </c>
      <c r="F355" t="s">
        <v>32</v>
      </c>
      <c r="G355" t="s">
        <v>33</v>
      </c>
      <c r="H355">
        <v>7</v>
      </c>
      <c r="I355">
        <v>1351.6</v>
      </c>
      <c r="J355">
        <v>9461.2000000000007</v>
      </c>
      <c r="K355">
        <v>2309.5100000000002</v>
      </c>
      <c r="L355" t="s">
        <v>34</v>
      </c>
      <c r="M355">
        <f>YEAR(SalesData[[#This Row],[Order Date]])</f>
        <v>2022</v>
      </c>
      <c r="N355">
        <f>MONTH(SalesData[[#This Row],[Order Date]])</f>
        <v>11</v>
      </c>
      <c r="O355" t="str">
        <f>TEXT(SalesData[[#This Row],[Order Date]],"mmmm")</f>
        <v>November</v>
      </c>
      <c r="P355" t="str">
        <f>TEXT(SalesData[[#This Row],[Order Date]], "mmmm yyyyy")</f>
        <v>November 2022</v>
      </c>
      <c r="Q355" s="3">
        <f>IF(SalesData[[#This Row],[Total Sales]]=0,0,SalesData[[#This Row],[Profit]]/SalesData[[#This Row],[Total Sales]])</f>
        <v>0.24410328499556083</v>
      </c>
    </row>
    <row r="356" spans="1:17" x14ac:dyDescent="0.3">
      <c r="A356" t="s">
        <v>411</v>
      </c>
      <c r="B356" s="2">
        <v>44882</v>
      </c>
      <c r="C356" t="s">
        <v>20</v>
      </c>
      <c r="D356" t="s">
        <v>21</v>
      </c>
      <c r="E356" t="s">
        <v>27</v>
      </c>
      <c r="F356" t="s">
        <v>49</v>
      </c>
      <c r="G356" t="s">
        <v>72</v>
      </c>
      <c r="H356">
        <v>5</v>
      </c>
      <c r="I356">
        <v>2324.38</v>
      </c>
      <c r="J356">
        <v>11621.9</v>
      </c>
      <c r="K356">
        <v>2157.4499999999998</v>
      </c>
      <c r="L356" t="s">
        <v>34</v>
      </c>
      <c r="M356">
        <f>YEAR(SalesData[[#This Row],[Order Date]])</f>
        <v>2022</v>
      </c>
      <c r="N356">
        <f>MONTH(SalesData[[#This Row],[Order Date]])</f>
        <v>11</v>
      </c>
      <c r="O356" t="str">
        <f>TEXT(SalesData[[#This Row],[Order Date]],"mmmm")</f>
        <v>November</v>
      </c>
      <c r="P356" t="str">
        <f>TEXT(SalesData[[#This Row],[Order Date]], "mmmm yyyyy")</f>
        <v>November 2022</v>
      </c>
      <c r="Q356" s="3">
        <f>IF(SalesData[[#This Row],[Total Sales]]=0,0,SalesData[[#This Row],[Profit]]/SalesData[[#This Row],[Total Sales]])</f>
        <v>0.18563659986749154</v>
      </c>
    </row>
    <row r="357" spans="1:17" x14ac:dyDescent="0.3">
      <c r="A357" t="s">
        <v>412</v>
      </c>
      <c r="B357" s="2">
        <v>44882</v>
      </c>
      <c r="C357" t="s">
        <v>30</v>
      </c>
      <c r="D357" t="s">
        <v>31</v>
      </c>
      <c r="E357" t="s">
        <v>27</v>
      </c>
      <c r="F357" t="s">
        <v>32</v>
      </c>
      <c r="G357" t="s">
        <v>33</v>
      </c>
      <c r="H357">
        <v>1</v>
      </c>
      <c r="I357">
        <v>1535.06</v>
      </c>
      <c r="J357">
        <v>1535.06</v>
      </c>
      <c r="K357">
        <v>242.89</v>
      </c>
      <c r="L357" t="s">
        <v>34</v>
      </c>
      <c r="M357">
        <f>YEAR(SalesData[[#This Row],[Order Date]])</f>
        <v>2022</v>
      </c>
      <c r="N357">
        <f>MONTH(SalesData[[#This Row],[Order Date]])</f>
        <v>11</v>
      </c>
      <c r="O357" t="str">
        <f>TEXT(SalesData[[#This Row],[Order Date]],"mmmm")</f>
        <v>November</v>
      </c>
      <c r="P357" t="str">
        <f>TEXT(SalesData[[#This Row],[Order Date]], "mmmm yyyyy")</f>
        <v>November 2022</v>
      </c>
      <c r="Q357" s="3">
        <f>IF(SalesData[[#This Row],[Total Sales]]=0,0,SalesData[[#This Row],[Profit]]/SalesData[[#This Row],[Total Sales]])</f>
        <v>0.1582283428660769</v>
      </c>
    </row>
    <row r="358" spans="1:17" x14ac:dyDescent="0.3">
      <c r="A358" t="s">
        <v>413</v>
      </c>
      <c r="B358" s="2">
        <v>44883</v>
      </c>
      <c r="C358" t="s">
        <v>20</v>
      </c>
      <c r="D358" t="s">
        <v>121</v>
      </c>
      <c r="E358" t="s">
        <v>15</v>
      </c>
      <c r="F358" t="s">
        <v>49</v>
      </c>
      <c r="G358" t="s">
        <v>94</v>
      </c>
      <c r="H358">
        <v>7</v>
      </c>
      <c r="I358">
        <v>2204.21</v>
      </c>
      <c r="J358">
        <v>15429.47</v>
      </c>
      <c r="K358">
        <v>2340.44</v>
      </c>
      <c r="L358" t="s">
        <v>18</v>
      </c>
      <c r="M358">
        <f>YEAR(SalesData[[#This Row],[Order Date]])</f>
        <v>2022</v>
      </c>
      <c r="N358">
        <f>MONTH(SalesData[[#This Row],[Order Date]])</f>
        <v>11</v>
      </c>
      <c r="O358" t="str">
        <f>TEXT(SalesData[[#This Row],[Order Date]],"mmmm")</f>
        <v>November</v>
      </c>
      <c r="P358" t="str">
        <f>TEXT(SalesData[[#This Row],[Order Date]], "mmmm yyyyy")</f>
        <v>November 2022</v>
      </c>
      <c r="Q358" s="3">
        <f>IF(SalesData[[#This Row],[Total Sales]]=0,0,SalesData[[#This Row],[Profit]]/SalesData[[#This Row],[Total Sales]])</f>
        <v>0.15168635085975085</v>
      </c>
    </row>
    <row r="359" spans="1:17" x14ac:dyDescent="0.3">
      <c r="A359" t="s">
        <v>414</v>
      </c>
      <c r="B359" s="2">
        <v>44885</v>
      </c>
      <c r="C359" t="s">
        <v>25</v>
      </c>
      <c r="D359" t="s">
        <v>71</v>
      </c>
      <c r="E359" t="s">
        <v>15</v>
      </c>
      <c r="F359" t="s">
        <v>32</v>
      </c>
      <c r="G359" t="s">
        <v>99</v>
      </c>
      <c r="H359">
        <v>6</v>
      </c>
      <c r="I359">
        <v>699.75</v>
      </c>
      <c r="J359">
        <v>4198.5</v>
      </c>
      <c r="K359">
        <v>624.73</v>
      </c>
      <c r="L359" t="s">
        <v>34</v>
      </c>
      <c r="M359">
        <f>YEAR(SalesData[[#This Row],[Order Date]])</f>
        <v>2022</v>
      </c>
      <c r="N359">
        <f>MONTH(SalesData[[#This Row],[Order Date]])</f>
        <v>11</v>
      </c>
      <c r="O359" t="str">
        <f>TEXT(SalesData[[#This Row],[Order Date]],"mmmm")</f>
        <v>November</v>
      </c>
      <c r="P359" t="str">
        <f>TEXT(SalesData[[#This Row],[Order Date]], "mmmm yyyyy")</f>
        <v>November 2022</v>
      </c>
      <c r="Q359" s="3">
        <f>IF(SalesData[[#This Row],[Total Sales]]=0,0,SalesData[[#This Row],[Profit]]/SalesData[[#This Row],[Total Sales]])</f>
        <v>0.14879838037394308</v>
      </c>
    </row>
    <row r="360" spans="1:17" x14ac:dyDescent="0.3">
      <c r="A360" t="s">
        <v>415</v>
      </c>
      <c r="B360" s="2">
        <v>44885</v>
      </c>
      <c r="C360" t="s">
        <v>41</v>
      </c>
      <c r="D360" t="s">
        <v>42</v>
      </c>
      <c r="E360" t="s">
        <v>27</v>
      </c>
      <c r="F360" t="s">
        <v>49</v>
      </c>
      <c r="G360" t="s">
        <v>50</v>
      </c>
      <c r="H360">
        <v>8</v>
      </c>
      <c r="I360">
        <v>329.19</v>
      </c>
      <c r="J360">
        <v>2633.52</v>
      </c>
      <c r="K360">
        <v>519.34</v>
      </c>
      <c r="L360" t="s">
        <v>18</v>
      </c>
      <c r="M360">
        <f>YEAR(SalesData[[#This Row],[Order Date]])</f>
        <v>2022</v>
      </c>
      <c r="N360">
        <f>MONTH(SalesData[[#This Row],[Order Date]])</f>
        <v>11</v>
      </c>
      <c r="O360" t="str">
        <f>TEXT(SalesData[[#This Row],[Order Date]],"mmmm")</f>
        <v>November</v>
      </c>
      <c r="P360" t="str">
        <f>TEXT(SalesData[[#This Row],[Order Date]], "mmmm yyyyy")</f>
        <v>November 2022</v>
      </c>
      <c r="Q360" s="3">
        <f>IF(SalesData[[#This Row],[Total Sales]]=0,0,SalesData[[#This Row],[Profit]]/SalesData[[#This Row],[Total Sales]])</f>
        <v>0.19720374251951761</v>
      </c>
    </row>
    <row r="361" spans="1:17" x14ac:dyDescent="0.3">
      <c r="A361" t="s">
        <v>416</v>
      </c>
      <c r="B361" s="2">
        <v>44887</v>
      </c>
      <c r="C361" t="s">
        <v>25</v>
      </c>
      <c r="D361" t="s">
        <v>71</v>
      </c>
      <c r="E361" t="s">
        <v>15</v>
      </c>
      <c r="F361" t="s">
        <v>16</v>
      </c>
      <c r="G361" t="s">
        <v>38</v>
      </c>
      <c r="H361">
        <v>1</v>
      </c>
      <c r="I361">
        <v>116.56</v>
      </c>
      <c r="J361">
        <v>116.56</v>
      </c>
      <c r="K361">
        <v>13.18</v>
      </c>
      <c r="L361" t="s">
        <v>34</v>
      </c>
      <c r="M361">
        <f>YEAR(SalesData[[#This Row],[Order Date]])</f>
        <v>2022</v>
      </c>
      <c r="N361">
        <f>MONTH(SalesData[[#This Row],[Order Date]])</f>
        <v>11</v>
      </c>
      <c r="O361" t="str">
        <f>TEXT(SalesData[[#This Row],[Order Date]],"mmmm")</f>
        <v>November</v>
      </c>
      <c r="P361" t="str">
        <f>TEXT(SalesData[[#This Row],[Order Date]], "mmmm yyyyy")</f>
        <v>November 2022</v>
      </c>
      <c r="Q361" s="3">
        <f>IF(SalesData[[#This Row],[Total Sales]]=0,0,SalesData[[#This Row],[Profit]]/SalesData[[#This Row],[Total Sales]])</f>
        <v>0.11307481125600549</v>
      </c>
    </row>
    <row r="362" spans="1:17" x14ac:dyDescent="0.3">
      <c r="A362" t="s">
        <v>417</v>
      </c>
      <c r="B362" s="2">
        <v>44887</v>
      </c>
      <c r="C362" t="s">
        <v>13</v>
      </c>
      <c r="D362" t="s">
        <v>36</v>
      </c>
      <c r="E362" t="s">
        <v>15</v>
      </c>
      <c r="F362" t="s">
        <v>46</v>
      </c>
      <c r="G362" t="s">
        <v>53</v>
      </c>
      <c r="H362">
        <v>1</v>
      </c>
      <c r="I362">
        <v>682.7</v>
      </c>
      <c r="J362">
        <v>682.7</v>
      </c>
      <c r="K362">
        <v>130.96</v>
      </c>
      <c r="L362" t="s">
        <v>18</v>
      </c>
      <c r="M362">
        <f>YEAR(SalesData[[#This Row],[Order Date]])</f>
        <v>2022</v>
      </c>
      <c r="N362">
        <f>MONTH(SalesData[[#This Row],[Order Date]])</f>
        <v>11</v>
      </c>
      <c r="O362" t="str">
        <f>TEXT(SalesData[[#This Row],[Order Date]],"mmmm")</f>
        <v>November</v>
      </c>
      <c r="P362" t="str">
        <f>TEXT(SalesData[[#This Row],[Order Date]], "mmmm yyyyy")</f>
        <v>November 2022</v>
      </c>
      <c r="Q362" s="3">
        <f>IF(SalesData[[#This Row],[Total Sales]]=0,0,SalesData[[#This Row],[Profit]]/SalesData[[#This Row],[Total Sales]])</f>
        <v>0.19182657096821445</v>
      </c>
    </row>
    <row r="363" spans="1:17" x14ac:dyDescent="0.3">
      <c r="A363" t="s">
        <v>418</v>
      </c>
      <c r="B363" s="2">
        <v>44888</v>
      </c>
      <c r="C363" t="s">
        <v>41</v>
      </c>
      <c r="D363" t="s">
        <v>42</v>
      </c>
      <c r="E363" t="s">
        <v>37</v>
      </c>
      <c r="F363" t="s">
        <v>49</v>
      </c>
      <c r="G363" t="s">
        <v>50</v>
      </c>
      <c r="H363">
        <v>9</v>
      </c>
      <c r="I363">
        <v>1890.87</v>
      </c>
      <c r="J363">
        <v>17017.830000000002</v>
      </c>
      <c r="K363">
        <v>3937.77</v>
      </c>
      <c r="L363" t="s">
        <v>34</v>
      </c>
      <c r="M363">
        <f>YEAR(SalesData[[#This Row],[Order Date]])</f>
        <v>2022</v>
      </c>
      <c r="N363">
        <f>MONTH(SalesData[[#This Row],[Order Date]])</f>
        <v>11</v>
      </c>
      <c r="O363" t="str">
        <f>TEXT(SalesData[[#This Row],[Order Date]],"mmmm")</f>
        <v>November</v>
      </c>
      <c r="P363" t="str">
        <f>TEXT(SalesData[[#This Row],[Order Date]], "mmmm yyyyy")</f>
        <v>November 2022</v>
      </c>
      <c r="Q363" s="3">
        <f>IF(SalesData[[#This Row],[Total Sales]]=0,0,SalesData[[#This Row],[Profit]]/SalesData[[#This Row],[Total Sales]])</f>
        <v>0.23139084125296819</v>
      </c>
    </row>
    <row r="364" spans="1:17" x14ac:dyDescent="0.3">
      <c r="A364" t="s">
        <v>419</v>
      </c>
      <c r="B364" s="2">
        <v>44888</v>
      </c>
      <c r="C364" t="s">
        <v>41</v>
      </c>
      <c r="D364" t="s">
        <v>42</v>
      </c>
      <c r="E364" t="s">
        <v>15</v>
      </c>
      <c r="F364" t="s">
        <v>49</v>
      </c>
      <c r="G364" t="s">
        <v>72</v>
      </c>
      <c r="H364">
        <v>9</v>
      </c>
      <c r="I364">
        <v>1588.34</v>
      </c>
      <c r="J364">
        <v>14295.06</v>
      </c>
      <c r="K364">
        <v>1984.94</v>
      </c>
      <c r="L364" t="s">
        <v>34</v>
      </c>
      <c r="M364">
        <f>YEAR(SalesData[[#This Row],[Order Date]])</f>
        <v>2022</v>
      </c>
      <c r="N364">
        <f>MONTH(SalesData[[#This Row],[Order Date]])</f>
        <v>11</v>
      </c>
      <c r="O364" t="str">
        <f>TEXT(SalesData[[#This Row],[Order Date]],"mmmm")</f>
        <v>November</v>
      </c>
      <c r="P364" t="str">
        <f>TEXT(SalesData[[#This Row],[Order Date]], "mmmm yyyyy")</f>
        <v>November 2022</v>
      </c>
      <c r="Q364" s="3">
        <f>IF(SalesData[[#This Row],[Total Sales]]=0,0,SalesData[[#This Row],[Profit]]/SalesData[[#This Row],[Total Sales]])</f>
        <v>0.13885496108445855</v>
      </c>
    </row>
    <row r="365" spans="1:17" x14ac:dyDescent="0.3">
      <c r="A365" t="s">
        <v>420</v>
      </c>
      <c r="B365" s="2">
        <v>44889</v>
      </c>
      <c r="C365" t="s">
        <v>13</v>
      </c>
      <c r="D365" t="s">
        <v>14</v>
      </c>
      <c r="E365" t="s">
        <v>27</v>
      </c>
      <c r="F365" t="s">
        <v>46</v>
      </c>
      <c r="G365" t="s">
        <v>123</v>
      </c>
      <c r="H365">
        <v>9</v>
      </c>
      <c r="I365">
        <v>2001.87</v>
      </c>
      <c r="J365">
        <v>18016.830000000002</v>
      </c>
      <c r="K365">
        <v>2704.21</v>
      </c>
      <c r="L365" t="s">
        <v>18</v>
      </c>
      <c r="M365">
        <f>YEAR(SalesData[[#This Row],[Order Date]])</f>
        <v>2022</v>
      </c>
      <c r="N365">
        <f>MONTH(SalesData[[#This Row],[Order Date]])</f>
        <v>11</v>
      </c>
      <c r="O365" t="str">
        <f>TEXT(SalesData[[#This Row],[Order Date]],"mmmm")</f>
        <v>November</v>
      </c>
      <c r="P365" t="str">
        <f>TEXT(SalesData[[#This Row],[Order Date]], "mmmm yyyyy")</f>
        <v>November 2022</v>
      </c>
      <c r="Q365" s="3">
        <f>IF(SalesData[[#This Row],[Total Sales]]=0,0,SalesData[[#This Row],[Profit]]/SalesData[[#This Row],[Total Sales]])</f>
        <v>0.15009355141831277</v>
      </c>
    </row>
    <row r="366" spans="1:17" x14ac:dyDescent="0.3">
      <c r="A366" t="s">
        <v>421</v>
      </c>
      <c r="B366" s="2">
        <v>44891</v>
      </c>
      <c r="C366" t="s">
        <v>20</v>
      </c>
      <c r="D366" t="s">
        <v>121</v>
      </c>
      <c r="E366" t="s">
        <v>15</v>
      </c>
      <c r="F366" t="s">
        <v>22</v>
      </c>
      <c r="G366" t="s">
        <v>58</v>
      </c>
      <c r="H366">
        <v>5</v>
      </c>
      <c r="I366">
        <v>2118.67</v>
      </c>
      <c r="J366">
        <v>10593.35</v>
      </c>
      <c r="K366">
        <v>1267.1400000000001</v>
      </c>
      <c r="L366" t="s">
        <v>18</v>
      </c>
      <c r="M366">
        <f>YEAR(SalesData[[#This Row],[Order Date]])</f>
        <v>2022</v>
      </c>
      <c r="N366">
        <f>MONTH(SalesData[[#This Row],[Order Date]])</f>
        <v>11</v>
      </c>
      <c r="O366" t="str">
        <f>TEXT(SalesData[[#This Row],[Order Date]],"mmmm")</f>
        <v>November</v>
      </c>
      <c r="P366" t="str">
        <f>TEXT(SalesData[[#This Row],[Order Date]], "mmmm yyyyy")</f>
        <v>November 2022</v>
      </c>
      <c r="Q366" s="3">
        <f>IF(SalesData[[#This Row],[Total Sales]]=0,0,SalesData[[#This Row],[Profit]]/SalesData[[#This Row],[Total Sales]])</f>
        <v>0.11961655189340482</v>
      </c>
    </row>
    <row r="367" spans="1:17" x14ac:dyDescent="0.3">
      <c r="A367" t="s">
        <v>422</v>
      </c>
      <c r="B367" s="2">
        <v>44891</v>
      </c>
      <c r="C367" t="s">
        <v>20</v>
      </c>
      <c r="D367" t="s">
        <v>121</v>
      </c>
      <c r="E367" t="s">
        <v>15</v>
      </c>
      <c r="F367" t="s">
        <v>16</v>
      </c>
      <c r="G367" t="s">
        <v>28</v>
      </c>
      <c r="H367">
        <v>4</v>
      </c>
      <c r="I367">
        <v>245.92</v>
      </c>
      <c r="J367">
        <v>983.68</v>
      </c>
      <c r="K367">
        <v>251.18</v>
      </c>
      <c r="L367" t="s">
        <v>34</v>
      </c>
      <c r="M367">
        <f>YEAR(SalesData[[#This Row],[Order Date]])</f>
        <v>2022</v>
      </c>
      <c r="N367">
        <f>MONTH(SalesData[[#This Row],[Order Date]])</f>
        <v>11</v>
      </c>
      <c r="O367" t="str">
        <f>TEXT(SalesData[[#This Row],[Order Date]],"mmmm")</f>
        <v>November</v>
      </c>
      <c r="P367" t="str">
        <f>TEXT(SalesData[[#This Row],[Order Date]], "mmmm yyyyy")</f>
        <v>November 2022</v>
      </c>
      <c r="Q367" s="3">
        <f>IF(SalesData[[#This Row],[Total Sales]]=0,0,SalesData[[#This Row],[Profit]]/SalesData[[#This Row],[Total Sales]])</f>
        <v>0.25534726740403385</v>
      </c>
    </row>
    <row r="368" spans="1:17" x14ac:dyDescent="0.3">
      <c r="A368" t="s">
        <v>423</v>
      </c>
      <c r="B368" s="2">
        <v>44896</v>
      </c>
      <c r="C368" t="s">
        <v>30</v>
      </c>
      <c r="D368" t="s">
        <v>52</v>
      </c>
      <c r="E368" t="s">
        <v>27</v>
      </c>
      <c r="F368" t="s">
        <v>46</v>
      </c>
      <c r="G368" t="s">
        <v>47</v>
      </c>
      <c r="H368">
        <v>3</v>
      </c>
      <c r="I368">
        <v>271.33</v>
      </c>
      <c r="J368">
        <v>813.99</v>
      </c>
      <c r="K368">
        <v>206.91</v>
      </c>
      <c r="L368" t="s">
        <v>18</v>
      </c>
      <c r="M368">
        <f>YEAR(SalesData[[#This Row],[Order Date]])</f>
        <v>2022</v>
      </c>
      <c r="N368">
        <f>MONTH(SalesData[[#This Row],[Order Date]])</f>
        <v>12</v>
      </c>
      <c r="O368" t="str">
        <f>TEXT(SalesData[[#This Row],[Order Date]],"mmmm")</f>
        <v>December</v>
      </c>
      <c r="P368" t="str">
        <f>TEXT(SalesData[[#This Row],[Order Date]], "mmmm yyyyy")</f>
        <v>December 2022</v>
      </c>
      <c r="Q368" s="3">
        <f>IF(SalesData[[#This Row],[Total Sales]]=0,0,SalesData[[#This Row],[Profit]]/SalesData[[#This Row],[Total Sales]])</f>
        <v>0.25419231194486419</v>
      </c>
    </row>
    <row r="369" spans="1:17" x14ac:dyDescent="0.3">
      <c r="A369" t="s">
        <v>424</v>
      </c>
      <c r="B369" s="2">
        <v>44899</v>
      </c>
      <c r="C369" t="s">
        <v>25</v>
      </c>
      <c r="D369" t="s">
        <v>71</v>
      </c>
      <c r="E369" t="s">
        <v>37</v>
      </c>
      <c r="F369" t="s">
        <v>22</v>
      </c>
      <c r="G369" t="s">
        <v>58</v>
      </c>
      <c r="H369">
        <v>5</v>
      </c>
      <c r="I369">
        <v>226.67</v>
      </c>
      <c r="J369">
        <v>1133.3499999999999</v>
      </c>
      <c r="K369">
        <v>159.88999999999999</v>
      </c>
      <c r="L369" t="s">
        <v>34</v>
      </c>
      <c r="M369">
        <f>YEAR(SalesData[[#This Row],[Order Date]])</f>
        <v>2022</v>
      </c>
      <c r="N369">
        <f>MONTH(SalesData[[#This Row],[Order Date]])</f>
        <v>12</v>
      </c>
      <c r="O369" t="str">
        <f>TEXT(SalesData[[#This Row],[Order Date]],"mmmm")</f>
        <v>December</v>
      </c>
      <c r="P369" t="str">
        <f>TEXT(SalesData[[#This Row],[Order Date]], "mmmm yyyyy")</f>
        <v>December 2022</v>
      </c>
      <c r="Q369" s="3">
        <f>IF(SalesData[[#This Row],[Total Sales]]=0,0,SalesData[[#This Row],[Profit]]/SalesData[[#This Row],[Total Sales]])</f>
        <v>0.14107733709798384</v>
      </c>
    </row>
    <row r="370" spans="1:17" x14ac:dyDescent="0.3">
      <c r="A370" t="s">
        <v>425</v>
      </c>
      <c r="B370" s="2">
        <v>44901</v>
      </c>
      <c r="C370" t="s">
        <v>13</v>
      </c>
      <c r="D370" t="s">
        <v>14</v>
      </c>
      <c r="E370" t="s">
        <v>37</v>
      </c>
      <c r="F370" t="s">
        <v>32</v>
      </c>
      <c r="G370" t="s">
        <v>33</v>
      </c>
      <c r="H370">
        <v>8</v>
      </c>
      <c r="I370">
        <v>913.88</v>
      </c>
      <c r="J370">
        <v>7311.04</v>
      </c>
      <c r="K370">
        <v>1937.12</v>
      </c>
      <c r="L370" t="s">
        <v>18</v>
      </c>
      <c r="M370">
        <f>YEAR(SalesData[[#This Row],[Order Date]])</f>
        <v>2022</v>
      </c>
      <c r="N370">
        <f>MONTH(SalesData[[#This Row],[Order Date]])</f>
        <v>12</v>
      </c>
      <c r="O370" t="str">
        <f>TEXT(SalesData[[#This Row],[Order Date]],"mmmm")</f>
        <v>December</v>
      </c>
      <c r="P370" t="str">
        <f>TEXT(SalesData[[#This Row],[Order Date]], "mmmm yyyyy")</f>
        <v>December 2022</v>
      </c>
      <c r="Q370" s="3">
        <f>IF(SalesData[[#This Row],[Total Sales]]=0,0,SalesData[[#This Row],[Profit]]/SalesData[[#This Row],[Total Sales]])</f>
        <v>0.26495820020133931</v>
      </c>
    </row>
    <row r="371" spans="1:17" x14ac:dyDescent="0.3">
      <c r="A371" t="s">
        <v>426</v>
      </c>
      <c r="B371" s="2">
        <v>44901</v>
      </c>
      <c r="C371" t="s">
        <v>30</v>
      </c>
      <c r="D371" t="s">
        <v>31</v>
      </c>
      <c r="E371" t="s">
        <v>37</v>
      </c>
      <c r="F371" t="s">
        <v>46</v>
      </c>
      <c r="G371" t="s">
        <v>47</v>
      </c>
      <c r="H371">
        <v>5</v>
      </c>
      <c r="I371">
        <v>1782.73</v>
      </c>
      <c r="J371">
        <v>8913.65</v>
      </c>
      <c r="K371">
        <v>1163.3</v>
      </c>
      <c r="L371" t="s">
        <v>18</v>
      </c>
      <c r="M371">
        <f>YEAR(SalesData[[#This Row],[Order Date]])</f>
        <v>2022</v>
      </c>
      <c r="N371">
        <f>MONTH(SalesData[[#This Row],[Order Date]])</f>
        <v>12</v>
      </c>
      <c r="O371" t="str">
        <f>TEXT(SalesData[[#This Row],[Order Date]],"mmmm")</f>
        <v>December</v>
      </c>
      <c r="P371" t="str">
        <f>TEXT(SalesData[[#This Row],[Order Date]], "mmmm yyyyy")</f>
        <v>December 2022</v>
      </c>
      <c r="Q371" s="3">
        <f>IF(SalesData[[#This Row],[Total Sales]]=0,0,SalesData[[#This Row],[Profit]]/SalesData[[#This Row],[Total Sales]])</f>
        <v>0.13050770447571983</v>
      </c>
    </row>
    <row r="372" spans="1:17" x14ac:dyDescent="0.3">
      <c r="A372" t="s">
        <v>427</v>
      </c>
      <c r="B372" s="2">
        <v>44907</v>
      </c>
      <c r="C372" t="s">
        <v>25</v>
      </c>
      <c r="D372" t="s">
        <v>71</v>
      </c>
      <c r="E372" t="s">
        <v>37</v>
      </c>
      <c r="F372" t="s">
        <v>46</v>
      </c>
      <c r="G372" t="s">
        <v>68</v>
      </c>
      <c r="H372">
        <v>8</v>
      </c>
      <c r="I372">
        <v>1393.39</v>
      </c>
      <c r="J372">
        <v>11147.12</v>
      </c>
      <c r="K372">
        <v>1400.05</v>
      </c>
      <c r="L372" t="s">
        <v>18</v>
      </c>
      <c r="M372">
        <f>YEAR(SalesData[[#This Row],[Order Date]])</f>
        <v>2022</v>
      </c>
      <c r="N372">
        <f>MONTH(SalesData[[#This Row],[Order Date]])</f>
        <v>12</v>
      </c>
      <c r="O372" t="str">
        <f>TEXT(SalesData[[#This Row],[Order Date]],"mmmm")</f>
        <v>December</v>
      </c>
      <c r="P372" t="str">
        <f>TEXT(SalesData[[#This Row],[Order Date]], "mmmm yyyyy")</f>
        <v>December 2022</v>
      </c>
      <c r="Q372" s="3">
        <f>IF(SalesData[[#This Row],[Total Sales]]=0,0,SalesData[[#This Row],[Profit]]/SalesData[[#This Row],[Total Sales]])</f>
        <v>0.12559746373951297</v>
      </c>
    </row>
    <row r="373" spans="1:17" x14ac:dyDescent="0.3">
      <c r="A373" t="s">
        <v>428</v>
      </c>
      <c r="B373" s="2">
        <v>44907</v>
      </c>
      <c r="C373" t="s">
        <v>30</v>
      </c>
      <c r="D373" t="s">
        <v>31</v>
      </c>
      <c r="E373" t="s">
        <v>15</v>
      </c>
      <c r="F373" t="s">
        <v>32</v>
      </c>
      <c r="G373" t="s">
        <v>33</v>
      </c>
      <c r="H373">
        <v>8</v>
      </c>
      <c r="I373">
        <v>1883.07</v>
      </c>
      <c r="J373">
        <v>15064.56</v>
      </c>
      <c r="K373">
        <v>3187.1</v>
      </c>
      <c r="L373" t="s">
        <v>18</v>
      </c>
      <c r="M373">
        <f>YEAR(SalesData[[#This Row],[Order Date]])</f>
        <v>2022</v>
      </c>
      <c r="N373">
        <f>MONTH(SalesData[[#This Row],[Order Date]])</f>
        <v>12</v>
      </c>
      <c r="O373" t="str">
        <f>TEXT(SalesData[[#This Row],[Order Date]],"mmmm")</f>
        <v>December</v>
      </c>
      <c r="P373" t="str">
        <f>TEXT(SalesData[[#This Row],[Order Date]], "mmmm yyyyy")</f>
        <v>December 2022</v>
      </c>
      <c r="Q373" s="3">
        <f>IF(SalesData[[#This Row],[Total Sales]]=0,0,SalesData[[#This Row],[Profit]]/SalesData[[#This Row],[Total Sales]])</f>
        <v>0.21156276718337608</v>
      </c>
    </row>
    <row r="374" spans="1:17" x14ac:dyDescent="0.3">
      <c r="A374" t="s">
        <v>429</v>
      </c>
      <c r="B374" s="2">
        <v>44907</v>
      </c>
      <c r="C374" t="s">
        <v>13</v>
      </c>
      <c r="D374" t="s">
        <v>14</v>
      </c>
      <c r="E374" t="s">
        <v>27</v>
      </c>
      <c r="F374" t="s">
        <v>49</v>
      </c>
      <c r="G374" t="s">
        <v>94</v>
      </c>
      <c r="H374">
        <v>7</v>
      </c>
      <c r="I374">
        <v>330</v>
      </c>
      <c r="J374">
        <v>2310</v>
      </c>
      <c r="K374">
        <v>584.34</v>
      </c>
      <c r="L374" t="s">
        <v>34</v>
      </c>
      <c r="M374">
        <f>YEAR(SalesData[[#This Row],[Order Date]])</f>
        <v>2022</v>
      </c>
      <c r="N374">
        <f>MONTH(SalesData[[#This Row],[Order Date]])</f>
        <v>12</v>
      </c>
      <c r="O374" t="str">
        <f>TEXT(SalesData[[#This Row],[Order Date]],"mmmm")</f>
        <v>December</v>
      </c>
      <c r="P374" t="str">
        <f>TEXT(SalesData[[#This Row],[Order Date]], "mmmm yyyyy")</f>
        <v>December 2022</v>
      </c>
      <c r="Q374" s="3">
        <f>IF(SalesData[[#This Row],[Total Sales]]=0,0,SalesData[[#This Row],[Profit]]/SalesData[[#This Row],[Total Sales]])</f>
        <v>0.252961038961039</v>
      </c>
    </row>
    <row r="375" spans="1:17" x14ac:dyDescent="0.3">
      <c r="A375" t="s">
        <v>430</v>
      </c>
      <c r="B375" s="2">
        <v>44907</v>
      </c>
      <c r="C375" t="s">
        <v>30</v>
      </c>
      <c r="D375" t="s">
        <v>31</v>
      </c>
      <c r="E375" t="s">
        <v>37</v>
      </c>
      <c r="F375" t="s">
        <v>32</v>
      </c>
      <c r="G375" t="s">
        <v>60</v>
      </c>
      <c r="H375">
        <v>4</v>
      </c>
      <c r="I375">
        <v>94.1</v>
      </c>
      <c r="J375">
        <v>376.4</v>
      </c>
      <c r="K375">
        <v>69.37</v>
      </c>
      <c r="L375" t="s">
        <v>34</v>
      </c>
      <c r="M375">
        <f>YEAR(SalesData[[#This Row],[Order Date]])</f>
        <v>2022</v>
      </c>
      <c r="N375">
        <f>MONTH(SalesData[[#This Row],[Order Date]])</f>
        <v>12</v>
      </c>
      <c r="O375" t="str">
        <f>TEXT(SalesData[[#This Row],[Order Date]],"mmmm")</f>
        <v>December</v>
      </c>
      <c r="P375" t="str">
        <f>TEXT(SalesData[[#This Row],[Order Date]], "mmmm yyyyy")</f>
        <v>December 2022</v>
      </c>
      <c r="Q375" s="3">
        <f>IF(SalesData[[#This Row],[Total Sales]]=0,0,SalesData[[#This Row],[Profit]]/SalesData[[#This Row],[Total Sales]])</f>
        <v>0.18429861849096707</v>
      </c>
    </row>
    <row r="376" spans="1:17" x14ac:dyDescent="0.3">
      <c r="A376" t="s">
        <v>431</v>
      </c>
      <c r="B376" s="2">
        <v>44907</v>
      </c>
      <c r="C376" t="s">
        <v>30</v>
      </c>
      <c r="D376" t="s">
        <v>52</v>
      </c>
      <c r="E376" t="s">
        <v>27</v>
      </c>
      <c r="F376" t="s">
        <v>46</v>
      </c>
      <c r="G376" t="s">
        <v>68</v>
      </c>
      <c r="H376">
        <v>6</v>
      </c>
      <c r="I376">
        <v>161.84</v>
      </c>
      <c r="J376">
        <v>971.04</v>
      </c>
      <c r="K376">
        <v>124.3</v>
      </c>
      <c r="L376" t="s">
        <v>34</v>
      </c>
      <c r="M376">
        <f>YEAR(SalesData[[#This Row],[Order Date]])</f>
        <v>2022</v>
      </c>
      <c r="N376">
        <f>MONTH(SalesData[[#This Row],[Order Date]])</f>
        <v>12</v>
      </c>
      <c r="O376" t="str">
        <f>TEXT(SalesData[[#This Row],[Order Date]],"mmmm")</f>
        <v>December</v>
      </c>
      <c r="P376" t="str">
        <f>TEXT(SalesData[[#This Row],[Order Date]], "mmmm yyyyy")</f>
        <v>December 2022</v>
      </c>
      <c r="Q376" s="3">
        <f>IF(SalesData[[#This Row],[Total Sales]]=0,0,SalesData[[#This Row],[Profit]]/SalesData[[#This Row],[Total Sales]])</f>
        <v>0.12800708518701598</v>
      </c>
    </row>
    <row r="377" spans="1:17" x14ac:dyDescent="0.3">
      <c r="A377" t="s">
        <v>432</v>
      </c>
      <c r="B377" s="2">
        <v>44907</v>
      </c>
      <c r="C377" t="s">
        <v>41</v>
      </c>
      <c r="D377" t="s">
        <v>67</v>
      </c>
      <c r="E377" t="s">
        <v>37</v>
      </c>
      <c r="F377" t="s">
        <v>46</v>
      </c>
      <c r="G377" t="s">
        <v>47</v>
      </c>
      <c r="H377">
        <v>8</v>
      </c>
      <c r="I377">
        <v>166.72</v>
      </c>
      <c r="J377">
        <v>1333.76</v>
      </c>
      <c r="K377">
        <v>327.24</v>
      </c>
      <c r="L377" t="s">
        <v>34</v>
      </c>
      <c r="M377">
        <f>YEAR(SalesData[[#This Row],[Order Date]])</f>
        <v>2022</v>
      </c>
      <c r="N377">
        <f>MONTH(SalesData[[#This Row],[Order Date]])</f>
        <v>12</v>
      </c>
      <c r="O377" t="str">
        <f>TEXT(SalesData[[#This Row],[Order Date]],"mmmm")</f>
        <v>December</v>
      </c>
      <c r="P377" t="str">
        <f>TEXT(SalesData[[#This Row],[Order Date]], "mmmm yyyyy")</f>
        <v>December 2022</v>
      </c>
      <c r="Q377" s="3">
        <f>IF(SalesData[[#This Row],[Total Sales]]=0,0,SalesData[[#This Row],[Profit]]/SalesData[[#This Row],[Total Sales]])</f>
        <v>0.24535148752399233</v>
      </c>
    </row>
    <row r="378" spans="1:17" x14ac:dyDescent="0.3">
      <c r="A378" t="s">
        <v>433</v>
      </c>
      <c r="B378" s="2">
        <v>44907</v>
      </c>
      <c r="C378" t="s">
        <v>25</v>
      </c>
      <c r="D378" t="s">
        <v>71</v>
      </c>
      <c r="E378" t="s">
        <v>27</v>
      </c>
      <c r="F378" t="s">
        <v>22</v>
      </c>
      <c r="G378" t="s">
        <v>58</v>
      </c>
      <c r="H378">
        <v>5</v>
      </c>
      <c r="I378">
        <v>988.69</v>
      </c>
      <c r="J378">
        <v>4943.45</v>
      </c>
      <c r="K378">
        <v>1007.39</v>
      </c>
      <c r="L378" t="s">
        <v>18</v>
      </c>
      <c r="M378">
        <f>YEAR(SalesData[[#This Row],[Order Date]])</f>
        <v>2022</v>
      </c>
      <c r="N378">
        <f>MONTH(SalesData[[#This Row],[Order Date]])</f>
        <v>12</v>
      </c>
      <c r="O378" t="str">
        <f>TEXT(SalesData[[#This Row],[Order Date]],"mmmm")</f>
        <v>December</v>
      </c>
      <c r="P378" t="str">
        <f>TEXT(SalesData[[#This Row],[Order Date]], "mmmm yyyyy")</f>
        <v>December 2022</v>
      </c>
      <c r="Q378" s="3">
        <f>IF(SalesData[[#This Row],[Total Sales]]=0,0,SalesData[[#This Row],[Profit]]/SalesData[[#This Row],[Total Sales]])</f>
        <v>0.20378278327888419</v>
      </c>
    </row>
    <row r="379" spans="1:17" x14ac:dyDescent="0.3">
      <c r="A379" t="s">
        <v>434</v>
      </c>
      <c r="B379" s="2">
        <v>44907</v>
      </c>
      <c r="C379" t="s">
        <v>25</v>
      </c>
      <c r="D379" t="s">
        <v>26</v>
      </c>
      <c r="E379" t="s">
        <v>15</v>
      </c>
      <c r="F379" t="s">
        <v>16</v>
      </c>
      <c r="G379" t="s">
        <v>28</v>
      </c>
      <c r="H379">
        <v>9</v>
      </c>
      <c r="I379">
        <v>587.22</v>
      </c>
      <c r="J379">
        <v>5284.98</v>
      </c>
      <c r="K379">
        <v>564.09</v>
      </c>
      <c r="L379" t="s">
        <v>18</v>
      </c>
      <c r="M379">
        <f>YEAR(SalesData[[#This Row],[Order Date]])</f>
        <v>2022</v>
      </c>
      <c r="N379">
        <f>MONTH(SalesData[[#This Row],[Order Date]])</f>
        <v>12</v>
      </c>
      <c r="O379" t="str">
        <f>TEXT(SalesData[[#This Row],[Order Date]],"mmmm")</f>
        <v>December</v>
      </c>
      <c r="P379" t="str">
        <f>TEXT(SalesData[[#This Row],[Order Date]], "mmmm yyyyy")</f>
        <v>December 2022</v>
      </c>
      <c r="Q379" s="3">
        <f>IF(SalesData[[#This Row],[Total Sales]]=0,0,SalesData[[#This Row],[Profit]]/SalesData[[#This Row],[Total Sales]])</f>
        <v>0.10673455717902434</v>
      </c>
    </row>
    <row r="380" spans="1:17" x14ac:dyDescent="0.3">
      <c r="A380" t="s">
        <v>435</v>
      </c>
      <c r="B380" s="2">
        <v>44910</v>
      </c>
      <c r="C380" t="s">
        <v>41</v>
      </c>
      <c r="D380" t="s">
        <v>42</v>
      </c>
      <c r="E380" t="s">
        <v>37</v>
      </c>
      <c r="F380" t="s">
        <v>49</v>
      </c>
      <c r="G380" t="s">
        <v>50</v>
      </c>
      <c r="H380">
        <v>1</v>
      </c>
      <c r="I380">
        <v>2494.46</v>
      </c>
      <c r="J380">
        <v>2494.46</v>
      </c>
      <c r="K380">
        <v>382.54</v>
      </c>
      <c r="L380" t="s">
        <v>18</v>
      </c>
      <c r="M380">
        <f>YEAR(SalesData[[#This Row],[Order Date]])</f>
        <v>2022</v>
      </c>
      <c r="N380">
        <f>MONTH(SalesData[[#This Row],[Order Date]])</f>
        <v>12</v>
      </c>
      <c r="O380" t="str">
        <f>TEXT(SalesData[[#This Row],[Order Date]],"mmmm")</f>
        <v>December</v>
      </c>
      <c r="P380" t="str">
        <f>TEXT(SalesData[[#This Row],[Order Date]], "mmmm yyyyy")</f>
        <v>December 2022</v>
      </c>
      <c r="Q380" s="3">
        <f>IF(SalesData[[#This Row],[Total Sales]]=0,0,SalesData[[#This Row],[Profit]]/SalesData[[#This Row],[Total Sales]])</f>
        <v>0.15335583653375881</v>
      </c>
    </row>
    <row r="381" spans="1:17" x14ac:dyDescent="0.3">
      <c r="A381" t="s">
        <v>436</v>
      </c>
      <c r="B381" s="2">
        <v>44910</v>
      </c>
      <c r="C381" t="s">
        <v>20</v>
      </c>
      <c r="D381" t="s">
        <v>121</v>
      </c>
      <c r="E381" t="s">
        <v>27</v>
      </c>
      <c r="F381" t="s">
        <v>49</v>
      </c>
      <c r="G381" t="s">
        <v>94</v>
      </c>
      <c r="H381">
        <v>8</v>
      </c>
      <c r="I381">
        <v>177</v>
      </c>
      <c r="J381">
        <v>1416</v>
      </c>
      <c r="K381">
        <v>297.04000000000002</v>
      </c>
      <c r="L381" t="s">
        <v>34</v>
      </c>
      <c r="M381">
        <f>YEAR(SalesData[[#This Row],[Order Date]])</f>
        <v>2022</v>
      </c>
      <c r="N381">
        <f>MONTH(SalesData[[#This Row],[Order Date]])</f>
        <v>12</v>
      </c>
      <c r="O381" t="str">
        <f>TEXT(SalesData[[#This Row],[Order Date]],"mmmm")</f>
        <v>December</v>
      </c>
      <c r="P381" t="str">
        <f>TEXT(SalesData[[#This Row],[Order Date]], "mmmm yyyyy")</f>
        <v>December 2022</v>
      </c>
      <c r="Q381" s="3">
        <f>IF(SalesData[[#This Row],[Total Sales]]=0,0,SalesData[[#This Row],[Profit]]/SalesData[[#This Row],[Total Sales]])</f>
        <v>0.20977401129943504</v>
      </c>
    </row>
    <row r="382" spans="1:17" x14ac:dyDescent="0.3">
      <c r="A382" t="s">
        <v>437</v>
      </c>
      <c r="B382" s="2">
        <v>44915</v>
      </c>
      <c r="C382" t="s">
        <v>20</v>
      </c>
      <c r="D382" t="s">
        <v>21</v>
      </c>
      <c r="E382" t="s">
        <v>27</v>
      </c>
      <c r="F382" t="s">
        <v>46</v>
      </c>
      <c r="G382" t="s">
        <v>47</v>
      </c>
      <c r="H382">
        <v>5</v>
      </c>
      <c r="I382">
        <v>1779.75</v>
      </c>
      <c r="J382">
        <v>8898.75</v>
      </c>
      <c r="K382">
        <v>2013.2</v>
      </c>
      <c r="L382" t="s">
        <v>18</v>
      </c>
      <c r="M382">
        <f>YEAR(SalesData[[#This Row],[Order Date]])</f>
        <v>2022</v>
      </c>
      <c r="N382">
        <f>MONTH(SalesData[[#This Row],[Order Date]])</f>
        <v>12</v>
      </c>
      <c r="O382" t="str">
        <f>TEXT(SalesData[[#This Row],[Order Date]],"mmmm")</f>
        <v>December</v>
      </c>
      <c r="P382" t="str">
        <f>TEXT(SalesData[[#This Row],[Order Date]], "mmmm yyyyy")</f>
        <v>December 2022</v>
      </c>
      <c r="Q382" s="3">
        <f>IF(SalesData[[#This Row],[Total Sales]]=0,0,SalesData[[#This Row],[Profit]]/SalesData[[#This Row],[Total Sales]])</f>
        <v>0.22623402163225173</v>
      </c>
    </row>
    <row r="383" spans="1:17" x14ac:dyDescent="0.3">
      <c r="A383" t="s">
        <v>438</v>
      </c>
      <c r="B383" s="2">
        <v>44915</v>
      </c>
      <c r="C383" t="s">
        <v>13</v>
      </c>
      <c r="D383" t="s">
        <v>36</v>
      </c>
      <c r="E383" t="s">
        <v>15</v>
      </c>
      <c r="F383" t="s">
        <v>46</v>
      </c>
      <c r="G383" t="s">
        <v>47</v>
      </c>
      <c r="H383">
        <v>4</v>
      </c>
      <c r="I383">
        <v>2299.61</v>
      </c>
      <c r="J383">
        <v>9198.44</v>
      </c>
      <c r="K383">
        <v>1123.5899999999999</v>
      </c>
      <c r="L383" t="s">
        <v>34</v>
      </c>
      <c r="M383">
        <f>YEAR(SalesData[[#This Row],[Order Date]])</f>
        <v>2022</v>
      </c>
      <c r="N383">
        <f>MONTH(SalesData[[#This Row],[Order Date]])</f>
        <v>12</v>
      </c>
      <c r="O383" t="str">
        <f>TEXT(SalesData[[#This Row],[Order Date]],"mmmm")</f>
        <v>December</v>
      </c>
      <c r="P383" t="str">
        <f>TEXT(SalesData[[#This Row],[Order Date]], "mmmm yyyyy")</f>
        <v>December 2022</v>
      </c>
      <c r="Q383" s="3">
        <f>IF(SalesData[[#This Row],[Total Sales]]=0,0,SalesData[[#This Row],[Profit]]/SalesData[[#This Row],[Total Sales]])</f>
        <v>0.1221500602276038</v>
      </c>
    </row>
    <row r="384" spans="1:17" x14ac:dyDescent="0.3">
      <c r="A384" t="s">
        <v>439</v>
      </c>
      <c r="B384" s="2">
        <v>44918</v>
      </c>
      <c r="C384" t="s">
        <v>20</v>
      </c>
      <c r="D384" t="s">
        <v>121</v>
      </c>
      <c r="E384" t="s">
        <v>27</v>
      </c>
      <c r="F384" t="s">
        <v>16</v>
      </c>
      <c r="G384" t="s">
        <v>82</v>
      </c>
      <c r="H384">
        <v>6</v>
      </c>
      <c r="I384">
        <v>613.39</v>
      </c>
      <c r="J384">
        <v>3680.34</v>
      </c>
      <c r="K384">
        <v>524.89</v>
      </c>
      <c r="L384" t="s">
        <v>18</v>
      </c>
      <c r="M384">
        <f>YEAR(SalesData[[#This Row],[Order Date]])</f>
        <v>2022</v>
      </c>
      <c r="N384">
        <f>MONTH(SalesData[[#This Row],[Order Date]])</f>
        <v>12</v>
      </c>
      <c r="O384" t="str">
        <f>TEXT(SalesData[[#This Row],[Order Date]],"mmmm")</f>
        <v>December</v>
      </c>
      <c r="P384" t="str">
        <f>TEXT(SalesData[[#This Row],[Order Date]], "mmmm yyyyy")</f>
        <v>December 2022</v>
      </c>
      <c r="Q384" s="3">
        <f>IF(SalesData[[#This Row],[Total Sales]]=0,0,SalesData[[#This Row],[Profit]]/SalesData[[#This Row],[Total Sales]])</f>
        <v>0.1426199753283664</v>
      </c>
    </row>
    <row r="385" spans="1:17" x14ac:dyDescent="0.3">
      <c r="A385" t="s">
        <v>440</v>
      </c>
      <c r="B385" s="2">
        <v>44918</v>
      </c>
      <c r="C385" t="s">
        <v>41</v>
      </c>
      <c r="D385" t="s">
        <v>42</v>
      </c>
      <c r="E385" t="s">
        <v>27</v>
      </c>
      <c r="F385" t="s">
        <v>22</v>
      </c>
      <c r="G385" t="s">
        <v>43</v>
      </c>
      <c r="H385">
        <v>4</v>
      </c>
      <c r="I385">
        <v>1539.37</v>
      </c>
      <c r="J385">
        <v>6157.48</v>
      </c>
      <c r="K385">
        <v>1557.7</v>
      </c>
      <c r="L385" t="s">
        <v>34</v>
      </c>
      <c r="M385">
        <f>YEAR(SalesData[[#This Row],[Order Date]])</f>
        <v>2022</v>
      </c>
      <c r="N385">
        <f>MONTH(SalesData[[#This Row],[Order Date]])</f>
        <v>12</v>
      </c>
      <c r="O385" t="str">
        <f>TEXT(SalesData[[#This Row],[Order Date]],"mmmm")</f>
        <v>December</v>
      </c>
      <c r="P385" t="str">
        <f>TEXT(SalesData[[#This Row],[Order Date]], "mmmm yyyyy")</f>
        <v>December 2022</v>
      </c>
      <c r="Q385" s="3">
        <f>IF(SalesData[[#This Row],[Total Sales]]=0,0,SalesData[[#This Row],[Profit]]/SalesData[[#This Row],[Total Sales]])</f>
        <v>0.25297686715994205</v>
      </c>
    </row>
    <row r="386" spans="1:17" x14ac:dyDescent="0.3">
      <c r="A386" t="s">
        <v>441</v>
      </c>
      <c r="B386" s="2">
        <v>44919</v>
      </c>
      <c r="C386" t="s">
        <v>13</v>
      </c>
      <c r="D386" t="s">
        <v>36</v>
      </c>
      <c r="E386" t="s">
        <v>37</v>
      </c>
      <c r="F386" t="s">
        <v>32</v>
      </c>
      <c r="G386" t="s">
        <v>33</v>
      </c>
      <c r="H386">
        <v>1</v>
      </c>
      <c r="I386">
        <v>1587.52</v>
      </c>
      <c r="J386">
        <v>1587.52</v>
      </c>
      <c r="K386">
        <v>344.27</v>
      </c>
      <c r="L386" t="s">
        <v>18</v>
      </c>
      <c r="M386">
        <f>YEAR(SalesData[[#This Row],[Order Date]])</f>
        <v>2022</v>
      </c>
      <c r="N386">
        <f>MONTH(SalesData[[#This Row],[Order Date]])</f>
        <v>12</v>
      </c>
      <c r="O386" t="str">
        <f>TEXT(SalesData[[#This Row],[Order Date]],"mmmm")</f>
        <v>December</v>
      </c>
      <c r="P386" t="str">
        <f>TEXT(SalesData[[#This Row],[Order Date]], "mmmm yyyyy")</f>
        <v>December 2022</v>
      </c>
      <c r="Q386" s="3">
        <f>IF(SalesData[[#This Row],[Total Sales]]=0,0,SalesData[[#This Row],[Profit]]/SalesData[[#This Row],[Total Sales]])</f>
        <v>0.21686026002822012</v>
      </c>
    </row>
    <row r="387" spans="1:17" x14ac:dyDescent="0.3">
      <c r="A387" t="s">
        <v>442</v>
      </c>
      <c r="B387" s="2">
        <v>44919</v>
      </c>
      <c r="C387" t="s">
        <v>13</v>
      </c>
      <c r="D387" t="s">
        <v>14</v>
      </c>
      <c r="E387" t="s">
        <v>27</v>
      </c>
      <c r="F387" t="s">
        <v>16</v>
      </c>
      <c r="G387" t="s">
        <v>17</v>
      </c>
      <c r="H387">
        <v>9</v>
      </c>
      <c r="I387">
        <v>854.53</v>
      </c>
      <c r="J387">
        <v>7690.77</v>
      </c>
      <c r="K387">
        <v>1738.44</v>
      </c>
      <c r="L387" t="s">
        <v>34</v>
      </c>
      <c r="M387">
        <f>YEAR(SalesData[[#This Row],[Order Date]])</f>
        <v>2022</v>
      </c>
      <c r="N387">
        <f>MONTH(SalesData[[#This Row],[Order Date]])</f>
        <v>12</v>
      </c>
      <c r="O387" t="str">
        <f>TEXT(SalesData[[#This Row],[Order Date]],"mmmm")</f>
        <v>December</v>
      </c>
      <c r="P387" t="str">
        <f>TEXT(SalesData[[#This Row],[Order Date]], "mmmm yyyyy")</f>
        <v>December 2022</v>
      </c>
      <c r="Q387" s="3">
        <f>IF(SalesData[[#This Row],[Total Sales]]=0,0,SalesData[[#This Row],[Profit]]/SalesData[[#This Row],[Total Sales]])</f>
        <v>0.22604238587293599</v>
      </c>
    </row>
    <row r="388" spans="1:17" x14ac:dyDescent="0.3">
      <c r="A388" t="s">
        <v>443</v>
      </c>
      <c r="B388" s="2">
        <v>44919</v>
      </c>
      <c r="C388" t="s">
        <v>13</v>
      </c>
      <c r="D388" t="s">
        <v>36</v>
      </c>
      <c r="E388" t="s">
        <v>15</v>
      </c>
      <c r="F388" t="s">
        <v>16</v>
      </c>
      <c r="G388" t="s">
        <v>82</v>
      </c>
      <c r="H388">
        <v>9</v>
      </c>
      <c r="I388">
        <v>2054.14</v>
      </c>
      <c r="J388">
        <v>18487.259999999998</v>
      </c>
      <c r="K388">
        <v>5031.24</v>
      </c>
      <c r="L388" t="s">
        <v>18</v>
      </c>
      <c r="M388">
        <f>YEAR(SalesData[[#This Row],[Order Date]])</f>
        <v>2022</v>
      </c>
      <c r="N388">
        <f>MONTH(SalesData[[#This Row],[Order Date]])</f>
        <v>12</v>
      </c>
      <c r="O388" t="str">
        <f>TEXT(SalesData[[#This Row],[Order Date]],"mmmm")</f>
        <v>December</v>
      </c>
      <c r="P388" t="str">
        <f>TEXT(SalesData[[#This Row],[Order Date]], "mmmm yyyyy")</f>
        <v>December 2022</v>
      </c>
      <c r="Q388" s="3">
        <f>IF(SalesData[[#This Row],[Total Sales]]=0,0,SalesData[[#This Row],[Profit]]/SalesData[[#This Row],[Total Sales]])</f>
        <v>0.27214633212276995</v>
      </c>
    </row>
    <row r="389" spans="1:17" x14ac:dyDescent="0.3">
      <c r="A389" t="s">
        <v>444</v>
      </c>
      <c r="B389" s="2">
        <v>44920</v>
      </c>
      <c r="C389" t="s">
        <v>30</v>
      </c>
      <c r="D389" t="s">
        <v>52</v>
      </c>
      <c r="E389" t="s">
        <v>37</v>
      </c>
      <c r="F389" t="s">
        <v>16</v>
      </c>
      <c r="G389" t="s">
        <v>38</v>
      </c>
      <c r="H389">
        <v>7</v>
      </c>
      <c r="I389">
        <v>1451.09</v>
      </c>
      <c r="J389">
        <v>10157.629999999999</v>
      </c>
      <c r="K389">
        <v>2209.83</v>
      </c>
      <c r="L389" t="s">
        <v>34</v>
      </c>
      <c r="M389">
        <f>YEAR(SalesData[[#This Row],[Order Date]])</f>
        <v>2022</v>
      </c>
      <c r="N389">
        <f>MONTH(SalesData[[#This Row],[Order Date]])</f>
        <v>12</v>
      </c>
      <c r="O389" t="str">
        <f>TEXT(SalesData[[#This Row],[Order Date]],"mmmm")</f>
        <v>December</v>
      </c>
      <c r="P389" t="str">
        <f>TEXT(SalesData[[#This Row],[Order Date]], "mmmm yyyyy")</f>
        <v>December 2022</v>
      </c>
      <c r="Q389" s="3">
        <f>IF(SalesData[[#This Row],[Total Sales]]=0,0,SalesData[[#This Row],[Profit]]/SalesData[[#This Row],[Total Sales]])</f>
        <v>0.21755370101096419</v>
      </c>
    </row>
    <row r="390" spans="1:17" x14ac:dyDescent="0.3">
      <c r="A390" t="s">
        <v>445</v>
      </c>
      <c r="B390" s="2">
        <v>44920</v>
      </c>
      <c r="C390" t="s">
        <v>20</v>
      </c>
      <c r="D390" t="s">
        <v>21</v>
      </c>
      <c r="E390" t="s">
        <v>15</v>
      </c>
      <c r="F390" t="s">
        <v>16</v>
      </c>
      <c r="G390" t="s">
        <v>82</v>
      </c>
      <c r="H390">
        <v>4</v>
      </c>
      <c r="I390">
        <v>216.2</v>
      </c>
      <c r="J390">
        <v>864.8</v>
      </c>
      <c r="K390">
        <v>138.53</v>
      </c>
      <c r="L390" t="s">
        <v>18</v>
      </c>
      <c r="M390">
        <f>YEAR(SalesData[[#This Row],[Order Date]])</f>
        <v>2022</v>
      </c>
      <c r="N390">
        <f>MONTH(SalesData[[#This Row],[Order Date]])</f>
        <v>12</v>
      </c>
      <c r="O390" t="str">
        <f>TEXT(SalesData[[#This Row],[Order Date]],"mmmm")</f>
        <v>December</v>
      </c>
      <c r="P390" t="str">
        <f>TEXT(SalesData[[#This Row],[Order Date]], "mmmm yyyyy")</f>
        <v>December 2022</v>
      </c>
      <c r="Q390" s="3">
        <f>IF(SalesData[[#This Row],[Total Sales]]=0,0,SalesData[[#This Row],[Profit]]/SalesData[[#This Row],[Total Sales]])</f>
        <v>0.16018732654949122</v>
      </c>
    </row>
    <row r="391" spans="1:17" x14ac:dyDescent="0.3">
      <c r="A391" t="s">
        <v>446</v>
      </c>
      <c r="B391" s="2">
        <v>44922</v>
      </c>
      <c r="C391" t="s">
        <v>30</v>
      </c>
      <c r="D391" t="s">
        <v>52</v>
      </c>
      <c r="E391" t="s">
        <v>27</v>
      </c>
      <c r="F391" t="s">
        <v>46</v>
      </c>
      <c r="G391" t="s">
        <v>53</v>
      </c>
      <c r="H391">
        <v>6</v>
      </c>
      <c r="I391">
        <v>679.77</v>
      </c>
      <c r="J391">
        <v>4078.62</v>
      </c>
      <c r="K391">
        <v>1050.57</v>
      </c>
      <c r="L391" t="s">
        <v>34</v>
      </c>
      <c r="M391">
        <f>YEAR(SalesData[[#This Row],[Order Date]])</f>
        <v>2022</v>
      </c>
      <c r="N391">
        <f>MONTH(SalesData[[#This Row],[Order Date]])</f>
        <v>12</v>
      </c>
      <c r="O391" t="str">
        <f>TEXT(SalesData[[#This Row],[Order Date]],"mmmm")</f>
        <v>December</v>
      </c>
      <c r="P391" t="str">
        <f>TEXT(SalesData[[#This Row],[Order Date]], "mmmm yyyyy")</f>
        <v>December 2022</v>
      </c>
      <c r="Q391" s="3">
        <f>IF(SalesData[[#This Row],[Total Sales]]=0,0,SalesData[[#This Row],[Profit]]/SalesData[[#This Row],[Total Sales]])</f>
        <v>0.25757976962796236</v>
      </c>
    </row>
    <row r="392" spans="1:17" x14ac:dyDescent="0.3">
      <c r="A392" t="s">
        <v>447</v>
      </c>
      <c r="B392" s="2">
        <v>44922</v>
      </c>
      <c r="C392" t="s">
        <v>30</v>
      </c>
      <c r="D392" t="s">
        <v>52</v>
      </c>
      <c r="E392" t="s">
        <v>15</v>
      </c>
      <c r="F392" t="s">
        <v>22</v>
      </c>
      <c r="G392" t="s">
        <v>58</v>
      </c>
      <c r="H392">
        <v>7</v>
      </c>
      <c r="I392">
        <v>1538.99</v>
      </c>
      <c r="J392">
        <v>10772.93</v>
      </c>
      <c r="K392">
        <v>1713.55</v>
      </c>
      <c r="L392" t="s">
        <v>34</v>
      </c>
      <c r="M392">
        <f>YEAR(SalesData[[#This Row],[Order Date]])</f>
        <v>2022</v>
      </c>
      <c r="N392">
        <f>MONTH(SalesData[[#This Row],[Order Date]])</f>
        <v>12</v>
      </c>
      <c r="O392" t="str">
        <f>TEXT(SalesData[[#This Row],[Order Date]],"mmmm")</f>
        <v>December</v>
      </c>
      <c r="P392" t="str">
        <f>TEXT(SalesData[[#This Row],[Order Date]], "mmmm yyyyy")</f>
        <v>December 2022</v>
      </c>
      <c r="Q392" s="3">
        <f>IF(SalesData[[#This Row],[Total Sales]]=0,0,SalesData[[#This Row],[Profit]]/SalesData[[#This Row],[Total Sales]])</f>
        <v>0.15906071978561079</v>
      </c>
    </row>
    <row r="393" spans="1:17" x14ac:dyDescent="0.3">
      <c r="A393" t="s">
        <v>448</v>
      </c>
      <c r="B393" s="2">
        <v>44922</v>
      </c>
      <c r="C393" t="s">
        <v>20</v>
      </c>
      <c r="D393" t="s">
        <v>21</v>
      </c>
      <c r="E393" t="s">
        <v>37</v>
      </c>
      <c r="F393" t="s">
        <v>49</v>
      </c>
      <c r="G393" t="s">
        <v>50</v>
      </c>
      <c r="H393">
        <v>5</v>
      </c>
      <c r="I393">
        <v>488.12</v>
      </c>
      <c r="J393">
        <v>2440.6</v>
      </c>
      <c r="K393">
        <v>422.94</v>
      </c>
      <c r="L393" t="s">
        <v>34</v>
      </c>
      <c r="M393">
        <f>YEAR(SalesData[[#This Row],[Order Date]])</f>
        <v>2022</v>
      </c>
      <c r="N393">
        <f>MONTH(SalesData[[#This Row],[Order Date]])</f>
        <v>12</v>
      </c>
      <c r="O393" t="str">
        <f>TEXT(SalesData[[#This Row],[Order Date]],"mmmm")</f>
        <v>December</v>
      </c>
      <c r="P393" t="str">
        <f>TEXT(SalesData[[#This Row],[Order Date]], "mmmm yyyyy")</f>
        <v>December 2022</v>
      </c>
      <c r="Q393" s="3">
        <f>IF(SalesData[[#This Row],[Total Sales]]=0,0,SalesData[[#This Row],[Profit]]/SalesData[[#This Row],[Total Sales]])</f>
        <v>0.1732934524297304</v>
      </c>
    </row>
    <row r="394" spans="1:17" x14ac:dyDescent="0.3">
      <c r="A394" t="s">
        <v>449</v>
      </c>
      <c r="B394" s="2">
        <v>44922</v>
      </c>
      <c r="C394" t="s">
        <v>41</v>
      </c>
      <c r="D394" t="s">
        <v>67</v>
      </c>
      <c r="E394" t="s">
        <v>37</v>
      </c>
      <c r="F394" t="s">
        <v>32</v>
      </c>
      <c r="G394" t="s">
        <v>60</v>
      </c>
      <c r="H394">
        <v>9</v>
      </c>
      <c r="I394">
        <v>1787.2</v>
      </c>
      <c r="J394">
        <v>16084.8</v>
      </c>
      <c r="K394">
        <v>4410.3500000000004</v>
      </c>
      <c r="L394" t="s">
        <v>18</v>
      </c>
      <c r="M394">
        <f>YEAR(SalesData[[#This Row],[Order Date]])</f>
        <v>2022</v>
      </c>
      <c r="N394">
        <f>MONTH(SalesData[[#This Row],[Order Date]])</f>
        <v>12</v>
      </c>
      <c r="O394" t="str">
        <f>TEXT(SalesData[[#This Row],[Order Date]],"mmmm")</f>
        <v>December</v>
      </c>
      <c r="P394" t="str">
        <f>TEXT(SalesData[[#This Row],[Order Date]], "mmmm yyyyy")</f>
        <v>December 2022</v>
      </c>
      <c r="Q394" s="3">
        <f>IF(SalesData[[#This Row],[Total Sales]]=0,0,SalesData[[#This Row],[Profit]]/SalesData[[#This Row],[Total Sales]])</f>
        <v>0.27419364866209095</v>
      </c>
    </row>
    <row r="395" spans="1:17" x14ac:dyDescent="0.3">
      <c r="A395" t="s">
        <v>450</v>
      </c>
      <c r="B395" s="2">
        <v>44922</v>
      </c>
      <c r="C395" t="s">
        <v>30</v>
      </c>
      <c r="D395" t="s">
        <v>31</v>
      </c>
      <c r="E395" t="s">
        <v>27</v>
      </c>
      <c r="F395" t="s">
        <v>46</v>
      </c>
      <c r="G395" t="s">
        <v>53</v>
      </c>
      <c r="H395">
        <v>4</v>
      </c>
      <c r="I395">
        <v>1883.54</v>
      </c>
      <c r="J395">
        <v>7534.16</v>
      </c>
      <c r="K395">
        <v>2131.4899999999998</v>
      </c>
      <c r="L395" t="s">
        <v>34</v>
      </c>
      <c r="M395">
        <f>YEAR(SalesData[[#This Row],[Order Date]])</f>
        <v>2022</v>
      </c>
      <c r="N395">
        <f>MONTH(SalesData[[#This Row],[Order Date]])</f>
        <v>12</v>
      </c>
      <c r="O395" t="str">
        <f>TEXT(SalesData[[#This Row],[Order Date]],"mmmm")</f>
        <v>December</v>
      </c>
      <c r="P395" t="str">
        <f>TEXT(SalesData[[#This Row],[Order Date]], "mmmm yyyyy")</f>
        <v>December 2022</v>
      </c>
      <c r="Q395" s="3">
        <f>IF(SalesData[[#This Row],[Total Sales]]=0,0,SalesData[[#This Row],[Profit]]/SalesData[[#This Row],[Total Sales]])</f>
        <v>0.28291010543975703</v>
      </c>
    </row>
    <row r="396" spans="1:17" x14ac:dyDescent="0.3">
      <c r="A396" t="s">
        <v>451</v>
      </c>
      <c r="B396" s="2">
        <v>44922</v>
      </c>
      <c r="C396" t="s">
        <v>41</v>
      </c>
      <c r="D396" t="s">
        <v>67</v>
      </c>
      <c r="E396" t="s">
        <v>37</v>
      </c>
      <c r="F396" t="s">
        <v>22</v>
      </c>
      <c r="G396" t="s">
        <v>91</v>
      </c>
      <c r="H396">
        <v>8</v>
      </c>
      <c r="I396">
        <v>1405.78</v>
      </c>
      <c r="J396">
        <v>11246.24</v>
      </c>
      <c r="K396">
        <v>1697.92</v>
      </c>
      <c r="L396" t="s">
        <v>18</v>
      </c>
      <c r="M396">
        <f>YEAR(SalesData[[#This Row],[Order Date]])</f>
        <v>2022</v>
      </c>
      <c r="N396">
        <f>MONTH(SalesData[[#This Row],[Order Date]])</f>
        <v>12</v>
      </c>
      <c r="O396" t="str">
        <f>TEXT(SalesData[[#This Row],[Order Date]],"mmmm")</f>
        <v>December</v>
      </c>
      <c r="P396" t="str">
        <f>TEXT(SalesData[[#This Row],[Order Date]], "mmmm yyyyy")</f>
        <v>December 2022</v>
      </c>
      <c r="Q396" s="3">
        <f>IF(SalesData[[#This Row],[Total Sales]]=0,0,SalesData[[#This Row],[Profit]]/SalesData[[#This Row],[Total Sales]])</f>
        <v>0.1509766819843788</v>
      </c>
    </row>
    <row r="397" spans="1:17" x14ac:dyDescent="0.3">
      <c r="A397" t="s">
        <v>452</v>
      </c>
      <c r="B397" s="2">
        <v>44924</v>
      </c>
      <c r="C397" t="s">
        <v>13</v>
      </c>
      <c r="D397" t="s">
        <v>14</v>
      </c>
      <c r="E397" t="s">
        <v>27</v>
      </c>
      <c r="F397" t="s">
        <v>22</v>
      </c>
      <c r="G397" t="s">
        <v>43</v>
      </c>
      <c r="H397">
        <v>7</v>
      </c>
      <c r="I397">
        <v>1074.92</v>
      </c>
      <c r="J397">
        <v>7524.44</v>
      </c>
      <c r="K397">
        <v>1882.52</v>
      </c>
      <c r="L397" t="s">
        <v>34</v>
      </c>
      <c r="M397">
        <f>YEAR(SalesData[[#This Row],[Order Date]])</f>
        <v>2022</v>
      </c>
      <c r="N397">
        <f>MONTH(SalesData[[#This Row],[Order Date]])</f>
        <v>12</v>
      </c>
      <c r="O397" t="str">
        <f>TEXT(SalesData[[#This Row],[Order Date]],"mmmm")</f>
        <v>December</v>
      </c>
      <c r="P397" t="str">
        <f>TEXT(SalesData[[#This Row],[Order Date]], "mmmm yyyyy")</f>
        <v>December 2022</v>
      </c>
      <c r="Q397" s="3">
        <f>IF(SalesData[[#This Row],[Total Sales]]=0,0,SalesData[[#This Row],[Profit]]/SalesData[[#This Row],[Total Sales]])</f>
        <v>0.25018738936053714</v>
      </c>
    </row>
    <row r="398" spans="1:17" x14ac:dyDescent="0.3">
      <c r="A398" t="s">
        <v>453</v>
      </c>
      <c r="B398" s="2">
        <v>44924</v>
      </c>
      <c r="C398" t="s">
        <v>30</v>
      </c>
      <c r="D398" t="s">
        <v>31</v>
      </c>
      <c r="E398" t="s">
        <v>15</v>
      </c>
      <c r="F398" t="s">
        <v>16</v>
      </c>
      <c r="G398" t="s">
        <v>17</v>
      </c>
      <c r="H398">
        <v>2</v>
      </c>
      <c r="I398">
        <v>79.900000000000006</v>
      </c>
      <c r="J398">
        <v>159.80000000000001</v>
      </c>
      <c r="K398">
        <v>35.11</v>
      </c>
      <c r="L398" t="s">
        <v>34</v>
      </c>
      <c r="M398">
        <f>YEAR(SalesData[[#This Row],[Order Date]])</f>
        <v>2022</v>
      </c>
      <c r="N398">
        <f>MONTH(SalesData[[#This Row],[Order Date]])</f>
        <v>12</v>
      </c>
      <c r="O398" t="str">
        <f>TEXT(SalesData[[#This Row],[Order Date]],"mmmm")</f>
        <v>December</v>
      </c>
      <c r="P398" t="str">
        <f>TEXT(SalesData[[#This Row],[Order Date]], "mmmm yyyyy")</f>
        <v>December 2022</v>
      </c>
      <c r="Q398" s="3">
        <f>IF(SalesData[[#This Row],[Total Sales]]=0,0,SalesData[[#This Row],[Profit]]/SalesData[[#This Row],[Total Sales]])</f>
        <v>0.21971214017521901</v>
      </c>
    </row>
    <row r="399" spans="1:17" x14ac:dyDescent="0.3">
      <c r="A399" t="s">
        <v>454</v>
      </c>
      <c r="B399" s="2">
        <v>44924</v>
      </c>
      <c r="C399" t="s">
        <v>20</v>
      </c>
      <c r="D399" t="s">
        <v>121</v>
      </c>
      <c r="E399" t="s">
        <v>27</v>
      </c>
      <c r="F399" t="s">
        <v>49</v>
      </c>
      <c r="G399" t="s">
        <v>50</v>
      </c>
      <c r="H399">
        <v>5</v>
      </c>
      <c r="I399">
        <v>1296.02</v>
      </c>
      <c r="J399">
        <v>6480.1</v>
      </c>
      <c r="K399">
        <v>1150.3399999999999</v>
      </c>
      <c r="L399" t="s">
        <v>18</v>
      </c>
      <c r="M399">
        <f>YEAR(SalesData[[#This Row],[Order Date]])</f>
        <v>2022</v>
      </c>
      <c r="N399">
        <f>MONTH(SalesData[[#This Row],[Order Date]])</f>
        <v>12</v>
      </c>
      <c r="O399" t="str">
        <f>TEXT(SalesData[[#This Row],[Order Date]],"mmmm")</f>
        <v>December</v>
      </c>
      <c r="P399" t="str">
        <f>TEXT(SalesData[[#This Row],[Order Date]], "mmmm yyyyy")</f>
        <v>December 2022</v>
      </c>
      <c r="Q399" s="3">
        <f>IF(SalesData[[#This Row],[Total Sales]]=0,0,SalesData[[#This Row],[Profit]]/SalesData[[#This Row],[Total Sales]])</f>
        <v>0.17751886544960724</v>
      </c>
    </row>
    <row r="400" spans="1:17" x14ac:dyDescent="0.3">
      <c r="A400" t="s">
        <v>455</v>
      </c>
      <c r="B400" s="2">
        <v>44924</v>
      </c>
      <c r="C400" t="s">
        <v>25</v>
      </c>
      <c r="D400" t="s">
        <v>26</v>
      </c>
      <c r="E400" t="s">
        <v>37</v>
      </c>
      <c r="F400" t="s">
        <v>49</v>
      </c>
      <c r="G400" t="s">
        <v>94</v>
      </c>
      <c r="H400">
        <v>8</v>
      </c>
      <c r="I400">
        <v>1908.06</v>
      </c>
      <c r="J400">
        <v>15264.48</v>
      </c>
      <c r="K400">
        <v>3477.09</v>
      </c>
      <c r="L400" t="s">
        <v>18</v>
      </c>
      <c r="M400">
        <f>YEAR(SalesData[[#This Row],[Order Date]])</f>
        <v>2022</v>
      </c>
      <c r="N400">
        <f>MONTH(SalesData[[#This Row],[Order Date]])</f>
        <v>12</v>
      </c>
      <c r="O400" t="str">
        <f>TEXT(SalesData[[#This Row],[Order Date]],"mmmm")</f>
        <v>December</v>
      </c>
      <c r="P400" t="str">
        <f>TEXT(SalesData[[#This Row],[Order Date]], "mmmm yyyyy")</f>
        <v>December 2022</v>
      </c>
      <c r="Q400" s="3">
        <f>IF(SalesData[[#This Row],[Total Sales]]=0,0,SalesData[[#This Row],[Profit]]/SalesData[[#This Row],[Total Sales]])</f>
        <v>0.2277896135341656</v>
      </c>
    </row>
    <row r="401" spans="1:17" x14ac:dyDescent="0.3">
      <c r="A401" t="s">
        <v>456</v>
      </c>
      <c r="B401" s="2">
        <v>44925</v>
      </c>
      <c r="C401" t="s">
        <v>25</v>
      </c>
      <c r="D401" t="s">
        <v>26</v>
      </c>
      <c r="E401" t="s">
        <v>37</v>
      </c>
      <c r="F401" t="s">
        <v>49</v>
      </c>
      <c r="G401" t="s">
        <v>94</v>
      </c>
      <c r="H401">
        <v>2</v>
      </c>
      <c r="I401">
        <v>1949.08</v>
      </c>
      <c r="J401">
        <v>3898.16</v>
      </c>
      <c r="K401">
        <v>1122.28</v>
      </c>
      <c r="L401" t="s">
        <v>18</v>
      </c>
      <c r="M401">
        <f>YEAR(SalesData[[#This Row],[Order Date]])</f>
        <v>2022</v>
      </c>
      <c r="N401">
        <f>MONTH(SalesData[[#This Row],[Order Date]])</f>
        <v>12</v>
      </c>
      <c r="O401" t="str">
        <f>TEXT(SalesData[[#This Row],[Order Date]],"mmmm")</f>
        <v>December</v>
      </c>
      <c r="P401" t="str">
        <f>TEXT(SalesData[[#This Row],[Order Date]], "mmmm yyyyy")</f>
        <v>December 2022</v>
      </c>
      <c r="Q401" s="3">
        <f>IF(SalesData[[#This Row],[Total Sales]]=0,0,SalesData[[#This Row],[Profit]]/SalesData[[#This Row],[Total Sales]])</f>
        <v>0.28789993227574034</v>
      </c>
    </row>
    <row r="402" spans="1:17" x14ac:dyDescent="0.3">
      <c r="A402" t="s">
        <v>457</v>
      </c>
      <c r="B402" s="2">
        <v>44925</v>
      </c>
      <c r="C402" t="s">
        <v>30</v>
      </c>
      <c r="D402" t="s">
        <v>31</v>
      </c>
      <c r="E402" t="s">
        <v>27</v>
      </c>
      <c r="F402" t="s">
        <v>49</v>
      </c>
      <c r="G402" t="s">
        <v>72</v>
      </c>
      <c r="H402">
        <v>4</v>
      </c>
      <c r="I402">
        <v>2467.2399999999998</v>
      </c>
      <c r="J402">
        <v>9868.9599999999991</v>
      </c>
      <c r="K402">
        <v>2891.84</v>
      </c>
      <c r="L402" t="s">
        <v>34</v>
      </c>
      <c r="M402">
        <f>YEAR(SalesData[[#This Row],[Order Date]])</f>
        <v>2022</v>
      </c>
      <c r="N402">
        <f>MONTH(SalesData[[#This Row],[Order Date]])</f>
        <v>12</v>
      </c>
      <c r="O402" t="str">
        <f>TEXT(SalesData[[#This Row],[Order Date]],"mmmm")</f>
        <v>December</v>
      </c>
      <c r="P402" t="str">
        <f>TEXT(SalesData[[#This Row],[Order Date]], "mmmm yyyyy")</f>
        <v>December 2022</v>
      </c>
      <c r="Q402" s="3">
        <f>IF(SalesData[[#This Row],[Total Sales]]=0,0,SalesData[[#This Row],[Profit]]/SalesData[[#This Row],[Total Sales]])</f>
        <v>0.29302378366109505</v>
      </c>
    </row>
    <row r="403" spans="1:17" x14ac:dyDescent="0.3">
      <c r="A403" t="s">
        <v>458</v>
      </c>
      <c r="B403" s="2">
        <v>44926</v>
      </c>
      <c r="C403" t="s">
        <v>41</v>
      </c>
      <c r="D403" t="s">
        <v>67</v>
      </c>
      <c r="E403" t="s">
        <v>27</v>
      </c>
      <c r="F403" t="s">
        <v>46</v>
      </c>
      <c r="G403" t="s">
        <v>68</v>
      </c>
      <c r="H403">
        <v>4</v>
      </c>
      <c r="I403">
        <v>400.05</v>
      </c>
      <c r="J403">
        <v>1600.2</v>
      </c>
      <c r="K403">
        <v>408.16</v>
      </c>
      <c r="L403" t="s">
        <v>34</v>
      </c>
      <c r="M403">
        <f>YEAR(SalesData[[#This Row],[Order Date]])</f>
        <v>2022</v>
      </c>
      <c r="N403">
        <f>MONTH(SalesData[[#This Row],[Order Date]])</f>
        <v>12</v>
      </c>
      <c r="O403" t="str">
        <f>TEXT(SalesData[[#This Row],[Order Date]],"mmmm")</f>
        <v>December</v>
      </c>
      <c r="P403" t="str">
        <f>TEXT(SalesData[[#This Row],[Order Date]], "mmmm yyyyy")</f>
        <v>December 2022</v>
      </c>
      <c r="Q403" s="3">
        <f>IF(SalesData[[#This Row],[Total Sales]]=0,0,SalesData[[#This Row],[Profit]]/SalesData[[#This Row],[Total Sales]])</f>
        <v>0.25506811648543931</v>
      </c>
    </row>
    <row r="404" spans="1:17" x14ac:dyDescent="0.3">
      <c r="A404" t="s">
        <v>459</v>
      </c>
      <c r="B404" s="2">
        <v>44931</v>
      </c>
      <c r="C404" t="s">
        <v>41</v>
      </c>
      <c r="D404" t="s">
        <v>42</v>
      </c>
      <c r="E404" t="s">
        <v>15</v>
      </c>
      <c r="F404" t="s">
        <v>32</v>
      </c>
      <c r="G404" t="s">
        <v>33</v>
      </c>
      <c r="H404">
        <v>3</v>
      </c>
      <c r="I404">
        <v>1467.75</v>
      </c>
      <c r="J404">
        <v>4403.25</v>
      </c>
      <c r="K404">
        <v>826.59</v>
      </c>
      <c r="L404" t="s">
        <v>34</v>
      </c>
      <c r="M404">
        <f>YEAR(SalesData[[#This Row],[Order Date]])</f>
        <v>2023</v>
      </c>
      <c r="N404">
        <f>MONTH(SalesData[[#This Row],[Order Date]])</f>
        <v>1</v>
      </c>
      <c r="O404" t="str">
        <f>TEXT(SalesData[[#This Row],[Order Date]],"mmmm")</f>
        <v>January</v>
      </c>
      <c r="P404" t="str">
        <f>TEXT(SalesData[[#This Row],[Order Date]], "mmmm yyyyy")</f>
        <v>January 2023</v>
      </c>
      <c r="Q404" s="3">
        <f>IF(SalesData[[#This Row],[Total Sales]]=0,0,SalesData[[#This Row],[Profit]]/SalesData[[#This Row],[Total Sales]])</f>
        <v>0.1877227048203032</v>
      </c>
    </row>
    <row r="405" spans="1:17" x14ac:dyDescent="0.3">
      <c r="A405" t="s">
        <v>460</v>
      </c>
      <c r="B405" s="2">
        <v>44931</v>
      </c>
      <c r="C405" t="s">
        <v>30</v>
      </c>
      <c r="D405" t="s">
        <v>52</v>
      </c>
      <c r="E405" t="s">
        <v>27</v>
      </c>
      <c r="F405" t="s">
        <v>32</v>
      </c>
      <c r="G405" t="s">
        <v>60</v>
      </c>
      <c r="H405">
        <v>5</v>
      </c>
      <c r="I405">
        <v>1601.03</v>
      </c>
      <c r="J405">
        <v>8005.15</v>
      </c>
      <c r="K405">
        <v>1551.85</v>
      </c>
      <c r="L405" t="s">
        <v>18</v>
      </c>
      <c r="M405">
        <f>YEAR(SalesData[[#This Row],[Order Date]])</f>
        <v>2023</v>
      </c>
      <c r="N405">
        <f>MONTH(SalesData[[#This Row],[Order Date]])</f>
        <v>1</v>
      </c>
      <c r="O405" t="str">
        <f>TEXT(SalesData[[#This Row],[Order Date]],"mmmm")</f>
        <v>January</v>
      </c>
      <c r="P405" t="str">
        <f>TEXT(SalesData[[#This Row],[Order Date]], "mmmm yyyyy")</f>
        <v>January 2023</v>
      </c>
      <c r="Q405" s="3">
        <f>IF(SalesData[[#This Row],[Total Sales]]=0,0,SalesData[[#This Row],[Profit]]/SalesData[[#This Row],[Total Sales]])</f>
        <v>0.19385645490715353</v>
      </c>
    </row>
    <row r="406" spans="1:17" x14ac:dyDescent="0.3">
      <c r="A406" t="s">
        <v>461</v>
      </c>
      <c r="B406" s="2">
        <v>44931</v>
      </c>
      <c r="C406" t="s">
        <v>20</v>
      </c>
      <c r="D406" t="s">
        <v>21</v>
      </c>
      <c r="E406" t="s">
        <v>27</v>
      </c>
      <c r="F406" t="s">
        <v>22</v>
      </c>
      <c r="G406" t="s">
        <v>91</v>
      </c>
      <c r="H406">
        <v>3</v>
      </c>
      <c r="I406">
        <v>1032.9100000000001</v>
      </c>
      <c r="J406">
        <v>3098.73</v>
      </c>
      <c r="K406">
        <v>537.29</v>
      </c>
      <c r="L406" t="s">
        <v>34</v>
      </c>
      <c r="M406">
        <f>YEAR(SalesData[[#This Row],[Order Date]])</f>
        <v>2023</v>
      </c>
      <c r="N406">
        <f>MONTH(SalesData[[#This Row],[Order Date]])</f>
        <v>1</v>
      </c>
      <c r="O406" t="str">
        <f>TEXT(SalesData[[#This Row],[Order Date]],"mmmm")</f>
        <v>January</v>
      </c>
      <c r="P406" t="str">
        <f>TEXT(SalesData[[#This Row],[Order Date]], "mmmm yyyyy")</f>
        <v>January 2023</v>
      </c>
      <c r="Q406" s="3">
        <f>IF(SalesData[[#This Row],[Total Sales]]=0,0,SalesData[[#This Row],[Profit]]/SalesData[[#This Row],[Total Sales]])</f>
        <v>0.17339038896580211</v>
      </c>
    </row>
    <row r="407" spans="1:17" x14ac:dyDescent="0.3">
      <c r="A407" t="s">
        <v>462</v>
      </c>
      <c r="B407" s="2">
        <v>44931</v>
      </c>
      <c r="C407" t="s">
        <v>30</v>
      </c>
      <c r="D407" t="s">
        <v>31</v>
      </c>
      <c r="E407" t="s">
        <v>15</v>
      </c>
      <c r="F407" t="s">
        <v>16</v>
      </c>
      <c r="G407" t="s">
        <v>82</v>
      </c>
      <c r="H407">
        <v>5</v>
      </c>
      <c r="I407">
        <v>1879.6</v>
      </c>
      <c r="J407">
        <v>9398</v>
      </c>
      <c r="K407">
        <v>2294.1799999999998</v>
      </c>
      <c r="L407" t="s">
        <v>18</v>
      </c>
      <c r="M407">
        <f>YEAR(SalesData[[#This Row],[Order Date]])</f>
        <v>2023</v>
      </c>
      <c r="N407">
        <f>MONTH(SalesData[[#This Row],[Order Date]])</f>
        <v>1</v>
      </c>
      <c r="O407" t="str">
        <f>TEXT(SalesData[[#This Row],[Order Date]],"mmmm")</f>
        <v>January</v>
      </c>
      <c r="P407" t="str">
        <f>TEXT(SalesData[[#This Row],[Order Date]], "mmmm yyyyy")</f>
        <v>January 2023</v>
      </c>
      <c r="Q407" s="3">
        <f>IF(SalesData[[#This Row],[Total Sales]]=0,0,SalesData[[#This Row],[Profit]]/SalesData[[#This Row],[Total Sales]])</f>
        <v>0.24411364120025536</v>
      </c>
    </row>
    <row r="408" spans="1:17" x14ac:dyDescent="0.3">
      <c r="A408" t="s">
        <v>463</v>
      </c>
      <c r="B408" s="2">
        <v>44931</v>
      </c>
      <c r="C408" t="s">
        <v>41</v>
      </c>
      <c r="D408" t="s">
        <v>67</v>
      </c>
      <c r="E408" t="s">
        <v>15</v>
      </c>
      <c r="F408" t="s">
        <v>46</v>
      </c>
      <c r="G408" t="s">
        <v>53</v>
      </c>
      <c r="H408">
        <v>3</v>
      </c>
      <c r="I408">
        <v>987.03</v>
      </c>
      <c r="J408">
        <v>2961.09</v>
      </c>
      <c r="K408">
        <v>878.4</v>
      </c>
      <c r="L408" t="s">
        <v>18</v>
      </c>
      <c r="M408">
        <f>YEAR(SalesData[[#This Row],[Order Date]])</f>
        <v>2023</v>
      </c>
      <c r="N408">
        <f>MONTH(SalesData[[#This Row],[Order Date]])</f>
        <v>1</v>
      </c>
      <c r="O408" t="str">
        <f>TEXT(SalesData[[#This Row],[Order Date]],"mmmm")</f>
        <v>January</v>
      </c>
      <c r="P408" t="str">
        <f>TEXT(SalesData[[#This Row],[Order Date]], "mmmm yyyyy")</f>
        <v>January 2023</v>
      </c>
      <c r="Q408" s="3">
        <f>IF(SalesData[[#This Row],[Total Sales]]=0,0,SalesData[[#This Row],[Profit]]/SalesData[[#This Row],[Total Sales]])</f>
        <v>0.29664751831251329</v>
      </c>
    </row>
    <row r="409" spans="1:17" x14ac:dyDescent="0.3">
      <c r="A409" t="s">
        <v>464</v>
      </c>
      <c r="B409" s="2">
        <v>44932</v>
      </c>
      <c r="C409" t="s">
        <v>20</v>
      </c>
      <c r="D409" t="s">
        <v>121</v>
      </c>
      <c r="E409" t="s">
        <v>37</v>
      </c>
      <c r="F409" t="s">
        <v>16</v>
      </c>
      <c r="G409" t="s">
        <v>28</v>
      </c>
      <c r="H409">
        <v>7</v>
      </c>
      <c r="I409">
        <v>1394.86</v>
      </c>
      <c r="J409">
        <v>9764.02</v>
      </c>
      <c r="K409">
        <v>1370.34</v>
      </c>
      <c r="L409" t="s">
        <v>34</v>
      </c>
      <c r="M409">
        <f>YEAR(SalesData[[#This Row],[Order Date]])</f>
        <v>2023</v>
      </c>
      <c r="N409">
        <f>MONTH(SalesData[[#This Row],[Order Date]])</f>
        <v>1</v>
      </c>
      <c r="O409" t="str">
        <f>TEXT(SalesData[[#This Row],[Order Date]],"mmmm")</f>
        <v>January</v>
      </c>
      <c r="P409" t="str">
        <f>TEXT(SalesData[[#This Row],[Order Date]], "mmmm yyyyy")</f>
        <v>January 2023</v>
      </c>
      <c r="Q409" s="3">
        <f>IF(SalesData[[#This Row],[Total Sales]]=0,0,SalesData[[#This Row],[Profit]]/SalesData[[#This Row],[Total Sales]])</f>
        <v>0.14034588212641921</v>
      </c>
    </row>
    <row r="410" spans="1:17" x14ac:dyDescent="0.3">
      <c r="A410" t="s">
        <v>465</v>
      </c>
      <c r="B410" s="2">
        <v>44933</v>
      </c>
      <c r="C410" t="s">
        <v>30</v>
      </c>
      <c r="D410" t="s">
        <v>52</v>
      </c>
      <c r="E410" t="s">
        <v>37</v>
      </c>
      <c r="F410" t="s">
        <v>32</v>
      </c>
      <c r="G410" t="s">
        <v>99</v>
      </c>
      <c r="H410">
        <v>3</v>
      </c>
      <c r="I410">
        <v>1282.68</v>
      </c>
      <c r="J410">
        <v>3848.04</v>
      </c>
      <c r="K410">
        <v>1043.97</v>
      </c>
      <c r="L410" t="s">
        <v>34</v>
      </c>
      <c r="M410">
        <f>YEAR(SalesData[[#This Row],[Order Date]])</f>
        <v>2023</v>
      </c>
      <c r="N410">
        <f>MONTH(SalesData[[#This Row],[Order Date]])</f>
        <v>1</v>
      </c>
      <c r="O410" t="str">
        <f>TEXT(SalesData[[#This Row],[Order Date]],"mmmm")</f>
        <v>January</v>
      </c>
      <c r="P410" t="str">
        <f>TEXT(SalesData[[#This Row],[Order Date]], "mmmm yyyyy")</f>
        <v>January 2023</v>
      </c>
      <c r="Q410" s="3">
        <f>IF(SalesData[[#This Row],[Total Sales]]=0,0,SalesData[[#This Row],[Profit]]/SalesData[[#This Row],[Total Sales]])</f>
        <v>0.27129915489443979</v>
      </c>
    </row>
    <row r="411" spans="1:17" x14ac:dyDescent="0.3">
      <c r="A411" t="s">
        <v>466</v>
      </c>
      <c r="B411" s="2">
        <v>44933</v>
      </c>
      <c r="C411" t="s">
        <v>13</v>
      </c>
      <c r="D411" t="s">
        <v>14</v>
      </c>
      <c r="E411" t="s">
        <v>15</v>
      </c>
      <c r="F411" t="s">
        <v>32</v>
      </c>
      <c r="G411" t="s">
        <v>33</v>
      </c>
      <c r="H411">
        <v>9</v>
      </c>
      <c r="I411">
        <v>1020.13</v>
      </c>
      <c r="J411">
        <v>9181.17</v>
      </c>
      <c r="K411">
        <v>2598.44</v>
      </c>
      <c r="L411" t="s">
        <v>34</v>
      </c>
      <c r="M411">
        <f>YEAR(SalesData[[#This Row],[Order Date]])</f>
        <v>2023</v>
      </c>
      <c r="N411">
        <f>MONTH(SalesData[[#This Row],[Order Date]])</f>
        <v>1</v>
      </c>
      <c r="O411" t="str">
        <f>TEXT(SalesData[[#This Row],[Order Date]],"mmmm")</f>
        <v>January</v>
      </c>
      <c r="P411" t="str">
        <f>TEXT(SalesData[[#This Row],[Order Date]], "mmmm yyyyy")</f>
        <v>January 2023</v>
      </c>
      <c r="Q411" s="3">
        <f>IF(SalesData[[#This Row],[Total Sales]]=0,0,SalesData[[#This Row],[Profit]]/SalesData[[#This Row],[Total Sales]])</f>
        <v>0.28301839525899203</v>
      </c>
    </row>
    <row r="412" spans="1:17" x14ac:dyDescent="0.3">
      <c r="A412" t="s">
        <v>467</v>
      </c>
      <c r="B412" s="2">
        <v>44935</v>
      </c>
      <c r="C412" t="s">
        <v>41</v>
      </c>
      <c r="D412" t="s">
        <v>42</v>
      </c>
      <c r="E412" t="s">
        <v>37</v>
      </c>
      <c r="F412" t="s">
        <v>32</v>
      </c>
      <c r="G412" t="s">
        <v>60</v>
      </c>
      <c r="H412">
        <v>5</v>
      </c>
      <c r="I412">
        <v>1522.73</v>
      </c>
      <c r="J412">
        <v>7613.65</v>
      </c>
      <c r="K412">
        <v>1839.57</v>
      </c>
      <c r="L412" t="s">
        <v>34</v>
      </c>
      <c r="M412">
        <f>YEAR(SalesData[[#This Row],[Order Date]])</f>
        <v>2023</v>
      </c>
      <c r="N412">
        <f>MONTH(SalesData[[#This Row],[Order Date]])</f>
        <v>1</v>
      </c>
      <c r="O412" t="str">
        <f>TEXT(SalesData[[#This Row],[Order Date]],"mmmm")</f>
        <v>January</v>
      </c>
      <c r="P412" t="str">
        <f>TEXT(SalesData[[#This Row],[Order Date]], "mmmm yyyyy")</f>
        <v>January 2023</v>
      </c>
      <c r="Q412" s="3">
        <f>IF(SalesData[[#This Row],[Total Sales]]=0,0,SalesData[[#This Row],[Profit]]/SalesData[[#This Row],[Total Sales]])</f>
        <v>0.24161473143630191</v>
      </c>
    </row>
    <row r="413" spans="1:17" x14ac:dyDescent="0.3">
      <c r="A413" t="s">
        <v>468</v>
      </c>
      <c r="B413" s="2">
        <v>44935</v>
      </c>
      <c r="C413" t="s">
        <v>30</v>
      </c>
      <c r="D413" t="s">
        <v>52</v>
      </c>
      <c r="E413" t="s">
        <v>15</v>
      </c>
      <c r="F413" t="s">
        <v>49</v>
      </c>
      <c r="G413" t="s">
        <v>94</v>
      </c>
      <c r="H413">
        <v>5</v>
      </c>
      <c r="I413">
        <v>2416.8200000000002</v>
      </c>
      <c r="J413">
        <v>12084.1</v>
      </c>
      <c r="K413">
        <v>3047.7</v>
      </c>
      <c r="L413" t="s">
        <v>34</v>
      </c>
      <c r="M413">
        <f>YEAR(SalesData[[#This Row],[Order Date]])</f>
        <v>2023</v>
      </c>
      <c r="N413">
        <f>MONTH(SalesData[[#This Row],[Order Date]])</f>
        <v>1</v>
      </c>
      <c r="O413" t="str">
        <f>TEXT(SalesData[[#This Row],[Order Date]],"mmmm")</f>
        <v>January</v>
      </c>
      <c r="P413" t="str">
        <f>TEXT(SalesData[[#This Row],[Order Date]], "mmmm yyyyy")</f>
        <v>January 2023</v>
      </c>
      <c r="Q413" s="3">
        <f>IF(SalesData[[#This Row],[Total Sales]]=0,0,SalesData[[#This Row],[Profit]]/SalesData[[#This Row],[Total Sales]])</f>
        <v>0.25220744614824436</v>
      </c>
    </row>
    <row r="414" spans="1:17" x14ac:dyDescent="0.3">
      <c r="A414" t="s">
        <v>469</v>
      </c>
      <c r="B414" s="2">
        <v>44938</v>
      </c>
      <c r="C414" t="s">
        <v>41</v>
      </c>
      <c r="D414" t="s">
        <v>42</v>
      </c>
      <c r="E414" t="s">
        <v>37</v>
      </c>
      <c r="F414" t="s">
        <v>46</v>
      </c>
      <c r="G414" t="s">
        <v>47</v>
      </c>
      <c r="H414">
        <v>3</v>
      </c>
      <c r="I414">
        <v>1627.8</v>
      </c>
      <c r="J414">
        <v>4883.3999999999996</v>
      </c>
      <c r="K414">
        <v>887.54</v>
      </c>
      <c r="L414" t="s">
        <v>34</v>
      </c>
      <c r="M414">
        <f>YEAR(SalesData[[#This Row],[Order Date]])</f>
        <v>2023</v>
      </c>
      <c r="N414">
        <f>MONTH(SalesData[[#This Row],[Order Date]])</f>
        <v>1</v>
      </c>
      <c r="O414" t="str">
        <f>TEXT(SalesData[[#This Row],[Order Date]],"mmmm")</f>
        <v>January</v>
      </c>
      <c r="P414" t="str">
        <f>TEXT(SalesData[[#This Row],[Order Date]], "mmmm yyyyy")</f>
        <v>January 2023</v>
      </c>
      <c r="Q414" s="3">
        <f>IF(SalesData[[#This Row],[Total Sales]]=0,0,SalesData[[#This Row],[Profit]]/SalesData[[#This Row],[Total Sales]])</f>
        <v>0.18174632428226237</v>
      </c>
    </row>
    <row r="415" spans="1:17" x14ac:dyDescent="0.3">
      <c r="A415" t="s">
        <v>470</v>
      </c>
      <c r="B415" s="2">
        <v>44940</v>
      </c>
      <c r="C415" t="s">
        <v>25</v>
      </c>
      <c r="D415" t="s">
        <v>71</v>
      </c>
      <c r="E415" t="s">
        <v>37</v>
      </c>
      <c r="F415" t="s">
        <v>22</v>
      </c>
      <c r="G415" t="s">
        <v>58</v>
      </c>
      <c r="H415">
        <v>2</v>
      </c>
      <c r="I415">
        <v>1414.07</v>
      </c>
      <c r="J415">
        <v>2828.14</v>
      </c>
      <c r="K415">
        <v>606.13</v>
      </c>
      <c r="L415" t="s">
        <v>34</v>
      </c>
      <c r="M415">
        <f>YEAR(SalesData[[#This Row],[Order Date]])</f>
        <v>2023</v>
      </c>
      <c r="N415">
        <f>MONTH(SalesData[[#This Row],[Order Date]])</f>
        <v>1</v>
      </c>
      <c r="O415" t="str">
        <f>TEXT(SalesData[[#This Row],[Order Date]],"mmmm")</f>
        <v>January</v>
      </c>
      <c r="P415" t="str">
        <f>TEXT(SalesData[[#This Row],[Order Date]], "mmmm yyyyy")</f>
        <v>January 2023</v>
      </c>
      <c r="Q415" s="3">
        <f>IF(SalesData[[#This Row],[Total Sales]]=0,0,SalesData[[#This Row],[Profit]]/SalesData[[#This Row],[Total Sales]])</f>
        <v>0.21432107321419733</v>
      </c>
    </row>
    <row r="416" spans="1:17" x14ac:dyDescent="0.3">
      <c r="A416" t="s">
        <v>471</v>
      </c>
      <c r="B416" s="2">
        <v>44943</v>
      </c>
      <c r="C416" t="s">
        <v>25</v>
      </c>
      <c r="D416" t="s">
        <v>71</v>
      </c>
      <c r="E416" t="s">
        <v>27</v>
      </c>
      <c r="F416" t="s">
        <v>46</v>
      </c>
      <c r="G416" t="s">
        <v>47</v>
      </c>
      <c r="H416">
        <v>8</v>
      </c>
      <c r="I416">
        <v>1471.22</v>
      </c>
      <c r="J416">
        <v>11769.76</v>
      </c>
      <c r="K416">
        <v>2393.2600000000002</v>
      </c>
      <c r="L416" t="s">
        <v>18</v>
      </c>
      <c r="M416">
        <f>YEAR(SalesData[[#This Row],[Order Date]])</f>
        <v>2023</v>
      </c>
      <c r="N416">
        <f>MONTH(SalesData[[#This Row],[Order Date]])</f>
        <v>1</v>
      </c>
      <c r="O416" t="str">
        <f>TEXT(SalesData[[#This Row],[Order Date]],"mmmm")</f>
        <v>January</v>
      </c>
      <c r="P416" t="str">
        <f>TEXT(SalesData[[#This Row],[Order Date]], "mmmm yyyyy")</f>
        <v>January 2023</v>
      </c>
      <c r="Q416" s="3">
        <f>IF(SalesData[[#This Row],[Total Sales]]=0,0,SalesData[[#This Row],[Profit]]/SalesData[[#This Row],[Total Sales]])</f>
        <v>0.20333974524544257</v>
      </c>
    </row>
    <row r="417" spans="1:17" x14ac:dyDescent="0.3">
      <c r="A417" t="s">
        <v>472</v>
      </c>
      <c r="B417" s="2">
        <v>44943</v>
      </c>
      <c r="C417" t="s">
        <v>13</v>
      </c>
      <c r="D417" t="s">
        <v>36</v>
      </c>
      <c r="E417" t="s">
        <v>37</v>
      </c>
      <c r="F417" t="s">
        <v>49</v>
      </c>
      <c r="G417" t="s">
        <v>63</v>
      </c>
      <c r="H417">
        <v>5</v>
      </c>
      <c r="I417">
        <v>1026.3399999999999</v>
      </c>
      <c r="J417">
        <v>5131.7</v>
      </c>
      <c r="K417">
        <v>1145.24</v>
      </c>
      <c r="L417" t="s">
        <v>34</v>
      </c>
      <c r="M417">
        <f>YEAR(SalesData[[#This Row],[Order Date]])</f>
        <v>2023</v>
      </c>
      <c r="N417">
        <f>MONTH(SalesData[[#This Row],[Order Date]])</f>
        <v>1</v>
      </c>
      <c r="O417" t="str">
        <f>TEXT(SalesData[[#This Row],[Order Date]],"mmmm")</f>
        <v>January</v>
      </c>
      <c r="P417" t="str">
        <f>TEXT(SalesData[[#This Row],[Order Date]], "mmmm yyyyy")</f>
        <v>January 2023</v>
      </c>
      <c r="Q417" s="3">
        <f>IF(SalesData[[#This Row],[Total Sales]]=0,0,SalesData[[#This Row],[Profit]]/SalesData[[#This Row],[Total Sales]])</f>
        <v>0.22316970984274218</v>
      </c>
    </row>
    <row r="418" spans="1:17" x14ac:dyDescent="0.3">
      <c r="A418" t="s">
        <v>473</v>
      </c>
      <c r="B418" s="2">
        <v>44943</v>
      </c>
      <c r="C418" t="s">
        <v>20</v>
      </c>
      <c r="D418" t="s">
        <v>121</v>
      </c>
      <c r="E418" t="s">
        <v>15</v>
      </c>
      <c r="F418" t="s">
        <v>22</v>
      </c>
      <c r="G418" t="s">
        <v>58</v>
      </c>
      <c r="H418">
        <v>6</v>
      </c>
      <c r="I418">
        <v>601.79999999999995</v>
      </c>
      <c r="J418">
        <v>3610.8</v>
      </c>
      <c r="K418">
        <v>455.94</v>
      </c>
      <c r="L418" t="s">
        <v>18</v>
      </c>
      <c r="M418">
        <f>YEAR(SalesData[[#This Row],[Order Date]])</f>
        <v>2023</v>
      </c>
      <c r="N418">
        <f>MONTH(SalesData[[#This Row],[Order Date]])</f>
        <v>1</v>
      </c>
      <c r="O418" t="str">
        <f>TEXT(SalesData[[#This Row],[Order Date]],"mmmm")</f>
        <v>January</v>
      </c>
      <c r="P418" t="str">
        <f>TEXT(SalesData[[#This Row],[Order Date]], "mmmm yyyyy")</f>
        <v>January 2023</v>
      </c>
      <c r="Q418" s="3">
        <f>IF(SalesData[[#This Row],[Total Sales]]=0,0,SalesData[[#This Row],[Profit]]/SalesData[[#This Row],[Total Sales]])</f>
        <v>0.12627118644067795</v>
      </c>
    </row>
    <row r="419" spans="1:17" x14ac:dyDescent="0.3">
      <c r="A419" t="s">
        <v>474</v>
      </c>
      <c r="B419" s="2">
        <v>44943</v>
      </c>
      <c r="C419" t="s">
        <v>30</v>
      </c>
      <c r="D419" t="s">
        <v>52</v>
      </c>
      <c r="E419" t="s">
        <v>27</v>
      </c>
      <c r="F419" t="s">
        <v>46</v>
      </c>
      <c r="G419" t="s">
        <v>53</v>
      </c>
      <c r="H419">
        <v>3</v>
      </c>
      <c r="I419">
        <v>609.95000000000005</v>
      </c>
      <c r="J419">
        <v>1829.85</v>
      </c>
      <c r="K419">
        <v>247.01</v>
      </c>
      <c r="L419" t="s">
        <v>34</v>
      </c>
      <c r="M419">
        <f>YEAR(SalesData[[#This Row],[Order Date]])</f>
        <v>2023</v>
      </c>
      <c r="N419">
        <f>MONTH(SalesData[[#This Row],[Order Date]])</f>
        <v>1</v>
      </c>
      <c r="O419" t="str">
        <f>TEXT(SalesData[[#This Row],[Order Date]],"mmmm")</f>
        <v>January</v>
      </c>
      <c r="P419" t="str">
        <f>TEXT(SalesData[[#This Row],[Order Date]], "mmmm yyyyy")</f>
        <v>January 2023</v>
      </c>
      <c r="Q419" s="3">
        <f>IF(SalesData[[#This Row],[Total Sales]]=0,0,SalesData[[#This Row],[Profit]]/SalesData[[#This Row],[Total Sales]])</f>
        <v>0.13498920676558188</v>
      </c>
    </row>
    <row r="420" spans="1:17" x14ac:dyDescent="0.3">
      <c r="A420" t="s">
        <v>475</v>
      </c>
      <c r="B420" s="2">
        <v>44943</v>
      </c>
      <c r="C420" t="s">
        <v>13</v>
      </c>
      <c r="D420" t="s">
        <v>14</v>
      </c>
      <c r="E420" t="s">
        <v>37</v>
      </c>
      <c r="F420" t="s">
        <v>49</v>
      </c>
      <c r="G420" t="s">
        <v>50</v>
      </c>
      <c r="H420">
        <v>3</v>
      </c>
      <c r="I420">
        <v>2074.1999999999998</v>
      </c>
      <c r="J420">
        <v>6222.6</v>
      </c>
      <c r="K420">
        <v>1618.83</v>
      </c>
      <c r="L420" t="s">
        <v>34</v>
      </c>
      <c r="M420">
        <f>YEAR(SalesData[[#This Row],[Order Date]])</f>
        <v>2023</v>
      </c>
      <c r="N420">
        <f>MONTH(SalesData[[#This Row],[Order Date]])</f>
        <v>1</v>
      </c>
      <c r="O420" t="str">
        <f>TEXT(SalesData[[#This Row],[Order Date]],"mmmm")</f>
        <v>January</v>
      </c>
      <c r="P420" t="str">
        <f>TEXT(SalesData[[#This Row],[Order Date]], "mmmm yyyyy")</f>
        <v>January 2023</v>
      </c>
      <c r="Q420" s="3">
        <f>IF(SalesData[[#This Row],[Total Sales]]=0,0,SalesData[[#This Row],[Profit]]/SalesData[[#This Row],[Total Sales]])</f>
        <v>0.26015331212033554</v>
      </c>
    </row>
    <row r="421" spans="1:17" x14ac:dyDescent="0.3">
      <c r="A421" t="s">
        <v>476</v>
      </c>
      <c r="B421" s="2">
        <v>44943</v>
      </c>
      <c r="C421" t="s">
        <v>20</v>
      </c>
      <c r="D421" t="s">
        <v>21</v>
      </c>
      <c r="E421" t="s">
        <v>37</v>
      </c>
      <c r="F421" t="s">
        <v>22</v>
      </c>
      <c r="G421" t="s">
        <v>23</v>
      </c>
      <c r="H421">
        <v>7</v>
      </c>
      <c r="I421">
        <v>1099.3699999999999</v>
      </c>
      <c r="J421">
        <v>7695.59</v>
      </c>
      <c r="K421">
        <v>1829.24</v>
      </c>
      <c r="L421" t="s">
        <v>18</v>
      </c>
      <c r="M421">
        <f>YEAR(SalesData[[#This Row],[Order Date]])</f>
        <v>2023</v>
      </c>
      <c r="N421">
        <f>MONTH(SalesData[[#This Row],[Order Date]])</f>
        <v>1</v>
      </c>
      <c r="O421" t="str">
        <f>TEXT(SalesData[[#This Row],[Order Date]],"mmmm")</f>
        <v>January</v>
      </c>
      <c r="P421" t="str">
        <f>TEXT(SalesData[[#This Row],[Order Date]], "mmmm yyyyy")</f>
        <v>January 2023</v>
      </c>
      <c r="Q421" s="3">
        <f>IF(SalesData[[#This Row],[Total Sales]]=0,0,SalesData[[#This Row],[Profit]]/SalesData[[#This Row],[Total Sales]])</f>
        <v>0.2376997735066447</v>
      </c>
    </row>
    <row r="422" spans="1:17" x14ac:dyDescent="0.3">
      <c r="A422" t="s">
        <v>477</v>
      </c>
      <c r="B422" s="2">
        <v>44943</v>
      </c>
      <c r="C422" t="s">
        <v>13</v>
      </c>
      <c r="D422" t="s">
        <v>36</v>
      </c>
      <c r="E422" t="s">
        <v>27</v>
      </c>
      <c r="F422" t="s">
        <v>16</v>
      </c>
      <c r="G422" t="s">
        <v>17</v>
      </c>
      <c r="H422">
        <v>9</v>
      </c>
      <c r="I422">
        <v>88.74</v>
      </c>
      <c r="J422">
        <v>798.66</v>
      </c>
      <c r="K422">
        <v>92.19</v>
      </c>
      <c r="L422" t="s">
        <v>34</v>
      </c>
      <c r="M422">
        <f>YEAR(SalesData[[#This Row],[Order Date]])</f>
        <v>2023</v>
      </c>
      <c r="N422">
        <f>MONTH(SalesData[[#This Row],[Order Date]])</f>
        <v>1</v>
      </c>
      <c r="O422" t="str">
        <f>TEXT(SalesData[[#This Row],[Order Date]],"mmmm")</f>
        <v>January</v>
      </c>
      <c r="P422" t="str">
        <f>TEXT(SalesData[[#This Row],[Order Date]], "mmmm yyyyy")</f>
        <v>January 2023</v>
      </c>
      <c r="Q422" s="3">
        <f>IF(SalesData[[#This Row],[Total Sales]]=0,0,SalesData[[#This Row],[Profit]]/SalesData[[#This Row],[Total Sales]])</f>
        <v>0.11543084666816919</v>
      </c>
    </row>
    <row r="423" spans="1:17" x14ac:dyDescent="0.3">
      <c r="A423" t="s">
        <v>478</v>
      </c>
      <c r="B423" s="2">
        <v>44943</v>
      </c>
      <c r="C423" t="s">
        <v>13</v>
      </c>
      <c r="D423" t="s">
        <v>14</v>
      </c>
      <c r="E423" t="s">
        <v>15</v>
      </c>
      <c r="F423" t="s">
        <v>49</v>
      </c>
      <c r="G423" t="s">
        <v>94</v>
      </c>
      <c r="H423">
        <v>6</v>
      </c>
      <c r="I423">
        <v>510.21</v>
      </c>
      <c r="J423">
        <v>3061.26</v>
      </c>
      <c r="K423">
        <v>746.82</v>
      </c>
      <c r="L423" t="s">
        <v>34</v>
      </c>
      <c r="M423">
        <f>YEAR(SalesData[[#This Row],[Order Date]])</f>
        <v>2023</v>
      </c>
      <c r="N423">
        <f>MONTH(SalesData[[#This Row],[Order Date]])</f>
        <v>1</v>
      </c>
      <c r="O423" t="str">
        <f>TEXT(SalesData[[#This Row],[Order Date]],"mmmm")</f>
        <v>January</v>
      </c>
      <c r="P423" t="str">
        <f>TEXT(SalesData[[#This Row],[Order Date]], "mmmm yyyyy")</f>
        <v>January 2023</v>
      </c>
      <c r="Q423" s="3">
        <f>IF(SalesData[[#This Row],[Total Sales]]=0,0,SalesData[[#This Row],[Profit]]/SalesData[[#This Row],[Total Sales]])</f>
        <v>0.24395837008290705</v>
      </c>
    </row>
    <row r="424" spans="1:17" x14ac:dyDescent="0.3">
      <c r="A424" t="s">
        <v>479</v>
      </c>
      <c r="B424" s="2">
        <v>44943</v>
      </c>
      <c r="C424" t="s">
        <v>25</v>
      </c>
      <c r="D424" t="s">
        <v>71</v>
      </c>
      <c r="E424" t="s">
        <v>37</v>
      </c>
      <c r="F424" t="s">
        <v>49</v>
      </c>
      <c r="G424" t="s">
        <v>63</v>
      </c>
      <c r="H424">
        <v>8</v>
      </c>
      <c r="I424">
        <v>139.97</v>
      </c>
      <c r="J424">
        <v>1119.76</v>
      </c>
      <c r="K424">
        <v>136.16999999999999</v>
      </c>
      <c r="L424" t="s">
        <v>18</v>
      </c>
      <c r="M424">
        <f>YEAR(SalesData[[#This Row],[Order Date]])</f>
        <v>2023</v>
      </c>
      <c r="N424">
        <f>MONTH(SalesData[[#This Row],[Order Date]])</f>
        <v>1</v>
      </c>
      <c r="O424" t="str">
        <f>TEXT(SalesData[[#This Row],[Order Date]],"mmmm")</f>
        <v>January</v>
      </c>
      <c r="P424" t="str">
        <f>TEXT(SalesData[[#This Row],[Order Date]], "mmmm yyyyy")</f>
        <v>January 2023</v>
      </c>
      <c r="Q424" s="3">
        <f>IF(SalesData[[#This Row],[Total Sales]]=0,0,SalesData[[#This Row],[Profit]]/SalesData[[#This Row],[Total Sales]])</f>
        <v>0.12160641566049867</v>
      </c>
    </row>
    <row r="425" spans="1:17" x14ac:dyDescent="0.3">
      <c r="A425" t="s">
        <v>480</v>
      </c>
      <c r="B425" s="2">
        <v>44943</v>
      </c>
      <c r="C425" t="s">
        <v>25</v>
      </c>
      <c r="D425" t="s">
        <v>26</v>
      </c>
      <c r="E425" t="s">
        <v>15</v>
      </c>
      <c r="F425" t="s">
        <v>46</v>
      </c>
      <c r="G425" t="s">
        <v>53</v>
      </c>
      <c r="H425">
        <v>9</v>
      </c>
      <c r="I425">
        <v>1693.16</v>
      </c>
      <c r="J425">
        <v>15238.44</v>
      </c>
      <c r="K425">
        <v>3659.87</v>
      </c>
      <c r="L425" t="s">
        <v>18</v>
      </c>
      <c r="M425">
        <f>YEAR(SalesData[[#This Row],[Order Date]])</f>
        <v>2023</v>
      </c>
      <c r="N425">
        <f>MONTH(SalesData[[#This Row],[Order Date]])</f>
        <v>1</v>
      </c>
      <c r="O425" t="str">
        <f>TEXT(SalesData[[#This Row],[Order Date]],"mmmm")</f>
        <v>January</v>
      </c>
      <c r="P425" t="str">
        <f>TEXT(SalesData[[#This Row],[Order Date]], "mmmm yyyyy")</f>
        <v>January 2023</v>
      </c>
      <c r="Q425" s="3">
        <f>IF(SalesData[[#This Row],[Total Sales]]=0,0,SalesData[[#This Row],[Profit]]/SalesData[[#This Row],[Total Sales]])</f>
        <v>0.2401735348237746</v>
      </c>
    </row>
    <row r="426" spans="1:17" x14ac:dyDescent="0.3">
      <c r="A426" t="s">
        <v>481</v>
      </c>
      <c r="B426" s="2">
        <v>44945</v>
      </c>
      <c r="C426" t="s">
        <v>20</v>
      </c>
      <c r="D426" t="s">
        <v>121</v>
      </c>
      <c r="E426" t="s">
        <v>15</v>
      </c>
      <c r="F426" t="s">
        <v>49</v>
      </c>
      <c r="G426" t="s">
        <v>72</v>
      </c>
      <c r="H426">
        <v>2</v>
      </c>
      <c r="I426">
        <v>1414.16</v>
      </c>
      <c r="J426">
        <v>2828.32</v>
      </c>
      <c r="K426">
        <v>812.38</v>
      </c>
      <c r="L426" t="s">
        <v>18</v>
      </c>
      <c r="M426">
        <f>YEAR(SalesData[[#This Row],[Order Date]])</f>
        <v>2023</v>
      </c>
      <c r="N426">
        <f>MONTH(SalesData[[#This Row],[Order Date]])</f>
        <v>1</v>
      </c>
      <c r="O426" t="str">
        <f>TEXT(SalesData[[#This Row],[Order Date]],"mmmm")</f>
        <v>January</v>
      </c>
      <c r="P426" t="str">
        <f>TEXT(SalesData[[#This Row],[Order Date]], "mmmm yyyyy")</f>
        <v>January 2023</v>
      </c>
      <c r="Q426" s="3">
        <f>IF(SalesData[[#This Row],[Total Sales]]=0,0,SalesData[[#This Row],[Profit]]/SalesData[[#This Row],[Total Sales]])</f>
        <v>0.28723058211234936</v>
      </c>
    </row>
    <row r="427" spans="1:17" x14ac:dyDescent="0.3">
      <c r="A427" t="s">
        <v>482</v>
      </c>
      <c r="B427" s="2">
        <v>44946</v>
      </c>
      <c r="C427" t="s">
        <v>13</v>
      </c>
      <c r="D427" t="s">
        <v>14</v>
      </c>
      <c r="E427" t="s">
        <v>15</v>
      </c>
      <c r="F427" t="s">
        <v>22</v>
      </c>
      <c r="G427" t="s">
        <v>91</v>
      </c>
      <c r="H427">
        <v>8</v>
      </c>
      <c r="I427">
        <v>967.65</v>
      </c>
      <c r="J427">
        <v>7741.2</v>
      </c>
      <c r="K427">
        <v>1032.46</v>
      </c>
      <c r="L427" t="s">
        <v>18</v>
      </c>
      <c r="M427">
        <f>YEAR(SalesData[[#This Row],[Order Date]])</f>
        <v>2023</v>
      </c>
      <c r="N427">
        <f>MONTH(SalesData[[#This Row],[Order Date]])</f>
        <v>1</v>
      </c>
      <c r="O427" t="str">
        <f>TEXT(SalesData[[#This Row],[Order Date]],"mmmm")</f>
        <v>January</v>
      </c>
      <c r="P427" t="str">
        <f>TEXT(SalesData[[#This Row],[Order Date]], "mmmm yyyyy")</f>
        <v>January 2023</v>
      </c>
      <c r="Q427" s="3">
        <f>IF(SalesData[[#This Row],[Total Sales]]=0,0,SalesData[[#This Row],[Profit]]/SalesData[[#This Row],[Total Sales]])</f>
        <v>0.13337208701493308</v>
      </c>
    </row>
    <row r="428" spans="1:17" x14ac:dyDescent="0.3">
      <c r="A428" t="s">
        <v>483</v>
      </c>
      <c r="B428" s="2">
        <v>44947</v>
      </c>
      <c r="C428" t="s">
        <v>41</v>
      </c>
      <c r="D428" t="s">
        <v>67</v>
      </c>
      <c r="E428" t="s">
        <v>15</v>
      </c>
      <c r="F428" t="s">
        <v>49</v>
      </c>
      <c r="G428" t="s">
        <v>72</v>
      </c>
      <c r="H428">
        <v>6</v>
      </c>
      <c r="I428">
        <v>1759.29</v>
      </c>
      <c r="J428">
        <v>10555.74</v>
      </c>
      <c r="K428">
        <v>1435.72</v>
      </c>
      <c r="L428" t="s">
        <v>18</v>
      </c>
      <c r="M428">
        <f>YEAR(SalesData[[#This Row],[Order Date]])</f>
        <v>2023</v>
      </c>
      <c r="N428">
        <f>MONTH(SalesData[[#This Row],[Order Date]])</f>
        <v>1</v>
      </c>
      <c r="O428" t="str">
        <f>TEXT(SalesData[[#This Row],[Order Date]],"mmmm")</f>
        <v>January</v>
      </c>
      <c r="P428" t="str">
        <f>TEXT(SalesData[[#This Row],[Order Date]], "mmmm yyyyy")</f>
        <v>January 2023</v>
      </c>
      <c r="Q428" s="3">
        <f>IF(SalesData[[#This Row],[Total Sales]]=0,0,SalesData[[#This Row],[Profit]]/SalesData[[#This Row],[Total Sales]])</f>
        <v>0.13601320229562305</v>
      </c>
    </row>
    <row r="429" spans="1:17" x14ac:dyDescent="0.3">
      <c r="A429" t="s">
        <v>484</v>
      </c>
      <c r="B429" s="2">
        <v>44947</v>
      </c>
      <c r="C429" t="s">
        <v>30</v>
      </c>
      <c r="D429" t="s">
        <v>31</v>
      </c>
      <c r="E429" t="s">
        <v>37</v>
      </c>
      <c r="F429" t="s">
        <v>16</v>
      </c>
      <c r="G429" t="s">
        <v>82</v>
      </c>
      <c r="H429">
        <v>5</v>
      </c>
      <c r="I429">
        <v>2222.37</v>
      </c>
      <c r="J429">
        <v>11111.85</v>
      </c>
      <c r="K429">
        <v>1690.99</v>
      </c>
      <c r="L429" t="s">
        <v>18</v>
      </c>
      <c r="M429">
        <f>YEAR(SalesData[[#This Row],[Order Date]])</f>
        <v>2023</v>
      </c>
      <c r="N429">
        <f>MONTH(SalesData[[#This Row],[Order Date]])</f>
        <v>1</v>
      </c>
      <c r="O429" t="str">
        <f>TEXT(SalesData[[#This Row],[Order Date]],"mmmm")</f>
        <v>January</v>
      </c>
      <c r="P429" t="str">
        <f>TEXT(SalesData[[#This Row],[Order Date]], "mmmm yyyyy")</f>
        <v>January 2023</v>
      </c>
      <c r="Q429" s="3">
        <f>IF(SalesData[[#This Row],[Total Sales]]=0,0,SalesData[[#This Row],[Profit]]/SalesData[[#This Row],[Total Sales]])</f>
        <v>0.15217898009782349</v>
      </c>
    </row>
    <row r="430" spans="1:17" x14ac:dyDescent="0.3">
      <c r="A430" t="s">
        <v>485</v>
      </c>
      <c r="B430" s="2">
        <v>44948</v>
      </c>
      <c r="C430" t="s">
        <v>30</v>
      </c>
      <c r="D430" t="s">
        <v>52</v>
      </c>
      <c r="E430" t="s">
        <v>37</v>
      </c>
      <c r="F430" t="s">
        <v>32</v>
      </c>
      <c r="G430" t="s">
        <v>33</v>
      </c>
      <c r="H430">
        <v>2</v>
      </c>
      <c r="I430">
        <v>1577.16</v>
      </c>
      <c r="J430">
        <v>3154.32</v>
      </c>
      <c r="K430">
        <v>614.61</v>
      </c>
      <c r="L430" t="s">
        <v>34</v>
      </c>
      <c r="M430">
        <f>YEAR(SalesData[[#This Row],[Order Date]])</f>
        <v>2023</v>
      </c>
      <c r="N430">
        <f>MONTH(SalesData[[#This Row],[Order Date]])</f>
        <v>1</v>
      </c>
      <c r="O430" t="str">
        <f>TEXT(SalesData[[#This Row],[Order Date]],"mmmm")</f>
        <v>January</v>
      </c>
      <c r="P430" t="str">
        <f>TEXT(SalesData[[#This Row],[Order Date]], "mmmm yyyyy")</f>
        <v>January 2023</v>
      </c>
      <c r="Q430" s="3">
        <f>IF(SalesData[[#This Row],[Total Sales]]=0,0,SalesData[[#This Row],[Profit]]/SalesData[[#This Row],[Total Sales]])</f>
        <v>0.19484706687970782</v>
      </c>
    </row>
    <row r="431" spans="1:17" x14ac:dyDescent="0.3">
      <c r="A431" t="s">
        <v>486</v>
      </c>
      <c r="B431" s="2">
        <v>44949</v>
      </c>
      <c r="C431" t="s">
        <v>25</v>
      </c>
      <c r="D431" t="s">
        <v>26</v>
      </c>
      <c r="E431" t="s">
        <v>15</v>
      </c>
      <c r="F431" t="s">
        <v>49</v>
      </c>
      <c r="G431" t="s">
        <v>72</v>
      </c>
      <c r="H431">
        <v>6</v>
      </c>
      <c r="I431">
        <v>928.68</v>
      </c>
      <c r="J431">
        <v>5572.08</v>
      </c>
      <c r="K431">
        <v>840.45</v>
      </c>
      <c r="L431" t="s">
        <v>34</v>
      </c>
      <c r="M431">
        <f>YEAR(SalesData[[#This Row],[Order Date]])</f>
        <v>2023</v>
      </c>
      <c r="N431">
        <f>MONTH(SalesData[[#This Row],[Order Date]])</f>
        <v>1</v>
      </c>
      <c r="O431" t="str">
        <f>TEXT(SalesData[[#This Row],[Order Date]],"mmmm")</f>
        <v>January</v>
      </c>
      <c r="P431" t="str">
        <f>TEXT(SalesData[[#This Row],[Order Date]], "mmmm yyyyy")</f>
        <v>January 2023</v>
      </c>
      <c r="Q431" s="3">
        <f>IF(SalesData[[#This Row],[Total Sales]]=0,0,SalesData[[#This Row],[Profit]]/SalesData[[#This Row],[Total Sales]])</f>
        <v>0.15083236421587631</v>
      </c>
    </row>
    <row r="432" spans="1:17" x14ac:dyDescent="0.3">
      <c r="A432" t="s">
        <v>487</v>
      </c>
      <c r="B432" s="2">
        <v>44949</v>
      </c>
      <c r="C432" t="s">
        <v>41</v>
      </c>
      <c r="D432" t="s">
        <v>67</v>
      </c>
      <c r="E432" t="s">
        <v>15</v>
      </c>
      <c r="F432" t="s">
        <v>46</v>
      </c>
      <c r="G432" t="s">
        <v>47</v>
      </c>
      <c r="H432">
        <v>9</v>
      </c>
      <c r="I432">
        <v>308.45999999999998</v>
      </c>
      <c r="J432">
        <v>2776.14</v>
      </c>
      <c r="K432">
        <v>531.09</v>
      </c>
      <c r="L432" t="s">
        <v>18</v>
      </c>
      <c r="M432">
        <f>YEAR(SalesData[[#This Row],[Order Date]])</f>
        <v>2023</v>
      </c>
      <c r="N432">
        <f>MONTH(SalesData[[#This Row],[Order Date]])</f>
        <v>1</v>
      </c>
      <c r="O432" t="str">
        <f>TEXT(SalesData[[#This Row],[Order Date]],"mmmm")</f>
        <v>January</v>
      </c>
      <c r="P432" t="str">
        <f>TEXT(SalesData[[#This Row],[Order Date]], "mmmm yyyyy")</f>
        <v>January 2023</v>
      </c>
      <c r="Q432" s="3">
        <f>IF(SalesData[[#This Row],[Total Sales]]=0,0,SalesData[[#This Row],[Profit]]/SalesData[[#This Row],[Total Sales]])</f>
        <v>0.19130519354211245</v>
      </c>
    </row>
    <row r="433" spans="1:17" x14ac:dyDescent="0.3">
      <c r="A433" t="s">
        <v>488</v>
      </c>
      <c r="B433" s="2">
        <v>44951</v>
      </c>
      <c r="C433" t="s">
        <v>20</v>
      </c>
      <c r="D433" t="s">
        <v>121</v>
      </c>
      <c r="E433" t="s">
        <v>15</v>
      </c>
      <c r="F433" t="s">
        <v>22</v>
      </c>
      <c r="G433" t="s">
        <v>58</v>
      </c>
      <c r="H433">
        <v>5</v>
      </c>
      <c r="I433">
        <v>156.33000000000001</v>
      </c>
      <c r="J433">
        <v>781.65</v>
      </c>
      <c r="K433">
        <v>222.71</v>
      </c>
      <c r="L433" t="s">
        <v>18</v>
      </c>
      <c r="M433">
        <f>YEAR(SalesData[[#This Row],[Order Date]])</f>
        <v>2023</v>
      </c>
      <c r="N433">
        <f>MONTH(SalesData[[#This Row],[Order Date]])</f>
        <v>1</v>
      </c>
      <c r="O433" t="str">
        <f>TEXT(SalesData[[#This Row],[Order Date]],"mmmm")</f>
        <v>January</v>
      </c>
      <c r="P433" t="str">
        <f>TEXT(SalesData[[#This Row],[Order Date]], "mmmm yyyyy")</f>
        <v>January 2023</v>
      </c>
      <c r="Q433" s="3">
        <f>IF(SalesData[[#This Row],[Total Sales]]=0,0,SalesData[[#This Row],[Profit]]/SalesData[[#This Row],[Total Sales]])</f>
        <v>0.28492291946523379</v>
      </c>
    </row>
    <row r="434" spans="1:17" x14ac:dyDescent="0.3">
      <c r="A434" t="s">
        <v>489</v>
      </c>
      <c r="B434" s="2">
        <v>44951</v>
      </c>
      <c r="C434" t="s">
        <v>30</v>
      </c>
      <c r="D434" t="s">
        <v>52</v>
      </c>
      <c r="E434" t="s">
        <v>27</v>
      </c>
      <c r="F434" t="s">
        <v>22</v>
      </c>
      <c r="G434" t="s">
        <v>58</v>
      </c>
      <c r="H434">
        <v>3</v>
      </c>
      <c r="I434">
        <v>878.09</v>
      </c>
      <c r="J434">
        <v>2634.27</v>
      </c>
      <c r="K434">
        <v>461.3</v>
      </c>
      <c r="L434" t="s">
        <v>18</v>
      </c>
      <c r="M434">
        <f>YEAR(SalesData[[#This Row],[Order Date]])</f>
        <v>2023</v>
      </c>
      <c r="N434">
        <f>MONTH(SalesData[[#This Row],[Order Date]])</f>
        <v>1</v>
      </c>
      <c r="O434" t="str">
        <f>TEXT(SalesData[[#This Row],[Order Date]],"mmmm")</f>
        <v>January</v>
      </c>
      <c r="P434" t="str">
        <f>TEXT(SalesData[[#This Row],[Order Date]], "mmmm yyyyy")</f>
        <v>January 2023</v>
      </c>
      <c r="Q434" s="3">
        <f>IF(SalesData[[#This Row],[Total Sales]]=0,0,SalesData[[#This Row],[Profit]]/SalesData[[#This Row],[Total Sales]])</f>
        <v>0.17511492747516391</v>
      </c>
    </row>
    <row r="435" spans="1:17" x14ac:dyDescent="0.3">
      <c r="A435" t="s">
        <v>490</v>
      </c>
      <c r="B435" s="2">
        <v>44955</v>
      </c>
      <c r="C435" t="s">
        <v>25</v>
      </c>
      <c r="D435" t="s">
        <v>26</v>
      </c>
      <c r="E435" t="s">
        <v>27</v>
      </c>
      <c r="F435" t="s">
        <v>49</v>
      </c>
      <c r="G435" t="s">
        <v>50</v>
      </c>
      <c r="H435">
        <v>2</v>
      </c>
      <c r="I435">
        <v>1504.22</v>
      </c>
      <c r="J435">
        <v>3008.44</v>
      </c>
      <c r="K435">
        <v>344.82</v>
      </c>
      <c r="L435" t="s">
        <v>34</v>
      </c>
      <c r="M435">
        <f>YEAR(SalesData[[#This Row],[Order Date]])</f>
        <v>2023</v>
      </c>
      <c r="N435">
        <f>MONTH(SalesData[[#This Row],[Order Date]])</f>
        <v>1</v>
      </c>
      <c r="O435" t="str">
        <f>TEXT(SalesData[[#This Row],[Order Date]],"mmmm")</f>
        <v>January</v>
      </c>
      <c r="P435" t="str">
        <f>TEXT(SalesData[[#This Row],[Order Date]], "mmmm yyyyy")</f>
        <v>January 2023</v>
      </c>
      <c r="Q435" s="3">
        <f>IF(SalesData[[#This Row],[Total Sales]]=0,0,SalesData[[#This Row],[Profit]]/SalesData[[#This Row],[Total Sales]])</f>
        <v>0.11461754264668732</v>
      </c>
    </row>
    <row r="436" spans="1:17" x14ac:dyDescent="0.3">
      <c r="A436" t="s">
        <v>491</v>
      </c>
      <c r="B436" s="2">
        <v>44956</v>
      </c>
      <c r="C436" t="s">
        <v>20</v>
      </c>
      <c r="D436" t="s">
        <v>121</v>
      </c>
      <c r="E436" t="s">
        <v>37</v>
      </c>
      <c r="F436" t="s">
        <v>32</v>
      </c>
      <c r="G436" t="s">
        <v>56</v>
      </c>
      <c r="H436">
        <v>2</v>
      </c>
      <c r="I436">
        <v>720.39</v>
      </c>
      <c r="J436">
        <v>1440.78</v>
      </c>
      <c r="K436">
        <v>431.41</v>
      </c>
      <c r="L436" t="s">
        <v>18</v>
      </c>
      <c r="M436">
        <f>YEAR(SalesData[[#This Row],[Order Date]])</f>
        <v>2023</v>
      </c>
      <c r="N436">
        <f>MONTH(SalesData[[#This Row],[Order Date]])</f>
        <v>1</v>
      </c>
      <c r="O436" t="str">
        <f>TEXT(SalesData[[#This Row],[Order Date]],"mmmm")</f>
        <v>January</v>
      </c>
      <c r="P436" t="str">
        <f>TEXT(SalesData[[#This Row],[Order Date]], "mmmm yyyyy")</f>
        <v>January 2023</v>
      </c>
      <c r="Q436" s="3">
        <f>IF(SalesData[[#This Row],[Total Sales]]=0,0,SalesData[[#This Row],[Profit]]/SalesData[[#This Row],[Total Sales]])</f>
        <v>0.29942808756368083</v>
      </c>
    </row>
    <row r="437" spans="1:17" x14ac:dyDescent="0.3">
      <c r="A437" t="s">
        <v>492</v>
      </c>
      <c r="B437" s="2">
        <v>44956</v>
      </c>
      <c r="C437" t="s">
        <v>30</v>
      </c>
      <c r="D437" t="s">
        <v>31</v>
      </c>
      <c r="E437" t="s">
        <v>37</v>
      </c>
      <c r="F437" t="s">
        <v>46</v>
      </c>
      <c r="G437" t="s">
        <v>123</v>
      </c>
      <c r="H437">
        <v>3</v>
      </c>
      <c r="I437">
        <v>962.09</v>
      </c>
      <c r="J437">
        <v>2886.27</v>
      </c>
      <c r="K437">
        <v>831.32</v>
      </c>
      <c r="L437" t="s">
        <v>34</v>
      </c>
      <c r="M437">
        <f>YEAR(SalesData[[#This Row],[Order Date]])</f>
        <v>2023</v>
      </c>
      <c r="N437">
        <f>MONTH(SalesData[[#This Row],[Order Date]])</f>
        <v>1</v>
      </c>
      <c r="O437" t="str">
        <f>TEXT(SalesData[[#This Row],[Order Date]],"mmmm")</f>
        <v>January</v>
      </c>
      <c r="P437" t="str">
        <f>TEXT(SalesData[[#This Row],[Order Date]], "mmmm yyyyy")</f>
        <v>January 2023</v>
      </c>
      <c r="Q437" s="3">
        <f>IF(SalesData[[#This Row],[Total Sales]]=0,0,SalesData[[#This Row],[Profit]]/SalesData[[#This Row],[Total Sales]])</f>
        <v>0.28802572177932073</v>
      </c>
    </row>
    <row r="438" spans="1:17" x14ac:dyDescent="0.3">
      <c r="A438" t="s">
        <v>493</v>
      </c>
      <c r="B438" s="2">
        <v>44956</v>
      </c>
      <c r="C438" t="s">
        <v>25</v>
      </c>
      <c r="D438" t="s">
        <v>71</v>
      </c>
      <c r="E438" t="s">
        <v>27</v>
      </c>
      <c r="F438" t="s">
        <v>32</v>
      </c>
      <c r="G438" t="s">
        <v>33</v>
      </c>
      <c r="H438">
        <v>2</v>
      </c>
      <c r="I438">
        <v>1239.75</v>
      </c>
      <c r="J438">
        <v>2479.5</v>
      </c>
      <c r="K438">
        <v>470.32</v>
      </c>
      <c r="L438" t="s">
        <v>18</v>
      </c>
      <c r="M438">
        <f>YEAR(SalesData[[#This Row],[Order Date]])</f>
        <v>2023</v>
      </c>
      <c r="N438">
        <f>MONTH(SalesData[[#This Row],[Order Date]])</f>
        <v>1</v>
      </c>
      <c r="O438" t="str">
        <f>TEXT(SalesData[[#This Row],[Order Date]],"mmmm")</f>
        <v>January</v>
      </c>
      <c r="P438" t="str">
        <f>TEXT(SalesData[[#This Row],[Order Date]], "mmmm yyyyy")</f>
        <v>January 2023</v>
      </c>
      <c r="Q438" s="3">
        <f>IF(SalesData[[#This Row],[Total Sales]]=0,0,SalesData[[#This Row],[Profit]]/SalesData[[#This Row],[Total Sales]])</f>
        <v>0.18968340391207905</v>
      </c>
    </row>
    <row r="439" spans="1:17" x14ac:dyDescent="0.3">
      <c r="A439" t="s">
        <v>494</v>
      </c>
      <c r="B439" s="2">
        <v>44957</v>
      </c>
      <c r="C439" t="s">
        <v>13</v>
      </c>
      <c r="D439" t="s">
        <v>36</v>
      </c>
      <c r="E439" t="s">
        <v>15</v>
      </c>
      <c r="F439" t="s">
        <v>16</v>
      </c>
      <c r="G439" t="s">
        <v>38</v>
      </c>
      <c r="H439">
        <v>9</v>
      </c>
      <c r="I439">
        <v>653.67999999999995</v>
      </c>
      <c r="J439">
        <v>5883.12</v>
      </c>
      <c r="K439">
        <v>1552.09</v>
      </c>
      <c r="L439" t="s">
        <v>18</v>
      </c>
      <c r="M439">
        <f>YEAR(SalesData[[#This Row],[Order Date]])</f>
        <v>2023</v>
      </c>
      <c r="N439">
        <f>MONTH(SalesData[[#This Row],[Order Date]])</f>
        <v>1</v>
      </c>
      <c r="O439" t="str">
        <f>TEXT(SalesData[[#This Row],[Order Date]],"mmmm")</f>
        <v>January</v>
      </c>
      <c r="P439" t="str">
        <f>TEXT(SalesData[[#This Row],[Order Date]], "mmmm yyyyy")</f>
        <v>January 2023</v>
      </c>
      <c r="Q439" s="3">
        <f>IF(SalesData[[#This Row],[Total Sales]]=0,0,SalesData[[#This Row],[Profit]]/SalesData[[#This Row],[Total Sales]])</f>
        <v>0.26382089775493273</v>
      </c>
    </row>
    <row r="440" spans="1:17" x14ac:dyDescent="0.3">
      <c r="A440" t="s">
        <v>495</v>
      </c>
      <c r="B440" s="2">
        <v>44957</v>
      </c>
      <c r="C440" t="s">
        <v>30</v>
      </c>
      <c r="D440" t="s">
        <v>31</v>
      </c>
      <c r="E440" t="s">
        <v>27</v>
      </c>
      <c r="F440" t="s">
        <v>49</v>
      </c>
      <c r="G440" t="s">
        <v>72</v>
      </c>
      <c r="H440">
        <v>7</v>
      </c>
      <c r="I440">
        <v>2363.9</v>
      </c>
      <c r="J440">
        <v>16547.3</v>
      </c>
      <c r="K440">
        <v>3778.52</v>
      </c>
      <c r="L440" t="s">
        <v>18</v>
      </c>
      <c r="M440">
        <f>YEAR(SalesData[[#This Row],[Order Date]])</f>
        <v>2023</v>
      </c>
      <c r="N440">
        <f>MONTH(SalesData[[#This Row],[Order Date]])</f>
        <v>1</v>
      </c>
      <c r="O440" t="str">
        <f>TEXT(SalesData[[#This Row],[Order Date]],"mmmm")</f>
        <v>January</v>
      </c>
      <c r="P440" t="str">
        <f>TEXT(SalesData[[#This Row],[Order Date]], "mmmm yyyyy")</f>
        <v>January 2023</v>
      </c>
      <c r="Q440" s="3">
        <f>IF(SalesData[[#This Row],[Total Sales]]=0,0,SalesData[[#This Row],[Profit]]/SalesData[[#This Row],[Total Sales]])</f>
        <v>0.22834661848156498</v>
      </c>
    </row>
    <row r="441" spans="1:17" x14ac:dyDescent="0.3">
      <c r="A441" t="s">
        <v>496</v>
      </c>
      <c r="B441" s="2">
        <v>44959</v>
      </c>
      <c r="C441" t="s">
        <v>20</v>
      </c>
      <c r="D441" t="s">
        <v>21</v>
      </c>
      <c r="E441" t="s">
        <v>27</v>
      </c>
      <c r="F441" t="s">
        <v>22</v>
      </c>
      <c r="G441" t="s">
        <v>23</v>
      </c>
      <c r="H441">
        <v>6</v>
      </c>
      <c r="I441">
        <v>267.32</v>
      </c>
      <c r="J441">
        <v>1603.92</v>
      </c>
      <c r="K441">
        <v>199.09</v>
      </c>
      <c r="L441" t="s">
        <v>18</v>
      </c>
      <c r="M441">
        <f>YEAR(SalesData[[#This Row],[Order Date]])</f>
        <v>2023</v>
      </c>
      <c r="N441">
        <f>MONTH(SalesData[[#This Row],[Order Date]])</f>
        <v>2</v>
      </c>
      <c r="O441" t="str">
        <f>TEXT(SalesData[[#This Row],[Order Date]],"mmmm")</f>
        <v>February</v>
      </c>
      <c r="P441" t="str">
        <f>TEXT(SalesData[[#This Row],[Order Date]], "mmmm yyyyy")</f>
        <v>February 2023</v>
      </c>
      <c r="Q441" s="3">
        <f>IF(SalesData[[#This Row],[Total Sales]]=0,0,SalesData[[#This Row],[Profit]]/SalesData[[#This Row],[Total Sales]])</f>
        <v>0.12412713851064891</v>
      </c>
    </row>
    <row r="442" spans="1:17" x14ac:dyDescent="0.3">
      <c r="A442" t="s">
        <v>497</v>
      </c>
      <c r="B442" s="2">
        <v>44959</v>
      </c>
      <c r="C442" t="s">
        <v>41</v>
      </c>
      <c r="D442" t="s">
        <v>42</v>
      </c>
      <c r="E442" t="s">
        <v>37</v>
      </c>
      <c r="F442" t="s">
        <v>46</v>
      </c>
      <c r="G442" t="s">
        <v>53</v>
      </c>
      <c r="H442">
        <v>6</v>
      </c>
      <c r="I442">
        <v>865.4</v>
      </c>
      <c r="J442">
        <v>5192.3999999999996</v>
      </c>
      <c r="K442">
        <v>1277.9000000000001</v>
      </c>
      <c r="L442" t="s">
        <v>34</v>
      </c>
      <c r="M442">
        <f>YEAR(SalesData[[#This Row],[Order Date]])</f>
        <v>2023</v>
      </c>
      <c r="N442">
        <f>MONTH(SalesData[[#This Row],[Order Date]])</f>
        <v>2</v>
      </c>
      <c r="O442" t="str">
        <f>TEXT(SalesData[[#This Row],[Order Date]],"mmmm")</f>
        <v>February</v>
      </c>
      <c r="P442" t="str">
        <f>TEXT(SalesData[[#This Row],[Order Date]], "mmmm yyyyy")</f>
        <v>February 2023</v>
      </c>
      <c r="Q442" s="3">
        <f>IF(SalesData[[#This Row],[Total Sales]]=0,0,SalesData[[#This Row],[Profit]]/SalesData[[#This Row],[Total Sales]])</f>
        <v>0.24610969879054007</v>
      </c>
    </row>
    <row r="443" spans="1:17" x14ac:dyDescent="0.3">
      <c r="A443" t="s">
        <v>498</v>
      </c>
      <c r="B443" s="2">
        <v>44959</v>
      </c>
      <c r="C443" t="s">
        <v>13</v>
      </c>
      <c r="D443" t="s">
        <v>14</v>
      </c>
      <c r="E443" t="s">
        <v>27</v>
      </c>
      <c r="F443" t="s">
        <v>32</v>
      </c>
      <c r="G443" t="s">
        <v>99</v>
      </c>
      <c r="H443">
        <v>6</v>
      </c>
      <c r="I443">
        <v>1376.45</v>
      </c>
      <c r="J443">
        <v>8258.7000000000007</v>
      </c>
      <c r="K443">
        <v>1080.48</v>
      </c>
      <c r="L443" t="s">
        <v>18</v>
      </c>
      <c r="M443">
        <f>YEAR(SalesData[[#This Row],[Order Date]])</f>
        <v>2023</v>
      </c>
      <c r="N443">
        <f>MONTH(SalesData[[#This Row],[Order Date]])</f>
        <v>2</v>
      </c>
      <c r="O443" t="str">
        <f>TEXT(SalesData[[#This Row],[Order Date]],"mmmm")</f>
        <v>February</v>
      </c>
      <c r="P443" t="str">
        <f>TEXT(SalesData[[#This Row],[Order Date]], "mmmm yyyyy")</f>
        <v>February 2023</v>
      </c>
      <c r="Q443" s="3">
        <f>IF(SalesData[[#This Row],[Total Sales]]=0,0,SalesData[[#This Row],[Profit]]/SalesData[[#This Row],[Total Sales]])</f>
        <v>0.13082930727596351</v>
      </c>
    </row>
    <row r="444" spans="1:17" x14ac:dyDescent="0.3">
      <c r="A444" t="s">
        <v>499</v>
      </c>
      <c r="B444" s="2">
        <v>44961</v>
      </c>
      <c r="C444" t="s">
        <v>13</v>
      </c>
      <c r="D444" t="s">
        <v>14</v>
      </c>
      <c r="E444" t="s">
        <v>27</v>
      </c>
      <c r="F444" t="s">
        <v>32</v>
      </c>
      <c r="G444" t="s">
        <v>99</v>
      </c>
      <c r="H444">
        <v>5</v>
      </c>
      <c r="I444">
        <v>2319.44</v>
      </c>
      <c r="J444">
        <v>11597.2</v>
      </c>
      <c r="K444">
        <v>2669.85</v>
      </c>
      <c r="L444" t="s">
        <v>18</v>
      </c>
      <c r="M444">
        <f>YEAR(SalesData[[#This Row],[Order Date]])</f>
        <v>2023</v>
      </c>
      <c r="N444">
        <f>MONTH(SalesData[[#This Row],[Order Date]])</f>
        <v>2</v>
      </c>
      <c r="O444" t="str">
        <f>TEXT(SalesData[[#This Row],[Order Date]],"mmmm")</f>
        <v>February</v>
      </c>
      <c r="P444" t="str">
        <f>TEXT(SalesData[[#This Row],[Order Date]], "mmmm yyyyy")</f>
        <v>February 2023</v>
      </c>
      <c r="Q444" s="3">
        <f>IF(SalesData[[#This Row],[Total Sales]]=0,0,SalesData[[#This Row],[Profit]]/SalesData[[#This Row],[Total Sales]])</f>
        <v>0.23021505190908148</v>
      </c>
    </row>
    <row r="445" spans="1:17" x14ac:dyDescent="0.3">
      <c r="A445" t="s">
        <v>500</v>
      </c>
      <c r="B445" s="2">
        <v>44961</v>
      </c>
      <c r="C445" t="s">
        <v>30</v>
      </c>
      <c r="D445" t="s">
        <v>31</v>
      </c>
      <c r="E445" t="s">
        <v>37</v>
      </c>
      <c r="F445" t="s">
        <v>16</v>
      </c>
      <c r="G445" t="s">
        <v>38</v>
      </c>
      <c r="H445">
        <v>5</v>
      </c>
      <c r="I445">
        <v>1751.87</v>
      </c>
      <c r="J445">
        <v>8759.35</v>
      </c>
      <c r="K445">
        <v>1259.0999999999999</v>
      </c>
      <c r="L445" t="s">
        <v>18</v>
      </c>
      <c r="M445">
        <f>YEAR(SalesData[[#This Row],[Order Date]])</f>
        <v>2023</v>
      </c>
      <c r="N445">
        <f>MONTH(SalesData[[#This Row],[Order Date]])</f>
        <v>2</v>
      </c>
      <c r="O445" t="str">
        <f>TEXT(SalesData[[#This Row],[Order Date]],"mmmm")</f>
        <v>February</v>
      </c>
      <c r="P445" t="str">
        <f>TEXT(SalesData[[#This Row],[Order Date]], "mmmm yyyyy")</f>
        <v>February 2023</v>
      </c>
      <c r="Q445" s="3">
        <f>IF(SalesData[[#This Row],[Total Sales]]=0,0,SalesData[[#This Row],[Profit]]/SalesData[[#This Row],[Total Sales]])</f>
        <v>0.1437435426144634</v>
      </c>
    </row>
    <row r="446" spans="1:17" x14ac:dyDescent="0.3">
      <c r="A446" t="s">
        <v>501</v>
      </c>
      <c r="B446" s="2">
        <v>44961</v>
      </c>
      <c r="C446" t="s">
        <v>41</v>
      </c>
      <c r="D446" t="s">
        <v>42</v>
      </c>
      <c r="E446" t="s">
        <v>15</v>
      </c>
      <c r="F446" t="s">
        <v>32</v>
      </c>
      <c r="G446" t="s">
        <v>99</v>
      </c>
      <c r="H446">
        <v>3</v>
      </c>
      <c r="I446">
        <v>964.49</v>
      </c>
      <c r="J446">
        <v>2893.47</v>
      </c>
      <c r="K446">
        <v>615.53</v>
      </c>
      <c r="L446" t="s">
        <v>18</v>
      </c>
      <c r="M446">
        <f>YEAR(SalesData[[#This Row],[Order Date]])</f>
        <v>2023</v>
      </c>
      <c r="N446">
        <f>MONTH(SalesData[[#This Row],[Order Date]])</f>
        <v>2</v>
      </c>
      <c r="O446" t="str">
        <f>TEXT(SalesData[[#This Row],[Order Date]],"mmmm")</f>
        <v>February</v>
      </c>
      <c r="P446" t="str">
        <f>TEXT(SalesData[[#This Row],[Order Date]], "mmmm yyyyy")</f>
        <v>February 2023</v>
      </c>
      <c r="Q446" s="3">
        <f>IF(SalesData[[#This Row],[Total Sales]]=0,0,SalesData[[#This Row],[Profit]]/SalesData[[#This Row],[Total Sales]])</f>
        <v>0.21273073506896564</v>
      </c>
    </row>
    <row r="447" spans="1:17" x14ac:dyDescent="0.3">
      <c r="A447" t="s">
        <v>502</v>
      </c>
      <c r="B447" s="2">
        <v>44962</v>
      </c>
      <c r="C447" t="s">
        <v>30</v>
      </c>
      <c r="D447" t="s">
        <v>31</v>
      </c>
      <c r="E447" t="s">
        <v>37</v>
      </c>
      <c r="F447" t="s">
        <v>16</v>
      </c>
      <c r="G447" t="s">
        <v>38</v>
      </c>
      <c r="H447">
        <v>9</v>
      </c>
      <c r="I447">
        <v>2415.8000000000002</v>
      </c>
      <c r="J447">
        <v>21742.2</v>
      </c>
      <c r="K447">
        <v>5689.49</v>
      </c>
      <c r="L447" t="s">
        <v>18</v>
      </c>
      <c r="M447">
        <f>YEAR(SalesData[[#This Row],[Order Date]])</f>
        <v>2023</v>
      </c>
      <c r="N447">
        <f>MONTH(SalesData[[#This Row],[Order Date]])</f>
        <v>2</v>
      </c>
      <c r="O447" t="str">
        <f>TEXT(SalesData[[#This Row],[Order Date]],"mmmm")</f>
        <v>February</v>
      </c>
      <c r="P447" t="str">
        <f>TEXT(SalesData[[#This Row],[Order Date]], "mmmm yyyyy")</f>
        <v>February 2023</v>
      </c>
      <c r="Q447" s="3">
        <f>IF(SalesData[[#This Row],[Total Sales]]=0,0,SalesData[[#This Row],[Profit]]/SalesData[[#This Row],[Total Sales]])</f>
        <v>0.26167959084177311</v>
      </c>
    </row>
    <row r="448" spans="1:17" x14ac:dyDescent="0.3">
      <c r="A448" t="s">
        <v>503</v>
      </c>
      <c r="B448" s="2">
        <v>44962</v>
      </c>
      <c r="C448" t="s">
        <v>41</v>
      </c>
      <c r="D448" t="s">
        <v>67</v>
      </c>
      <c r="E448" t="s">
        <v>27</v>
      </c>
      <c r="F448" t="s">
        <v>32</v>
      </c>
      <c r="G448" t="s">
        <v>56</v>
      </c>
      <c r="H448">
        <v>3</v>
      </c>
      <c r="I448">
        <v>1132.96</v>
      </c>
      <c r="J448">
        <v>3398.88</v>
      </c>
      <c r="K448">
        <v>564.82000000000005</v>
      </c>
      <c r="L448" t="s">
        <v>34</v>
      </c>
      <c r="M448">
        <f>YEAR(SalesData[[#This Row],[Order Date]])</f>
        <v>2023</v>
      </c>
      <c r="N448">
        <f>MONTH(SalesData[[#This Row],[Order Date]])</f>
        <v>2</v>
      </c>
      <c r="O448" t="str">
        <f>TEXT(SalesData[[#This Row],[Order Date]],"mmmm")</f>
        <v>February</v>
      </c>
      <c r="P448" t="str">
        <f>TEXT(SalesData[[#This Row],[Order Date]], "mmmm yyyyy")</f>
        <v>February 2023</v>
      </c>
      <c r="Q448" s="3">
        <f>IF(SalesData[[#This Row],[Total Sales]]=0,0,SalesData[[#This Row],[Profit]]/SalesData[[#This Row],[Total Sales]])</f>
        <v>0.1661782704891023</v>
      </c>
    </row>
    <row r="449" spans="1:17" x14ac:dyDescent="0.3">
      <c r="A449" t="s">
        <v>504</v>
      </c>
      <c r="B449" s="2">
        <v>44963</v>
      </c>
      <c r="C449" t="s">
        <v>25</v>
      </c>
      <c r="D449" t="s">
        <v>26</v>
      </c>
      <c r="E449" t="s">
        <v>15</v>
      </c>
      <c r="F449" t="s">
        <v>32</v>
      </c>
      <c r="G449" t="s">
        <v>60</v>
      </c>
      <c r="H449">
        <v>1</v>
      </c>
      <c r="I449">
        <v>1554.14</v>
      </c>
      <c r="J449">
        <v>1554.14</v>
      </c>
      <c r="K449">
        <v>176.13</v>
      </c>
      <c r="L449" t="s">
        <v>34</v>
      </c>
      <c r="M449">
        <f>YEAR(SalesData[[#This Row],[Order Date]])</f>
        <v>2023</v>
      </c>
      <c r="N449">
        <f>MONTH(SalesData[[#This Row],[Order Date]])</f>
        <v>2</v>
      </c>
      <c r="O449" t="str">
        <f>TEXT(SalesData[[#This Row],[Order Date]],"mmmm")</f>
        <v>February</v>
      </c>
      <c r="P449" t="str">
        <f>TEXT(SalesData[[#This Row],[Order Date]], "mmmm yyyyy")</f>
        <v>February 2023</v>
      </c>
      <c r="Q449" s="3">
        <f>IF(SalesData[[#This Row],[Total Sales]]=0,0,SalesData[[#This Row],[Profit]]/SalesData[[#This Row],[Total Sales]])</f>
        <v>0.11332955846963592</v>
      </c>
    </row>
    <row r="450" spans="1:17" x14ac:dyDescent="0.3">
      <c r="A450" t="s">
        <v>505</v>
      </c>
      <c r="B450" s="2">
        <v>44965</v>
      </c>
      <c r="C450" t="s">
        <v>30</v>
      </c>
      <c r="D450" t="s">
        <v>52</v>
      </c>
      <c r="E450" t="s">
        <v>27</v>
      </c>
      <c r="F450" t="s">
        <v>22</v>
      </c>
      <c r="G450" t="s">
        <v>43</v>
      </c>
      <c r="H450">
        <v>2</v>
      </c>
      <c r="I450">
        <v>1307.75</v>
      </c>
      <c r="J450">
        <v>2615.5</v>
      </c>
      <c r="K450">
        <v>779.01</v>
      </c>
      <c r="L450" t="s">
        <v>18</v>
      </c>
      <c r="M450">
        <f>YEAR(SalesData[[#This Row],[Order Date]])</f>
        <v>2023</v>
      </c>
      <c r="N450">
        <f>MONTH(SalesData[[#This Row],[Order Date]])</f>
        <v>2</v>
      </c>
      <c r="O450" t="str">
        <f>TEXT(SalesData[[#This Row],[Order Date]],"mmmm")</f>
        <v>February</v>
      </c>
      <c r="P450" t="str">
        <f>TEXT(SalesData[[#This Row],[Order Date]], "mmmm yyyyy")</f>
        <v>February 2023</v>
      </c>
      <c r="Q450" s="3">
        <f>IF(SalesData[[#This Row],[Total Sales]]=0,0,SalesData[[#This Row],[Profit]]/SalesData[[#This Row],[Total Sales]])</f>
        <v>0.2978436245459759</v>
      </c>
    </row>
    <row r="451" spans="1:17" x14ac:dyDescent="0.3">
      <c r="A451" t="s">
        <v>506</v>
      </c>
      <c r="B451" s="2">
        <v>44968</v>
      </c>
      <c r="C451" t="s">
        <v>13</v>
      </c>
      <c r="D451" t="s">
        <v>36</v>
      </c>
      <c r="E451" t="s">
        <v>37</v>
      </c>
      <c r="F451" t="s">
        <v>16</v>
      </c>
      <c r="G451" t="s">
        <v>82</v>
      </c>
      <c r="H451">
        <v>7</v>
      </c>
      <c r="I451">
        <v>368.07</v>
      </c>
      <c r="J451">
        <v>2576.4899999999998</v>
      </c>
      <c r="K451">
        <v>611.59</v>
      </c>
      <c r="L451" t="s">
        <v>18</v>
      </c>
      <c r="M451">
        <f>YEAR(SalesData[[#This Row],[Order Date]])</f>
        <v>2023</v>
      </c>
      <c r="N451">
        <f>MONTH(SalesData[[#This Row],[Order Date]])</f>
        <v>2</v>
      </c>
      <c r="O451" t="str">
        <f>TEXT(SalesData[[#This Row],[Order Date]],"mmmm")</f>
        <v>February</v>
      </c>
      <c r="P451" t="str">
        <f>TEXT(SalesData[[#This Row],[Order Date]], "mmmm yyyyy")</f>
        <v>February 2023</v>
      </c>
      <c r="Q451" s="3">
        <f>IF(SalesData[[#This Row],[Total Sales]]=0,0,SalesData[[#This Row],[Profit]]/SalesData[[#This Row],[Total Sales]])</f>
        <v>0.23737332572608474</v>
      </c>
    </row>
    <row r="452" spans="1:17" x14ac:dyDescent="0.3">
      <c r="A452" t="s">
        <v>507</v>
      </c>
      <c r="B452" s="2">
        <v>44968</v>
      </c>
      <c r="C452" t="s">
        <v>25</v>
      </c>
      <c r="D452" t="s">
        <v>71</v>
      </c>
      <c r="E452" t="s">
        <v>27</v>
      </c>
      <c r="F452" t="s">
        <v>32</v>
      </c>
      <c r="G452" t="s">
        <v>60</v>
      </c>
      <c r="H452">
        <v>8</v>
      </c>
      <c r="I452">
        <v>2287.44</v>
      </c>
      <c r="J452">
        <v>18299.52</v>
      </c>
      <c r="K452">
        <v>3701.42</v>
      </c>
      <c r="L452" t="s">
        <v>18</v>
      </c>
      <c r="M452">
        <f>YEAR(SalesData[[#This Row],[Order Date]])</f>
        <v>2023</v>
      </c>
      <c r="N452">
        <f>MONTH(SalesData[[#This Row],[Order Date]])</f>
        <v>2</v>
      </c>
      <c r="O452" t="str">
        <f>TEXT(SalesData[[#This Row],[Order Date]],"mmmm")</f>
        <v>February</v>
      </c>
      <c r="P452" t="str">
        <f>TEXT(SalesData[[#This Row],[Order Date]], "mmmm yyyyy")</f>
        <v>February 2023</v>
      </c>
      <c r="Q452" s="3">
        <f>IF(SalesData[[#This Row],[Total Sales]]=0,0,SalesData[[#This Row],[Profit]]/SalesData[[#This Row],[Total Sales]])</f>
        <v>0.2022686933864932</v>
      </c>
    </row>
    <row r="453" spans="1:17" x14ac:dyDescent="0.3">
      <c r="A453" t="s">
        <v>508</v>
      </c>
      <c r="B453" s="2">
        <v>44968</v>
      </c>
      <c r="C453" t="s">
        <v>20</v>
      </c>
      <c r="D453" t="s">
        <v>121</v>
      </c>
      <c r="E453" t="s">
        <v>37</v>
      </c>
      <c r="F453" t="s">
        <v>16</v>
      </c>
      <c r="G453" t="s">
        <v>28</v>
      </c>
      <c r="H453">
        <v>8</v>
      </c>
      <c r="I453">
        <v>1683.59</v>
      </c>
      <c r="J453">
        <v>13468.72</v>
      </c>
      <c r="K453">
        <v>1600.97</v>
      </c>
      <c r="L453" t="s">
        <v>18</v>
      </c>
      <c r="M453">
        <f>YEAR(SalesData[[#This Row],[Order Date]])</f>
        <v>2023</v>
      </c>
      <c r="N453">
        <f>MONTH(SalesData[[#This Row],[Order Date]])</f>
        <v>2</v>
      </c>
      <c r="O453" t="str">
        <f>TEXT(SalesData[[#This Row],[Order Date]],"mmmm")</f>
        <v>February</v>
      </c>
      <c r="P453" t="str">
        <f>TEXT(SalesData[[#This Row],[Order Date]], "mmmm yyyyy")</f>
        <v>February 2023</v>
      </c>
      <c r="Q453" s="3">
        <f>IF(SalesData[[#This Row],[Total Sales]]=0,0,SalesData[[#This Row],[Profit]]/SalesData[[#This Row],[Total Sales]])</f>
        <v>0.11886578680082444</v>
      </c>
    </row>
    <row r="454" spans="1:17" x14ac:dyDescent="0.3">
      <c r="A454" t="s">
        <v>509</v>
      </c>
      <c r="B454" s="2">
        <v>44968</v>
      </c>
      <c r="C454" t="s">
        <v>25</v>
      </c>
      <c r="D454" t="s">
        <v>26</v>
      </c>
      <c r="E454" t="s">
        <v>37</v>
      </c>
      <c r="F454" t="s">
        <v>49</v>
      </c>
      <c r="G454" t="s">
        <v>94</v>
      </c>
      <c r="H454">
        <v>9</v>
      </c>
      <c r="I454">
        <v>103.99</v>
      </c>
      <c r="J454">
        <v>935.91</v>
      </c>
      <c r="K454">
        <v>228.36</v>
      </c>
      <c r="L454" t="s">
        <v>18</v>
      </c>
      <c r="M454">
        <f>YEAR(SalesData[[#This Row],[Order Date]])</f>
        <v>2023</v>
      </c>
      <c r="N454">
        <f>MONTH(SalesData[[#This Row],[Order Date]])</f>
        <v>2</v>
      </c>
      <c r="O454" t="str">
        <f>TEXT(SalesData[[#This Row],[Order Date]],"mmmm")</f>
        <v>February</v>
      </c>
      <c r="P454" t="str">
        <f>TEXT(SalesData[[#This Row],[Order Date]], "mmmm yyyyy")</f>
        <v>February 2023</v>
      </c>
      <c r="Q454" s="3">
        <f>IF(SalesData[[#This Row],[Total Sales]]=0,0,SalesData[[#This Row],[Profit]]/SalesData[[#This Row],[Total Sales]])</f>
        <v>0.2439978203032343</v>
      </c>
    </row>
    <row r="455" spans="1:17" x14ac:dyDescent="0.3">
      <c r="A455" t="s">
        <v>510</v>
      </c>
      <c r="B455" s="2">
        <v>44968</v>
      </c>
      <c r="C455" t="s">
        <v>13</v>
      </c>
      <c r="D455" t="s">
        <v>14</v>
      </c>
      <c r="E455" t="s">
        <v>15</v>
      </c>
      <c r="F455" t="s">
        <v>22</v>
      </c>
      <c r="G455" t="s">
        <v>91</v>
      </c>
      <c r="H455">
        <v>1</v>
      </c>
      <c r="I455">
        <v>1100.9100000000001</v>
      </c>
      <c r="J455">
        <v>1100.9100000000001</v>
      </c>
      <c r="K455">
        <v>229.19</v>
      </c>
      <c r="L455" t="s">
        <v>34</v>
      </c>
      <c r="M455">
        <f>YEAR(SalesData[[#This Row],[Order Date]])</f>
        <v>2023</v>
      </c>
      <c r="N455">
        <f>MONTH(SalesData[[#This Row],[Order Date]])</f>
        <v>2</v>
      </c>
      <c r="O455" t="str">
        <f>TEXT(SalesData[[#This Row],[Order Date]],"mmmm")</f>
        <v>February</v>
      </c>
      <c r="P455" t="str">
        <f>TEXT(SalesData[[#This Row],[Order Date]], "mmmm yyyyy")</f>
        <v>February 2023</v>
      </c>
      <c r="Q455" s="3">
        <f>IF(SalesData[[#This Row],[Total Sales]]=0,0,SalesData[[#This Row],[Profit]]/SalesData[[#This Row],[Total Sales]])</f>
        <v>0.20818232189733946</v>
      </c>
    </row>
    <row r="456" spans="1:17" x14ac:dyDescent="0.3">
      <c r="A456" t="s">
        <v>511</v>
      </c>
      <c r="B456" s="2">
        <v>44968</v>
      </c>
      <c r="C456" t="s">
        <v>30</v>
      </c>
      <c r="D456" t="s">
        <v>52</v>
      </c>
      <c r="E456" t="s">
        <v>37</v>
      </c>
      <c r="F456" t="s">
        <v>16</v>
      </c>
      <c r="G456" t="s">
        <v>28</v>
      </c>
      <c r="H456">
        <v>8</v>
      </c>
      <c r="I456">
        <v>650.95000000000005</v>
      </c>
      <c r="J456">
        <v>5207.6000000000004</v>
      </c>
      <c r="K456">
        <v>684.63</v>
      </c>
      <c r="L456" t="s">
        <v>34</v>
      </c>
      <c r="M456">
        <f>YEAR(SalesData[[#This Row],[Order Date]])</f>
        <v>2023</v>
      </c>
      <c r="N456">
        <f>MONTH(SalesData[[#This Row],[Order Date]])</f>
        <v>2</v>
      </c>
      <c r="O456" t="str">
        <f>TEXT(SalesData[[#This Row],[Order Date]],"mmmm")</f>
        <v>February</v>
      </c>
      <c r="P456" t="str">
        <f>TEXT(SalesData[[#This Row],[Order Date]], "mmmm yyyyy")</f>
        <v>February 2023</v>
      </c>
      <c r="Q456" s="3">
        <f>IF(SalesData[[#This Row],[Total Sales]]=0,0,SalesData[[#This Row],[Profit]]/SalesData[[#This Row],[Total Sales]])</f>
        <v>0.13146747061986327</v>
      </c>
    </row>
    <row r="457" spans="1:17" x14ac:dyDescent="0.3">
      <c r="A457" t="s">
        <v>512</v>
      </c>
      <c r="B457" s="2">
        <v>44969</v>
      </c>
      <c r="C457" t="s">
        <v>30</v>
      </c>
      <c r="D457" t="s">
        <v>31</v>
      </c>
      <c r="E457" t="s">
        <v>37</v>
      </c>
      <c r="F457" t="s">
        <v>22</v>
      </c>
      <c r="G457" t="s">
        <v>58</v>
      </c>
      <c r="H457">
        <v>1</v>
      </c>
      <c r="I457">
        <v>2068.29</v>
      </c>
      <c r="J457">
        <v>2068.29</v>
      </c>
      <c r="K457">
        <v>601.9</v>
      </c>
      <c r="L457" t="s">
        <v>18</v>
      </c>
      <c r="M457">
        <f>YEAR(SalesData[[#This Row],[Order Date]])</f>
        <v>2023</v>
      </c>
      <c r="N457">
        <f>MONTH(SalesData[[#This Row],[Order Date]])</f>
        <v>2</v>
      </c>
      <c r="O457" t="str">
        <f>TEXT(SalesData[[#This Row],[Order Date]],"mmmm")</f>
        <v>February</v>
      </c>
      <c r="P457" t="str">
        <f>TEXT(SalesData[[#This Row],[Order Date]], "mmmm yyyyy")</f>
        <v>February 2023</v>
      </c>
      <c r="Q457" s="3">
        <f>IF(SalesData[[#This Row],[Total Sales]]=0,0,SalesData[[#This Row],[Profit]]/SalesData[[#This Row],[Total Sales]])</f>
        <v>0.29101334919184446</v>
      </c>
    </row>
    <row r="458" spans="1:17" x14ac:dyDescent="0.3">
      <c r="A458" t="s">
        <v>513</v>
      </c>
      <c r="B458" s="2">
        <v>44972</v>
      </c>
      <c r="C458" t="s">
        <v>41</v>
      </c>
      <c r="D458" t="s">
        <v>67</v>
      </c>
      <c r="E458" t="s">
        <v>15</v>
      </c>
      <c r="F458" t="s">
        <v>16</v>
      </c>
      <c r="G458" t="s">
        <v>82</v>
      </c>
      <c r="H458">
        <v>9</v>
      </c>
      <c r="I458">
        <v>89.12</v>
      </c>
      <c r="J458">
        <v>802.08</v>
      </c>
      <c r="K458">
        <v>117.25</v>
      </c>
      <c r="L458" t="s">
        <v>34</v>
      </c>
      <c r="M458">
        <f>YEAR(SalesData[[#This Row],[Order Date]])</f>
        <v>2023</v>
      </c>
      <c r="N458">
        <f>MONTH(SalesData[[#This Row],[Order Date]])</f>
        <v>2</v>
      </c>
      <c r="O458" t="str">
        <f>TEXT(SalesData[[#This Row],[Order Date]],"mmmm")</f>
        <v>February</v>
      </c>
      <c r="P458" t="str">
        <f>TEXT(SalesData[[#This Row],[Order Date]], "mmmm yyyyy")</f>
        <v>February 2023</v>
      </c>
      <c r="Q458" s="3">
        <f>IF(SalesData[[#This Row],[Total Sales]]=0,0,SalesData[[#This Row],[Profit]]/SalesData[[#This Row],[Total Sales]])</f>
        <v>0.14618242569319767</v>
      </c>
    </row>
    <row r="459" spans="1:17" x14ac:dyDescent="0.3">
      <c r="A459" t="s">
        <v>514</v>
      </c>
      <c r="B459" s="2">
        <v>44972</v>
      </c>
      <c r="C459" t="s">
        <v>25</v>
      </c>
      <c r="D459" t="s">
        <v>26</v>
      </c>
      <c r="E459" t="s">
        <v>15</v>
      </c>
      <c r="F459" t="s">
        <v>32</v>
      </c>
      <c r="G459" t="s">
        <v>56</v>
      </c>
      <c r="H459">
        <v>6</v>
      </c>
      <c r="I459">
        <v>1791.83</v>
      </c>
      <c r="J459">
        <v>10750.98</v>
      </c>
      <c r="K459">
        <v>1504.08</v>
      </c>
      <c r="L459" t="s">
        <v>34</v>
      </c>
      <c r="M459">
        <f>YEAR(SalesData[[#This Row],[Order Date]])</f>
        <v>2023</v>
      </c>
      <c r="N459">
        <f>MONTH(SalesData[[#This Row],[Order Date]])</f>
        <v>2</v>
      </c>
      <c r="O459" t="str">
        <f>TEXT(SalesData[[#This Row],[Order Date]],"mmmm")</f>
        <v>February</v>
      </c>
      <c r="P459" t="str">
        <f>TEXT(SalesData[[#This Row],[Order Date]], "mmmm yyyyy")</f>
        <v>February 2023</v>
      </c>
      <c r="Q459" s="3">
        <f>IF(SalesData[[#This Row],[Total Sales]]=0,0,SalesData[[#This Row],[Profit]]/SalesData[[#This Row],[Total Sales]])</f>
        <v>0.13990166477846672</v>
      </c>
    </row>
    <row r="460" spans="1:17" x14ac:dyDescent="0.3">
      <c r="A460" t="s">
        <v>515</v>
      </c>
      <c r="B460" s="2">
        <v>44973</v>
      </c>
      <c r="C460" t="s">
        <v>13</v>
      </c>
      <c r="D460" t="s">
        <v>36</v>
      </c>
      <c r="E460" t="s">
        <v>37</v>
      </c>
      <c r="F460" t="s">
        <v>16</v>
      </c>
      <c r="G460" t="s">
        <v>38</v>
      </c>
      <c r="H460">
        <v>9</v>
      </c>
      <c r="I460">
        <v>1952.94</v>
      </c>
      <c r="J460">
        <v>17576.46</v>
      </c>
      <c r="K460">
        <v>1987.43</v>
      </c>
      <c r="L460" t="s">
        <v>34</v>
      </c>
      <c r="M460">
        <f>YEAR(SalesData[[#This Row],[Order Date]])</f>
        <v>2023</v>
      </c>
      <c r="N460">
        <f>MONTH(SalesData[[#This Row],[Order Date]])</f>
        <v>2</v>
      </c>
      <c r="O460" t="str">
        <f>TEXT(SalesData[[#This Row],[Order Date]],"mmmm")</f>
        <v>February</v>
      </c>
      <c r="P460" t="str">
        <f>TEXT(SalesData[[#This Row],[Order Date]], "mmmm yyyyy")</f>
        <v>February 2023</v>
      </c>
      <c r="Q460" s="3">
        <f>IF(SalesData[[#This Row],[Total Sales]]=0,0,SalesData[[#This Row],[Profit]]/SalesData[[#This Row],[Total Sales]])</f>
        <v>0.11307339475639577</v>
      </c>
    </row>
    <row r="461" spans="1:17" x14ac:dyDescent="0.3">
      <c r="A461" t="s">
        <v>516</v>
      </c>
      <c r="B461" s="2">
        <v>44973</v>
      </c>
      <c r="C461" t="s">
        <v>30</v>
      </c>
      <c r="D461" t="s">
        <v>31</v>
      </c>
      <c r="E461" t="s">
        <v>15</v>
      </c>
      <c r="F461" t="s">
        <v>49</v>
      </c>
      <c r="G461" t="s">
        <v>50</v>
      </c>
      <c r="H461">
        <v>3</v>
      </c>
      <c r="I461">
        <v>1683.82</v>
      </c>
      <c r="J461">
        <v>5051.46</v>
      </c>
      <c r="K461">
        <v>1336.93</v>
      </c>
      <c r="L461" t="s">
        <v>34</v>
      </c>
      <c r="M461">
        <f>YEAR(SalesData[[#This Row],[Order Date]])</f>
        <v>2023</v>
      </c>
      <c r="N461">
        <f>MONTH(SalesData[[#This Row],[Order Date]])</f>
        <v>2</v>
      </c>
      <c r="O461" t="str">
        <f>TEXT(SalesData[[#This Row],[Order Date]],"mmmm")</f>
        <v>February</v>
      </c>
      <c r="P461" t="str">
        <f>TEXT(SalesData[[#This Row],[Order Date]], "mmmm yyyyy")</f>
        <v>February 2023</v>
      </c>
      <c r="Q461" s="3">
        <f>IF(SalesData[[#This Row],[Total Sales]]=0,0,SalesData[[#This Row],[Profit]]/SalesData[[#This Row],[Total Sales]])</f>
        <v>0.2646620976905687</v>
      </c>
    </row>
    <row r="462" spans="1:17" x14ac:dyDescent="0.3">
      <c r="A462" t="s">
        <v>517</v>
      </c>
      <c r="B462" s="2">
        <v>44974</v>
      </c>
      <c r="C462" t="s">
        <v>25</v>
      </c>
      <c r="D462" t="s">
        <v>71</v>
      </c>
      <c r="E462" t="s">
        <v>15</v>
      </c>
      <c r="F462" t="s">
        <v>22</v>
      </c>
      <c r="G462" t="s">
        <v>91</v>
      </c>
      <c r="H462">
        <v>2</v>
      </c>
      <c r="I462">
        <v>1122.27</v>
      </c>
      <c r="J462">
        <v>2244.54</v>
      </c>
      <c r="K462">
        <v>329.94</v>
      </c>
      <c r="L462" t="s">
        <v>18</v>
      </c>
      <c r="M462">
        <f>YEAR(SalesData[[#This Row],[Order Date]])</f>
        <v>2023</v>
      </c>
      <c r="N462">
        <f>MONTH(SalesData[[#This Row],[Order Date]])</f>
        <v>2</v>
      </c>
      <c r="O462" t="str">
        <f>TEXT(SalesData[[#This Row],[Order Date]],"mmmm")</f>
        <v>February</v>
      </c>
      <c r="P462" t="str">
        <f>TEXT(SalesData[[#This Row],[Order Date]], "mmmm yyyyy")</f>
        <v>February 2023</v>
      </c>
      <c r="Q462" s="3">
        <f>IF(SalesData[[#This Row],[Total Sales]]=0,0,SalesData[[#This Row],[Profit]]/SalesData[[#This Row],[Total Sales]])</f>
        <v>0.14699671202117137</v>
      </c>
    </row>
    <row r="463" spans="1:17" x14ac:dyDescent="0.3">
      <c r="A463" t="s">
        <v>518</v>
      </c>
      <c r="B463" s="2">
        <v>44974</v>
      </c>
      <c r="C463" t="s">
        <v>25</v>
      </c>
      <c r="D463" t="s">
        <v>26</v>
      </c>
      <c r="E463" t="s">
        <v>37</v>
      </c>
      <c r="F463" t="s">
        <v>49</v>
      </c>
      <c r="G463" t="s">
        <v>63</v>
      </c>
      <c r="H463">
        <v>7</v>
      </c>
      <c r="I463">
        <v>1268.26</v>
      </c>
      <c r="J463">
        <v>8877.82</v>
      </c>
      <c r="K463">
        <v>1422.01</v>
      </c>
      <c r="L463" t="s">
        <v>34</v>
      </c>
      <c r="M463">
        <f>YEAR(SalesData[[#This Row],[Order Date]])</f>
        <v>2023</v>
      </c>
      <c r="N463">
        <f>MONTH(SalesData[[#This Row],[Order Date]])</f>
        <v>2</v>
      </c>
      <c r="O463" t="str">
        <f>TEXT(SalesData[[#This Row],[Order Date]],"mmmm")</f>
        <v>February</v>
      </c>
      <c r="P463" t="str">
        <f>TEXT(SalesData[[#This Row],[Order Date]], "mmmm yyyyy")</f>
        <v>February 2023</v>
      </c>
      <c r="Q463" s="3">
        <f>IF(SalesData[[#This Row],[Total Sales]]=0,0,SalesData[[#This Row],[Profit]]/SalesData[[#This Row],[Total Sales]])</f>
        <v>0.16017558364553461</v>
      </c>
    </row>
    <row r="464" spans="1:17" x14ac:dyDescent="0.3">
      <c r="A464" t="s">
        <v>519</v>
      </c>
      <c r="B464" s="2">
        <v>44974</v>
      </c>
      <c r="C464" t="s">
        <v>25</v>
      </c>
      <c r="D464" t="s">
        <v>26</v>
      </c>
      <c r="E464" t="s">
        <v>27</v>
      </c>
      <c r="F464" t="s">
        <v>32</v>
      </c>
      <c r="G464" t="s">
        <v>99</v>
      </c>
      <c r="H464">
        <v>7</v>
      </c>
      <c r="I464">
        <v>210.78</v>
      </c>
      <c r="J464">
        <v>1475.46</v>
      </c>
      <c r="K464">
        <v>389.97</v>
      </c>
      <c r="L464" t="s">
        <v>34</v>
      </c>
      <c r="M464">
        <f>YEAR(SalesData[[#This Row],[Order Date]])</f>
        <v>2023</v>
      </c>
      <c r="N464">
        <f>MONTH(SalesData[[#This Row],[Order Date]])</f>
        <v>2</v>
      </c>
      <c r="O464" t="str">
        <f>TEXT(SalesData[[#This Row],[Order Date]],"mmmm")</f>
        <v>February</v>
      </c>
      <c r="P464" t="str">
        <f>TEXT(SalesData[[#This Row],[Order Date]], "mmmm yyyyy")</f>
        <v>February 2023</v>
      </c>
      <c r="Q464" s="3">
        <f>IF(SalesData[[#This Row],[Total Sales]]=0,0,SalesData[[#This Row],[Profit]]/SalesData[[#This Row],[Total Sales]])</f>
        <v>0.26430401366353545</v>
      </c>
    </row>
    <row r="465" spans="1:17" x14ac:dyDescent="0.3">
      <c r="A465" t="s">
        <v>520</v>
      </c>
      <c r="B465" s="2">
        <v>44976</v>
      </c>
      <c r="C465" t="s">
        <v>20</v>
      </c>
      <c r="D465" t="s">
        <v>121</v>
      </c>
      <c r="E465" t="s">
        <v>15</v>
      </c>
      <c r="F465" t="s">
        <v>32</v>
      </c>
      <c r="G465" t="s">
        <v>33</v>
      </c>
      <c r="H465">
        <v>5</v>
      </c>
      <c r="I465">
        <v>1632.06</v>
      </c>
      <c r="J465">
        <v>8160.3</v>
      </c>
      <c r="K465">
        <v>889.11</v>
      </c>
      <c r="L465" t="s">
        <v>18</v>
      </c>
      <c r="M465">
        <f>YEAR(SalesData[[#This Row],[Order Date]])</f>
        <v>2023</v>
      </c>
      <c r="N465">
        <f>MONTH(SalesData[[#This Row],[Order Date]])</f>
        <v>2</v>
      </c>
      <c r="O465" t="str">
        <f>TEXT(SalesData[[#This Row],[Order Date]],"mmmm")</f>
        <v>February</v>
      </c>
      <c r="P465" t="str">
        <f>TEXT(SalesData[[#This Row],[Order Date]], "mmmm yyyyy")</f>
        <v>February 2023</v>
      </c>
      <c r="Q465" s="3">
        <f>IF(SalesData[[#This Row],[Total Sales]]=0,0,SalesData[[#This Row],[Profit]]/SalesData[[#This Row],[Total Sales]])</f>
        <v>0.10895555310466527</v>
      </c>
    </row>
    <row r="466" spans="1:17" x14ac:dyDescent="0.3">
      <c r="A466" t="s">
        <v>521</v>
      </c>
      <c r="B466" s="2">
        <v>44976</v>
      </c>
      <c r="C466" t="s">
        <v>30</v>
      </c>
      <c r="D466" t="s">
        <v>31</v>
      </c>
      <c r="E466" t="s">
        <v>15</v>
      </c>
      <c r="F466" t="s">
        <v>32</v>
      </c>
      <c r="G466" t="s">
        <v>33</v>
      </c>
      <c r="H466">
        <v>8</v>
      </c>
      <c r="I466">
        <v>1371.75</v>
      </c>
      <c r="J466">
        <v>10974</v>
      </c>
      <c r="K466">
        <v>2832.88</v>
      </c>
      <c r="L466" t="s">
        <v>18</v>
      </c>
      <c r="M466">
        <f>YEAR(SalesData[[#This Row],[Order Date]])</f>
        <v>2023</v>
      </c>
      <c r="N466">
        <f>MONTH(SalesData[[#This Row],[Order Date]])</f>
        <v>2</v>
      </c>
      <c r="O466" t="str">
        <f>TEXT(SalesData[[#This Row],[Order Date]],"mmmm")</f>
        <v>February</v>
      </c>
      <c r="P466" t="str">
        <f>TEXT(SalesData[[#This Row],[Order Date]], "mmmm yyyyy")</f>
        <v>February 2023</v>
      </c>
      <c r="Q466" s="3">
        <f>IF(SalesData[[#This Row],[Total Sales]]=0,0,SalesData[[#This Row],[Profit]]/SalesData[[#This Row],[Total Sales]])</f>
        <v>0.2581447056679424</v>
      </c>
    </row>
    <row r="467" spans="1:17" x14ac:dyDescent="0.3">
      <c r="A467" t="s">
        <v>522</v>
      </c>
      <c r="B467" s="2">
        <v>44980</v>
      </c>
      <c r="C467" t="s">
        <v>13</v>
      </c>
      <c r="D467" t="s">
        <v>36</v>
      </c>
      <c r="E467" t="s">
        <v>37</v>
      </c>
      <c r="F467" t="s">
        <v>49</v>
      </c>
      <c r="G467" t="s">
        <v>72</v>
      </c>
      <c r="H467">
        <v>7</v>
      </c>
      <c r="I467">
        <v>161.34</v>
      </c>
      <c r="J467">
        <v>1129.3800000000001</v>
      </c>
      <c r="K467">
        <v>176.4</v>
      </c>
      <c r="L467" t="s">
        <v>18</v>
      </c>
      <c r="M467">
        <f>YEAR(SalesData[[#This Row],[Order Date]])</f>
        <v>2023</v>
      </c>
      <c r="N467">
        <f>MONTH(SalesData[[#This Row],[Order Date]])</f>
        <v>2</v>
      </c>
      <c r="O467" t="str">
        <f>TEXT(SalesData[[#This Row],[Order Date]],"mmmm")</f>
        <v>February</v>
      </c>
      <c r="P467" t="str">
        <f>TEXT(SalesData[[#This Row],[Order Date]], "mmmm yyyyy")</f>
        <v>February 2023</v>
      </c>
      <c r="Q467" s="3">
        <f>IF(SalesData[[#This Row],[Total Sales]]=0,0,SalesData[[#This Row],[Profit]]/SalesData[[#This Row],[Total Sales]])</f>
        <v>0.15619189289698771</v>
      </c>
    </row>
    <row r="468" spans="1:17" x14ac:dyDescent="0.3">
      <c r="A468" t="s">
        <v>523</v>
      </c>
      <c r="B468" s="2">
        <v>44981</v>
      </c>
      <c r="C468" t="s">
        <v>13</v>
      </c>
      <c r="D468" t="s">
        <v>36</v>
      </c>
      <c r="E468" t="s">
        <v>37</v>
      </c>
      <c r="F468" t="s">
        <v>22</v>
      </c>
      <c r="G468" t="s">
        <v>43</v>
      </c>
      <c r="H468">
        <v>9</v>
      </c>
      <c r="I468">
        <v>1777.07</v>
      </c>
      <c r="J468">
        <v>15993.63</v>
      </c>
      <c r="K468">
        <v>3513.12</v>
      </c>
      <c r="L468" t="s">
        <v>18</v>
      </c>
      <c r="M468">
        <f>YEAR(SalesData[[#This Row],[Order Date]])</f>
        <v>2023</v>
      </c>
      <c r="N468">
        <f>MONTH(SalesData[[#This Row],[Order Date]])</f>
        <v>2</v>
      </c>
      <c r="O468" t="str">
        <f>TEXT(SalesData[[#This Row],[Order Date]],"mmmm")</f>
        <v>February</v>
      </c>
      <c r="P468" t="str">
        <f>TEXT(SalesData[[#This Row],[Order Date]], "mmmm yyyyy")</f>
        <v>February 2023</v>
      </c>
      <c r="Q468" s="3">
        <f>IF(SalesData[[#This Row],[Total Sales]]=0,0,SalesData[[#This Row],[Profit]]/SalesData[[#This Row],[Total Sales]])</f>
        <v>0.21965745112272825</v>
      </c>
    </row>
    <row r="469" spans="1:17" x14ac:dyDescent="0.3">
      <c r="A469" t="s">
        <v>524</v>
      </c>
      <c r="B469" s="2">
        <v>44983</v>
      </c>
      <c r="C469" t="s">
        <v>30</v>
      </c>
      <c r="D469" t="s">
        <v>52</v>
      </c>
      <c r="E469" t="s">
        <v>15</v>
      </c>
      <c r="F469" t="s">
        <v>46</v>
      </c>
      <c r="G469" t="s">
        <v>123</v>
      </c>
      <c r="H469">
        <v>6</v>
      </c>
      <c r="I469">
        <v>1475.83</v>
      </c>
      <c r="J469">
        <v>8854.98</v>
      </c>
      <c r="K469">
        <v>1361.88</v>
      </c>
      <c r="L469" t="s">
        <v>18</v>
      </c>
      <c r="M469">
        <f>YEAR(SalesData[[#This Row],[Order Date]])</f>
        <v>2023</v>
      </c>
      <c r="N469">
        <f>MONTH(SalesData[[#This Row],[Order Date]])</f>
        <v>2</v>
      </c>
      <c r="O469" t="str">
        <f>TEXT(SalesData[[#This Row],[Order Date]],"mmmm")</f>
        <v>February</v>
      </c>
      <c r="P469" t="str">
        <f>TEXT(SalesData[[#This Row],[Order Date]], "mmmm yyyyy")</f>
        <v>February 2023</v>
      </c>
      <c r="Q469" s="3">
        <f>IF(SalesData[[#This Row],[Total Sales]]=0,0,SalesData[[#This Row],[Profit]]/SalesData[[#This Row],[Total Sales]])</f>
        <v>0.15379820168989655</v>
      </c>
    </row>
    <row r="470" spans="1:17" x14ac:dyDescent="0.3">
      <c r="A470" t="s">
        <v>525</v>
      </c>
      <c r="B470" s="2">
        <v>44983</v>
      </c>
      <c r="C470" t="s">
        <v>20</v>
      </c>
      <c r="D470" t="s">
        <v>121</v>
      </c>
      <c r="E470" t="s">
        <v>15</v>
      </c>
      <c r="F470" t="s">
        <v>16</v>
      </c>
      <c r="G470" t="s">
        <v>17</v>
      </c>
      <c r="H470">
        <v>7</v>
      </c>
      <c r="I470">
        <v>1112.46</v>
      </c>
      <c r="J470">
        <v>7787.22</v>
      </c>
      <c r="K470">
        <v>846.72</v>
      </c>
      <c r="L470" t="s">
        <v>18</v>
      </c>
      <c r="M470">
        <f>YEAR(SalesData[[#This Row],[Order Date]])</f>
        <v>2023</v>
      </c>
      <c r="N470">
        <f>MONTH(SalesData[[#This Row],[Order Date]])</f>
        <v>2</v>
      </c>
      <c r="O470" t="str">
        <f>TEXT(SalesData[[#This Row],[Order Date]],"mmmm")</f>
        <v>February</v>
      </c>
      <c r="P470" t="str">
        <f>TEXT(SalesData[[#This Row],[Order Date]], "mmmm yyyyy")</f>
        <v>February 2023</v>
      </c>
      <c r="Q470" s="3">
        <f>IF(SalesData[[#This Row],[Total Sales]]=0,0,SalesData[[#This Row],[Profit]]/SalesData[[#This Row],[Total Sales]])</f>
        <v>0.10873199935278571</v>
      </c>
    </row>
    <row r="471" spans="1:17" x14ac:dyDescent="0.3">
      <c r="A471" t="s">
        <v>526</v>
      </c>
      <c r="B471" s="2">
        <v>44990</v>
      </c>
      <c r="C471" t="s">
        <v>13</v>
      </c>
      <c r="D471" t="s">
        <v>36</v>
      </c>
      <c r="E471" t="s">
        <v>27</v>
      </c>
      <c r="F471" t="s">
        <v>22</v>
      </c>
      <c r="G471" t="s">
        <v>91</v>
      </c>
      <c r="H471">
        <v>1</v>
      </c>
      <c r="I471">
        <v>773.84</v>
      </c>
      <c r="J471">
        <v>773.84</v>
      </c>
      <c r="K471">
        <v>196.44</v>
      </c>
      <c r="L471" t="s">
        <v>18</v>
      </c>
      <c r="M471">
        <f>YEAR(SalesData[[#This Row],[Order Date]])</f>
        <v>2023</v>
      </c>
      <c r="N471">
        <f>MONTH(SalesData[[#This Row],[Order Date]])</f>
        <v>3</v>
      </c>
      <c r="O471" t="str">
        <f>TEXT(SalesData[[#This Row],[Order Date]],"mmmm")</f>
        <v>March</v>
      </c>
      <c r="P471" t="str">
        <f>TEXT(SalesData[[#This Row],[Order Date]], "mmmm yyyyy")</f>
        <v>March 2023</v>
      </c>
      <c r="Q471" s="3">
        <f>IF(SalesData[[#This Row],[Total Sales]]=0,0,SalesData[[#This Row],[Profit]]/SalesData[[#This Row],[Total Sales]])</f>
        <v>0.25385092525586683</v>
      </c>
    </row>
    <row r="472" spans="1:17" x14ac:dyDescent="0.3">
      <c r="A472" t="s">
        <v>527</v>
      </c>
      <c r="B472" s="2">
        <v>44990</v>
      </c>
      <c r="C472" t="s">
        <v>41</v>
      </c>
      <c r="D472" t="s">
        <v>67</v>
      </c>
      <c r="E472" t="s">
        <v>15</v>
      </c>
      <c r="F472" t="s">
        <v>16</v>
      </c>
      <c r="G472" t="s">
        <v>17</v>
      </c>
      <c r="H472">
        <v>7</v>
      </c>
      <c r="I472">
        <v>394.97</v>
      </c>
      <c r="J472">
        <v>2764.79</v>
      </c>
      <c r="K472">
        <v>620.65</v>
      </c>
      <c r="L472" t="s">
        <v>18</v>
      </c>
      <c r="M472">
        <f>YEAR(SalesData[[#This Row],[Order Date]])</f>
        <v>2023</v>
      </c>
      <c r="N472">
        <f>MONTH(SalesData[[#This Row],[Order Date]])</f>
        <v>3</v>
      </c>
      <c r="O472" t="str">
        <f>TEXT(SalesData[[#This Row],[Order Date]],"mmmm")</f>
        <v>March</v>
      </c>
      <c r="P472" t="str">
        <f>TEXT(SalesData[[#This Row],[Order Date]], "mmmm yyyyy")</f>
        <v>March 2023</v>
      </c>
      <c r="Q472" s="3">
        <f>IF(SalesData[[#This Row],[Total Sales]]=0,0,SalesData[[#This Row],[Profit]]/SalesData[[#This Row],[Total Sales]])</f>
        <v>0.22448359549911567</v>
      </c>
    </row>
    <row r="473" spans="1:17" x14ac:dyDescent="0.3">
      <c r="A473" t="s">
        <v>528</v>
      </c>
      <c r="B473" s="2">
        <v>44990</v>
      </c>
      <c r="C473" t="s">
        <v>13</v>
      </c>
      <c r="D473" t="s">
        <v>36</v>
      </c>
      <c r="E473" t="s">
        <v>27</v>
      </c>
      <c r="F473" t="s">
        <v>32</v>
      </c>
      <c r="G473" t="s">
        <v>56</v>
      </c>
      <c r="H473">
        <v>8</v>
      </c>
      <c r="I473">
        <v>2476.39</v>
      </c>
      <c r="J473">
        <v>19811.12</v>
      </c>
      <c r="K473">
        <v>3269.84</v>
      </c>
      <c r="L473" t="s">
        <v>34</v>
      </c>
      <c r="M473">
        <f>YEAR(SalesData[[#This Row],[Order Date]])</f>
        <v>2023</v>
      </c>
      <c r="N473">
        <f>MONTH(SalesData[[#This Row],[Order Date]])</f>
        <v>3</v>
      </c>
      <c r="O473" t="str">
        <f>TEXT(SalesData[[#This Row],[Order Date]],"mmmm")</f>
        <v>March</v>
      </c>
      <c r="P473" t="str">
        <f>TEXT(SalesData[[#This Row],[Order Date]], "mmmm yyyyy")</f>
        <v>March 2023</v>
      </c>
      <c r="Q473" s="3">
        <f>IF(SalesData[[#This Row],[Total Sales]]=0,0,SalesData[[#This Row],[Profit]]/SalesData[[#This Row],[Total Sales]])</f>
        <v>0.16505073918082372</v>
      </c>
    </row>
    <row r="474" spans="1:17" x14ac:dyDescent="0.3">
      <c r="A474" t="s">
        <v>529</v>
      </c>
      <c r="B474" s="2">
        <v>44995</v>
      </c>
      <c r="C474" t="s">
        <v>20</v>
      </c>
      <c r="D474" t="s">
        <v>21</v>
      </c>
      <c r="E474" t="s">
        <v>27</v>
      </c>
      <c r="F474" t="s">
        <v>22</v>
      </c>
      <c r="G474" t="s">
        <v>23</v>
      </c>
      <c r="H474">
        <v>8</v>
      </c>
      <c r="I474">
        <v>1516.71</v>
      </c>
      <c r="J474">
        <v>12133.68</v>
      </c>
      <c r="K474">
        <v>1591.98</v>
      </c>
      <c r="L474" t="s">
        <v>34</v>
      </c>
      <c r="M474">
        <f>YEAR(SalesData[[#This Row],[Order Date]])</f>
        <v>2023</v>
      </c>
      <c r="N474">
        <f>MONTH(SalesData[[#This Row],[Order Date]])</f>
        <v>3</v>
      </c>
      <c r="O474" t="str">
        <f>TEXT(SalesData[[#This Row],[Order Date]],"mmmm")</f>
        <v>March</v>
      </c>
      <c r="P474" t="str">
        <f>TEXT(SalesData[[#This Row],[Order Date]], "mmmm yyyyy")</f>
        <v>March 2023</v>
      </c>
      <c r="Q474" s="3">
        <f>IF(SalesData[[#This Row],[Total Sales]]=0,0,SalesData[[#This Row],[Profit]]/SalesData[[#This Row],[Total Sales]])</f>
        <v>0.13120339418873747</v>
      </c>
    </row>
    <row r="475" spans="1:17" x14ac:dyDescent="0.3">
      <c r="A475" t="s">
        <v>530</v>
      </c>
      <c r="B475" s="2">
        <v>44995</v>
      </c>
      <c r="C475" t="s">
        <v>30</v>
      </c>
      <c r="D475" t="s">
        <v>52</v>
      </c>
      <c r="E475" t="s">
        <v>15</v>
      </c>
      <c r="F475" t="s">
        <v>32</v>
      </c>
      <c r="G475" t="s">
        <v>99</v>
      </c>
      <c r="H475">
        <v>6</v>
      </c>
      <c r="I475">
        <v>1537.37</v>
      </c>
      <c r="J475">
        <v>9224.2199999999993</v>
      </c>
      <c r="K475">
        <v>2087.09</v>
      </c>
      <c r="L475" t="s">
        <v>34</v>
      </c>
      <c r="M475">
        <f>YEAR(SalesData[[#This Row],[Order Date]])</f>
        <v>2023</v>
      </c>
      <c r="N475">
        <f>MONTH(SalesData[[#This Row],[Order Date]])</f>
        <v>3</v>
      </c>
      <c r="O475" t="str">
        <f>TEXT(SalesData[[#This Row],[Order Date]],"mmmm")</f>
        <v>March</v>
      </c>
      <c r="P475" t="str">
        <f>TEXT(SalesData[[#This Row],[Order Date]], "mmmm yyyyy")</f>
        <v>March 2023</v>
      </c>
      <c r="Q475" s="3">
        <f>IF(SalesData[[#This Row],[Total Sales]]=0,0,SalesData[[#This Row],[Profit]]/SalesData[[#This Row],[Total Sales]])</f>
        <v>0.22626194951985104</v>
      </c>
    </row>
    <row r="476" spans="1:17" x14ac:dyDescent="0.3">
      <c r="A476" t="s">
        <v>531</v>
      </c>
      <c r="B476" s="2">
        <v>44995</v>
      </c>
      <c r="C476" t="s">
        <v>13</v>
      </c>
      <c r="D476" t="s">
        <v>14</v>
      </c>
      <c r="E476" t="s">
        <v>37</v>
      </c>
      <c r="F476" t="s">
        <v>16</v>
      </c>
      <c r="G476" t="s">
        <v>38</v>
      </c>
      <c r="H476">
        <v>9</v>
      </c>
      <c r="I476">
        <v>922.18</v>
      </c>
      <c r="J476">
        <v>8299.6200000000008</v>
      </c>
      <c r="K476">
        <v>2314.29</v>
      </c>
      <c r="L476" t="s">
        <v>34</v>
      </c>
      <c r="M476">
        <f>YEAR(SalesData[[#This Row],[Order Date]])</f>
        <v>2023</v>
      </c>
      <c r="N476">
        <f>MONTH(SalesData[[#This Row],[Order Date]])</f>
        <v>3</v>
      </c>
      <c r="O476" t="str">
        <f>TEXT(SalesData[[#This Row],[Order Date]],"mmmm")</f>
        <v>March</v>
      </c>
      <c r="P476" t="str">
        <f>TEXT(SalesData[[#This Row],[Order Date]], "mmmm yyyyy")</f>
        <v>March 2023</v>
      </c>
      <c r="Q476" s="3">
        <f>IF(SalesData[[#This Row],[Total Sales]]=0,0,SalesData[[#This Row],[Profit]]/SalesData[[#This Row],[Total Sales]])</f>
        <v>0.27884288678276836</v>
      </c>
    </row>
    <row r="477" spans="1:17" x14ac:dyDescent="0.3">
      <c r="A477" t="s">
        <v>532</v>
      </c>
      <c r="B477" s="2">
        <v>44997</v>
      </c>
      <c r="C477" t="s">
        <v>13</v>
      </c>
      <c r="D477" t="s">
        <v>14</v>
      </c>
      <c r="E477" t="s">
        <v>27</v>
      </c>
      <c r="F477" t="s">
        <v>49</v>
      </c>
      <c r="G477" t="s">
        <v>72</v>
      </c>
      <c r="H477">
        <v>9</v>
      </c>
      <c r="I477">
        <v>467.67</v>
      </c>
      <c r="J477">
        <v>4209.03</v>
      </c>
      <c r="K477">
        <v>765.6</v>
      </c>
      <c r="L477" t="s">
        <v>34</v>
      </c>
      <c r="M477">
        <f>YEAR(SalesData[[#This Row],[Order Date]])</f>
        <v>2023</v>
      </c>
      <c r="N477">
        <f>MONTH(SalesData[[#This Row],[Order Date]])</f>
        <v>3</v>
      </c>
      <c r="O477" t="str">
        <f>TEXT(SalesData[[#This Row],[Order Date]],"mmmm")</f>
        <v>March</v>
      </c>
      <c r="P477" t="str">
        <f>TEXT(SalesData[[#This Row],[Order Date]], "mmmm yyyyy")</f>
        <v>March 2023</v>
      </c>
      <c r="Q477" s="3">
        <f>IF(SalesData[[#This Row],[Total Sales]]=0,0,SalesData[[#This Row],[Profit]]/SalesData[[#This Row],[Total Sales]])</f>
        <v>0.18189464080797715</v>
      </c>
    </row>
    <row r="478" spans="1:17" x14ac:dyDescent="0.3">
      <c r="A478" t="s">
        <v>533</v>
      </c>
      <c r="B478" s="2">
        <v>45000</v>
      </c>
      <c r="C478" t="s">
        <v>20</v>
      </c>
      <c r="D478" t="s">
        <v>21</v>
      </c>
      <c r="E478" t="s">
        <v>27</v>
      </c>
      <c r="F478" t="s">
        <v>32</v>
      </c>
      <c r="G478" t="s">
        <v>56</v>
      </c>
      <c r="H478">
        <v>7</v>
      </c>
      <c r="I478">
        <v>2368.8200000000002</v>
      </c>
      <c r="J478">
        <v>16581.740000000002</v>
      </c>
      <c r="K478">
        <v>4618.21</v>
      </c>
      <c r="L478" t="s">
        <v>34</v>
      </c>
      <c r="M478">
        <f>YEAR(SalesData[[#This Row],[Order Date]])</f>
        <v>2023</v>
      </c>
      <c r="N478">
        <f>MONTH(SalesData[[#This Row],[Order Date]])</f>
        <v>3</v>
      </c>
      <c r="O478" t="str">
        <f>TEXT(SalesData[[#This Row],[Order Date]],"mmmm")</f>
        <v>March</v>
      </c>
      <c r="P478" t="str">
        <f>TEXT(SalesData[[#This Row],[Order Date]], "mmmm yyyyy")</f>
        <v>March 2023</v>
      </c>
      <c r="Q478" s="3">
        <f>IF(SalesData[[#This Row],[Total Sales]]=0,0,SalesData[[#This Row],[Profit]]/SalesData[[#This Row],[Total Sales]])</f>
        <v>0.27851178464986182</v>
      </c>
    </row>
    <row r="479" spans="1:17" x14ac:dyDescent="0.3">
      <c r="A479" t="s">
        <v>534</v>
      </c>
      <c r="B479" s="2">
        <v>45001</v>
      </c>
      <c r="C479" t="s">
        <v>20</v>
      </c>
      <c r="D479" t="s">
        <v>21</v>
      </c>
      <c r="E479" t="s">
        <v>27</v>
      </c>
      <c r="F479" t="s">
        <v>46</v>
      </c>
      <c r="G479" t="s">
        <v>53</v>
      </c>
      <c r="H479">
        <v>6</v>
      </c>
      <c r="I479">
        <v>2156.5700000000002</v>
      </c>
      <c r="J479">
        <v>12939.42</v>
      </c>
      <c r="K479">
        <v>1384.54</v>
      </c>
      <c r="L479" t="s">
        <v>18</v>
      </c>
      <c r="M479">
        <f>YEAR(SalesData[[#This Row],[Order Date]])</f>
        <v>2023</v>
      </c>
      <c r="N479">
        <f>MONTH(SalesData[[#This Row],[Order Date]])</f>
        <v>3</v>
      </c>
      <c r="O479" t="str">
        <f>TEXT(SalesData[[#This Row],[Order Date]],"mmmm")</f>
        <v>March</v>
      </c>
      <c r="P479" t="str">
        <f>TEXT(SalesData[[#This Row],[Order Date]], "mmmm yyyyy")</f>
        <v>March 2023</v>
      </c>
      <c r="Q479" s="3">
        <f>IF(SalesData[[#This Row],[Total Sales]]=0,0,SalesData[[#This Row],[Profit]]/SalesData[[#This Row],[Total Sales]])</f>
        <v>0.10700170486776069</v>
      </c>
    </row>
    <row r="480" spans="1:17" x14ac:dyDescent="0.3">
      <c r="A480" t="s">
        <v>535</v>
      </c>
      <c r="B480" s="2">
        <v>45002</v>
      </c>
      <c r="C480" t="s">
        <v>25</v>
      </c>
      <c r="D480" t="s">
        <v>26</v>
      </c>
      <c r="E480" t="s">
        <v>27</v>
      </c>
      <c r="F480" t="s">
        <v>22</v>
      </c>
      <c r="G480" t="s">
        <v>91</v>
      </c>
      <c r="H480">
        <v>2</v>
      </c>
      <c r="I480">
        <v>1992.74</v>
      </c>
      <c r="J480">
        <v>3985.48</v>
      </c>
      <c r="K480">
        <v>920.65</v>
      </c>
      <c r="L480" t="s">
        <v>18</v>
      </c>
      <c r="M480">
        <f>YEAR(SalesData[[#This Row],[Order Date]])</f>
        <v>2023</v>
      </c>
      <c r="N480">
        <f>MONTH(SalesData[[#This Row],[Order Date]])</f>
        <v>3</v>
      </c>
      <c r="O480" t="str">
        <f>TEXT(SalesData[[#This Row],[Order Date]],"mmmm")</f>
        <v>March</v>
      </c>
      <c r="P480" t="str">
        <f>TEXT(SalesData[[#This Row],[Order Date]], "mmmm yyyyy")</f>
        <v>March 2023</v>
      </c>
      <c r="Q480" s="3">
        <f>IF(SalesData[[#This Row],[Total Sales]]=0,0,SalesData[[#This Row],[Profit]]/SalesData[[#This Row],[Total Sales]])</f>
        <v>0.23100103375252165</v>
      </c>
    </row>
    <row r="481" spans="1:17" x14ac:dyDescent="0.3">
      <c r="A481" t="s">
        <v>536</v>
      </c>
      <c r="B481" s="2">
        <v>45003</v>
      </c>
      <c r="C481" t="s">
        <v>13</v>
      </c>
      <c r="D481" t="s">
        <v>14</v>
      </c>
      <c r="E481" t="s">
        <v>27</v>
      </c>
      <c r="F481" t="s">
        <v>32</v>
      </c>
      <c r="G481" t="s">
        <v>99</v>
      </c>
      <c r="H481">
        <v>4</v>
      </c>
      <c r="I481">
        <v>2005.94</v>
      </c>
      <c r="J481">
        <v>8023.76</v>
      </c>
      <c r="K481">
        <v>1399.24</v>
      </c>
      <c r="L481" t="s">
        <v>34</v>
      </c>
      <c r="M481">
        <f>YEAR(SalesData[[#This Row],[Order Date]])</f>
        <v>2023</v>
      </c>
      <c r="N481">
        <f>MONTH(SalesData[[#This Row],[Order Date]])</f>
        <v>3</v>
      </c>
      <c r="O481" t="str">
        <f>TEXT(SalesData[[#This Row],[Order Date]],"mmmm")</f>
        <v>March</v>
      </c>
      <c r="P481" t="str">
        <f>TEXT(SalesData[[#This Row],[Order Date]], "mmmm yyyyy")</f>
        <v>March 2023</v>
      </c>
      <c r="Q481" s="3">
        <f>IF(SalesData[[#This Row],[Total Sales]]=0,0,SalesData[[#This Row],[Profit]]/SalesData[[#This Row],[Total Sales]])</f>
        <v>0.17438707040090928</v>
      </c>
    </row>
    <row r="482" spans="1:17" x14ac:dyDescent="0.3">
      <c r="A482" t="s">
        <v>537</v>
      </c>
      <c r="B482" s="2">
        <v>45005</v>
      </c>
      <c r="C482" t="s">
        <v>30</v>
      </c>
      <c r="D482" t="s">
        <v>52</v>
      </c>
      <c r="E482" t="s">
        <v>27</v>
      </c>
      <c r="F482" t="s">
        <v>16</v>
      </c>
      <c r="G482" t="s">
        <v>28</v>
      </c>
      <c r="H482">
        <v>8</v>
      </c>
      <c r="I482">
        <v>257.74</v>
      </c>
      <c r="J482">
        <v>2061.92</v>
      </c>
      <c r="K482">
        <v>501.59</v>
      </c>
      <c r="L482" t="s">
        <v>18</v>
      </c>
      <c r="M482">
        <f>YEAR(SalesData[[#This Row],[Order Date]])</f>
        <v>2023</v>
      </c>
      <c r="N482">
        <f>MONTH(SalesData[[#This Row],[Order Date]])</f>
        <v>3</v>
      </c>
      <c r="O482" t="str">
        <f>TEXT(SalesData[[#This Row],[Order Date]],"mmmm")</f>
        <v>March</v>
      </c>
      <c r="P482" t="str">
        <f>TEXT(SalesData[[#This Row],[Order Date]], "mmmm yyyyy")</f>
        <v>March 2023</v>
      </c>
      <c r="Q482" s="3">
        <f>IF(SalesData[[#This Row],[Total Sales]]=0,0,SalesData[[#This Row],[Profit]]/SalesData[[#This Row],[Total Sales]])</f>
        <v>0.24326356017692247</v>
      </c>
    </row>
    <row r="483" spans="1:17" x14ac:dyDescent="0.3">
      <c r="A483" t="s">
        <v>538</v>
      </c>
      <c r="B483" s="2">
        <v>45007</v>
      </c>
      <c r="C483" t="s">
        <v>41</v>
      </c>
      <c r="D483" t="s">
        <v>42</v>
      </c>
      <c r="E483" t="s">
        <v>15</v>
      </c>
      <c r="F483" t="s">
        <v>49</v>
      </c>
      <c r="G483" t="s">
        <v>94</v>
      </c>
      <c r="H483">
        <v>9</v>
      </c>
      <c r="I483">
        <v>1435.6</v>
      </c>
      <c r="J483">
        <v>12920.4</v>
      </c>
      <c r="K483">
        <v>3823.53</v>
      </c>
      <c r="L483" t="s">
        <v>18</v>
      </c>
      <c r="M483">
        <f>YEAR(SalesData[[#This Row],[Order Date]])</f>
        <v>2023</v>
      </c>
      <c r="N483">
        <f>MONTH(SalesData[[#This Row],[Order Date]])</f>
        <v>3</v>
      </c>
      <c r="O483" t="str">
        <f>TEXT(SalesData[[#This Row],[Order Date]],"mmmm")</f>
        <v>March</v>
      </c>
      <c r="P483" t="str">
        <f>TEXT(SalesData[[#This Row],[Order Date]], "mmmm yyyyy")</f>
        <v>March 2023</v>
      </c>
      <c r="Q483" s="3">
        <f>IF(SalesData[[#This Row],[Total Sales]]=0,0,SalesData[[#This Row],[Profit]]/SalesData[[#This Row],[Total Sales]])</f>
        <v>0.29592969257917712</v>
      </c>
    </row>
    <row r="484" spans="1:17" x14ac:dyDescent="0.3">
      <c r="A484" t="s">
        <v>539</v>
      </c>
      <c r="B484" s="2">
        <v>45007</v>
      </c>
      <c r="C484" t="s">
        <v>20</v>
      </c>
      <c r="D484" t="s">
        <v>21</v>
      </c>
      <c r="E484" t="s">
        <v>27</v>
      </c>
      <c r="F484" t="s">
        <v>46</v>
      </c>
      <c r="G484" t="s">
        <v>123</v>
      </c>
      <c r="H484">
        <v>9</v>
      </c>
      <c r="I484">
        <v>1994.67</v>
      </c>
      <c r="J484">
        <v>17952.03</v>
      </c>
      <c r="K484">
        <v>4116.78</v>
      </c>
      <c r="L484" t="s">
        <v>34</v>
      </c>
      <c r="M484">
        <f>YEAR(SalesData[[#This Row],[Order Date]])</f>
        <v>2023</v>
      </c>
      <c r="N484">
        <f>MONTH(SalesData[[#This Row],[Order Date]])</f>
        <v>3</v>
      </c>
      <c r="O484" t="str">
        <f>TEXT(SalesData[[#This Row],[Order Date]],"mmmm")</f>
        <v>March</v>
      </c>
      <c r="P484" t="str">
        <f>TEXT(SalesData[[#This Row],[Order Date]], "mmmm yyyyy")</f>
        <v>March 2023</v>
      </c>
      <c r="Q484" s="3">
        <f>IF(SalesData[[#This Row],[Total Sales]]=0,0,SalesData[[#This Row],[Profit]]/SalesData[[#This Row],[Total Sales]])</f>
        <v>0.2293211408403395</v>
      </c>
    </row>
    <row r="485" spans="1:17" x14ac:dyDescent="0.3">
      <c r="A485" t="s">
        <v>540</v>
      </c>
      <c r="B485" s="2">
        <v>45010</v>
      </c>
      <c r="C485" t="s">
        <v>13</v>
      </c>
      <c r="D485" t="s">
        <v>14</v>
      </c>
      <c r="E485" t="s">
        <v>15</v>
      </c>
      <c r="F485" t="s">
        <v>16</v>
      </c>
      <c r="G485" t="s">
        <v>82</v>
      </c>
      <c r="H485">
        <v>8</v>
      </c>
      <c r="I485">
        <v>632.21</v>
      </c>
      <c r="J485">
        <v>5057.68</v>
      </c>
      <c r="K485">
        <v>1242.3900000000001</v>
      </c>
      <c r="L485" t="s">
        <v>34</v>
      </c>
      <c r="M485">
        <f>YEAR(SalesData[[#This Row],[Order Date]])</f>
        <v>2023</v>
      </c>
      <c r="N485">
        <f>MONTH(SalesData[[#This Row],[Order Date]])</f>
        <v>3</v>
      </c>
      <c r="O485" t="str">
        <f>TEXT(SalesData[[#This Row],[Order Date]],"mmmm")</f>
        <v>March</v>
      </c>
      <c r="P485" t="str">
        <f>TEXT(SalesData[[#This Row],[Order Date]], "mmmm yyyyy")</f>
        <v>March 2023</v>
      </c>
      <c r="Q485" s="3">
        <f>IF(SalesData[[#This Row],[Total Sales]]=0,0,SalesData[[#This Row],[Profit]]/SalesData[[#This Row],[Total Sales]])</f>
        <v>0.24564424795558437</v>
      </c>
    </row>
    <row r="486" spans="1:17" x14ac:dyDescent="0.3">
      <c r="A486" t="s">
        <v>541</v>
      </c>
      <c r="B486" s="2">
        <v>45010</v>
      </c>
      <c r="C486" t="s">
        <v>13</v>
      </c>
      <c r="D486" t="s">
        <v>14</v>
      </c>
      <c r="E486" t="s">
        <v>37</v>
      </c>
      <c r="F486" t="s">
        <v>16</v>
      </c>
      <c r="G486" t="s">
        <v>17</v>
      </c>
      <c r="H486">
        <v>8</v>
      </c>
      <c r="I486">
        <v>1321.75</v>
      </c>
      <c r="J486">
        <v>10574</v>
      </c>
      <c r="K486">
        <v>2070.77</v>
      </c>
      <c r="L486" t="s">
        <v>18</v>
      </c>
      <c r="M486">
        <f>YEAR(SalesData[[#This Row],[Order Date]])</f>
        <v>2023</v>
      </c>
      <c r="N486">
        <f>MONTH(SalesData[[#This Row],[Order Date]])</f>
        <v>3</v>
      </c>
      <c r="O486" t="str">
        <f>TEXT(SalesData[[#This Row],[Order Date]],"mmmm")</f>
        <v>March</v>
      </c>
      <c r="P486" t="str">
        <f>TEXT(SalesData[[#This Row],[Order Date]], "mmmm yyyyy")</f>
        <v>March 2023</v>
      </c>
      <c r="Q486" s="3">
        <f>IF(SalesData[[#This Row],[Total Sales]]=0,0,SalesData[[#This Row],[Profit]]/SalesData[[#This Row],[Total Sales]])</f>
        <v>0.19583601286173632</v>
      </c>
    </row>
    <row r="487" spans="1:17" x14ac:dyDescent="0.3">
      <c r="A487" t="s">
        <v>542</v>
      </c>
      <c r="B487" s="2">
        <v>45010</v>
      </c>
      <c r="C487" t="s">
        <v>20</v>
      </c>
      <c r="D487" t="s">
        <v>21</v>
      </c>
      <c r="E487" t="s">
        <v>15</v>
      </c>
      <c r="F487" t="s">
        <v>22</v>
      </c>
      <c r="G487" t="s">
        <v>43</v>
      </c>
      <c r="H487">
        <v>5</v>
      </c>
      <c r="I487">
        <v>1705.81</v>
      </c>
      <c r="J487">
        <v>8529.0499999999993</v>
      </c>
      <c r="K487">
        <v>1608.1</v>
      </c>
      <c r="L487" t="s">
        <v>18</v>
      </c>
      <c r="M487">
        <f>YEAR(SalesData[[#This Row],[Order Date]])</f>
        <v>2023</v>
      </c>
      <c r="N487">
        <f>MONTH(SalesData[[#This Row],[Order Date]])</f>
        <v>3</v>
      </c>
      <c r="O487" t="str">
        <f>TEXT(SalesData[[#This Row],[Order Date]],"mmmm")</f>
        <v>March</v>
      </c>
      <c r="P487" t="str">
        <f>TEXT(SalesData[[#This Row],[Order Date]], "mmmm yyyyy")</f>
        <v>March 2023</v>
      </c>
      <c r="Q487" s="3">
        <f>IF(SalesData[[#This Row],[Total Sales]]=0,0,SalesData[[#This Row],[Profit]]/SalesData[[#This Row],[Total Sales]])</f>
        <v>0.18854385892918907</v>
      </c>
    </row>
    <row r="488" spans="1:17" x14ac:dyDescent="0.3">
      <c r="A488" t="s">
        <v>543</v>
      </c>
      <c r="B488" s="2">
        <v>45010</v>
      </c>
      <c r="C488" t="s">
        <v>25</v>
      </c>
      <c r="D488" t="s">
        <v>71</v>
      </c>
      <c r="E488" t="s">
        <v>27</v>
      </c>
      <c r="F488" t="s">
        <v>46</v>
      </c>
      <c r="G488" t="s">
        <v>123</v>
      </c>
      <c r="H488">
        <v>3</v>
      </c>
      <c r="I488">
        <v>1112.8499999999999</v>
      </c>
      <c r="J488">
        <v>3338.55</v>
      </c>
      <c r="K488">
        <v>941.43</v>
      </c>
      <c r="L488" t="s">
        <v>34</v>
      </c>
      <c r="M488">
        <f>YEAR(SalesData[[#This Row],[Order Date]])</f>
        <v>2023</v>
      </c>
      <c r="N488">
        <f>MONTH(SalesData[[#This Row],[Order Date]])</f>
        <v>3</v>
      </c>
      <c r="O488" t="str">
        <f>TEXT(SalesData[[#This Row],[Order Date]],"mmmm")</f>
        <v>March</v>
      </c>
      <c r="P488" t="str">
        <f>TEXT(SalesData[[#This Row],[Order Date]], "mmmm yyyyy")</f>
        <v>March 2023</v>
      </c>
      <c r="Q488" s="3">
        <f>IF(SalesData[[#This Row],[Total Sales]]=0,0,SalesData[[#This Row],[Profit]]/SalesData[[#This Row],[Total Sales]])</f>
        <v>0.28198768926629819</v>
      </c>
    </row>
    <row r="489" spans="1:17" x14ac:dyDescent="0.3">
      <c r="A489" t="s">
        <v>544</v>
      </c>
      <c r="B489" s="2">
        <v>45012</v>
      </c>
      <c r="C489" t="s">
        <v>30</v>
      </c>
      <c r="D489" t="s">
        <v>31</v>
      </c>
      <c r="E489" t="s">
        <v>15</v>
      </c>
      <c r="F489" t="s">
        <v>32</v>
      </c>
      <c r="G489" t="s">
        <v>56</v>
      </c>
      <c r="H489">
        <v>5</v>
      </c>
      <c r="I489">
        <v>2430.69</v>
      </c>
      <c r="J489">
        <v>12153.45</v>
      </c>
      <c r="K489">
        <v>3278.79</v>
      </c>
      <c r="L489" t="s">
        <v>34</v>
      </c>
      <c r="M489">
        <f>YEAR(SalesData[[#This Row],[Order Date]])</f>
        <v>2023</v>
      </c>
      <c r="N489">
        <f>MONTH(SalesData[[#This Row],[Order Date]])</f>
        <v>3</v>
      </c>
      <c r="O489" t="str">
        <f>TEXT(SalesData[[#This Row],[Order Date]],"mmmm")</f>
        <v>March</v>
      </c>
      <c r="P489" t="str">
        <f>TEXT(SalesData[[#This Row],[Order Date]], "mmmm yyyyy")</f>
        <v>March 2023</v>
      </c>
      <c r="Q489" s="3">
        <f>IF(SalesData[[#This Row],[Total Sales]]=0,0,SalesData[[#This Row],[Profit]]/SalesData[[#This Row],[Total Sales]])</f>
        <v>0.269782654308036</v>
      </c>
    </row>
    <row r="490" spans="1:17" x14ac:dyDescent="0.3">
      <c r="A490" t="s">
        <v>545</v>
      </c>
      <c r="B490" s="2">
        <v>45014</v>
      </c>
      <c r="C490" t="s">
        <v>41</v>
      </c>
      <c r="D490" t="s">
        <v>42</v>
      </c>
      <c r="E490" t="s">
        <v>27</v>
      </c>
      <c r="F490" t="s">
        <v>49</v>
      </c>
      <c r="G490" t="s">
        <v>50</v>
      </c>
      <c r="H490">
        <v>6</v>
      </c>
      <c r="I490">
        <v>996.22</v>
      </c>
      <c r="J490">
        <v>5977.32</v>
      </c>
      <c r="K490">
        <v>1301.27</v>
      </c>
      <c r="L490" t="s">
        <v>34</v>
      </c>
      <c r="M490">
        <f>YEAR(SalesData[[#This Row],[Order Date]])</f>
        <v>2023</v>
      </c>
      <c r="N490">
        <f>MONTH(SalesData[[#This Row],[Order Date]])</f>
        <v>3</v>
      </c>
      <c r="O490" t="str">
        <f>TEXT(SalesData[[#This Row],[Order Date]],"mmmm")</f>
        <v>March</v>
      </c>
      <c r="P490" t="str">
        <f>TEXT(SalesData[[#This Row],[Order Date]], "mmmm yyyyy")</f>
        <v>March 2023</v>
      </c>
      <c r="Q490" s="3">
        <f>IF(SalesData[[#This Row],[Total Sales]]=0,0,SalesData[[#This Row],[Profit]]/SalesData[[#This Row],[Total Sales]])</f>
        <v>0.21770124403578861</v>
      </c>
    </row>
    <row r="491" spans="1:17" x14ac:dyDescent="0.3">
      <c r="A491" t="s">
        <v>546</v>
      </c>
      <c r="B491" s="2">
        <v>45014</v>
      </c>
      <c r="C491" t="s">
        <v>30</v>
      </c>
      <c r="D491" t="s">
        <v>52</v>
      </c>
      <c r="E491" t="s">
        <v>37</v>
      </c>
      <c r="F491" t="s">
        <v>32</v>
      </c>
      <c r="G491" t="s">
        <v>99</v>
      </c>
      <c r="H491">
        <v>3</v>
      </c>
      <c r="I491">
        <v>2277.83</v>
      </c>
      <c r="J491">
        <v>6833.49</v>
      </c>
      <c r="K491">
        <v>1037.02</v>
      </c>
      <c r="L491" t="s">
        <v>18</v>
      </c>
      <c r="M491">
        <f>YEAR(SalesData[[#This Row],[Order Date]])</f>
        <v>2023</v>
      </c>
      <c r="N491">
        <f>MONTH(SalesData[[#This Row],[Order Date]])</f>
        <v>3</v>
      </c>
      <c r="O491" t="str">
        <f>TEXT(SalesData[[#This Row],[Order Date]],"mmmm")</f>
        <v>March</v>
      </c>
      <c r="P491" t="str">
        <f>TEXT(SalesData[[#This Row],[Order Date]], "mmmm yyyyy")</f>
        <v>March 2023</v>
      </c>
      <c r="Q491" s="3">
        <f>IF(SalesData[[#This Row],[Total Sales]]=0,0,SalesData[[#This Row],[Profit]]/SalesData[[#This Row],[Total Sales]])</f>
        <v>0.1517555451167705</v>
      </c>
    </row>
    <row r="492" spans="1:17" x14ac:dyDescent="0.3">
      <c r="A492" t="s">
        <v>547</v>
      </c>
      <c r="B492" s="2">
        <v>45017</v>
      </c>
      <c r="C492" t="s">
        <v>13</v>
      </c>
      <c r="D492" t="s">
        <v>14</v>
      </c>
      <c r="E492" t="s">
        <v>37</v>
      </c>
      <c r="F492" t="s">
        <v>49</v>
      </c>
      <c r="G492" t="s">
        <v>63</v>
      </c>
      <c r="H492">
        <v>4</v>
      </c>
      <c r="I492">
        <v>1024.1099999999999</v>
      </c>
      <c r="J492">
        <v>4096.4399999999996</v>
      </c>
      <c r="K492">
        <v>634.30999999999995</v>
      </c>
      <c r="L492" t="s">
        <v>34</v>
      </c>
      <c r="M492">
        <f>YEAR(SalesData[[#This Row],[Order Date]])</f>
        <v>2023</v>
      </c>
      <c r="N492">
        <f>MONTH(SalesData[[#This Row],[Order Date]])</f>
        <v>4</v>
      </c>
      <c r="O492" t="str">
        <f>TEXT(SalesData[[#This Row],[Order Date]],"mmmm")</f>
        <v>April</v>
      </c>
      <c r="P492" t="str">
        <f>TEXT(SalesData[[#This Row],[Order Date]], "mmmm yyyyy")</f>
        <v>April 2023</v>
      </c>
      <c r="Q492" s="3">
        <f>IF(SalesData[[#This Row],[Total Sales]]=0,0,SalesData[[#This Row],[Profit]]/SalesData[[#This Row],[Total Sales]])</f>
        <v>0.1548442061887883</v>
      </c>
    </row>
    <row r="493" spans="1:17" x14ac:dyDescent="0.3">
      <c r="A493" t="s">
        <v>548</v>
      </c>
      <c r="B493" s="2">
        <v>45017</v>
      </c>
      <c r="C493" t="s">
        <v>30</v>
      </c>
      <c r="D493" t="s">
        <v>31</v>
      </c>
      <c r="E493" t="s">
        <v>15</v>
      </c>
      <c r="F493" t="s">
        <v>22</v>
      </c>
      <c r="G493" t="s">
        <v>23</v>
      </c>
      <c r="H493">
        <v>2</v>
      </c>
      <c r="I493">
        <v>688.7</v>
      </c>
      <c r="J493">
        <v>1377.4</v>
      </c>
      <c r="K493">
        <v>274.39</v>
      </c>
      <c r="L493" t="s">
        <v>34</v>
      </c>
      <c r="M493">
        <f>YEAR(SalesData[[#This Row],[Order Date]])</f>
        <v>2023</v>
      </c>
      <c r="N493">
        <f>MONTH(SalesData[[#This Row],[Order Date]])</f>
        <v>4</v>
      </c>
      <c r="O493" t="str">
        <f>TEXT(SalesData[[#This Row],[Order Date]],"mmmm")</f>
        <v>April</v>
      </c>
      <c r="P493" t="str">
        <f>TEXT(SalesData[[#This Row],[Order Date]], "mmmm yyyyy")</f>
        <v>April 2023</v>
      </c>
      <c r="Q493" s="3">
        <f>IF(SalesData[[#This Row],[Total Sales]]=0,0,SalesData[[#This Row],[Profit]]/SalesData[[#This Row],[Total Sales]])</f>
        <v>0.19920865398577026</v>
      </c>
    </row>
    <row r="494" spans="1:17" x14ac:dyDescent="0.3">
      <c r="A494" t="s">
        <v>549</v>
      </c>
      <c r="B494" s="2">
        <v>45017</v>
      </c>
      <c r="C494" t="s">
        <v>25</v>
      </c>
      <c r="D494" t="s">
        <v>26</v>
      </c>
      <c r="E494" t="s">
        <v>27</v>
      </c>
      <c r="F494" t="s">
        <v>46</v>
      </c>
      <c r="G494" t="s">
        <v>68</v>
      </c>
      <c r="H494">
        <v>3</v>
      </c>
      <c r="I494">
        <v>1497.69</v>
      </c>
      <c r="J494">
        <v>4493.07</v>
      </c>
      <c r="K494">
        <v>1058.18</v>
      </c>
      <c r="L494" t="s">
        <v>18</v>
      </c>
      <c r="M494">
        <f>YEAR(SalesData[[#This Row],[Order Date]])</f>
        <v>2023</v>
      </c>
      <c r="N494">
        <f>MONTH(SalesData[[#This Row],[Order Date]])</f>
        <v>4</v>
      </c>
      <c r="O494" t="str">
        <f>TEXT(SalesData[[#This Row],[Order Date]],"mmmm")</f>
        <v>April</v>
      </c>
      <c r="P494" t="str">
        <f>TEXT(SalesData[[#This Row],[Order Date]], "mmmm yyyyy")</f>
        <v>April 2023</v>
      </c>
      <c r="Q494" s="3">
        <f>IF(SalesData[[#This Row],[Total Sales]]=0,0,SalesData[[#This Row],[Profit]]/SalesData[[#This Row],[Total Sales]])</f>
        <v>0.23551380236675595</v>
      </c>
    </row>
    <row r="495" spans="1:17" x14ac:dyDescent="0.3">
      <c r="A495" t="s">
        <v>550</v>
      </c>
      <c r="B495" s="2">
        <v>45020</v>
      </c>
      <c r="C495" t="s">
        <v>20</v>
      </c>
      <c r="D495" t="s">
        <v>21</v>
      </c>
      <c r="E495" t="s">
        <v>15</v>
      </c>
      <c r="F495" t="s">
        <v>16</v>
      </c>
      <c r="G495" t="s">
        <v>28</v>
      </c>
      <c r="H495">
        <v>5</v>
      </c>
      <c r="I495">
        <v>1027.1199999999999</v>
      </c>
      <c r="J495">
        <v>5135.6000000000004</v>
      </c>
      <c r="K495">
        <v>1109.47</v>
      </c>
      <c r="L495" t="s">
        <v>34</v>
      </c>
      <c r="M495">
        <f>YEAR(SalesData[[#This Row],[Order Date]])</f>
        <v>2023</v>
      </c>
      <c r="N495">
        <f>MONTH(SalesData[[#This Row],[Order Date]])</f>
        <v>4</v>
      </c>
      <c r="O495" t="str">
        <f>TEXT(SalesData[[#This Row],[Order Date]],"mmmm")</f>
        <v>April</v>
      </c>
      <c r="P495" t="str">
        <f>TEXT(SalesData[[#This Row],[Order Date]], "mmmm yyyyy")</f>
        <v>April 2023</v>
      </c>
      <c r="Q495" s="3">
        <f>IF(SalesData[[#This Row],[Total Sales]]=0,0,SalesData[[#This Row],[Profit]]/SalesData[[#This Row],[Total Sales]])</f>
        <v>0.21603512734636654</v>
      </c>
    </row>
    <row r="496" spans="1:17" x14ac:dyDescent="0.3">
      <c r="A496" t="s">
        <v>551</v>
      </c>
      <c r="B496" s="2">
        <v>45020</v>
      </c>
      <c r="C496" t="s">
        <v>41</v>
      </c>
      <c r="D496" t="s">
        <v>67</v>
      </c>
      <c r="E496" t="s">
        <v>15</v>
      </c>
      <c r="F496" t="s">
        <v>32</v>
      </c>
      <c r="G496" t="s">
        <v>99</v>
      </c>
      <c r="H496">
        <v>3</v>
      </c>
      <c r="I496">
        <v>1025.51</v>
      </c>
      <c r="J496">
        <v>3076.53</v>
      </c>
      <c r="K496">
        <v>638.32000000000005</v>
      </c>
      <c r="L496" t="s">
        <v>34</v>
      </c>
      <c r="M496">
        <f>YEAR(SalesData[[#This Row],[Order Date]])</f>
        <v>2023</v>
      </c>
      <c r="N496">
        <f>MONTH(SalesData[[#This Row],[Order Date]])</f>
        <v>4</v>
      </c>
      <c r="O496" t="str">
        <f>TEXT(SalesData[[#This Row],[Order Date]],"mmmm")</f>
        <v>April</v>
      </c>
      <c r="P496" t="str">
        <f>TEXT(SalesData[[#This Row],[Order Date]], "mmmm yyyyy")</f>
        <v>April 2023</v>
      </c>
      <c r="Q496" s="3">
        <f>IF(SalesData[[#This Row],[Total Sales]]=0,0,SalesData[[#This Row],[Profit]]/SalesData[[#This Row],[Total Sales]])</f>
        <v>0.20748050563459483</v>
      </c>
    </row>
    <row r="497" spans="1:17" x14ac:dyDescent="0.3">
      <c r="A497" t="s">
        <v>552</v>
      </c>
      <c r="B497" s="2">
        <v>45020</v>
      </c>
      <c r="C497" t="s">
        <v>13</v>
      </c>
      <c r="D497" t="s">
        <v>36</v>
      </c>
      <c r="E497" t="s">
        <v>27</v>
      </c>
      <c r="F497" t="s">
        <v>22</v>
      </c>
      <c r="G497" t="s">
        <v>43</v>
      </c>
      <c r="H497">
        <v>4</v>
      </c>
      <c r="I497">
        <v>1143.19</v>
      </c>
      <c r="J497">
        <v>4572.76</v>
      </c>
      <c r="K497">
        <v>1194.26</v>
      </c>
      <c r="L497" t="s">
        <v>18</v>
      </c>
      <c r="M497">
        <f>YEAR(SalesData[[#This Row],[Order Date]])</f>
        <v>2023</v>
      </c>
      <c r="N497">
        <f>MONTH(SalesData[[#This Row],[Order Date]])</f>
        <v>4</v>
      </c>
      <c r="O497" t="str">
        <f>TEXT(SalesData[[#This Row],[Order Date]],"mmmm")</f>
        <v>April</v>
      </c>
      <c r="P497" t="str">
        <f>TEXT(SalesData[[#This Row],[Order Date]], "mmmm yyyyy")</f>
        <v>April 2023</v>
      </c>
      <c r="Q497" s="3">
        <f>IF(SalesData[[#This Row],[Total Sales]]=0,0,SalesData[[#This Row],[Profit]]/SalesData[[#This Row],[Total Sales]])</f>
        <v>0.26116830972979116</v>
      </c>
    </row>
    <row r="498" spans="1:17" x14ac:dyDescent="0.3">
      <c r="A498" t="s">
        <v>553</v>
      </c>
      <c r="B498" s="2">
        <v>45026</v>
      </c>
      <c r="C498" t="s">
        <v>20</v>
      </c>
      <c r="D498" t="s">
        <v>21</v>
      </c>
      <c r="E498" t="s">
        <v>15</v>
      </c>
      <c r="F498" t="s">
        <v>46</v>
      </c>
      <c r="G498" t="s">
        <v>123</v>
      </c>
      <c r="H498">
        <v>7</v>
      </c>
      <c r="I498">
        <v>2448.38</v>
      </c>
      <c r="J498">
        <v>17138.66</v>
      </c>
      <c r="K498">
        <v>4592.4399999999996</v>
      </c>
      <c r="L498" t="s">
        <v>18</v>
      </c>
      <c r="M498">
        <f>YEAR(SalesData[[#This Row],[Order Date]])</f>
        <v>2023</v>
      </c>
      <c r="N498">
        <f>MONTH(SalesData[[#This Row],[Order Date]])</f>
        <v>4</v>
      </c>
      <c r="O498" t="str">
        <f>TEXT(SalesData[[#This Row],[Order Date]],"mmmm")</f>
        <v>April</v>
      </c>
      <c r="P498" t="str">
        <f>TEXT(SalesData[[#This Row],[Order Date]], "mmmm yyyyy")</f>
        <v>April 2023</v>
      </c>
      <c r="Q498" s="3">
        <f>IF(SalesData[[#This Row],[Total Sales]]=0,0,SalesData[[#This Row],[Profit]]/SalesData[[#This Row],[Total Sales]])</f>
        <v>0.26795793836857723</v>
      </c>
    </row>
    <row r="499" spans="1:17" x14ac:dyDescent="0.3">
      <c r="A499" t="s">
        <v>554</v>
      </c>
      <c r="B499" s="2">
        <v>45026</v>
      </c>
      <c r="C499" t="s">
        <v>13</v>
      </c>
      <c r="D499" t="s">
        <v>14</v>
      </c>
      <c r="E499" t="s">
        <v>15</v>
      </c>
      <c r="F499" t="s">
        <v>46</v>
      </c>
      <c r="G499" t="s">
        <v>47</v>
      </c>
      <c r="H499">
        <v>7</v>
      </c>
      <c r="I499">
        <v>600.52</v>
      </c>
      <c r="J499">
        <v>4203.6400000000003</v>
      </c>
      <c r="K499">
        <v>571.70000000000005</v>
      </c>
      <c r="L499" t="s">
        <v>34</v>
      </c>
      <c r="M499">
        <f>YEAR(SalesData[[#This Row],[Order Date]])</f>
        <v>2023</v>
      </c>
      <c r="N499">
        <f>MONTH(SalesData[[#This Row],[Order Date]])</f>
        <v>4</v>
      </c>
      <c r="O499" t="str">
        <f>TEXT(SalesData[[#This Row],[Order Date]],"mmmm")</f>
        <v>April</v>
      </c>
      <c r="P499" t="str">
        <f>TEXT(SalesData[[#This Row],[Order Date]], "mmmm yyyyy")</f>
        <v>April 2023</v>
      </c>
      <c r="Q499" s="3">
        <f>IF(SalesData[[#This Row],[Total Sales]]=0,0,SalesData[[#This Row],[Profit]]/SalesData[[#This Row],[Total Sales]])</f>
        <v>0.13600117992977515</v>
      </c>
    </row>
    <row r="500" spans="1:17" x14ac:dyDescent="0.3">
      <c r="A500" t="s">
        <v>555</v>
      </c>
      <c r="B500" s="2">
        <v>45028</v>
      </c>
      <c r="C500" t="s">
        <v>41</v>
      </c>
      <c r="D500" t="s">
        <v>42</v>
      </c>
      <c r="E500" t="s">
        <v>15</v>
      </c>
      <c r="F500" t="s">
        <v>22</v>
      </c>
      <c r="G500" t="s">
        <v>58</v>
      </c>
      <c r="H500">
        <v>6</v>
      </c>
      <c r="I500">
        <v>1321.15</v>
      </c>
      <c r="J500">
        <v>7926.9</v>
      </c>
      <c r="K500">
        <v>1730.09</v>
      </c>
      <c r="L500" t="s">
        <v>34</v>
      </c>
      <c r="M500">
        <f>YEAR(SalesData[[#This Row],[Order Date]])</f>
        <v>2023</v>
      </c>
      <c r="N500">
        <f>MONTH(SalesData[[#This Row],[Order Date]])</f>
        <v>4</v>
      </c>
      <c r="O500" t="str">
        <f>TEXT(SalesData[[#This Row],[Order Date]],"mmmm")</f>
        <v>April</v>
      </c>
      <c r="P500" t="str">
        <f>TEXT(SalesData[[#This Row],[Order Date]], "mmmm yyyyy")</f>
        <v>April 2023</v>
      </c>
      <c r="Q500" s="3">
        <f>IF(SalesData[[#This Row],[Total Sales]]=0,0,SalesData[[#This Row],[Profit]]/SalesData[[#This Row],[Total Sales]])</f>
        <v>0.2182555601811553</v>
      </c>
    </row>
    <row r="501" spans="1:17" x14ac:dyDescent="0.3">
      <c r="A501" t="s">
        <v>556</v>
      </c>
      <c r="B501" s="2">
        <v>45029</v>
      </c>
      <c r="C501" t="s">
        <v>41</v>
      </c>
      <c r="D501" t="s">
        <v>42</v>
      </c>
      <c r="E501" t="s">
        <v>15</v>
      </c>
      <c r="F501" t="s">
        <v>46</v>
      </c>
      <c r="G501" t="s">
        <v>68</v>
      </c>
      <c r="H501">
        <v>4</v>
      </c>
      <c r="I501">
        <v>1281.29</v>
      </c>
      <c r="J501">
        <v>5125.16</v>
      </c>
      <c r="K501">
        <v>921.16</v>
      </c>
      <c r="L501" t="s">
        <v>18</v>
      </c>
      <c r="M501">
        <f>YEAR(SalesData[[#This Row],[Order Date]])</f>
        <v>2023</v>
      </c>
      <c r="N501">
        <f>MONTH(SalesData[[#This Row],[Order Date]])</f>
        <v>4</v>
      </c>
      <c r="O501" t="str">
        <f>TEXT(SalesData[[#This Row],[Order Date]],"mmmm")</f>
        <v>April</v>
      </c>
      <c r="P501" t="str">
        <f>TEXT(SalesData[[#This Row],[Order Date]], "mmmm yyyyy")</f>
        <v>April 2023</v>
      </c>
      <c r="Q501" s="3">
        <f>IF(SalesData[[#This Row],[Total Sales]]=0,0,SalesData[[#This Row],[Profit]]/SalesData[[#This Row],[Total Sales]])</f>
        <v>0.17973292541110911</v>
      </c>
    </row>
    <row r="502" spans="1:17" x14ac:dyDescent="0.3">
      <c r="A502" t="s">
        <v>557</v>
      </c>
      <c r="B502" s="2">
        <v>45029</v>
      </c>
      <c r="C502" t="s">
        <v>25</v>
      </c>
      <c r="D502" t="s">
        <v>26</v>
      </c>
      <c r="E502" t="s">
        <v>27</v>
      </c>
      <c r="F502" t="s">
        <v>32</v>
      </c>
      <c r="G502" t="s">
        <v>56</v>
      </c>
      <c r="H502">
        <v>9</v>
      </c>
      <c r="I502">
        <v>702.92</v>
      </c>
      <c r="J502">
        <v>6326.28</v>
      </c>
      <c r="K502">
        <v>1559.03</v>
      </c>
      <c r="L502" t="s">
        <v>34</v>
      </c>
      <c r="M502">
        <f>YEAR(SalesData[[#This Row],[Order Date]])</f>
        <v>2023</v>
      </c>
      <c r="N502">
        <f>MONTH(SalesData[[#This Row],[Order Date]])</f>
        <v>4</v>
      </c>
      <c r="O502" t="str">
        <f>TEXT(SalesData[[#This Row],[Order Date]],"mmmm")</f>
        <v>April</v>
      </c>
      <c r="P502" t="str">
        <f>TEXT(SalesData[[#This Row],[Order Date]], "mmmm yyyyy")</f>
        <v>April 2023</v>
      </c>
      <c r="Q502" s="3">
        <f>IF(SalesData[[#This Row],[Total Sales]]=0,0,SalesData[[#This Row],[Profit]]/SalesData[[#This Row],[Total Sales]])</f>
        <v>0.24643708466903141</v>
      </c>
    </row>
    <row r="503" spans="1:17" x14ac:dyDescent="0.3">
      <c r="A503" t="s">
        <v>558</v>
      </c>
      <c r="B503" s="2">
        <v>45029</v>
      </c>
      <c r="C503" t="s">
        <v>20</v>
      </c>
      <c r="D503" t="s">
        <v>21</v>
      </c>
      <c r="E503" t="s">
        <v>27</v>
      </c>
      <c r="F503" t="s">
        <v>32</v>
      </c>
      <c r="G503" t="s">
        <v>56</v>
      </c>
      <c r="H503">
        <v>2</v>
      </c>
      <c r="I503">
        <v>314.45999999999998</v>
      </c>
      <c r="J503">
        <v>628.91999999999996</v>
      </c>
      <c r="K503">
        <v>149.09</v>
      </c>
      <c r="L503" t="s">
        <v>18</v>
      </c>
      <c r="M503">
        <f>YEAR(SalesData[[#This Row],[Order Date]])</f>
        <v>2023</v>
      </c>
      <c r="N503">
        <f>MONTH(SalesData[[#This Row],[Order Date]])</f>
        <v>4</v>
      </c>
      <c r="O503" t="str">
        <f>TEXT(SalesData[[#This Row],[Order Date]],"mmmm")</f>
        <v>April</v>
      </c>
      <c r="P503" t="str">
        <f>TEXT(SalesData[[#This Row],[Order Date]], "mmmm yyyyy")</f>
        <v>April 2023</v>
      </c>
      <c r="Q503" s="3">
        <f>IF(SalesData[[#This Row],[Total Sales]]=0,0,SalesData[[#This Row],[Profit]]/SalesData[[#This Row],[Total Sales]])</f>
        <v>0.23705717738345103</v>
      </c>
    </row>
    <row r="504" spans="1:17" x14ac:dyDescent="0.3">
      <c r="A504" t="s">
        <v>559</v>
      </c>
      <c r="B504" s="2">
        <v>45031</v>
      </c>
      <c r="C504" t="s">
        <v>20</v>
      </c>
      <c r="D504" t="s">
        <v>121</v>
      </c>
      <c r="E504" t="s">
        <v>15</v>
      </c>
      <c r="F504" t="s">
        <v>32</v>
      </c>
      <c r="G504" t="s">
        <v>60</v>
      </c>
      <c r="H504">
        <v>2</v>
      </c>
      <c r="I504">
        <v>961.89</v>
      </c>
      <c r="J504">
        <v>1923.78</v>
      </c>
      <c r="K504">
        <v>320.52</v>
      </c>
      <c r="L504" t="s">
        <v>18</v>
      </c>
      <c r="M504">
        <f>YEAR(SalesData[[#This Row],[Order Date]])</f>
        <v>2023</v>
      </c>
      <c r="N504">
        <f>MONTH(SalesData[[#This Row],[Order Date]])</f>
        <v>4</v>
      </c>
      <c r="O504" t="str">
        <f>TEXT(SalesData[[#This Row],[Order Date]],"mmmm")</f>
        <v>April</v>
      </c>
      <c r="P504" t="str">
        <f>TEXT(SalesData[[#This Row],[Order Date]], "mmmm yyyyy")</f>
        <v>April 2023</v>
      </c>
      <c r="Q504" s="3">
        <f>IF(SalesData[[#This Row],[Total Sales]]=0,0,SalesData[[#This Row],[Profit]]/SalesData[[#This Row],[Total Sales]])</f>
        <v>0.16660948757134392</v>
      </c>
    </row>
    <row r="505" spans="1:17" x14ac:dyDescent="0.3">
      <c r="A505" t="s">
        <v>560</v>
      </c>
      <c r="B505" s="2">
        <v>45031</v>
      </c>
      <c r="C505" t="s">
        <v>20</v>
      </c>
      <c r="D505" t="s">
        <v>21</v>
      </c>
      <c r="E505" t="s">
        <v>27</v>
      </c>
      <c r="F505" t="s">
        <v>49</v>
      </c>
      <c r="G505" t="s">
        <v>63</v>
      </c>
      <c r="H505">
        <v>9</v>
      </c>
      <c r="I505">
        <v>200.26</v>
      </c>
      <c r="J505">
        <v>1802.34</v>
      </c>
      <c r="K505">
        <v>310.79000000000002</v>
      </c>
      <c r="L505" t="s">
        <v>18</v>
      </c>
      <c r="M505">
        <f>YEAR(SalesData[[#This Row],[Order Date]])</f>
        <v>2023</v>
      </c>
      <c r="N505">
        <f>MONTH(SalesData[[#This Row],[Order Date]])</f>
        <v>4</v>
      </c>
      <c r="O505" t="str">
        <f>TEXT(SalesData[[#This Row],[Order Date]],"mmmm")</f>
        <v>April</v>
      </c>
      <c r="P505" t="str">
        <f>TEXT(SalesData[[#This Row],[Order Date]], "mmmm yyyyy")</f>
        <v>April 2023</v>
      </c>
      <c r="Q505" s="3">
        <f>IF(SalesData[[#This Row],[Total Sales]]=0,0,SalesData[[#This Row],[Profit]]/SalesData[[#This Row],[Total Sales]])</f>
        <v>0.17243694308510049</v>
      </c>
    </row>
    <row r="506" spans="1:17" x14ac:dyDescent="0.3">
      <c r="A506" t="s">
        <v>561</v>
      </c>
      <c r="B506" s="2">
        <v>45032</v>
      </c>
      <c r="C506" t="s">
        <v>41</v>
      </c>
      <c r="D506" t="s">
        <v>67</v>
      </c>
      <c r="E506" t="s">
        <v>15</v>
      </c>
      <c r="F506" t="s">
        <v>32</v>
      </c>
      <c r="G506" t="s">
        <v>60</v>
      </c>
      <c r="H506">
        <v>6</v>
      </c>
      <c r="I506">
        <v>125.1</v>
      </c>
      <c r="J506">
        <v>750.6</v>
      </c>
      <c r="K506">
        <v>113.74</v>
      </c>
      <c r="L506" t="s">
        <v>34</v>
      </c>
      <c r="M506">
        <f>YEAR(SalesData[[#This Row],[Order Date]])</f>
        <v>2023</v>
      </c>
      <c r="N506">
        <f>MONTH(SalesData[[#This Row],[Order Date]])</f>
        <v>4</v>
      </c>
      <c r="O506" t="str">
        <f>TEXT(SalesData[[#This Row],[Order Date]],"mmmm")</f>
        <v>April</v>
      </c>
      <c r="P506" t="str">
        <f>TEXT(SalesData[[#This Row],[Order Date]], "mmmm yyyyy")</f>
        <v>April 2023</v>
      </c>
      <c r="Q506" s="3">
        <f>IF(SalesData[[#This Row],[Total Sales]]=0,0,SalesData[[#This Row],[Profit]]/SalesData[[#This Row],[Total Sales]])</f>
        <v>0.15153210764721556</v>
      </c>
    </row>
    <row r="507" spans="1:17" x14ac:dyDescent="0.3">
      <c r="A507" t="s">
        <v>562</v>
      </c>
      <c r="B507" s="2">
        <v>45033</v>
      </c>
      <c r="C507" t="s">
        <v>20</v>
      </c>
      <c r="D507" t="s">
        <v>121</v>
      </c>
      <c r="E507" t="s">
        <v>15</v>
      </c>
      <c r="F507" t="s">
        <v>16</v>
      </c>
      <c r="G507" t="s">
        <v>82</v>
      </c>
      <c r="H507">
        <v>6</v>
      </c>
      <c r="I507">
        <v>2132.44</v>
      </c>
      <c r="J507">
        <v>12794.64</v>
      </c>
      <c r="K507">
        <v>2991.44</v>
      </c>
      <c r="L507" t="s">
        <v>34</v>
      </c>
      <c r="M507">
        <f>YEAR(SalesData[[#This Row],[Order Date]])</f>
        <v>2023</v>
      </c>
      <c r="N507">
        <f>MONTH(SalesData[[#This Row],[Order Date]])</f>
        <v>4</v>
      </c>
      <c r="O507" t="str">
        <f>TEXT(SalesData[[#This Row],[Order Date]],"mmmm")</f>
        <v>April</v>
      </c>
      <c r="P507" t="str">
        <f>TEXT(SalesData[[#This Row],[Order Date]], "mmmm yyyyy")</f>
        <v>April 2023</v>
      </c>
      <c r="Q507" s="3">
        <f>IF(SalesData[[#This Row],[Total Sales]]=0,0,SalesData[[#This Row],[Profit]]/SalesData[[#This Row],[Total Sales]])</f>
        <v>0.23380415549011149</v>
      </c>
    </row>
    <row r="508" spans="1:17" x14ac:dyDescent="0.3">
      <c r="A508" t="s">
        <v>563</v>
      </c>
      <c r="B508" s="2">
        <v>45034</v>
      </c>
      <c r="C508" t="s">
        <v>41</v>
      </c>
      <c r="D508" t="s">
        <v>42</v>
      </c>
      <c r="E508" t="s">
        <v>15</v>
      </c>
      <c r="F508" t="s">
        <v>49</v>
      </c>
      <c r="G508" t="s">
        <v>63</v>
      </c>
      <c r="H508">
        <v>3</v>
      </c>
      <c r="I508">
        <v>1857.78</v>
      </c>
      <c r="J508">
        <v>5573.34</v>
      </c>
      <c r="K508">
        <v>1487.13</v>
      </c>
      <c r="L508" t="s">
        <v>18</v>
      </c>
      <c r="M508">
        <f>YEAR(SalesData[[#This Row],[Order Date]])</f>
        <v>2023</v>
      </c>
      <c r="N508">
        <f>MONTH(SalesData[[#This Row],[Order Date]])</f>
        <v>4</v>
      </c>
      <c r="O508" t="str">
        <f>TEXT(SalesData[[#This Row],[Order Date]],"mmmm")</f>
        <v>April</v>
      </c>
      <c r="P508" t="str">
        <f>TEXT(SalesData[[#This Row],[Order Date]], "mmmm yyyyy")</f>
        <v>April 2023</v>
      </c>
      <c r="Q508" s="3">
        <f>IF(SalesData[[#This Row],[Total Sales]]=0,0,SalesData[[#This Row],[Profit]]/SalesData[[#This Row],[Total Sales]])</f>
        <v>0.26682922628082983</v>
      </c>
    </row>
    <row r="509" spans="1:17" x14ac:dyDescent="0.3">
      <c r="A509" t="s">
        <v>564</v>
      </c>
      <c r="B509" s="2">
        <v>45034</v>
      </c>
      <c r="C509" t="s">
        <v>41</v>
      </c>
      <c r="D509" t="s">
        <v>67</v>
      </c>
      <c r="E509" t="s">
        <v>37</v>
      </c>
      <c r="F509" t="s">
        <v>49</v>
      </c>
      <c r="G509" t="s">
        <v>63</v>
      </c>
      <c r="H509">
        <v>1</v>
      </c>
      <c r="I509">
        <v>270.04000000000002</v>
      </c>
      <c r="J509">
        <v>270.04000000000002</v>
      </c>
      <c r="K509">
        <v>27.13</v>
      </c>
      <c r="L509" t="s">
        <v>34</v>
      </c>
      <c r="M509">
        <f>YEAR(SalesData[[#This Row],[Order Date]])</f>
        <v>2023</v>
      </c>
      <c r="N509">
        <f>MONTH(SalesData[[#This Row],[Order Date]])</f>
        <v>4</v>
      </c>
      <c r="O509" t="str">
        <f>TEXT(SalesData[[#This Row],[Order Date]],"mmmm")</f>
        <v>April</v>
      </c>
      <c r="P509" t="str">
        <f>TEXT(SalesData[[#This Row],[Order Date]], "mmmm yyyyy")</f>
        <v>April 2023</v>
      </c>
      <c r="Q509" s="3">
        <f>IF(SalesData[[#This Row],[Total Sales]]=0,0,SalesData[[#This Row],[Profit]]/SalesData[[#This Row],[Total Sales]])</f>
        <v>0.10046659754110501</v>
      </c>
    </row>
    <row r="510" spans="1:17" x14ac:dyDescent="0.3">
      <c r="A510" t="s">
        <v>565</v>
      </c>
      <c r="B510" s="2">
        <v>45036</v>
      </c>
      <c r="C510" t="s">
        <v>13</v>
      </c>
      <c r="D510" t="s">
        <v>14</v>
      </c>
      <c r="E510" t="s">
        <v>37</v>
      </c>
      <c r="F510" t="s">
        <v>49</v>
      </c>
      <c r="G510" t="s">
        <v>94</v>
      </c>
      <c r="H510">
        <v>4</v>
      </c>
      <c r="I510">
        <v>2165.69</v>
      </c>
      <c r="J510">
        <v>8662.76</v>
      </c>
      <c r="K510">
        <v>1886.28</v>
      </c>
      <c r="L510" t="s">
        <v>18</v>
      </c>
      <c r="M510">
        <f>YEAR(SalesData[[#This Row],[Order Date]])</f>
        <v>2023</v>
      </c>
      <c r="N510">
        <f>MONTH(SalesData[[#This Row],[Order Date]])</f>
        <v>4</v>
      </c>
      <c r="O510" t="str">
        <f>TEXT(SalesData[[#This Row],[Order Date]],"mmmm")</f>
        <v>April</v>
      </c>
      <c r="P510" t="str">
        <f>TEXT(SalesData[[#This Row],[Order Date]], "mmmm yyyyy")</f>
        <v>April 2023</v>
      </c>
      <c r="Q510" s="3">
        <f>IF(SalesData[[#This Row],[Total Sales]]=0,0,SalesData[[#This Row],[Profit]]/SalesData[[#This Row],[Total Sales]])</f>
        <v>0.21774584543494221</v>
      </c>
    </row>
    <row r="511" spans="1:17" x14ac:dyDescent="0.3">
      <c r="A511" t="s">
        <v>566</v>
      </c>
      <c r="B511" s="2">
        <v>45037</v>
      </c>
      <c r="C511" t="s">
        <v>41</v>
      </c>
      <c r="D511" t="s">
        <v>42</v>
      </c>
      <c r="E511" t="s">
        <v>37</v>
      </c>
      <c r="F511" t="s">
        <v>46</v>
      </c>
      <c r="G511" t="s">
        <v>47</v>
      </c>
      <c r="H511">
        <v>6</v>
      </c>
      <c r="I511">
        <v>1887.45</v>
      </c>
      <c r="J511">
        <v>11324.7</v>
      </c>
      <c r="K511">
        <v>3189.55</v>
      </c>
      <c r="L511" t="s">
        <v>18</v>
      </c>
      <c r="M511">
        <f>YEAR(SalesData[[#This Row],[Order Date]])</f>
        <v>2023</v>
      </c>
      <c r="N511">
        <f>MONTH(SalesData[[#This Row],[Order Date]])</f>
        <v>4</v>
      </c>
      <c r="O511" t="str">
        <f>TEXT(SalesData[[#This Row],[Order Date]],"mmmm")</f>
        <v>April</v>
      </c>
      <c r="P511" t="str">
        <f>TEXT(SalesData[[#This Row],[Order Date]], "mmmm yyyyy")</f>
        <v>April 2023</v>
      </c>
      <c r="Q511" s="3">
        <f>IF(SalesData[[#This Row],[Total Sales]]=0,0,SalesData[[#This Row],[Profit]]/SalesData[[#This Row],[Total Sales]])</f>
        <v>0.28164542990101282</v>
      </c>
    </row>
    <row r="512" spans="1:17" x14ac:dyDescent="0.3">
      <c r="A512" t="s">
        <v>567</v>
      </c>
      <c r="B512" s="2">
        <v>45037</v>
      </c>
      <c r="C512" t="s">
        <v>20</v>
      </c>
      <c r="D512" t="s">
        <v>121</v>
      </c>
      <c r="E512" t="s">
        <v>27</v>
      </c>
      <c r="F512" t="s">
        <v>46</v>
      </c>
      <c r="G512" t="s">
        <v>53</v>
      </c>
      <c r="H512">
        <v>5</v>
      </c>
      <c r="I512">
        <v>56.64</v>
      </c>
      <c r="J512">
        <v>283.2</v>
      </c>
      <c r="K512">
        <v>34.93</v>
      </c>
      <c r="L512" t="s">
        <v>18</v>
      </c>
      <c r="M512">
        <f>YEAR(SalesData[[#This Row],[Order Date]])</f>
        <v>2023</v>
      </c>
      <c r="N512">
        <f>MONTH(SalesData[[#This Row],[Order Date]])</f>
        <v>4</v>
      </c>
      <c r="O512" t="str">
        <f>TEXT(SalesData[[#This Row],[Order Date]],"mmmm")</f>
        <v>April</v>
      </c>
      <c r="P512" t="str">
        <f>TEXT(SalesData[[#This Row],[Order Date]], "mmmm yyyyy")</f>
        <v>April 2023</v>
      </c>
      <c r="Q512" s="3">
        <f>IF(SalesData[[#This Row],[Total Sales]]=0,0,SalesData[[#This Row],[Profit]]/SalesData[[#This Row],[Total Sales]])</f>
        <v>0.12334039548022599</v>
      </c>
    </row>
    <row r="513" spans="1:17" x14ac:dyDescent="0.3">
      <c r="A513" t="s">
        <v>568</v>
      </c>
      <c r="B513" s="2">
        <v>45037</v>
      </c>
      <c r="C513" t="s">
        <v>13</v>
      </c>
      <c r="D513" t="s">
        <v>14</v>
      </c>
      <c r="E513" t="s">
        <v>37</v>
      </c>
      <c r="F513" t="s">
        <v>16</v>
      </c>
      <c r="G513" t="s">
        <v>82</v>
      </c>
      <c r="H513">
        <v>1</v>
      </c>
      <c r="I513">
        <v>2177.27</v>
      </c>
      <c r="J513">
        <v>2177.27</v>
      </c>
      <c r="K513">
        <v>534.38</v>
      </c>
      <c r="L513" t="s">
        <v>18</v>
      </c>
      <c r="M513">
        <f>YEAR(SalesData[[#This Row],[Order Date]])</f>
        <v>2023</v>
      </c>
      <c r="N513">
        <f>MONTH(SalesData[[#This Row],[Order Date]])</f>
        <v>4</v>
      </c>
      <c r="O513" t="str">
        <f>TEXT(SalesData[[#This Row],[Order Date]],"mmmm")</f>
        <v>April</v>
      </c>
      <c r="P513" t="str">
        <f>TEXT(SalesData[[#This Row],[Order Date]], "mmmm yyyyy")</f>
        <v>April 2023</v>
      </c>
      <c r="Q513" s="3">
        <f>IF(SalesData[[#This Row],[Total Sales]]=0,0,SalesData[[#This Row],[Profit]]/SalesData[[#This Row],[Total Sales]])</f>
        <v>0.24543579804066559</v>
      </c>
    </row>
    <row r="514" spans="1:17" x14ac:dyDescent="0.3">
      <c r="A514" t="s">
        <v>569</v>
      </c>
      <c r="B514" s="2">
        <v>45037</v>
      </c>
      <c r="C514" t="s">
        <v>41</v>
      </c>
      <c r="D514" t="s">
        <v>42</v>
      </c>
      <c r="E514" t="s">
        <v>27</v>
      </c>
      <c r="F514" t="s">
        <v>46</v>
      </c>
      <c r="G514" t="s">
        <v>68</v>
      </c>
      <c r="H514">
        <v>9</v>
      </c>
      <c r="I514">
        <v>2125.5</v>
      </c>
      <c r="J514">
        <v>19129.5</v>
      </c>
      <c r="K514">
        <v>3270.78</v>
      </c>
      <c r="L514" t="s">
        <v>34</v>
      </c>
      <c r="M514">
        <f>YEAR(SalesData[[#This Row],[Order Date]])</f>
        <v>2023</v>
      </c>
      <c r="N514">
        <f>MONTH(SalesData[[#This Row],[Order Date]])</f>
        <v>4</v>
      </c>
      <c r="O514" t="str">
        <f>TEXT(SalesData[[#This Row],[Order Date]],"mmmm")</f>
        <v>April</v>
      </c>
      <c r="P514" t="str">
        <f>TEXT(SalesData[[#This Row],[Order Date]], "mmmm yyyyy")</f>
        <v>April 2023</v>
      </c>
      <c r="Q514" s="3">
        <f>IF(SalesData[[#This Row],[Total Sales]]=0,0,SalesData[[#This Row],[Profit]]/SalesData[[#This Row],[Total Sales]])</f>
        <v>0.17098094565984476</v>
      </c>
    </row>
    <row r="515" spans="1:17" x14ac:dyDescent="0.3">
      <c r="A515" t="s">
        <v>570</v>
      </c>
      <c r="B515" s="2">
        <v>45039</v>
      </c>
      <c r="C515" t="s">
        <v>25</v>
      </c>
      <c r="D515" t="s">
        <v>26</v>
      </c>
      <c r="E515" t="s">
        <v>27</v>
      </c>
      <c r="F515" t="s">
        <v>49</v>
      </c>
      <c r="G515" t="s">
        <v>72</v>
      </c>
      <c r="H515">
        <v>7</v>
      </c>
      <c r="I515">
        <v>356.56</v>
      </c>
      <c r="J515">
        <v>2495.92</v>
      </c>
      <c r="K515">
        <v>674.13</v>
      </c>
      <c r="L515" t="s">
        <v>34</v>
      </c>
      <c r="M515">
        <f>YEAR(SalesData[[#This Row],[Order Date]])</f>
        <v>2023</v>
      </c>
      <c r="N515">
        <f>MONTH(SalesData[[#This Row],[Order Date]])</f>
        <v>4</v>
      </c>
      <c r="O515" t="str">
        <f>TEXT(SalesData[[#This Row],[Order Date]],"mmmm")</f>
        <v>April</v>
      </c>
      <c r="P515" t="str">
        <f>TEXT(SalesData[[#This Row],[Order Date]], "mmmm yyyyy")</f>
        <v>April 2023</v>
      </c>
      <c r="Q515" s="3">
        <f>IF(SalesData[[#This Row],[Total Sales]]=0,0,SalesData[[#This Row],[Profit]]/SalesData[[#This Row],[Total Sales]])</f>
        <v>0.27009279143562293</v>
      </c>
    </row>
    <row r="516" spans="1:17" x14ac:dyDescent="0.3">
      <c r="A516" t="s">
        <v>571</v>
      </c>
      <c r="B516" s="2">
        <v>45040</v>
      </c>
      <c r="C516" t="s">
        <v>25</v>
      </c>
      <c r="D516" t="s">
        <v>71</v>
      </c>
      <c r="E516" t="s">
        <v>27</v>
      </c>
      <c r="F516" t="s">
        <v>46</v>
      </c>
      <c r="G516" t="s">
        <v>53</v>
      </c>
      <c r="H516">
        <v>5</v>
      </c>
      <c r="I516">
        <v>2344.6799999999998</v>
      </c>
      <c r="J516">
        <v>11723.4</v>
      </c>
      <c r="K516">
        <v>1264.5899999999999</v>
      </c>
      <c r="L516" t="s">
        <v>34</v>
      </c>
      <c r="M516">
        <f>YEAR(SalesData[[#This Row],[Order Date]])</f>
        <v>2023</v>
      </c>
      <c r="N516">
        <f>MONTH(SalesData[[#This Row],[Order Date]])</f>
        <v>4</v>
      </c>
      <c r="O516" t="str">
        <f>TEXT(SalesData[[#This Row],[Order Date]],"mmmm")</f>
        <v>April</v>
      </c>
      <c r="P516" t="str">
        <f>TEXT(SalesData[[#This Row],[Order Date]], "mmmm yyyyy")</f>
        <v>April 2023</v>
      </c>
      <c r="Q516" s="3">
        <f>IF(SalesData[[#This Row],[Total Sales]]=0,0,SalesData[[#This Row],[Profit]]/SalesData[[#This Row],[Total Sales]])</f>
        <v>0.10786887762935667</v>
      </c>
    </row>
    <row r="517" spans="1:17" x14ac:dyDescent="0.3">
      <c r="A517" t="s">
        <v>572</v>
      </c>
      <c r="B517" s="2">
        <v>45041</v>
      </c>
      <c r="C517" t="s">
        <v>20</v>
      </c>
      <c r="D517" t="s">
        <v>21</v>
      </c>
      <c r="E517" t="s">
        <v>15</v>
      </c>
      <c r="F517" t="s">
        <v>32</v>
      </c>
      <c r="G517" t="s">
        <v>33</v>
      </c>
      <c r="H517">
        <v>6</v>
      </c>
      <c r="I517">
        <v>1327.92</v>
      </c>
      <c r="J517">
        <v>7967.52</v>
      </c>
      <c r="K517">
        <v>2062.77</v>
      </c>
      <c r="L517" t="s">
        <v>18</v>
      </c>
      <c r="M517">
        <f>YEAR(SalesData[[#This Row],[Order Date]])</f>
        <v>2023</v>
      </c>
      <c r="N517">
        <f>MONTH(SalesData[[#This Row],[Order Date]])</f>
        <v>4</v>
      </c>
      <c r="O517" t="str">
        <f>TEXT(SalesData[[#This Row],[Order Date]],"mmmm")</f>
        <v>April</v>
      </c>
      <c r="P517" t="str">
        <f>TEXT(SalesData[[#This Row],[Order Date]], "mmmm yyyyy")</f>
        <v>April 2023</v>
      </c>
      <c r="Q517" s="3">
        <f>IF(SalesData[[#This Row],[Total Sales]]=0,0,SalesData[[#This Row],[Profit]]/SalesData[[#This Row],[Total Sales]])</f>
        <v>0.25889737333574309</v>
      </c>
    </row>
    <row r="518" spans="1:17" x14ac:dyDescent="0.3">
      <c r="A518" t="s">
        <v>573</v>
      </c>
      <c r="B518" s="2">
        <v>45041</v>
      </c>
      <c r="C518" t="s">
        <v>25</v>
      </c>
      <c r="D518" t="s">
        <v>26</v>
      </c>
      <c r="E518" t="s">
        <v>37</v>
      </c>
      <c r="F518" t="s">
        <v>32</v>
      </c>
      <c r="G518" t="s">
        <v>33</v>
      </c>
      <c r="H518">
        <v>2</v>
      </c>
      <c r="I518">
        <v>1602.02</v>
      </c>
      <c r="J518">
        <v>3204.04</v>
      </c>
      <c r="K518">
        <v>485.66</v>
      </c>
      <c r="L518" t="s">
        <v>34</v>
      </c>
      <c r="M518">
        <f>YEAR(SalesData[[#This Row],[Order Date]])</f>
        <v>2023</v>
      </c>
      <c r="N518">
        <f>MONTH(SalesData[[#This Row],[Order Date]])</f>
        <v>4</v>
      </c>
      <c r="O518" t="str">
        <f>TEXT(SalesData[[#This Row],[Order Date]],"mmmm")</f>
        <v>April</v>
      </c>
      <c r="P518" t="str">
        <f>TEXT(SalesData[[#This Row],[Order Date]], "mmmm yyyyy")</f>
        <v>April 2023</v>
      </c>
      <c r="Q518" s="3">
        <f>IF(SalesData[[#This Row],[Total Sales]]=0,0,SalesData[[#This Row],[Profit]]/SalesData[[#This Row],[Total Sales]])</f>
        <v>0.151577383553264</v>
      </c>
    </row>
    <row r="519" spans="1:17" x14ac:dyDescent="0.3">
      <c r="A519" t="s">
        <v>574</v>
      </c>
      <c r="B519" s="2">
        <v>45042</v>
      </c>
      <c r="C519" t="s">
        <v>25</v>
      </c>
      <c r="D519" t="s">
        <v>71</v>
      </c>
      <c r="E519" t="s">
        <v>37</v>
      </c>
      <c r="F519" t="s">
        <v>16</v>
      </c>
      <c r="G519" t="s">
        <v>38</v>
      </c>
      <c r="H519">
        <v>9</v>
      </c>
      <c r="I519">
        <v>1238.48</v>
      </c>
      <c r="J519">
        <v>11146.32</v>
      </c>
      <c r="K519">
        <v>1858.38</v>
      </c>
      <c r="L519" t="s">
        <v>18</v>
      </c>
      <c r="M519">
        <f>YEAR(SalesData[[#This Row],[Order Date]])</f>
        <v>2023</v>
      </c>
      <c r="N519">
        <f>MONTH(SalesData[[#This Row],[Order Date]])</f>
        <v>4</v>
      </c>
      <c r="O519" t="str">
        <f>TEXT(SalesData[[#This Row],[Order Date]],"mmmm")</f>
        <v>April</v>
      </c>
      <c r="P519" t="str">
        <f>TEXT(SalesData[[#This Row],[Order Date]], "mmmm yyyyy")</f>
        <v>April 2023</v>
      </c>
      <c r="Q519" s="3">
        <f>IF(SalesData[[#This Row],[Total Sales]]=0,0,SalesData[[#This Row],[Profit]]/SalesData[[#This Row],[Total Sales]])</f>
        <v>0.16672587903451544</v>
      </c>
    </row>
    <row r="520" spans="1:17" x14ac:dyDescent="0.3">
      <c r="A520" t="s">
        <v>575</v>
      </c>
      <c r="B520" s="2">
        <v>45042</v>
      </c>
      <c r="C520" t="s">
        <v>25</v>
      </c>
      <c r="D520" t="s">
        <v>26</v>
      </c>
      <c r="E520" t="s">
        <v>27</v>
      </c>
      <c r="F520" t="s">
        <v>22</v>
      </c>
      <c r="G520" t="s">
        <v>43</v>
      </c>
      <c r="H520">
        <v>9</v>
      </c>
      <c r="I520">
        <v>550.88</v>
      </c>
      <c r="J520">
        <v>4957.92</v>
      </c>
      <c r="K520">
        <v>1011.12</v>
      </c>
      <c r="L520" t="s">
        <v>18</v>
      </c>
      <c r="M520">
        <f>YEAR(SalesData[[#This Row],[Order Date]])</f>
        <v>2023</v>
      </c>
      <c r="N520">
        <f>MONTH(SalesData[[#This Row],[Order Date]])</f>
        <v>4</v>
      </c>
      <c r="O520" t="str">
        <f>TEXT(SalesData[[#This Row],[Order Date]],"mmmm")</f>
        <v>April</v>
      </c>
      <c r="P520" t="str">
        <f>TEXT(SalesData[[#This Row],[Order Date]], "mmmm yyyyy")</f>
        <v>April 2023</v>
      </c>
      <c r="Q520" s="3">
        <f>IF(SalesData[[#This Row],[Total Sales]]=0,0,SalesData[[#This Row],[Profit]]/SalesData[[#This Row],[Total Sales]])</f>
        <v>0.20394036208732694</v>
      </c>
    </row>
    <row r="521" spans="1:17" x14ac:dyDescent="0.3">
      <c r="A521" t="s">
        <v>576</v>
      </c>
      <c r="B521" s="2">
        <v>45042</v>
      </c>
      <c r="C521" t="s">
        <v>25</v>
      </c>
      <c r="D521" t="s">
        <v>26</v>
      </c>
      <c r="E521" t="s">
        <v>27</v>
      </c>
      <c r="F521" t="s">
        <v>16</v>
      </c>
      <c r="G521" t="s">
        <v>82</v>
      </c>
      <c r="H521">
        <v>5</v>
      </c>
      <c r="I521">
        <v>1746.61</v>
      </c>
      <c r="J521">
        <v>8733.0499999999993</v>
      </c>
      <c r="K521">
        <v>1624.23</v>
      </c>
      <c r="L521" t="s">
        <v>34</v>
      </c>
      <c r="M521">
        <f>YEAR(SalesData[[#This Row],[Order Date]])</f>
        <v>2023</v>
      </c>
      <c r="N521">
        <f>MONTH(SalesData[[#This Row],[Order Date]])</f>
        <v>4</v>
      </c>
      <c r="O521" t="str">
        <f>TEXT(SalesData[[#This Row],[Order Date]],"mmmm")</f>
        <v>April</v>
      </c>
      <c r="P521" t="str">
        <f>TEXT(SalesData[[#This Row],[Order Date]], "mmmm yyyyy")</f>
        <v>April 2023</v>
      </c>
      <c r="Q521" s="3">
        <f>IF(SalesData[[#This Row],[Total Sales]]=0,0,SalesData[[#This Row],[Profit]]/SalesData[[#This Row],[Total Sales]])</f>
        <v>0.18598656826652774</v>
      </c>
    </row>
    <row r="522" spans="1:17" x14ac:dyDescent="0.3">
      <c r="A522" t="s">
        <v>577</v>
      </c>
      <c r="B522" s="2">
        <v>45042</v>
      </c>
      <c r="C522" t="s">
        <v>13</v>
      </c>
      <c r="D522" t="s">
        <v>14</v>
      </c>
      <c r="E522" t="s">
        <v>27</v>
      </c>
      <c r="F522" t="s">
        <v>46</v>
      </c>
      <c r="G522" t="s">
        <v>53</v>
      </c>
      <c r="H522">
        <v>2</v>
      </c>
      <c r="I522">
        <v>1050.71</v>
      </c>
      <c r="J522">
        <v>2101.42</v>
      </c>
      <c r="K522">
        <v>366.78</v>
      </c>
      <c r="L522" t="s">
        <v>34</v>
      </c>
      <c r="M522">
        <f>YEAR(SalesData[[#This Row],[Order Date]])</f>
        <v>2023</v>
      </c>
      <c r="N522">
        <f>MONTH(SalesData[[#This Row],[Order Date]])</f>
        <v>4</v>
      </c>
      <c r="O522" t="str">
        <f>TEXT(SalesData[[#This Row],[Order Date]],"mmmm")</f>
        <v>April</v>
      </c>
      <c r="P522" t="str">
        <f>TEXT(SalesData[[#This Row],[Order Date]], "mmmm yyyyy")</f>
        <v>April 2023</v>
      </c>
      <c r="Q522" s="3">
        <f>IF(SalesData[[#This Row],[Total Sales]]=0,0,SalesData[[#This Row],[Profit]]/SalesData[[#This Row],[Total Sales]])</f>
        <v>0.17453912116568795</v>
      </c>
    </row>
    <row r="523" spans="1:17" x14ac:dyDescent="0.3">
      <c r="A523" t="s">
        <v>578</v>
      </c>
      <c r="B523" s="2">
        <v>45043</v>
      </c>
      <c r="C523" t="s">
        <v>20</v>
      </c>
      <c r="D523" t="s">
        <v>121</v>
      </c>
      <c r="E523" t="s">
        <v>27</v>
      </c>
      <c r="F523" t="s">
        <v>22</v>
      </c>
      <c r="G523" t="s">
        <v>23</v>
      </c>
      <c r="H523">
        <v>6</v>
      </c>
      <c r="I523">
        <v>2448.29</v>
      </c>
      <c r="J523">
        <v>14689.74</v>
      </c>
      <c r="K523">
        <v>2899</v>
      </c>
      <c r="L523" t="s">
        <v>18</v>
      </c>
      <c r="M523">
        <f>YEAR(SalesData[[#This Row],[Order Date]])</f>
        <v>2023</v>
      </c>
      <c r="N523">
        <f>MONTH(SalesData[[#This Row],[Order Date]])</f>
        <v>4</v>
      </c>
      <c r="O523" t="str">
        <f>TEXT(SalesData[[#This Row],[Order Date]],"mmmm")</f>
        <v>April</v>
      </c>
      <c r="P523" t="str">
        <f>TEXT(SalesData[[#This Row],[Order Date]], "mmmm yyyyy")</f>
        <v>April 2023</v>
      </c>
      <c r="Q523" s="3">
        <f>IF(SalesData[[#This Row],[Total Sales]]=0,0,SalesData[[#This Row],[Profit]]/SalesData[[#This Row],[Total Sales]])</f>
        <v>0.19734862563939184</v>
      </c>
    </row>
    <row r="524" spans="1:17" x14ac:dyDescent="0.3">
      <c r="A524" t="s">
        <v>579</v>
      </c>
      <c r="B524" s="2">
        <v>45043</v>
      </c>
      <c r="C524" t="s">
        <v>13</v>
      </c>
      <c r="D524" t="s">
        <v>36</v>
      </c>
      <c r="E524" t="s">
        <v>15</v>
      </c>
      <c r="F524" t="s">
        <v>32</v>
      </c>
      <c r="G524" t="s">
        <v>60</v>
      </c>
      <c r="H524">
        <v>1</v>
      </c>
      <c r="I524">
        <v>1792.79</v>
      </c>
      <c r="J524">
        <v>1792.79</v>
      </c>
      <c r="K524">
        <v>462.6</v>
      </c>
      <c r="L524" t="s">
        <v>18</v>
      </c>
      <c r="M524">
        <f>YEAR(SalesData[[#This Row],[Order Date]])</f>
        <v>2023</v>
      </c>
      <c r="N524">
        <f>MONTH(SalesData[[#This Row],[Order Date]])</f>
        <v>4</v>
      </c>
      <c r="O524" t="str">
        <f>TEXT(SalesData[[#This Row],[Order Date]],"mmmm")</f>
        <v>April</v>
      </c>
      <c r="P524" t="str">
        <f>TEXT(SalesData[[#This Row],[Order Date]], "mmmm yyyyy")</f>
        <v>April 2023</v>
      </c>
      <c r="Q524" s="3">
        <f>IF(SalesData[[#This Row],[Total Sales]]=0,0,SalesData[[#This Row],[Profit]]/SalesData[[#This Row],[Total Sales]])</f>
        <v>0.25803356779098502</v>
      </c>
    </row>
    <row r="525" spans="1:17" x14ac:dyDescent="0.3">
      <c r="A525" t="s">
        <v>580</v>
      </c>
      <c r="B525" s="2">
        <v>45043</v>
      </c>
      <c r="C525" t="s">
        <v>25</v>
      </c>
      <c r="D525" t="s">
        <v>26</v>
      </c>
      <c r="E525" t="s">
        <v>15</v>
      </c>
      <c r="F525" t="s">
        <v>49</v>
      </c>
      <c r="G525" t="s">
        <v>63</v>
      </c>
      <c r="H525">
        <v>5</v>
      </c>
      <c r="I525">
        <v>2284</v>
      </c>
      <c r="J525">
        <v>11420</v>
      </c>
      <c r="K525">
        <v>3351.8</v>
      </c>
      <c r="L525" t="s">
        <v>18</v>
      </c>
      <c r="M525">
        <f>YEAR(SalesData[[#This Row],[Order Date]])</f>
        <v>2023</v>
      </c>
      <c r="N525">
        <f>MONTH(SalesData[[#This Row],[Order Date]])</f>
        <v>4</v>
      </c>
      <c r="O525" t="str">
        <f>TEXT(SalesData[[#This Row],[Order Date]],"mmmm")</f>
        <v>April</v>
      </c>
      <c r="P525" t="str">
        <f>TEXT(SalesData[[#This Row],[Order Date]], "mmmm yyyyy")</f>
        <v>April 2023</v>
      </c>
      <c r="Q525" s="3">
        <f>IF(SalesData[[#This Row],[Total Sales]]=0,0,SalesData[[#This Row],[Profit]]/SalesData[[#This Row],[Total Sales]])</f>
        <v>0.29350262697022766</v>
      </c>
    </row>
    <row r="526" spans="1:17" x14ac:dyDescent="0.3">
      <c r="A526" t="s">
        <v>581</v>
      </c>
      <c r="B526" s="2">
        <v>45044</v>
      </c>
      <c r="C526" t="s">
        <v>13</v>
      </c>
      <c r="D526" t="s">
        <v>36</v>
      </c>
      <c r="E526" t="s">
        <v>15</v>
      </c>
      <c r="F526" t="s">
        <v>22</v>
      </c>
      <c r="G526" t="s">
        <v>58</v>
      </c>
      <c r="H526">
        <v>2</v>
      </c>
      <c r="I526">
        <v>1350.79</v>
      </c>
      <c r="J526">
        <v>2701.58</v>
      </c>
      <c r="K526">
        <v>512.1</v>
      </c>
      <c r="L526" t="s">
        <v>18</v>
      </c>
      <c r="M526">
        <f>YEAR(SalesData[[#This Row],[Order Date]])</f>
        <v>2023</v>
      </c>
      <c r="N526">
        <f>MONTH(SalesData[[#This Row],[Order Date]])</f>
        <v>4</v>
      </c>
      <c r="O526" t="str">
        <f>TEXT(SalesData[[#This Row],[Order Date]],"mmmm")</f>
        <v>April</v>
      </c>
      <c r="P526" t="str">
        <f>TEXT(SalesData[[#This Row],[Order Date]], "mmmm yyyyy")</f>
        <v>April 2023</v>
      </c>
      <c r="Q526" s="3">
        <f>IF(SalesData[[#This Row],[Total Sales]]=0,0,SalesData[[#This Row],[Profit]]/SalesData[[#This Row],[Total Sales]])</f>
        <v>0.18955574145500043</v>
      </c>
    </row>
    <row r="527" spans="1:17" x14ac:dyDescent="0.3">
      <c r="A527" t="s">
        <v>582</v>
      </c>
      <c r="B527" s="2">
        <v>45045</v>
      </c>
      <c r="C527" t="s">
        <v>20</v>
      </c>
      <c r="D527" t="s">
        <v>121</v>
      </c>
      <c r="E527" t="s">
        <v>15</v>
      </c>
      <c r="F527" t="s">
        <v>49</v>
      </c>
      <c r="G527" t="s">
        <v>72</v>
      </c>
      <c r="H527">
        <v>9</v>
      </c>
      <c r="I527">
        <v>897.51</v>
      </c>
      <c r="J527">
        <v>8077.59</v>
      </c>
      <c r="K527">
        <v>1316.95</v>
      </c>
      <c r="L527" t="s">
        <v>18</v>
      </c>
      <c r="M527">
        <f>YEAR(SalesData[[#This Row],[Order Date]])</f>
        <v>2023</v>
      </c>
      <c r="N527">
        <f>MONTH(SalesData[[#This Row],[Order Date]])</f>
        <v>4</v>
      </c>
      <c r="O527" t="str">
        <f>TEXT(SalesData[[#This Row],[Order Date]],"mmmm")</f>
        <v>April</v>
      </c>
      <c r="P527" t="str">
        <f>TEXT(SalesData[[#This Row],[Order Date]], "mmmm yyyyy")</f>
        <v>April 2023</v>
      </c>
      <c r="Q527" s="3">
        <f>IF(SalesData[[#This Row],[Total Sales]]=0,0,SalesData[[#This Row],[Profit]]/SalesData[[#This Row],[Total Sales]])</f>
        <v>0.16303749014248062</v>
      </c>
    </row>
    <row r="528" spans="1:17" x14ac:dyDescent="0.3">
      <c r="A528" t="s">
        <v>583</v>
      </c>
      <c r="B528" s="2">
        <v>45045</v>
      </c>
      <c r="C528" t="s">
        <v>25</v>
      </c>
      <c r="D528" t="s">
        <v>26</v>
      </c>
      <c r="E528" t="s">
        <v>27</v>
      </c>
      <c r="F528" t="s">
        <v>49</v>
      </c>
      <c r="G528" t="s">
        <v>72</v>
      </c>
      <c r="H528">
        <v>8</v>
      </c>
      <c r="I528">
        <v>2341.48</v>
      </c>
      <c r="J528">
        <v>18731.84</v>
      </c>
      <c r="K528">
        <v>5060.1499999999996</v>
      </c>
      <c r="L528" t="s">
        <v>34</v>
      </c>
      <c r="M528">
        <f>YEAR(SalesData[[#This Row],[Order Date]])</f>
        <v>2023</v>
      </c>
      <c r="N528">
        <f>MONTH(SalesData[[#This Row],[Order Date]])</f>
        <v>4</v>
      </c>
      <c r="O528" t="str">
        <f>TEXT(SalesData[[#This Row],[Order Date]],"mmmm")</f>
        <v>April</v>
      </c>
      <c r="P528" t="str">
        <f>TEXT(SalesData[[#This Row],[Order Date]], "mmmm yyyyy")</f>
        <v>April 2023</v>
      </c>
      <c r="Q528" s="3">
        <f>IF(SalesData[[#This Row],[Total Sales]]=0,0,SalesData[[#This Row],[Profit]]/SalesData[[#This Row],[Total Sales]])</f>
        <v>0.27013630268035599</v>
      </c>
    </row>
    <row r="529" spans="1:17" x14ac:dyDescent="0.3">
      <c r="A529" t="s">
        <v>584</v>
      </c>
      <c r="B529" s="2">
        <v>45045</v>
      </c>
      <c r="C529" t="s">
        <v>30</v>
      </c>
      <c r="D529" t="s">
        <v>52</v>
      </c>
      <c r="E529" t="s">
        <v>27</v>
      </c>
      <c r="F529" t="s">
        <v>32</v>
      </c>
      <c r="G529" t="s">
        <v>56</v>
      </c>
      <c r="H529">
        <v>1</v>
      </c>
      <c r="I529">
        <v>2202.64</v>
      </c>
      <c r="J529">
        <v>2202.64</v>
      </c>
      <c r="K529">
        <v>571.54999999999995</v>
      </c>
      <c r="L529" t="s">
        <v>34</v>
      </c>
      <c r="M529">
        <f>YEAR(SalesData[[#This Row],[Order Date]])</f>
        <v>2023</v>
      </c>
      <c r="N529">
        <f>MONTH(SalesData[[#This Row],[Order Date]])</f>
        <v>4</v>
      </c>
      <c r="O529" t="str">
        <f>TEXT(SalesData[[#This Row],[Order Date]],"mmmm")</f>
        <v>April</v>
      </c>
      <c r="P529" t="str">
        <f>TEXT(SalesData[[#This Row],[Order Date]], "mmmm yyyyy")</f>
        <v>April 2023</v>
      </c>
      <c r="Q529" s="3">
        <f>IF(SalesData[[#This Row],[Total Sales]]=0,0,SalesData[[#This Row],[Profit]]/SalesData[[#This Row],[Total Sales]])</f>
        <v>0.25948407365706605</v>
      </c>
    </row>
    <row r="530" spans="1:17" x14ac:dyDescent="0.3">
      <c r="A530" t="s">
        <v>585</v>
      </c>
      <c r="B530" s="2">
        <v>45045</v>
      </c>
      <c r="C530" t="s">
        <v>30</v>
      </c>
      <c r="D530" t="s">
        <v>52</v>
      </c>
      <c r="E530" t="s">
        <v>15</v>
      </c>
      <c r="F530" t="s">
        <v>46</v>
      </c>
      <c r="G530" t="s">
        <v>68</v>
      </c>
      <c r="H530">
        <v>4</v>
      </c>
      <c r="I530">
        <v>1811.66</v>
      </c>
      <c r="J530">
        <v>7246.64</v>
      </c>
      <c r="K530">
        <v>1155.29</v>
      </c>
      <c r="L530" t="s">
        <v>18</v>
      </c>
      <c r="M530">
        <f>YEAR(SalesData[[#This Row],[Order Date]])</f>
        <v>2023</v>
      </c>
      <c r="N530">
        <f>MONTH(SalesData[[#This Row],[Order Date]])</f>
        <v>4</v>
      </c>
      <c r="O530" t="str">
        <f>TEXT(SalesData[[#This Row],[Order Date]],"mmmm")</f>
        <v>April</v>
      </c>
      <c r="P530" t="str">
        <f>TEXT(SalesData[[#This Row],[Order Date]], "mmmm yyyyy")</f>
        <v>April 2023</v>
      </c>
      <c r="Q530" s="3">
        <f>IF(SalesData[[#This Row],[Total Sales]]=0,0,SalesData[[#This Row],[Profit]]/SalesData[[#This Row],[Total Sales]])</f>
        <v>0.15942422971197684</v>
      </c>
    </row>
    <row r="531" spans="1:17" x14ac:dyDescent="0.3">
      <c r="A531" t="s">
        <v>586</v>
      </c>
      <c r="B531" s="2">
        <v>45046</v>
      </c>
      <c r="C531" t="s">
        <v>30</v>
      </c>
      <c r="D531" t="s">
        <v>52</v>
      </c>
      <c r="E531" t="s">
        <v>27</v>
      </c>
      <c r="F531" t="s">
        <v>49</v>
      </c>
      <c r="G531" t="s">
        <v>72</v>
      </c>
      <c r="H531">
        <v>5</v>
      </c>
      <c r="I531">
        <v>778.23</v>
      </c>
      <c r="J531">
        <v>3891.15</v>
      </c>
      <c r="K531">
        <v>622.52</v>
      </c>
      <c r="L531" t="s">
        <v>18</v>
      </c>
      <c r="M531">
        <f>YEAR(SalesData[[#This Row],[Order Date]])</f>
        <v>2023</v>
      </c>
      <c r="N531">
        <f>MONTH(SalesData[[#This Row],[Order Date]])</f>
        <v>4</v>
      </c>
      <c r="O531" t="str">
        <f>TEXT(SalesData[[#This Row],[Order Date]],"mmmm")</f>
        <v>April</v>
      </c>
      <c r="P531" t="str">
        <f>TEXT(SalesData[[#This Row],[Order Date]], "mmmm yyyyy")</f>
        <v>April 2023</v>
      </c>
      <c r="Q531" s="3">
        <f>IF(SalesData[[#This Row],[Total Sales]]=0,0,SalesData[[#This Row],[Profit]]/SalesData[[#This Row],[Total Sales]])</f>
        <v>0.15998355242023565</v>
      </c>
    </row>
    <row r="532" spans="1:17" x14ac:dyDescent="0.3">
      <c r="A532" t="s">
        <v>587</v>
      </c>
      <c r="B532" s="2">
        <v>45050</v>
      </c>
      <c r="C532" t="s">
        <v>20</v>
      </c>
      <c r="D532" t="s">
        <v>21</v>
      </c>
      <c r="E532" t="s">
        <v>15</v>
      </c>
      <c r="F532" t="s">
        <v>32</v>
      </c>
      <c r="G532" t="s">
        <v>56</v>
      </c>
      <c r="H532">
        <v>2</v>
      </c>
      <c r="I532">
        <v>64.92</v>
      </c>
      <c r="J532">
        <v>129.84</v>
      </c>
      <c r="K532">
        <v>15.61</v>
      </c>
      <c r="L532" t="s">
        <v>18</v>
      </c>
      <c r="M532">
        <f>YEAR(SalesData[[#This Row],[Order Date]])</f>
        <v>2023</v>
      </c>
      <c r="N532">
        <f>MONTH(SalesData[[#This Row],[Order Date]])</f>
        <v>5</v>
      </c>
      <c r="O532" t="str">
        <f>TEXT(SalesData[[#This Row],[Order Date]],"mmmm")</f>
        <v>May</v>
      </c>
      <c r="P532" t="str">
        <f>TEXT(SalesData[[#This Row],[Order Date]], "mmmm yyyyy")</f>
        <v>May 2023</v>
      </c>
      <c r="Q532" s="3">
        <f>IF(SalesData[[#This Row],[Total Sales]]=0,0,SalesData[[#This Row],[Profit]]/SalesData[[#This Row],[Total Sales]])</f>
        <v>0.12022489217498458</v>
      </c>
    </row>
    <row r="533" spans="1:17" x14ac:dyDescent="0.3">
      <c r="A533" t="s">
        <v>588</v>
      </c>
      <c r="B533" s="2">
        <v>45050</v>
      </c>
      <c r="C533" t="s">
        <v>13</v>
      </c>
      <c r="D533" t="s">
        <v>36</v>
      </c>
      <c r="E533" t="s">
        <v>27</v>
      </c>
      <c r="F533" t="s">
        <v>16</v>
      </c>
      <c r="G533" t="s">
        <v>17</v>
      </c>
      <c r="H533">
        <v>4</v>
      </c>
      <c r="I533">
        <v>584.72</v>
      </c>
      <c r="J533">
        <v>2338.88</v>
      </c>
      <c r="K533">
        <v>678.26</v>
      </c>
      <c r="L533" t="s">
        <v>34</v>
      </c>
      <c r="M533">
        <f>YEAR(SalesData[[#This Row],[Order Date]])</f>
        <v>2023</v>
      </c>
      <c r="N533">
        <f>MONTH(SalesData[[#This Row],[Order Date]])</f>
        <v>5</v>
      </c>
      <c r="O533" t="str">
        <f>TEXT(SalesData[[#This Row],[Order Date]],"mmmm")</f>
        <v>May</v>
      </c>
      <c r="P533" t="str">
        <f>TEXT(SalesData[[#This Row],[Order Date]], "mmmm yyyyy")</f>
        <v>May 2023</v>
      </c>
      <c r="Q533" s="3">
        <f>IF(SalesData[[#This Row],[Total Sales]]=0,0,SalesData[[#This Row],[Profit]]/SalesData[[#This Row],[Total Sales]])</f>
        <v>0.28999350116294975</v>
      </c>
    </row>
    <row r="534" spans="1:17" x14ac:dyDescent="0.3">
      <c r="A534" t="s">
        <v>589</v>
      </c>
      <c r="B534" s="2">
        <v>45050</v>
      </c>
      <c r="C534" t="s">
        <v>13</v>
      </c>
      <c r="D534" t="s">
        <v>14</v>
      </c>
      <c r="E534" t="s">
        <v>27</v>
      </c>
      <c r="F534" t="s">
        <v>32</v>
      </c>
      <c r="G534" t="s">
        <v>60</v>
      </c>
      <c r="H534">
        <v>3</v>
      </c>
      <c r="I534">
        <v>977.99</v>
      </c>
      <c r="J534">
        <v>2933.97</v>
      </c>
      <c r="K534">
        <v>491.41</v>
      </c>
      <c r="L534" t="s">
        <v>18</v>
      </c>
      <c r="M534">
        <f>YEAR(SalesData[[#This Row],[Order Date]])</f>
        <v>2023</v>
      </c>
      <c r="N534">
        <f>MONTH(SalesData[[#This Row],[Order Date]])</f>
        <v>5</v>
      </c>
      <c r="O534" t="str">
        <f>TEXT(SalesData[[#This Row],[Order Date]],"mmmm")</f>
        <v>May</v>
      </c>
      <c r="P534" t="str">
        <f>TEXT(SalesData[[#This Row],[Order Date]], "mmmm yyyyy")</f>
        <v>May 2023</v>
      </c>
      <c r="Q534" s="3">
        <f>IF(SalesData[[#This Row],[Total Sales]]=0,0,SalesData[[#This Row],[Profit]]/SalesData[[#This Row],[Total Sales]])</f>
        <v>0.16748978346745197</v>
      </c>
    </row>
    <row r="535" spans="1:17" x14ac:dyDescent="0.3">
      <c r="A535" t="s">
        <v>590</v>
      </c>
      <c r="B535" s="2">
        <v>45052</v>
      </c>
      <c r="C535" t="s">
        <v>20</v>
      </c>
      <c r="D535" t="s">
        <v>121</v>
      </c>
      <c r="E535" t="s">
        <v>37</v>
      </c>
      <c r="F535" t="s">
        <v>16</v>
      </c>
      <c r="G535" t="s">
        <v>17</v>
      </c>
      <c r="H535">
        <v>2</v>
      </c>
      <c r="I535">
        <v>1146.1600000000001</v>
      </c>
      <c r="J535">
        <v>2292.3200000000002</v>
      </c>
      <c r="K535">
        <v>473.42</v>
      </c>
      <c r="L535" t="s">
        <v>18</v>
      </c>
      <c r="M535">
        <f>YEAR(SalesData[[#This Row],[Order Date]])</f>
        <v>2023</v>
      </c>
      <c r="N535">
        <f>MONTH(SalesData[[#This Row],[Order Date]])</f>
        <v>5</v>
      </c>
      <c r="O535" t="str">
        <f>TEXT(SalesData[[#This Row],[Order Date]],"mmmm")</f>
        <v>May</v>
      </c>
      <c r="P535" t="str">
        <f>TEXT(SalesData[[#This Row],[Order Date]], "mmmm yyyyy")</f>
        <v>May 2023</v>
      </c>
      <c r="Q535" s="3">
        <f>IF(SalesData[[#This Row],[Total Sales]]=0,0,SalesData[[#This Row],[Profit]]/SalesData[[#This Row],[Total Sales]])</f>
        <v>0.20652439449989529</v>
      </c>
    </row>
    <row r="536" spans="1:17" x14ac:dyDescent="0.3">
      <c r="A536" t="s">
        <v>591</v>
      </c>
      <c r="B536" s="2">
        <v>45053</v>
      </c>
      <c r="C536" t="s">
        <v>13</v>
      </c>
      <c r="D536" t="s">
        <v>36</v>
      </c>
      <c r="E536" t="s">
        <v>27</v>
      </c>
      <c r="F536" t="s">
        <v>16</v>
      </c>
      <c r="G536" t="s">
        <v>82</v>
      </c>
      <c r="H536">
        <v>8</v>
      </c>
      <c r="I536">
        <v>1484.12</v>
      </c>
      <c r="J536">
        <v>11872.96</v>
      </c>
      <c r="K536">
        <v>3249.09</v>
      </c>
      <c r="L536" t="s">
        <v>18</v>
      </c>
      <c r="M536">
        <f>YEAR(SalesData[[#This Row],[Order Date]])</f>
        <v>2023</v>
      </c>
      <c r="N536">
        <f>MONTH(SalesData[[#This Row],[Order Date]])</f>
        <v>5</v>
      </c>
      <c r="O536" t="str">
        <f>TEXT(SalesData[[#This Row],[Order Date]],"mmmm")</f>
        <v>May</v>
      </c>
      <c r="P536" t="str">
        <f>TEXT(SalesData[[#This Row],[Order Date]], "mmmm yyyyy")</f>
        <v>May 2023</v>
      </c>
      <c r="Q536" s="3">
        <f>IF(SalesData[[#This Row],[Total Sales]]=0,0,SalesData[[#This Row],[Profit]]/SalesData[[#This Row],[Total Sales]])</f>
        <v>0.27365458992534297</v>
      </c>
    </row>
    <row r="537" spans="1:17" x14ac:dyDescent="0.3">
      <c r="A537" t="s">
        <v>592</v>
      </c>
      <c r="B537" s="2">
        <v>45053</v>
      </c>
      <c r="C537" t="s">
        <v>25</v>
      </c>
      <c r="D537" t="s">
        <v>26</v>
      </c>
      <c r="E537" t="s">
        <v>15</v>
      </c>
      <c r="F537" t="s">
        <v>16</v>
      </c>
      <c r="G537" t="s">
        <v>38</v>
      </c>
      <c r="H537">
        <v>3</v>
      </c>
      <c r="I537">
        <v>1355.75</v>
      </c>
      <c r="J537">
        <v>4067.25</v>
      </c>
      <c r="K537">
        <v>670.55</v>
      </c>
      <c r="L537" t="s">
        <v>34</v>
      </c>
      <c r="M537">
        <f>YEAR(SalesData[[#This Row],[Order Date]])</f>
        <v>2023</v>
      </c>
      <c r="N537">
        <f>MONTH(SalesData[[#This Row],[Order Date]])</f>
        <v>5</v>
      </c>
      <c r="O537" t="str">
        <f>TEXT(SalesData[[#This Row],[Order Date]],"mmmm")</f>
        <v>May</v>
      </c>
      <c r="P537" t="str">
        <f>TEXT(SalesData[[#This Row],[Order Date]], "mmmm yyyyy")</f>
        <v>May 2023</v>
      </c>
      <c r="Q537" s="3">
        <f>IF(SalesData[[#This Row],[Total Sales]]=0,0,SalesData[[#This Row],[Profit]]/SalesData[[#This Row],[Total Sales]])</f>
        <v>0.16486569549449873</v>
      </c>
    </row>
    <row r="538" spans="1:17" x14ac:dyDescent="0.3">
      <c r="A538" t="s">
        <v>593</v>
      </c>
      <c r="B538" s="2">
        <v>45054</v>
      </c>
      <c r="C538" t="s">
        <v>30</v>
      </c>
      <c r="D538" t="s">
        <v>31</v>
      </c>
      <c r="E538" t="s">
        <v>27</v>
      </c>
      <c r="F538" t="s">
        <v>16</v>
      </c>
      <c r="G538" t="s">
        <v>17</v>
      </c>
      <c r="H538">
        <v>7</v>
      </c>
      <c r="I538">
        <v>1900.09</v>
      </c>
      <c r="J538">
        <v>13300.63</v>
      </c>
      <c r="K538">
        <v>2980.16</v>
      </c>
      <c r="L538" t="s">
        <v>18</v>
      </c>
      <c r="M538">
        <f>YEAR(SalesData[[#This Row],[Order Date]])</f>
        <v>2023</v>
      </c>
      <c r="N538">
        <f>MONTH(SalesData[[#This Row],[Order Date]])</f>
        <v>5</v>
      </c>
      <c r="O538" t="str">
        <f>TEXT(SalesData[[#This Row],[Order Date]],"mmmm")</f>
        <v>May</v>
      </c>
      <c r="P538" t="str">
        <f>TEXT(SalesData[[#This Row],[Order Date]], "mmmm yyyyy")</f>
        <v>May 2023</v>
      </c>
      <c r="Q538" s="3">
        <f>IF(SalesData[[#This Row],[Total Sales]]=0,0,SalesData[[#This Row],[Profit]]/SalesData[[#This Row],[Total Sales]])</f>
        <v>0.22406156700848004</v>
      </c>
    </row>
    <row r="539" spans="1:17" x14ac:dyDescent="0.3">
      <c r="A539" t="s">
        <v>594</v>
      </c>
      <c r="B539" s="2">
        <v>45056</v>
      </c>
      <c r="C539" t="s">
        <v>20</v>
      </c>
      <c r="D539" t="s">
        <v>21</v>
      </c>
      <c r="E539" t="s">
        <v>37</v>
      </c>
      <c r="F539" t="s">
        <v>46</v>
      </c>
      <c r="G539" t="s">
        <v>123</v>
      </c>
      <c r="H539">
        <v>1</v>
      </c>
      <c r="I539">
        <v>672.09</v>
      </c>
      <c r="J539">
        <v>672.09</v>
      </c>
      <c r="K539">
        <v>100.39</v>
      </c>
      <c r="L539" t="s">
        <v>18</v>
      </c>
      <c r="M539">
        <f>YEAR(SalesData[[#This Row],[Order Date]])</f>
        <v>2023</v>
      </c>
      <c r="N539">
        <f>MONTH(SalesData[[#This Row],[Order Date]])</f>
        <v>5</v>
      </c>
      <c r="O539" t="str">
        <f>TEXT(SalesData[[#This Row],[Order Date]],"mmmm")</f>
        <v>May</v>
      </c>
      <c r="P539" t="str">
        <f>TEXT(SalesData[[#This Row],[Order Date]], "mmmm yyyyy")</f>
        <v>May 2023</v>
      </c>
      <c r="Q539" s="3">
        <f>IF(SalesData[[#This Row],[Total Sales]]=0,0,SalesData[[#This Row],[Profit]]/SalesData[[#This Row],[Total Sales]])</f>
        <v>0.14936987605826599</v>
      </c>
    </row>
    <row r="540" spans="1:17" x14ac:dyDescent="0.3">
      <c r="A540" t="s">
        <v>595</v>
      </c>
      <c r="B540" s="2">
        <v>45057</v>
      </c>
      <c r="C540" t="s">
        <v>13</v>
      </c>
      <c r="D540" t="s">
        <v>14</v>
      </c>
      <c r="E540" t="s">
        <v>27</v>
      </c>
      <c r="F540" t="s">
        <v>22</v>
      </c>
      <c r="G540" t="s">
        <v>43</v>
      </c>
      <c r="H540">
        <v>6</v>
      </c>
      <c r="I540">
        <v>1474.03</v>
      </c>
      <c r="J540">
        <v>8844.18</v>
      </c>
      <c r="K540">
        <v>1157.46</v>
      </c>
      <c r="L540" t="s">
        <v>18</v>
      </c>
      <c r="M540">
        <f>YEAR(SalesData[[#This Row],[Order Date]])</f>
        <v>2023</v>
      </c>
      <c r="N540">
        <f>MONTH(SalesData[[#This Row],[Order Date]])</f>
        <v>5</v>
      </c>
      <c r="O540" t="str">
        <f>TEXT(SalesData[[#This Row],[Order Date]],"mmmm")</f>
        <v>May</v>
      </c>
      <c r="P540" t="str">
        <f>TEXT(SalesData[[#This Row],[Order Date]], "mmmm yyyyy")</f>
        <v>May 2023</v>
      </c>
      <c r="Q540" s="3">
        <f>IF(SalesData[[#This Row],[Total Sales]]=0,0,SalesData[[#This Row],[Profit]]/SalesData[[#This Row],[Total Sales]])</f>
        <v>0.13087250598698805</v>
      </c>
    </row>
    <row r="541" spans="1:17" x14ac:dyDescent="0.3">
      <c r="A541" t="s">
        <v>596</v>
      </c>
      <c r="B541" s="2">
        <v>45058</v>
      </c>
      <c r="C541" t="s">
        <v>41</v>
      </c>
      <c r="D541" t="s">
        <v>42</v>
      </c>
      <c r="E541" t="s">
        <v>37</v>
      </c>
      <c r="F541" t="s">
        <v>49</v>
      </c>
      <c r="G541" t="s">
        <v>94</v>
      </c>
      <c r="H541">
        <v>4</v>
      </c>
      <c r="I541">
        <v>1786.42</v>
      </c>
      <c r="J541">
        <v>7145.68</v>
      </c>
      <c r="K541">
        <v>766.25</v>
      </c>
      <c r="L541" t="s">
        <v>34</v>
      </c>
      <c r="M541">
        <f>YEAR(SalesData[[#This Row],[Order Date]])</f>
        <v>2023</v>
      </c>
      <c r="N541">
        <f>MONTH(SalesData[[#This Row],[Order Date]])</f>
        <v>5</v>
      </c>
      <c r="O541" t="str">
        <f>TEXT(SalesData[[#This Row],[Order Date]],"mmmm")</f>
        <v>May</v>
      </c>
      <c r="P541" t="str">
        <f>TEXT(SalesData[[#This Row],[Order Date]], "mmmm yyyyy")</f>
        <v>May 2023</v>
      </c>
      <c r="Q541" s="3">
        <f>IF(SalesData[[#This Row],[Total Sales]]=0,0,SalesData[[#This Row],[Profit]]/SalesData[[#This Row],[Total Sales]])</f>
        <v>0.10723262166791683</v>
      </c>
    </row>
    <row r="542" spans="1:17" x14ac:dyDescent="0.3">
      <c r="A542" t="s">
        <v>597</v>
      </c>
      <c r="B542" s="2">
        <v>45058</v>
      </c>
      <c r="C542" t="s">
        <v>13</v>
      </c>
      <c r="D542" t="s">
        <v>36</v>
      </c>
      <c r="E542" t="s">
        <v>37</v>
      </c>
      <c r="F542" t="s">
        <v>46</v>
      </c>
      <c r="G542" t="s">
        <v>47</v>
      </c>
      <c r="H542">
        <v>4</v>
      </c>
      <c r="I542">
        <v>299.42</v>
      </c>
      <c r="J542">
        <v>1197.68</v>
      </c>
      <c r="K542">
        <v>240.96</v>
      </c>
      <c r="L542" t="s">
        <v>18</v>
      </c>
      <c r="M542">
        <f>YEAR(SalesData[[#This Row],[Order Date]])</f>
        <v>2023</v>
      </c>
      <c r="N542">
        <f>MONTH(SalesData[[#This Row],[Order Date]])</f>
        <v>5</v>
      </c>
      <c r="O542" t="str">
        <f>TEXT(SalesData[[#This Row],[Order Date]],"mmmm")</f>
        <v>May</v>
      </c>
      <c r="P542" t="str">
        <f>TEXT(SalesData[[#This Row],[Order Date]], "mmmm yyyyy")</f>
        <v>May 2023</v>
      </c>
      <c r="Q542" s="3">
        <f>IF(SalesData[[#This Row],[Total Sales]]=0,0,SalesData[[#This Row],[Profit]]/SalesData[[#This Row],[Total Sales]])</f>
        <v>0.20118896533297709</v>
      </c>
    </row>
    <row r="543" spans="1:17" x14ac:dyDescent="0.3">
      <c r="A543" t="s">
        <v>598</v>
      </c>
      <c r="B543" s="2">
        <v>45059</v>
      </c>
      <c r="C543" t="s">
        <v>20</v>
      </c>
      <c r="D543" t="s">
        <v>121</v>
      </c>
      <c r="E543" t="s">
        <v>27</v>
      </c>
      <c r="F543" t="s">
        <v>49</v>
      </c>
      <c r="G543" t="s">
        <v>94</v>
      </c>
      <c r="H543">
        <v>2</v>
      </c>
      <c r="I543">
        <v>2245.3000000000002</v>
      </c>
      <c r="J543">
        <v>4490.6000000000004</v>
      </c>
      <c r="K543">
        <v>1183.75</v>
      </c>
      <c r="L543" t="s">
        <v>34</v>
      </c>
      <c r="M543">
        <f>YEAR(SalesData[[#This Row],[Order Date]])</f>
        <v>2023</v>
      </c>
      <c r="N543">
        <f>MONTH(SalesData[[#This Row],[Order Date]])</f>
        <v>5</v>
      </c>
      <c r="O543" t="str">
        <f>TEXT(SalesData[[#This Row],[Order Date]],"mmmm")</f>
        <v>May</v>
      </c>
      <c r="P543" t="str">
        <f>TEXT(SalesData[[#This Row],[Order Date]], "mmmm yyyyy")</f>
        <v>May 2023</v>
      </c>
      <c r="Q543" s="3">
        <f>IF(SalesData[[#This Row],[Total Sales]]=0,0,SalesData[[#This Row],[Profit]]/SalesData[[#This Row],[Total Sales]])</f>
        <v>0.26360619961697768</v>
      </c>
    </row>
    <row r="544" spans="1:17" x14ac:dyDescent="0.3">
      <c r="A544" t="s">
        <v>599</v>
      </c>
      <c r="B544" s="2">
        <v>45059</v>
      </c>
      <c r="C544" t="s">
        <v>25</v>
      </c>
      <c r="D544" t="s">
        <v>26</v>
      </c>
      <c r="E544" t="s">
        <v>15</v>
      </c>
      <c r="F544" t="s">
        <v>22</v>
      </c>
      <c r="G544" t="s">
        <v>91</v>
      </c>
      <c r="H544">
        <v>9</v>
      </c>
      <c r="I544">
        <v>1495.39</v>
      </c>
      <c r="J544">
        <v>13458.51</v>
      </c>
      <c r="K544">
        <v>2637.99</v>
      </c>
      <c r="L544" t="s">
        <v>18</v>
      </c>
      <c r="M544">
        <f>YEAR(SalesData[[#This Row],[Order Date]])</f>
        <v>2023</v>
      </c>
      <c r="N544">
        <f>MONTH(SalesData[[#This Row],[Order Date]])</f>
        <v>5</v>
      </c>
      <c r="O544" t="str">
        <f>TEXT(SalesData[[#This Row],[Order Date]],"mmmm")</f>
        <v>May</v>
      </c>
      <c r="P544" t="str">
        <f>TEXT(SalesData[[#This Row],[Order Date]], "mmmm yyyyy")</f>
        <v>May 2023</v>
      </c>
      <c r="Q544" s="3">
        <f>IF(SalesData[[#This Row],[Total Sales]]=0,0,SalesData[[#This Row],[Profit]]/SalesData[[#This Row],[Total Sales]])</f>
        <v>0.19600906786858277</v>
      </c>
    </row>
    <row r="545" spans="1:17" x14ac:dyDescent="0.3">
      <c r="A545" t="s">
        <v>600</v>
      </c>
      <c r="B545" s="2">
        <v>45059</v>
      </c>
      <c r="C545" t="s">
        <v>25</v>
      </c>
      <c r="D545" t="s">
        <v>26</v>
      </c>
      <c r="E545" t="s">
        <v>37</v>
      </c>
      <c r="F545" t="s">
        <v>16</v>
      </c>
      <c r="G545" t="s">
        <v>82</v>
      </c>
      <c r="H545">
        <v>1</v>
      </c>
      <c r="I545">
        <v>327.43</v>
      </c>
      <c r="J545">
        <v>327.43</v>
      </c>
      <c r="K545">
        <v>97.24</v>
      </c>
      <c r="L545" t="s">
        <v>34</v>
      </c>
      <c r="M545">
        <f>YEAR(SalesData[[#This Row],[Order Date]])</f>
        <v>2023</v>
      </c>
      <c r="N545">
        <f>MONTH(SalesData[[#This Row],[Order Date]])</f>
        <v>5</v>
      </c>
      <c r="O545" t="str">
        <f>TEXT(SalesData[[#This Row],[Order Date]],"mmmm")</f>
        <v>May</v>
      </c>
      <c r="P545" t="str">
        <f>TEXT(SalesData[[#This Row],[Order Date]], "mmmm yyyyy")</f>
        <v>May 2023</v>
      </c>
      <c r="Q545" s="3">
        <f>IF(SalesData[[#This Row],[Total Sales]]=0,0,SalesData[[#This Row],[Profit]]/SalesData[[#This Row],[Total Sales]])</f>
        <v>0.29697950707021348</v>
      </c>
    </row>
    <row r="546" spans="1:17" x14ac:dyDescent="0.3">
      <c r="A546" t="s">
        <v>601</v>
      </c>
      <c r="B546" s="2">
        <v>45059</v>
      </c>
      <c r="C546" t="s">
        <v>20</v>
      </c>
      <c r="D546" t="s">
        <v>21</v>
      </c>
      <c r="E546" t="s">
        <v>15</v>
      </c>
      <c r="F546" t="s">
        <v>16</v>
      </c>
      <c r="G546" t="s">
        <v>28</v>
      </c>
      <c r="H546">
        <v>2</v>
      </c>
      <c r="I546">
        <v>2423.1999999999998</v>
      </c>
      <c r="J546">
        <v>4846.3999999999996</v>
      </c>
      <c r="K546">
        <v>1151.53</v>
      </c>
      <c r="L546" t="s">
        <v>18</v>
      </c>
      <c r="M546">
        <f>YEAR(SalesData[[#This Row],[Order Date]])</f>
        <v>2023</v>
      </c>
      <c r="N546">
        <f>MONTH(SalesData[[#This Row],[Order Date]])</f>
        <v>5</v>
      </c>
      <c r="O546" t="str">
        <f>TEXT(SalesData[[#This Row],[Order Date]],"mmmm")</f>
        <v>May</v>
      </c>
      <c r="P546" t="str">
        <f>TEXT(SalesData[[#This Row],[Order Date]], "mmmm yyyyy")</f>
        <v>May 2023</v>
      </c>
      <c r="Q546" s="3">
        <f>IF(SalesData[[#This Row],[Total Sales]]=0,0,SalesData[[#This Row],[Profit]]/SalesData[[#This Row],[Total Sales]])</f>
        <v>0.23760523275008255</v>
      </c>
    </row>
    <row r="547" spans="1:17" x14ac:dyDescent="0.3">
      <c r="A547" t="s">
        <v>602</v>
      </c>
      <c r="B547" s="2">
        <v>45064</v>
      </c>
      <c r="C547" t="s">
        <v>30</v>
      </c>
      <c r="D547" t="s">
        <v>52</v>
      </c>
      <c r="E547" t="s">
        <v>27</v>
      </c>
      <c r="F547" t="s">
        <v>49</v>
      </c>
      <c r="G547" t="s">
        <v>94</v>
      </c>
      <c r="H547">
        <v>2</v>
      </c>
      <c r="I547">
        <v>841.67</v>
      </c>
      <c r="J547">
        <v>1683.34</v>
      </c>
      <c r="K547">
        <v>495.94</v>
      </c>
      <c r="L547" t="s">
        <v>18</v>
      </c>
      <c r="M547">
        <f>YEAR(SalesData[[#This Row],[Order Date]])</f>
        <v>2023</v>
      </c>
      <c r="N547">
        <f>MONTH(SalesData[[#This Row],[Order Date]])</f>
        <v>5</v>
      </c>
      <c r="O547" t="str">
        <f>TEXT(SalesData[[#This Row],[Order Date]],"mmmm")</f>
        <v>May</v>
      </c>
      <c r="P547" t="str">
        <f>TEXT(SalesData[[#This Row],[Order Date]], "mmmm yyyyy")</f>
        <v>May 2023</v>
      </c>
      <c r="Q547" s="3">
        <f>IF(SalesData[[#This Row],[Total Sales]]=0,0,SalesData[[#This Row],[Profit]]/SalesData[[#This Row],[Total Sales]])</f>
        <v>0.29461665498354461</v>
      </c>
    </row>
    <row r="548" spans="1:17" x14ac:dyDescent="0.3">
      <c r="A548" t="s">
        <v>603</v>
      </c>
      <c r="B548" s="2">
        <v>45065</v>
      </c>
      <c r="C548" t="s">
        <v>25</v>
      </c>
      <c r="D548" t="s">
        <v>71</v>
      </c>
      <c r="E548" t="s">
        <v>15</v>
      </c>
      <c r="F548" t="s">
        <v>32</v>
      </c>
      <c r="G548" t="s">
        <v>56</v>
      </c>
      <c r="H548">
        <v>1</v>
      </c>
      <c r="I548">
        <v>1345.37</v>
      </c>
      <c r="J548">
        <v>1345.37</v>
      </c>
      <c r="K548">
        <v>356.77</v>
      </c>
      <c r="L548" t="s">
        <v>18</v>
      </c>
      <c r="M548">
        <f>YEAR(SalesData[[#This Row],[Order Date]])</f>
        <v>2023</v>
      </c>
      <c r="N548">
        <f>MONTH(SalesData[[#This Row],[Order Date]])</f>
        <v>5</v>
      </c>
      <c r="O548" t="str">
        <f>TEXT(SalesData[[#This Row],[Order Date]],"mmmm")</f>
        <v>May</v>
      </c>
      <c r="P548" t="str">
        <f>TEXT(SalesData[[#This Row],[Order Date]], "mmmm yyyyy")</f>
        <v>May 2023</v>
      </c>
      <c r="Q548" s="3">
        <f>IF(SalesData[[#This Row],[Total Sales]]=0,0,SalesData[[#This Row],[Profit]]/SalesData[[#This Row],[Total Sales]])</f>
        <v>0.2651835554531467</v>
      </c>
    </row>
    <row r="549" spans="1:17" x14ac:dyDescent="0.3">
      <c r="A549" t="s">
        <v>604</v>
      </c>
      <c r="B549" s="2">
        <v>45066</v>
      </c>
      <c r="C549" t="s">
        <v>25</v>
      </c>
      <c r="D549" t="s">
        <v>71</v>
      </c>
      <c r="E549" t="s">
        <v>15</v>
      </c>
      <c r="F549" t="s">
        <v>16</v>
      </c>
      <c r="G549" t="s">
        <v>17</v>
      </c>
      <c r="H549">
        <v>5</v>
      </c>
      <c r="I549">
        <v>1210.01</v>
      </c>
      <c r="J549">
        <v>6050.05</v>
      </c>
      <c r="K549">
        <v>814.58</v>
      </c>
      <c r="L549" t="s">
        <v>18</v>
      </c>
      <c r="M549">
        <f>YEAR(SalesData[[#This Row],[Order Date]])</f>
        <v>2023</v>
      </c>
      <c r="N549">
        <f>MONTH(SalesData[[#This Row],[Order Date]])</f>
        <v>5</v>
      </c>
      <c r="O549" t="str">
        <f>TEXT(SalesData[[#This Row],[Order Date]],"mmmm")</f>
        <v>May</v>
      </c>
      <c r="P549" t="str">
        <f>TEXT(SalesData[[#This Row],[Order Date]], "mmmm yyyyy")</f>
        <v>May 2023</v>
      </c>
      <c r="Q549" s="3">
        <f>IF(SalesData[[#This Row],[Total Sales]]=0,0,SalesData[[#This Row],[Profit]]/SalesData[[#This Row],[Total Sales]])</f>
        <v>0.13464020958504475</v>
      </c>
    </row>
    <row r="550" spans="1:17" x14ac:dyDescent="0.3">
      <c r="A550" t="s">
        <v>605</v>
      </c>
      <c r="B550" s="2">
        <v>45066</v>
      </c>
      <c r="C550" t="s">
        <v>30</v>
      </c>
      <c r="D550" t="s">
        <v>52</v>
      </c>
      <c r="E550" t="s">
        <v>37</v>
      </c>
      <c r="F550" t="s">
        <v>49</v>
      </c>
      <c r="G550" t="s">
        <v>63</v>
      </c>
      <c r="H550">
        <v>2</v>
      </c>
      <c r="I550">
        <v>493.39</v>
      </c>
      <c r="J550">
        <v>986.78</v>
      </c>
      <c r="K550">
        <v>267.3</v>
      </c>
      <c r="L550" t="s">
        <v>34</v>
      </c>
      <c r="M550">
        <f>YEAR(SalesData[[#This Row],[Order Date]])</f>
        <v>2023</v>
      </c>
      <c r="N550">
        <f>MONTH(SalesData[[#This Row],[Order Date]])</f>
        <v>5</v>
      </c>
      <c r="O550" t="str">
        <f>TEXT(SalesData[[#This Row],[Order Date]],"mmmm")</f>
        <v>May</v>
      </c>
      <c r="P550" t="str">
        <f>TEXT(SalesData[[#This Row],[Order Date]], "mmmm yyyyy")</f>
        <v>May 2023</v>
      </c>
      <c r="Q550" s="3">
        <f>IF(SalesData[[#This Row],[Total Sales]]=0,0,SalesData[[#This Row],[Profit]]/SalesData[[#This Row],[Total Sales]])</f>
        <v>0.27088104744725272</v>
      </c>
    </row>
    <row r="551" spans="1:17" x14ac:dyDescent="0.3">
      <c r="A551" t="s">
        <v>606</v>
      </c>
      <c r="B551" s="2">
        <v>45070</v>
      </c>
      <c r="C551" t="s">
        <v>13</v>
      </c>
      <c r="D551" t="s">
        <v>14</v>
      </c>
      <c r="E551" t="s">
        <v>15</v>
      </c>
      <c r="F551" t="s">
        <v>16</v>
      </c>
      <c r="G551" t="s">
        <v>17</v>
      </c>
      <c r="H551">
        <v>9</v>
      </c>
      <c r="I551">
        <v>2018.67</v>
      </c>
      <c r="J551">
        <v>18168.03</v>
      </c>
      <c r="K551">
        <v>5093.49</v>
      </c>
      <c r="L551" t="s">
        <v>18</v>
      </c>
      <c r="M551">
        <f>YEAR(SalesData[[#This Row],[Order Date]])</f>
        <v>2023</v>
      </c>
      <c r="N551">
        <f>MONTH(SalesData[[#This Row],[Order Date]])</f>
        <v>5</v>
      </c>
      <c r="O551" t="str">
        <f>TEXT(SalesData[[#This Row],[Order Date]],"mmmm")</f>
        <v>May</v>
      </c>
      <c r="P551" t="str">
        <f>TEXT(SalesData[[#This Row],[Order Date]], "mmmm yyyyy")</f>
        <v>May 2023</v>
      </c>
      <c r="Q551" s="3">
        <f>IF(SalesData[[#This Row],[Total Sales]]=0,0,SalesData[[#This Row],[Profit]]/SalesData[[#This Row],[Total Sales]])</f>
        <v>0.28035455687820859</v>
      </c>
    </row>
    <row r="552" spans="1:17" x14ac:dyDescent="0.3">
      <c r="A552" t="s">
        <v>607</v>
      </c>
      <c r="B552" s="2">
        <v>45070</v>
      </c>
      <c r="C552" t="s">
        <v>41</v>
      </c>
      <c r="D552" t="s">
        <v>67</v>
      </c>
      <c r="E552" t="s">
        <v>15</v>
      </c>
      <c r="F552" t="s">
        <v>32</v>
      </c>
      <c r="G552" t="s">
        <v>33</v>
      </c>
      <c r="H552">
        <v>8</v>
      </c>
      <c r="I552">
        <v>73.94</v>
      </c>
      <c r="J552">
        <v>591.52</v>
      </c>
      <c r="K552">
        <v>97.77</v>
      </c>
      <c r="L552" t="s">
        <v>18</v>
      </c>
      <c r="M552">
        <f>YEAR(SalesData[[#This Row],[Order Date]])</f>
        <v>2023</v>
      </c>
      <c r="N552">
        <f>MONTH(SalesData[[#This Row],[Order Date]])</f>
        <v>5</v>
      </c>
      <c r="O552" t="str">
        <f>TEXT(SalesData[[#This Row],[Order Date]],"mmmm")</f>
        <v>May</v>
      </c>
      <c r="P552" t="str">
        <f>TEXT(SalesData[[#This Row],[Order Date]], "mmmm yyyyy")</f>
        <v>May 2023</v>
      </c>
      <c r="Q552" s="3">
        <f>IF(SalesData[[#This Row],[Total Sales]]=0,0,SalesData[[#This Row],[Profit]]/SalesData[[#This Row],[Total Sales]])</f>
        <v>0.16528604273735462</v>
      </c>
    </row>
    <row r="553" spans="1:17" x14ac:dyDescent="0.3">
      <c r="A553" t="s">
        <v>608</v>
      </c>
      <c r="B553" s="2">
        <v>45073</v>
      </c>
      <c r="C553" t="s">
        <v>20</v>
      </c>
      <c r="D553" t="s">
        <v>21</v>
      </c>
      <c r="E553" t="s">
        <v>15</v>
      </c>
      <c r="F553" t="s">
        <v>46</v>
      </c>
      <c r="G553" t="s">
        <v>47</v>
      </c>
      <c r="H553">
        <v>4</v>
      </c>
      <c r="I553">
        <v>1819.07</v>
      </c>
      <c r="J553">
        <v>7276.28</v>
      </c>
      <c r="K553">
        <v>2017.27</v>
      </c>
      <c r="L553" t="s">
        <v>18</v>
      </c>
      <c r="M553">
        <f>YEAR(SalesData[[#This Row],[Order Date]])</f>
        <v>2023</v>
      </c>
      <c r="N553">
        <f>MONTH(SalesData[[#This Row],[Order Date]])</f>
        <v>5</v>
      </c>
      <c r="O553" t="str">
        <f>TEXT(SalesData[[#This Row],[Order Date]],"mmmm")</f>
        <v>May</v>
      </c>
      <c r="P553" t="str">
        <f>TEXT(SalesData[[#This Row],[Order Date]], "mmmm yyyyy")</f>
        <v>May 2023</v>
      </c>
      <c r="Q553" s="3">
        <f>IF(SalesData[[#This Row],[Total Sales]]=0,0,SalesData[[#This Row],[Profit]]/SalesData[[#This Row],[Total Sales]])</f>
        <v>0.2772391936539001</v>
      </c>
    </row>
    <row r="554" spans="1:17" x14ac:dyDescent="0.3">
      <c r="A554" t="s">
        <v>609</v>
      </c>
      <c r="B554" s="2">
        <v>45074</v>
      </c>
      <c r="C554" t="s">
        <v>20</v>
      </c>
      <c r="D554" t="s">
        <v>121</v>
      </c>
      <c r="E554" t="s">
        <v>27</v>
      </c>
      <c r="F554" t="s">
        <v>22</v>
      </c>
      <c r="G554" t="s">
        <v>91</v>
      </c>
      <c r="H554">
        <v>3</v>
      </c>
      <c r="I554">
        <v>742.12</v>
      </c>
      <c r="J554">
        <v>2226.36</v>
      </c>
      <c r="K554">
        <v>379.84</v>
      </c>
      <c r="L554" t="s">
        <v>18</v>
      </c>
      <c r="M554">
        <f>YEAR(SalesData[[#This Row],[Order Date]])</f>
        <v>2023</v>
      </c>
      <c r="N554">
        <f>MONTH(SalesData[[#This Row],[Order Date]])</f>
        <v>5</v>
      </c>
      <c r="O554" t="str">
        <f>TEXT(SalesData[[#This Row],[Order Date]],"mmmm")</f>
        <v>May</v>
      </c>
      <c r="P554" t="str">
        <f>TEXT(SalesData[[#This Row],[Order Date]], "mmmm yyyyy")</f>
        <v>May 2023</v>
      </c>
      <c r="Q554" s="3">
        <f>IF(SalesData[[#This Row],[Total Sales]]=0,0,SalesData[[#This Row],[Profit]]/SalesData[[#This Row],[Total Sales]])</f>
        <v>0.17061032357749867</v>
      </c>
    </row>
    <row r="555" spans="1:17" x14ac:dyDescent="0.3">
      <c r="A555" t="s">
        <v>610</v>
      </c>
      <c r="B555" s="2">
        <v>45075</v>
      </c>
      <c r="C555" t="s">
        <v>13</v>
      </c>
      <c r="D555" t="s">
        <v>14</v>
      </c>
      <c r="E555" t="s">
        <v>27</v>
      </c>
      <c r="F555" t="s">
        <v>22</v>
      </c>
      <c r="G555" t="s">
        <v>23</v>
      </c>
      <c r="H555">
        <v>1</v>
      </c>
      <c r="I555">
        <v>1831.29</v>
      </c>
      <c r="J555">
        <v>1831.29</v>
      </c>
      <c r="K555">
        <v>388.99</v>
      </c>
      <c r="L555" t="s">
        <v>34</v>
      </c>
      <c r="M555">
        <f>YEAR(SalesData[[#This Row],[Order Date]])</f>
        <v>2023</v>
      </c>
      <c r="N555">
        <f>MONTH(SalesData[[#This Row],[Order Date]])</f>
        <v>5</v>
      </c>
      <c r="O555" t="str">
        <f>TEXT(SalesData[[#This Row],[Order Date]],"mmmm")</f>
        <v>May</v>
      </c>
      <c r="P555" t="str">
        <f>TEXT(SalesData[[#This Row],[Order Date]], "mmmm yyyyy")</f>
        <v>May 2023</v>
      </c>
      <c r="Q555" s="3">
        <f>IF(SalesData[[#This Row],[Total Sales]]=0,0,SalesData[[#This Row],[Profit]]/SalesData[[#This Row],[Total Sales]])</f>
        <v>0.2124131077000366</v>
      </c>
    </row>
    <row r="556" spans="1:17" x14ac:dyDescent="0.3">
      <c r="A556" t="s">
        <v>611</v>
      </c>
      <c r="B556" s="2">
        <v>45082</v>
      </c>
      <c r="C556" t="s">
        <v>25</v>
      </c>
      <c r="D556" t="s">
        <v>26</v>
      </c>
      <c r="E556" t="s">
        <v>37</v>
      </c>
      <c r="F556" t="s">
        <v>49</v>
      </c>
      <c r="G556" t="s">
        <v>50</v>
      </c>
      <c r="H556">
        <v>7</v>
      </c>
      <c r="I556">
        <v>1430.43</v>
      </c>
      <c r="J556">
        <v>10013.01</v>
      </c>
      <c r="K556">
        <v>1763.13</v>
      </c>
      <c r="L556" t="s">
        <v>34</v>
      </c>
      <c r="M556">
        <f>YEAR(SalesData[[#This Row],[Order Date]])</f>
        <v>2023</v>
      </c>
      <c r="N556">
        <f>MONTH(SalesData[[#This Row],[Order Date]])</f>
        <v>6</v>
      </c>
      <c r="O556" t="str">
        <f>TEXT(SalesData[[#This Row],[Order Date]],"mmmm")</f>
        <v>June</v>
      </c>
      <c r="P556" t="str">
        <f>TEXT(SalesData[[#This Row],[Order Date]], "mmmm yyyyy")</f>
        <v>June 2023</v>
      </c>
      <c r="Q556" s="3">
        <f>IF(SalesData[[#This Row],[Total Sales]]=0,0,SalesData[[#This Row],[Profit]]/SalesData[[#This Row],[Total Sales]])</f>
        <v>0.17608391482681032</v>
      </c>
    </row>
    <row r="557" spans="1:17" x14ac:dyDescent="0.3">
      <c r="A557" t="s">
        <v>612</v>
      </c>
      <c r="B557" s="2">
        <v>45082</v>
      </c>
      <c r="C557" t="s">
        <v>13</v>
      </c>
      <c r="D557" t="s">
        <v>36</v>
      </c>
      <c r="E557" t="s">
        <v>37</v>
      </c>
      <c r="F557" t="s">
        <v>32</v>
      </c>
      <c r="G557" t="s">
        <v>56</v>
      </c>
      <c r="H557">
        <v>1</v>
      </c>
      <c r="I557">
        <v>2231.0300000000002</v>
      </c>
      <c r="J557">
        <v>2231.0300000000002</v>
      </c>
      <c r="K557">
        <v>351.35</v>
      </c>
      <c r="L557" t="s">
        <v>34</v>
      </c>
      <c r="M557">
        <f>YEAR(SalesData[[#This Row],[Order Date]])</f>
        <v>2023</v>
      </c>
      <c r="N557">
        <f>MONTH(SalesData[[#This Row],[Order Date]])</f>
        <v>6</v>
      </c>
      <c r="O557" t="str">
        <f>TEXT(SalesData[[#This Row],[Order Date]],"mmmm")</f>
        <v>June</v>
      </c>
      <c r="P557" t="str">
        <f>TEXT(SalesData[[#This Row],[Order Date]], "mmmm yyyyy")</f>
        <v>June 2023</v>
      </c>
      <c r="Q557" s="3">
        <f>IF(SalesData[[#This Row],[Total Sales]]=0,0,SalesData[[#This Row],[Profit]]/SalesData[[#This Row],[Total Sales]])</f>
        <v>0.1574833148814673</v>
      </c>
    </row>
    <row r="558" spans="1:17" x14ac:dyDescent="0.3">
      <c r="A558" t="s">
        <v>613</v>
      </c>
      <c r="B558" s="2">
        <v>45087</v>
      </c>
      <c r="C558" t="s">
        <v>20</v>
      </c>
      <c r="D558" t="s">
        <v>21</v>
      </c>
      <c r="E558" t="s">
        <v>37</v>
      </c>
      <c r="F558" t="s">
        <v>46</v>
      </c>
      <c r="G558" t="s">
        <v>68</v>
      </c>
      <c r="H558">
        <v>1</v>
      </c>
      <c r="I558">
        <v>1298.08</v>
      </c>
      <c r="J558">
        <v>1298.08</v>
      </c>
      <c r="K558">
        <v>388.57</v>
      </c>
      <c r="L558" t="s">
        <v>34</v>
      </c>
      <c r="M558">
        <f>YEAR(SalesData[[#This Row],[Order Date]])</f>
        <v>2023</v>
      </c>
      <c r="N558">
        <f>MONTH(SalesData[[#This Row],[Order Date]])</f>
        <v>6</v>
      </c>
      <c r="O558" t="str">
        <f>TEXT(SalesData[[#This Row],[Order Date]],"mmmm")</f>
        <v>June</v>
      </c>
      <c r="P558" t="str">
        <f>TEXT(SalesData[[#This Row],[Order Date]], "mmmm yyyyy")</f>
        <v>June 2023</v>
      </c>
      <c r="Q558" s="3">
        <f>IF(SalesData[[#This Row],[Total Sales]]=0,0,SalesData[[#This Row],[Profit]]/SalesData[[#This Row],[Total Sales]])</f>
        <v>0.29934210526315791</v>
      </c>
    </row>
    <row r="559" spans="1:17" x14ac:dyDescent="0.3">
      <c r="A559" t="s">
        <v>614</v>
      </c>
      <c r="B559" s="2">
        <v>45088</v>
      </c>
      <c r="C559" t="s">
        <v>25</v>
      </c>
      <c r="D559" t="s">
        <v>26</v>
      </c>
      <c r="E559" t="s">
        <v>37</v>
      </c>
      <c r="F559" t="s">
        <v>46</v>
      </c>
      <c r="G559" t="s">
        <v>53</v>
      </c>
      <c r="H559">
        <v>3</v>
      </c>
      <c r="I559">
        <v>1270.73</v>
      </c>
      <c r="J559">
        <v>3812.19</v>
      </c>
      <c r="K559">
        <v>439.97</v>
      </c>
      <c r="L559" t="s">
        <v>34</v>
      </c>
      <c r="M559">
        <f>YEAR(SalesData[[#This Row],[Order Date]])</f>
        <v>2023</v>
      </c>
      <c r="N559">
        <f>MONTH(SalesData[[#This Row],[Order Date]])</f>
        <v>6</v>
      </c>
      <c r="O559" t="str">
        <f>TEXT(SalesData[[#This Row],[Order Date]],"mmmm")</f>
        <v>June</v>
      </c>
      <c r="P559" t="str">
        <f>TEXT(SalesData[[#This Row],[Order Date]], "mmmm yyyyy")</f>
        <v>June 2023</v>
      </c>
      <c r="Q559" s="3">
        <f>IF(SalesData[[#This Row],[Total Sales]]=0,0,SalesData[[#This Row],[Profit]]/SalesData[[#This Row],[Total Sales]])</f>
        <v>0.11541135148038267</v>
      </c>
    </row>
    <row r="560" spans="1:17" x14ac:dyDescent="0.3">
      <c r="A560" t="s">
        <v>615</v>
      </c>
      <c r="B560" s="2">
        <v>45089</v>
      </c>
      <c r="C560" t="s">
        <v>41</v>
      </c>
      <c r="D560" t="s">
        <v>67</v>
      </c>
      <c r="E560" t="s">
        <v>15</v>
      </c>
      <c r="F560" t="s">
        <v>16</v>
      </c>
      <c r="G560" t="s">
        <v>38</v>
      </c>
      <c r="H560">
        <v>2</v>
      </c>
      <c r="I560">
        <v>2200.83</v>
      </c>
      <c r="J560">
        <v>4401.66</v>
      </c>
      <c r="K560">
        <v>719.4</v>
      </c>
      <c r="L560" t="s">
        <v>34</v>
      </c>
      <c r="M560">
        <f>YEAR(SalesData[[#This Row],[Order Date]])</f>
        <v>2023</v>
      </c>
      <c r="N560">
        <f>MONTH(SalesData[[#This Row],[Order Date]])</f>
        <v>6</v>
      </c>
      <c r="O560" t="str">
        <f>TEXT(SalesData[[#This Row],[Order Date]],"mmmm")</f>
        <v>June</v>
      </c>
      <c r="P560" t="str">
        <f>TEXT(SalesData[[#This Row],[Order Date]], "mmmm yyyyy")</f>
        <v>June 2023</v>
      </c>
      <c r="Q560" s="3">
        <f>IF(SalesData[[#This Row],[Total Sales]]=0,0,SalesData[[#This Row],[Profit]]/SalesData[[#This Row],[Total Sales]])</f>
        <v>0.16343833917203965</v>
      </c>
    </row>
    <row r="561" spans="1:17" x14ac:dyDescent="0.3">
      <c r="A561" t="s">
        <v>616</v>
      </c>
      <c r="B561" s="2">
        <v>45090</v>
      </c>
      <c r="C561" t="s">
        <v>20</v>
      </c>
      <c r="D561" t="s">
        <v>21</v>
      </c>
      <c r="E561" t="s">
        <v>27</v>
      </c>
      <c r="F561" t="s">
        <v>22</v>
      </c>
      <c r="G561" t="s">
        <v>58</v>
      </c>
      <c r="H561">
        <v>3</v>
      </c>
      <c r="I561">
        <v>658.15</v>
      </c>
      <c r="J561">
        <v>1974.45</v>
      </c>
      <c r="K561">
        <v>425.55</v>
      </c>
      <c r="L561" t="s">
        <v>18</v>
      </c>
      <c r="M561">
        <f>YEAR(SalesData[[#This Row],[Order Date]])</f>
        <v>2023</v>
      </c>
      <c r="N561">
        <f>MONTH(SalesData[[#This Row],[Order Date]])</f>
        <v>6</v>
      </c>
      <c r="O561" t="str">
        <f>TEXT(SalesData[[#This Row],[Order Date]],"mmmm")</f>
        <v>June</v>
      </c>
      <c r="P561" t="str">
        <f>TEXT(SalesData[[#This Row],[Order Date]], "mmmm yyyyy")</f>
        <v>June 2023</v>
      </c>
      <c r="Q561" s="3">
        <f>IF(SalesData[[#This Row],[Total Sales]]=0,0,SalesData[[#This Row],[Profit]]/SalesData[[#This Row],[Total Sales]])</f>
        <v>0.21552837499050367</v>
      </c>
    </row>
    <row r="562" spans="1:17" x14ac:dyDescent="0.3">
      <c r="A562" t="s">
        <v>617</v>
      </c>
      <c r="B562" s="2">
        <v>45090</v>
      </c>
      <c r="C562" t="s">
        <v>13</v>
      </c>
      <c r="D562" t="s">
        <v>36</v>
      </c>
      <c r="E562" t="s">
        <v>27</v>
      </c>
      <c r="F562" t="s">
        <v>16</v>
      </c>
      <c r="G562" t="s">
        <v>28</v>
      </c>
      <c r="H562">
        <v>2</v>
      </c>
      <c r="I562">
        <v>1608.37</v>
      </c>
      <c r="J562">
        <v>3216.74</v>
      </c>
      <c r="K562">
        <v>463.89</v>
      </c>
      <c r="L562" t="s">
        <v>18</v>
      </c>
      <c r="M562">
        <f>YEAR(SalesData[[#This Row],[Order Date]])</f>
        <v>2023</v>
      </c>
      <c r="N562">
        <f>MONTH(SalesData[[#This Row],[Order Date]])</f>
        <v>6</v>
      </c>
      <c r="O562" t="str">
        <f>TEXT(SalesData[[#This Row],[Order Date]],"mmmm")</f>
        <v>June</v>
      </c>
      <c r="P562" t="str">
        <f>TEXT(SalesData[[#This Row],[Order Date]], "mmmm yyyyy")</f>
        <v>June 2023</v>
      </c>
      <c r="Q562" s="3">
        <f>IF(SalesData[[#This Row],[Total Sales]]=0,0,SalesData[[#This Row],[Profit]]/SalesData[[#This Row],[Total Sales]])</f>
        <v>0.14421122005508683</v>
      </c>
    </row>
    <row r="563" spans="1:17" x14ac:dyDescent="0.3">
      <c r="A563" t="s">
        <v>618</v>
      </c>
      <c r="B563" s="2">
        <v>45094</v>
      </c>
      <c r="C563" t="s">
        <v>20</v>
      </c>
      <c r="D563" t="s">
        <v>21</v>
      </c>
      <c r="E563" t="s">
        <v>37</v>
      </c>
      <c r="F563" t="s">
        <v>46</v>
      </c>
      <c r="G563" t="s">
        <v>123</v>
      </c>
      <c r="H563">
        <v>8</v>
      </c>
      <c r="I563">
        <v>218.35</v>
      </c>
      <c r="J563">
        <v>1746.8</v>
      </c>
      <c r="K563">
        <v>303.79000000000002</v>
      </c>
      <c r="L563" t="s">
        <v>18</v>
      </c>
      <c r="M563">
        <f>YEAR(SalesData[[#This Row],[Order Date]])</f>
        <v>2023</v>
      </c>
      <c r="N563">
        <f>MONTH(SalesData[[#This Row],[Order Date]])</f>
        <v>6</v>
      </c>
      <c r="O563" t="str">
        <f>TEXT(SalesData[[#This Row],[Order Date]],"mmmm")</f>
        <v>June</v>
      </c>
      <c r="P563" t="str">
        <f>TEXT(SalesData[[#This Row],[Order Date]], "mmmm yyyyy")</f>
        <v>June 2023</v>
      </c>
      <c r="Q563" s="3">
        <f>IF(SalesData[[#This Row],[Total Sales]]=0,0,SalesData[[#This Row],[Profit]]/SalesData[[#This Row],[Total Sales]])</f>
        <v>0.17391229677123884</v>
      </c>
    </row>
    <row r="564" spans="1:17" x14ac:dyDescent="0.3">
      <c r="A564" t="s">
        <v>619</v>
      </c>
      <c r="B564" s="2">
        <v>45095</v>
      </c>
      <c r="C564" t="s">
        <v>30</v>
      </c>
      <c r="D564" t="s">
        <v>52</v>
      </c>
      <c r="E564" t="s">
        <v>27</v>
      </c>
      <c r="F564" t="s">
        <v>46</v>
      </c>
      <c r="G564" t="s">
        <v>68</v>
      </c>
      <c r="H564">
        <v>5</v>
      </c>
      <c r="I564">
        <v>1487.54</v>
      </c>
      <c r="J564">
        <v>7437.7</v>
      </c>
      <c r="K564">
        <v>2179.63</v>
      </c>
      <c r="L564" t="s">
        <v>18</v>
      </c>
      <c r="M564">
        <f>YEAR(SalesData[[#This Row],[Order Date]])</f>
        <v>2023</v>
      </c>
      <c r="N564">
        <f>MONTH(SalesData[[#This Row],[Order Date]])</f>
        <v>6</v>
      </c>
      <c r="O564" t="str">
        <f>TEXT(SalesData[[#This Row],[Order Date]],"mmmm")</f>
        <v>June</v>
      </c>
      <c r="P564" t="str">
        <f>TEXT(SalesData[[#This Row],[Order Date]], "mmmm yyyyy")</f>
        <v>June 2023</v>
      </c>
      <c r="Q564" s="3">
        <f>IF(SalesData[[#This Row],[Total Sales]]=0,0,SalesData[[#This Row],[Profit]]/SalesData[[#This Row],[Total Sales]])</f>
        <v>0.29305161541874508</v>
      </c>
    </row>
    <row r="565" spans="1:17" x14ac:dyDescent="0.3">
      <c r="A565" t="s">
        <v>620</v>
      </c>
      <c r="B565" s="2">
        <v>45095</v>
      </c>
      <c r="C565" t="s">
        <v>20</v>
      </c>
      <c r="D565" t="s">
        <v>21</v>
      </c>
      <c r="E565" t="s">
        <v>37</v>
      </c>
      <c r="F565" t="s">
        <v>16</v>
      </c>
      <c r="G565" t="s">
        <v>38</v>
      </c>
      <c r="H565">
        <v>2</v>
      </c>
      <c r="I565">
        <v>1671</v>
      </c>
      <c r="J565">
        <v>3342</v>
      </c>
      <c r="K565">
        <v>988.32</v>
      </c>
      <c r="L565" t="s">
        <v>18</v>
      </c>
      <c r="M565">
        <f>YEAR(SalesData[[#This Row],[Order Date]])</f>
        <v>2023</v>
      </c>
      <c r="N565">
        <f>MONTH(SalesData[[#This Row],[Order Date]])</f>
        <v>6</v>
      </c>
      <c r="O565" t="str">
        <f>TEXT(SalesData[[#This Row],[Order Date]],"mmmm")</f>
        <v>June</v>
      </c>
      <c r="P565" t="str">
        <f>TEXT(SalesData[[#This Row],[Order Date]], "mmmm yyyyy")</f>
        <v>June 2023</v>
      </c>
      <c r="Q565" s="3">
        <f>IF(SalesData[[#This Row],[Total Sales]]=0,0,SalesData[[#This Row],[Profit]]/SalesData[[#This Row],[Total Sales]])</f>
        <v>0.29572710951526032</v>
      </c>
    </row>
    <row r="566" spans="1:17" x14ac:dyDescent="0.3">
      <c r="A566" t="s">
        <v>621</v>
      </c>
      <c r="B566" s="2">
        <v>45095</v>
      </c>
      <c r="C566" t="s">
        <v>13</v>
      </c>
      <c r="D566" t="s">
        <v>36</v>
      </c>
      <c r="E566" t="s">
        <v>27</v>
      </c>
      <c r="F566" t="s">
        <v>16</v>
      </c>
      <c r="G566" t="s">
        <v>38</v>
      </c>
      <c r="H566">
        <v>7</v>
      </c>
      <c r="I566">
        <v>1336.65</v>
      </c>
      <c r="J566">
        <v>9356.5499999999993</v>
      </c>
      <c r="K566">
        <v>2262.5</v>
      </c>
      <c r="L566" t="s">
        <v>18</v>
      </c>
      <c r="M566">
        <f>YEAR(SalesData[[#This Row],[Order Date]])</f>
        <v>2023</v>
      </c>
      <c r="N566">
        <f>MONTH(SalesData[[#This Row],[Order Date]])</f>
        <v>6</v>
      </c>
      <c r="O566" t="str">
        <f>TEXT(SalesData[[#This Row],[Order Date]],"mmmm")</f>
        <v>June</v>
      </c>
      <c r="P566" t="str">
        <f>TEXT(SalesData[[#This Row],[Order Date]], "mmmm yyyyy")</f>
        <v>June 2023</v>
      </c>
      <c r="Q566" s="3">
        <f>IF(SalesData[[#This Row],[Total Sales]]=0,0,SalesData[[#This Row],[Profit]]/SalesData[[#This Row],[Total Sales]])</f>
        <v>0.24180921386622209</v>
      </c>
    </row>
    <row r="567" spans="1:17" x14ac:dyDescent="0.3">
      <c r="A567" t="s">
        <v>622</v>
      </c>
      <c r="B567" s="2">
        <v>45096</v>
      </c>
      <c r="C567" t="s">
        <v>30</v>
      </c>
      <c r="D567" t="s">
        <v>52</v>
      </c>
      <c r="E567" t="s">
        <v>27</v>
      </c>
      <c r="F567" t="s">
        <v>22</v>
      </c>
      <c r="G567" t="s">
        <v>23</v>
      </c>
      <c r="H567">
        <v>6</v>
      </c>
      <c r="I567">
        <v>1977.54</v>
      </c>
      <c r="J567">
        <v>11865.24</v>
      </c>
      <c r="K567">
        <v>3490.2</v>
      </c>
      <c r="L567" t="s">
        <v>34</v>
      </c>
      <c r="M567">
        <f>YEAR(SalesData[[#This Row],[Order Date]])</f>
        <v>2023</v>
      </c>
      <c r="N567">
        <f>MONTH(SalesData[[#This Row],[Order Date]])</f>
        <v>6</v>
      </c>
      <c r="O567" t="str">
        <f>TEXT(SalesData[[#This Row],[Order Date]],"mmmm")</f>
        <v>June</v>
      </c>
      <c r="P567" t="str">
        <f>TEXT(SalesData[[#This Row],[Order Date]], "mmmm yyyyy")</f>
        <v>June 2023</v>
      </c>
      <c r="Q567" s="3">
        <f>IF(SalesData[[#This Row],[Total Sales]]=0,0,SalesData[[#This Row],[Profit]]/SalesData[[#This Row],[Total Sales]])</f>
        <v>0.29415334203100824</v>
      </c>
    </row>
    <row r="568" spans="1:17" x14ac:dyDescent="0.3">
      <c r="A568" t="s">
        <v>623</v>
      </c>
      <c r="B568" s="2">
        <v>45096</v>
      </c>
      <c r="C568" t="s">
        <v>30</v>
      </c>
      <c r="D568" t="s">
        <v>52</v>
      </c>
      <c r="E568" t="s">
        <v>37</v>
      </c>
      <c r="F568" t="s">
        <v>46</v>
      </c>
      <c r="G568" t="s">
        <v>47</v>
      </c>
      <c r="H568">
        <v>3</v>
      </c>
      <c r="I568">
        <v>1882.1</v>
      </c>
      <c r="J568">
        <v>5646.3</v>
      </c>
      <c r="K568">
        <v>1479.62</v>
      </c>
      <c r="L568" t="s">
        <v>34</v>
      </c>
      <c r="M568">
        <f>YEAR(SalesData[[#This Row],[Order Date]])</f>
        <v>2023</v>
      </c>
      <c r="N568">
        <f>MONTH(SalesData[[#This Row],[Order Date]])</f>
        <v>6</v>
      </c>
      <c r="O568" t="str">
        <f>TEXT(SalesData[[#This Row],[Order Date]],"mmmm")</f>
        <v>June</v>
      </c>
      <c r="P568" t="str">
        <f>TEXT(SalesData[[#This Row],[Order Date]], "mmmm yyyyy")</f>
        <v>June 2023</v>
      </c>
      <c r="Q568" s="3">
        <f>IF(SalesData[[#This Row],[Total Sales]]=0,0,SalesData[[#This Row],[Profit]]/SalesData[[#This Row],[Total Sales]])</f>
        <v>0.26205125480403091</v>
      </c>
    </row>
    <row r="569" spans="1:17" x14ac:dyDescent="0.3">
      <c r="A569" t="s">
        <v>624</v>
      </c>
      <c r="B569" s="2">
        <v>45097</v>
      </c>
      <c r="C569" t="s">
        <v>25</v>
      </c>
      <c r="D569" t="s">
        <v>26</v>
      </c>
      <c r="E569" t="s">
        <v>27</v>
      </c>
      <c r="F569" t="s">
        <v>49</v>
      </c>
      <c r="G569" t="s">
        <v>50</v>
      </c>
      <c r="H569">
        <v>2</v>
      </c>
      <c r="I569">
        <v>2171.9299999999998</v>
      </c>
      <c r="J569">
        <v>4343.8599999999997</v>
      </c>
      <c r="K569">
        <v>1256.8800000000001</v>
      </c>
      <c r="L569" t="s">
        <v>18</v>
      </c>
      <c r="M569">
        <f>YEAR(SalesData[[#This Row],[Order Date]])</f>
        <v>2023</v>
      </c>
      <c r="N569">
        <f>MONTH(SalesData[[#This Row],[Order Date]])</f>
        <v>6</v>
      </c>
      <c r="O569" t="str">
        <f>TEXT(SalesData[[#This Row],[Order Date]],"mmmm")</f>
        <v>June</v>
      </c>
      <c r="P569" t="str">
        <f>TEXT(SalesData[[#This Row],[Order Date]], "mmmm yyyyy")</f>
        <v>June 2023</v>
      </c>
      <c r="Q569" s="3">
        <f>IF(SalesData[[#This Row],[Total Sales]]=0,0,SalesData[[#This Row],[Profit]]/SalesData[[#This Row],[Total Sales]])</f>
        <v>0.28934634173292884</v>
      </c>
    </row>
    <row r="570" spans="1:17" x14ac:dyDescent="0.3">
      <c r="A570" t="s">
        <v>625</v>
      </c>
      <c r="B570" s="2">
        <v>45100</v>
      </c>
      <c r="C570" t="s">
        <v>30</v>
      </c>
      <c r="D570" t="s">
        <v>52</v>
      </c>
      <c r="E570" t="s">
        <v>15</v>
      </c>
      <c r="F570" t="s">
        <v>32</v>
      </c>
      <c r="G570" t="s">
        <v>99</v>
      </c>
      <c r="H570">
        <v>1</v>
      </c>
      <c r="I570">
        <v>1695.67</v>
      </c>
      <c r="J570">
        <v>1695.67</v>
      </c>
      <c r="K570">
        <v>379.2</v>
      </c>
      <c r="L570" t="s">
        <v>18</v>
      </c>
      <c r="M570">
        <f>YEAR(SalesData[[#This Row],[Order Date]])</f>
        <v>2023</v>
      </c>
      <c r="N570">
        <f>MONTH(SalesData[[#This Row],[Order Date]])</f>
        <v>6</v>
      </c>
      <c r="O570" t="str">
        <f>TEXT(SalesData[[#This Row],[Order Date]],"mmmm")</f>
        <v>June</v>
      </c>
      <c r="P570" t="str">
        <f>TEXT(SalesData[[#This Row],[Order Date]], "mmmm yyyyy")</f>
        <v>June 2023</v>
      </c>
      <c r="Q570" s="3">
        <f>IF(SalesData[[#This Row],[Total Sales]]=0,0,SalesData[[#This Row],[Profit]]/SalesData[[#This Row],[Total Sales]])</f>
        <v>0.22362841826534643</v>
      </c>
    </row>
    <row r="571" spans="1:17" x14ac:dyDescent="0.3">
      <c r="A571" t="s">
        <v>626</v>
      </c>
      <c r="B571" s="2">
        <v>45100</v>
      </c>
      <c r="C571" t="s">
        <v>13</v>
      </c>
      <c r="D571" t="s">
        <v>14</v>
      </c>
      <c r="E571" t="s">
        <v>37</v>
      </c>
      <c r="F571" t="s">
        <v>32</v>
      </c>
      <c r="G571" t="s">
        <v>60</v>
      </c>
      <c r="H571">
        <v>7</v>
      </c>
      <c r="I571">
        <v>1330.17</v>
      </c>
      <c r="J571">
        <v>9311.19</v>
      </c>
      <c r="K571">
        <v>2294.7800000000002</v>
      </c>
      <c r="L571" t="s">
        <v>18</v>
      </c>
      <c r="M571">
        <f>YEAR(SalesData[[#This Row],[Order Date]])</f>
        <v>2023</v>
      </c>
      <c r="N571">
        <f>MONTH(SalesData[[#This Row],[Order Date]])</f>
        <v>6</v>
      </c>
      <c r="O571" t="str">
        <f>TEXT(SalesData[[#This Row],[Order Date]],"mmmm")</f>
        <v>June</v>
      </c>
      <c r="P571" t="str">
        <f>TEXT(SalesData[[#This Row],[Order Date]], "mmmm yyyyy")</f>
        <v>June 2023</v>
      </c>
      <c r="Q571" s="3">
        <f>IF(SalesData[[#This Row],[Total Sales]]=0,0,SalesData[[#This Row],[Profit]]/SalesData[[#This Row],[Total Sales]])</f>
        <v>0.24645399782412344</v>
      </c>
    </row>
    <row r="572" spans="1:17" x14ac:dyDescent="0.3">
      <c r="A572" t="s">
        <v>627</v>
      </c>
      <c r="B572" s="2">
        <v>45100</v>
      </c>
      <c r="C572" t="s">
        <v>20</v>
      </c>
      <c r="D572" t="s">
        <v>121</v>
      </c>
      <c r="E572" t="s">
        <v>27</v>
      </c>
      <c r="F572" t="s">
        <v>16</v>
      </c>
      <c r="G572" t="s">
        <v>17</v>
      </c>
      <c r="H572">
        <v>1</v>
      </c>
      <c r="I572">
        <v>1024.05</v>
      </c>
      <c r="J572">
        <v>1024.05</v>
      </c>
      <c r="K572">
        <v>208.45</v>
      </c>
      <c r="L572" t="s">
        <v>18</v>
      </c>
      <c r="M572">
        <f>YEAR(SalesData[[#This Row],[Order Date]])</f>
        <v>2023</v>
      </c>
      <c r="N572">
        <f>MONTH(SalesData[[#This Row],[Order Date]])</f>
        <v>6</v>
      </c>
      <c r="O572" t="str">
        <f>TEXT(SalesData[[#This Row],[Order Date]],"mmmm")</f>
        <v>June</v>
      </c>
      <c r="P572" t="str">
        <f>TEXT(SalesData[[#This Row],[Order Date]], "mmmm yyyyy")</f>
        <v>June 2023</v>
      </c>
      <c r="Q572" s="3">
        <f>IF(SalesData[[#This Row],[Total Sales]]=0,0,SalesData[[#This Row],[Profit]]/SalesData[[#This Row],[Total Sales]])</f>
        <v>0.20355451393974902</v>
      </c>
    </row>
    <row r="573" spans="1:17" x14ac:dyDescent="0.3">
      <c r="A573" t="s">
        <v>628</v>
      </c>
      <c r="B573" s="2">
        <v>45100</v>
      </c>
      <c r="C573" t="s">
        <v>25</v>
      </c>
      <c r="D573" t="s">
        <v>26</v>
      </c>
      <c r="E573" t="s">
        <v>27</v>
      </c>
      <c r="F573" t="s">
        <v>46</v>
      </c>
      <c r="G573" t="s">
        <v>123</v>
      </c>
      <c r="H573">
        <v>8</v>
      </c>
      <c r="I573">
        <v>2429.09</v>
      </c>
      <c r="J573">
        <v>19432.72</v>
      </c>
      <c r="K573">
        <v>5613.21</v>
      </c>
      <c r="L573" t="s">
        <v>34</v>
      </c>
      <c r="M573">
        <f>YEAR(SalesData[[#This Row],[Order Date]])</f>
        <v>2023</v>
      </c>
      <c r="N573">
        <f>MONTH(SalesData[[#This Row],[Order Date]])</f>
        <v>6</v>
      </c>
      <c r="O573" t="str">
        <f>TEXT(SalesData[[#This Row],[Order Date]],"mmmm")</f>
        <v>June</v>
      </c>
      <c r="P573" t="str">
        <f>TEXT(SalesData[[#This Row],[Order Date]], "mmmm yyyyy")</f>
        <v>June 2023</v>
      </c>
      <c r="Q573" s="3">
        <f>IF(SalesData[[#This Row],[Total Sales]]=0,0,SalesData[[#This Row],[Profit]]/SalesData[[#This Row],[Total Sales]])</f>
        <v>0.28885354186135548</v>
      </c>
    </row>
    <row r="574" spans="1:17" x14ac:dyDescent="0.3">
      <c r="A574" t="s">
        <v>629</v>
      </c>
      <c r="B574" s="2">
        <v>45100</v>
      </c>
      <c r="C574" t="s">
        <v>30</v>
      </c>
      <c r="D574" t="s">
        <v>52</v>
      </c>
      <c r="E574" t="s">
        <v>37</v>
      </c>
      <c r="F574" t="s">
        <v>22</v>
      </c>
      <c r="G574" t="s">
        <v>43</v>
      </c>
      <c r="H574">
        <v>6</v>
      </c>
      <c r="I574">
        <v>1893.39</v>
      </c>
      <c r="J574">
        <v>11360.34</v>
      </c>
      <c r="K574">
        <v>2742.34</v>
      </c>
      <c r="L574" t="s">
        <v>18</v>
      </c>
      <c r="M574">
        <f>YEAR(SalesData[[#This Row],[Order Date]])</f>
        <v>2023</v>
      </c>
      <c r="N574">
        <f>MONTH(SalesData[[#This Row],[Order Date]])</f>
        <v>6</v>
      </c>
      <c r="O574" t="str">
        <f>TEXT(SalesData[[#This Row],[Order Date]],"mmmm")</f>
        <v>June</v>
      </c>
      <c r="P574" t="str">
        <f>TEXT(SalesData[[#This Row],[Order Date]], "mmmm yyyyy")</f>
        <v>June 2023</v>
      </c>
      <c r="Q574" s="3">
        <f>IF(SalesData[[#This Row],[Total Sales]]=0,0,SalesData[[#This Row],[Profit]]/SalesData[[#This Row],[Total Sales]])</f>
        <v>0.24139594413547483</v>
      </c>
    </row>
    <row r="575" spans="1:17" x14ac:dyDescent="0.3">
      <c r="A575" t="s">
        <v>630</v>
      </c>
      <c r="B575" s="2">
        <v>45100</v>
      </c>
      <c r="C575" t="s">
        <v>30</v>
      </c>
      <c r="D575" t="s">
        <v>52</v>
      </c>
      <c r="E575" t="s">
        <v>27</v>
      </c>
      <c r="F575" t="s">
        <v>32</v>
      </c>
      <c r="G575" t="s">
        <v>33</v>
      </c>
      <c r="H575">
        <v>4</v>
      </c>
      <c r="I575">
        <v>2053.5700000000002</v>
      </c>
      <c r="J575">
        <v>8214.2800000000007</v>
      </c>
      <c r="K575">
        <v>1172.2</v>
      </c>
      <c r="L575" t="s">
        <v>34</v>
      </c>
      <c r="M575">
        <f>YEAR(SalesData[[#This Row],[Order Date]])</f>
        <v>2023</v>
      </c>
      <c r="N575">
        <f>MONTH(SalesData[[#This Row],[Order Date]])</f>
        <v>6</v>
      </c>
      <c r="O575" t="str">
        <f>TEXT(SalesData[[#This Row],[Order Date]],"mmmm")</f>
        <v>June</v>
      </c>
      <c r="P575" t="str">
        <f>TEXT(SalesData[[#This Row],[Order Date]], "mmmm yyyyy")</f>
        <v>June 2023</v>
      </c>
      <c r="Q575" s="3">
        <f>IF(SalesData[[#This Row],[Total Sales]]=0,0,SalesData[[#This Row],[Profit]]/SalesData[[#This Row],[Total Sales]])</f>
        <v>0.14270270796710119</v>
      </c>
    </row>
    <row r="576" spans="1:17" x14ac:dyDescent="0.3">
      <c r="A576" t="s">
        <v>631</v>
      </c>
      <c r="B576" s="2">
        <v>45102</v>
      </c>
      <c r="C576" t="s">
        <v>20</v>
      </c>
      <c r="D576" t="s">
        <v>21</v>
      </c>
      <c r="E576" t="s">
        <v>27</v>
      </c>
      <c r="F576" t="s">
        <v>16</v>
      </c>
      <c r="G576" t="s">
        <v>82</v>
      </c>
      <c r="H576">
        <v>2</v>
      </c>
      <c r="I576">
        <v>839.43</v>
      </c>
      <c r="J576">
        <v>1678.86</v>
      </c>
      <c r="K576">
        <v>209.94</v>
      </c>
      <c r="L576" t="s">
        <v>34</v>
      </c>
      <c r="M576">
        <f>YEAR(SalesData[[#This Row],[Order Date]])</f>
        <v>2023</v>
      </c>
      <c r="N576">
        <f>MONTH(SalesData[[#This Row],[Order Date]])</f>
        <v>6</v>
      </c>
      <c r="O576" t="str">
        <f>TEXT(SalesData[[#This Row],[Order Date]],"mmmm")</f>
        <v>June</v>
      </c>
      <c r="P576" t="str">
        <f>TEXT(SalesData[[#This Row],[Order Date]], "mmmm yyyyy")</f>
        <v>June 2023</v>
      </c>
      <c r="Q576" s="3">
        <f>IF(SalesData[[#This Row],[Total Sales]]=0,0,SalesData[[#This Row],[Profit]]/SalesData[[#This Row],[Total Sales]])</f>
        <v>0.12504914048818841</v>
      </c>
    </row>
    <row r="577" spans="1:17" x14ac:dyDescent="0.3">
      <c r="A577" t="s">
        <v>632</v>
      </c>
      <c r="B577" s="2">
        <v>45102</v>
      </c>
      <c r="C577" t="s">
        <v>20</v>
      </c>
      <c r="D577" t="s">
        <v>21</v>
      </c>
      <c r="E577" t="s">
        <v>37</v>
      </c>
      <c r="F577" t="s">
        <v>22</v>
      </c>
      <c r="G577" t="s">
        <v>23</v>
      </c>
      <c r="H577">
        <v>1</v>
      </c>
      <c r="I577">
        <v>2070.06</v>
      </c>
      <c r="J577">
        <v>2070.06</v>
      </c>
      <c r="K577">
        <v>355.14</v>
      </c>
      <c r="L577" t="s">
        <v>34</v>
      </c>
      <c r="M577">
        <f>YEAR(SalesData[[#This Row],[Order Date]])</f>
        <v>2023</v>
      </c>
      <c r="N577">
        <f>MONTH(SalesData[[#This Row],[Order Date]])</f>
        <v>6</v>
      </c>
      <c r="O577" t="str">
        <f>TEXT(SalesData[[#This Row],[Order Date]],"mmmm")</f>
        <v>June</v>
      </c>
      <c r="P577" t="str">
        <f>TEXT(SalesData[[#This Row],[Order Date]], "mmmm yyyyy")</f>
        <v>June 2023</v>
      </c>
      <c r="Q577" s="3">
        <f>IF(SalesData[[#This Row],[Total Sales]]=0,0,SalesData[[#This Row],[Profit]]/SalesData[[#This Row],[Total Sales]])</f>
        <v>0.17156024463059041</v>
      </c>
    </row>
    <row r="578" spans="1:17" x14ac:dyDescent="0.3">
      <c r="A578" t="s">
        <v>633</v>
      </c>
      <c r="B578" s="2">
        <v>45102</v>
      </c>
      <c r="C578" t="s">
        <v>20</v>
      </c>
      <c r="D578" t="s">
        <v>121</v>
      </c>
      <c r="E578" t="s">
        <v>37</v>
      </c>
      <c r="F578" t="s">
        <v>22</v>
      </c>
      <c r="G578" t="s">
        <v>43</v>
      </c>
      <c r="H578">
        <v>3</v>
      </c>
      <c r="I578">
        <v>872.4</v>
      </c>
      <c r="J578">
        <v>2617.1999999999998</v>
      </c>
      <c r="K578">
        <v>653.98</v>
      </c>
      <c r="L578" t="s">
        <v>18</v>
      </c>
      <c r="M578">
        <f>YEAR(SalesData[[#This Row],[Order Date]])</f>
        <v>2023</v>
      </c>
      <c r="N578">
        <f>MONTH(SalesData[[#This Row],[Order Date]])</f>
        <v>6</v>
      </c>
      <c r="O578" t="str">
        <f>TEXT(SalesData[[#This Row],[Order Date]],"mmmm")</f>
        <v>June</v>
      </c>
      <c r="P578" t="str">
        <f>TEXT(SalesData[[#This Row],[Order Date]], "mmmm yyyyy")</f>
        <v>June 2023</v>
      </c>
      <c r="Q578" s="3">
        <f>IF(SalesData[[#This Row],[Total Sales]]=0,0,SalesData[[#This Row],[Profit]]/SalesData[[#This Row],[Total Sales]])</f>
        <v>0.24987773192725052</v>
      </c>
    </row>
    <row r="579" spans="1:17" x14ac:dyDescent="0.3">
      <c r="A579" t="s">
        <v>634</v>
      </c>
      <c r="B579" s="2">
        <v>45102</v>
      </c>
      <c r="C579" t="s">
        <v>20</v>
      </c>
      <c r="D579" t="s">
        <v>21</v>
      </c>
      <c r="E579" t="s">
        <v>15</v>
      </c>
      <c r="F579" t="s">
        <v>22</v>
      </c>
      <c r="G579" t="s">
        <v>91</v>
      </c>
      <c r="H579">
        <v>5</v>
      </c>
      <c r="I579">
        <v>301.16000000000003</v>
      </c>
      <c r="J579">
        <v>1505.8</v>
      </c>
      <c r="K579">
        <v>305.33</v>
      </c>
      <c r="L579" t="s">
        <v>18</v>
      </c>
      <c r="M579">
        <f>YEAR(SalesData[[#This Row],[Order Date]])</f>
        <v>2023</v>
      </c>
      <c r="N579">
        <f>MONTH(SalesData[[#This Row],[Order Date]])</f>
        <v>6</v>
      </c>
      <c r="O579" t="str">
        <f>TEXT(SalesData[[#This Row],[Order Date]],"mmmm")</f>
        <v>June</v>
      </c>
      <c r="P579" t="str">
        <f>TEXT(SalesData[[#This Row],[Order Date]], "mmmm yyyyy")</f>
        <v>June 2023</v>
      </c>
      <c r="Q579" s="3">
        <f>IF(SalesData[[#This Row],[Total Sales]]=0,0,SalesData[[#This Row],[Profit]]/SalesData[[#This Row],[Total Sales]])</f>
        <v>0.20276929207066011</v>
      </c>
    </row>
    <row r="580" spans="1:17" x14ac:dyDescent="0.3">
      <c r="A580" t="s">
        <v>635</v>
      </c>
      <c r="B580" s="2">
        <v>45102</v>
      </c>
      <c r="C580" t="s">
        <v>25</v>
      </c>
      <c r="D580" t="s">
        <v>26</v>
      </c>
      <c r="E580" t="s">
        <v>15</v>
      </c>
      <c r="F580" t="s">
        <v>22</v>
      </c>
      <c r="G580" t="s">
        <v>43</v>
      </c>
      <c r="H580">
        <v>7</v>
      </c>
      <c r="I580">
        <v>2269.91</v>
      </c>
      <c r="J580">
        <v>15889.37</v>
      </c>
      <c r="K580">
        <v>1627.57</v>
      </c>
      <c r="L580" t="s">
        <v>18</v>
      </c>
      <c r="M580">
        <f>YEAR(SalesData[[#This Row],[Order Date]])</f>
        <v>2023</v>
      </c>
      <c r="N580">
        <f>MONTH(SalesData[[#This Row],[Order Date]])</f>
        <v>6</v>
      </c>
      <c r="O580" t="str">
        <f>TEXT(SalesData[[#This Row],[Order Date]],"mmmm")</f>
        <v>June</v>
      </c>
      <c r="P580" t="str">
        <f>TEXT(SalesData[[#This Row],[Order Date]], "mmmm yyyyy")</f>
        <v>June 2023</v>
      </c>
      <c r="Q580" s="3">
        <f>IF(SalesData[[#This Row],[Total Sales]]=0,0,SalesData[[#This Row],[Profit]]/SalesData[[#This Row],[Total Sales]])</f>
        <v>0.10243137393112502</v>
      </c>
    </row>
    <row r="581" spans="1:17" x14ac:dyDescent="0.3">
      <c r="A581" t="s">
        <v>636</v>
      </c>
      <c r="B581" s="2">
        <v>45103</v>
      </c>
      <c r="C581" t="s">
        <v>13</v>
      </c>
      <c r="D581" t="s">
        <v>36</v>
      </c>
      <c r="E581" t="s">
        <v>37</v>
      </c>
      <c r="F581" t="s">
        <v>16</v>
      </c>
      <c r="G581" t="s">
        <v>28</v>
      </c>
      <c r="H581">
        <v>8</v>
      </c>
      <c r="I581">
        <v>1479.31</v>
      </c>
      <c r="J581">
        <v>11834.48</v>
      </c>
      <c r="K581">
        <v>2132.2199999999998</v>
      </c>
      <c r="L581" t="s">
        <v>18</v>
      </c>
      <c r="M581">
        <f>YEAR(SalesData[[#This Row],[Order Date]])</f>
        <v>2023</v>
      </c>
      <c r="N581">
        <f>MONTH(SalesData[[#This Row],[Order Date]])</f>
        <v>6</v>
      </c>
      <c r="O581" t="str">
        <f>TEXT(SalesData[[#This Row],[Order Date]],"mmmm")</f>
        <v>June</v>
      </c>
      <c r="P581" t="str">
        <f>TEXT(SalesData[[#This Row],[Order Date]], "mmmm yyyyy")</f>
        <v>June 2023</v>
      </c>
      <c r="Q581" s="3">
        <f>IF(SalesData[[#This Row],[Total Sales]]=0,0,SalesData[[#This Row],[Profit]]/SalesData[[#This Row],[Total Sales]])</f>
        <v>0.18017014689280814</v>
      </c>
    </row>
    <row r="582" spans="1:17" x14ac:dyDescent="0.3">
      <c r="A582" t="s">
        <v>637</v>
      </c>
      <c r="B582" s="2">
        <v>45104</v>
      </c>
      <c r="C582" t="s">
        <v>20</v>
      </c>
      <c r="D582" t="s">
        <v>121</v>
      </c>
      <c r="E582" t="s">
        <v>15</v>
      </c>
      <c r="F582" t="s">
        <v>22</v>
      </c>
      <c r="G582" t="s">
        <v>58</v>
      </c>
      <c r="H582">
        <v>3</v>
      </c>
      <c r="I582">
        <v>509.16</v>
      </c>
      <c r="J582">
        <v>1527.48</v>
      </c>
      <c r="K582">
        <v>414.92</v>
      </c>
      <c r="L582" t="s">
        <v>34</v>
      </c>
      <c r="M582">
        <f>YEAR(SalesData[[#This Row],[Order Date]])</f>
        <v>2023</v>
      </c>
      <c r="N582">
        <f>MONTH(SalesData[[#This Row],[Order Date]])</f>
        <v>6</v>
      </c>
      <c r="O582" t="str">
        <f>TEXT(SalesData[[#This Row],[Order Date]],"mmmm")</f>
        <v>June</v>
      </c>
      <c r="P582" t="str">
        <f>TEXT(SalesData[[#This Row],[Order Date]], "mmmm yyyyy")</f>
        <v>June 2023</v>
      </c>
      <c r="Q582" s="3">
        <f>IF(SalesData[[#This Row],[Total Sales]]=0,0,SalesData[[#This Row],[Profit]]/SalesData[[#This Row],[Total Sales]])</f>
        <v>0.27163694450991177</v>
      </c>
    </row>
    <row r="583" spans="1:17" x14ac:dyDescent="0.3">
      <c r="A583" t="s">
        <v>638</v>
      </c>
      <c r="B583" s="2">
        <v>45105</v>
      </c>
      <c r="C583" t="s">
        <v>25</v>
      </c>
      <c r="D583" t="s">
        <v>26</v>
      </c>
      <c r="E583" t="s">
        <v>15</v>
      </c>
      <c r="F583" t="s">
        <v>16</v>
      </c>
      <c r="G583" t="s">
        <v>17</v>
      </c>
      <c r="H583">
        <v>3</v>
      </c>
      <c r="I583">
        <v>1446.65</v>
      </c>
      <c r="J583">
        <v>4339.95</v>
      </c>
      <c r="K583">
        <v>518.34</v>
      </c>
      <c r="L583" t="s">
        <v>34</v>
      </c>
      <c r="M583">
        <f>YEAR(SalesData[[#This Row],[Order Date]])</f>
        <v>2023</v>
      </c>
      <c r="N583">
        <f>MONTH(SalesData[[#This Row],[Order Date]])</f>
        <v>6</v>
      </c>
      <c r="O583" t="str">
        <f>TEXT(SalesData[[#This Row],[Order Date]],"mmmm")</f>
        <v>June</v>
      </c>
      <c r="P583" t="str">
        <f>TEXT(SalesData[[#This Row],[Order Date]], "mmmm yyyyy")</f>
        <v>June 2023</v>
      </c>
      <c r="Q583" s="3">
        <f>IF(SalesData[[#This Row],[Total Sales]]=0,0,SalesData[[#This Row],[Profit]]/SalesData[[#This Row],[Total Sales]])</f>
        <v>0.1194345556976463</v>
      </c>
    </row>
    <row r="584" spans="1:17" x14ac:dyDescent="0.3">
      <c r="A584" t="s">
        <v>639</v>
      </c>
      <c r="B584" s="2">
        <v>45106</v>
      </c>
      <c r="C584" t="s">
        <v>30</v>
      </c>
      <c r="D584" t="s">
        <v>52</v>
      </c>
      <c r="E584" t="s">
        <v>27</v>
      </c>
      <c r="F584" t="s">
        <v>22</v>
      </c>
      <c r="G584" t="s">
        <v>23</v>
      </c>
      <c r="H584">
        <v>1</v>
      </c>
      <c r="I584">
        <v>385.65</v>
      </c>
      <c r="J584">
        <v>385.65</v>
      </c>
      <c r="K584">
        <v>115.31</v>
      </c>
      <c r="L584" t="s">
        <v>34</v>
      </c>
      <c r="M584">
        <f>YEAR(SalesData[[#This Row],[Order Date]])</f>
        <v>2023</v>
      </c>
      <c r="N584">
        <f>MONTH(SalesData[[#This Row],[Order Date]])</f>
        <v>6</v>
      </c>
      <c r="O584" t="str">
        <f>TEXT(SalesData[[#This Row],[Order Date]],"mmmm")</f>
        <v>June</v>
      </c>
      <c r="P584" t="str">
        <f>TEXT(SalesData[[#This Row],[Order Date]], "mmmm yyyyy")</f>
        <v>June 2023</v>
      </c>
      <c r="Q584" s="3">
        <f>IF(SalesData[[#This Row],[Total Sales]]=0,0,SalesData[[#This Row],[Profit]]/SalesData[[#This Row],[Total Sales]])</f>
        <v>0.29900168546609623</v>
      </c>
    </row>
    <row r="585" spans="1:17" x14ac:dyDescent="0.3">
      <c r="A585" t="s">
        <v>640</v>
      </c>
      <c r="B585" s="2">
        <v>45106</v>
      </c>
      <c r="C585" t="s">
        <v>20</v>
      </c>
      <c r="D585" t="s">
        <v>21</v>
      </c>
      <c r="E585" t="s">
        <v>15</v>
      </c>
      <c r="F585" t="s">
        <v>22</v>
      </c>
      <c r="G585" t="s">
        <v>23</v>
      </c>
      <c r="H585">
        <v>4</v>
      </c>
      <c r="I585">
        <v>1496.07</v>
      </c>
      <c r="J585">
        <v>5984.28</v>
      </c>
      <c r="K585">
        <v>1086.31</v>
      </c>
      <c r="L585" t="s">
        <v>18</v>
      </c>
      <c r="M585">
        <f>YEAR(SalesData[[#This Row],[Order Date]])</f>
        <v>2023</v>
      </c>
      <c r="N585">
        <f>MONTH(SalesData[[#This Row],[Order Date]])</f>
        <v>6</v>
      </c>
      <c r="O585" t="str">
        <f>TEXT(SalesData[[#This Row],[Order Date]],"mmmm")</f>
        <v>June</v>
      </c>
      <c r="P585" t="str">
        <f>TEXT(SalesData[[#This Row],[Order Date]], "mmmm yyyyy")</f>
        <v>June 2023</v>
      </c>
      <c r="Q585" s="3">
        <f>IF(SalesData[[#This Row],[Total Sales]]=0,0,SalesData[[#This Row],[Profit]]/SalesData[[#This Row],[Total Sales]])</f>
        <v>0.18152726810911254</v>
      </c>
    </row>
    <row r="586" spans="1:17" x14ac:dyDescent="0.3">
      <c r="A586" t="s">
        <v>641</v>
      </c>
      <c r="B586" s="2">
        <v>45107</v>
      </c>
      <c r="C586" t="s">
        <v>30</v>
      </c>
      <c r="D586" t="s">
        <v>31</v>
      </c>
      <c r="E586" t="s">
        <v>15</v>
      </c>
      <c r="F586" t="s">
        <v>16</v>
      </c>
      <c r="G586" t="s">
        <v>17</v>
      </c>
      <c r="H586">
        <v>8</v>
      </c>
      <c r="I586">
        <v>2026.78</v>
      </c>
      <c r="J586">
        <v>16214.24</v>
      </c>
      <c r="K586">
        <v>4743.1499999999996</v>
      </c>
      <c r="L586" t="s">
        <v>34</v>
      </c>
      <c r="M586">
        <f>YEAR(SalesData[[#This Row],[Order Date]])</f>
        <v>2023</v>
      </c>
      <c r="N586">
        <f>MONTH(SalesData[[#This Row],[Order Date]])</f>
        <v>6</v>
      </c>
      <c r="O586" t="str">
        <f>TEXT(SalesData[[#This Row],[Order Date]],"mmmm")</f>
        <v>June</v>
      </c>
      <c r="P586" t="str">
        <f>TEXT(SalesData[[#This Row],[Order Date]], "mmmm yyyyy")</f>
        <v>June 2023</v>
      </c>
      <c r="Q586" s="3">
        <f>IF(SalesData[[#This Row],[Total Sales]]=0,0,SalesData[[#This Row],[Profit]]/SalesData[[#This Row],[Total Sales]])</f>
        <v>0.29252989964376991</v>
      </c>
    </row>
    <row r="587" spans="1:17" x14ac:dyDescent="0.3">
      <c r="A587" t="s">
        <v>642</v>
      </c>
      <c r="B587" s="2">
        <v>45108</v>
      </c>
      <c r="C587" t="s">
        <v>13</v>
      </c>
      <c r="D587" t="s">
        <v>14</v>
      </c>
      <c r="E587" t="s">
        <v>37</v>
      </c>
      <c r="F587" t="s">
        <v>16</v>
      </c>
      <c r="G587" t="s">
        <v>38</v>
      </c>
      <c r="H587">
        <v>9</v>
      </c>
      <c r="I587">
        <v>2467.87</v>
      </c>
      <c r="J587">
        <v>22210.83</v>
      </c>
      <c r="K587">
        <v>5651.52</v>
      </c>
      <c r="L587" t="s">
        <v>18</v>
      </c>
      <c r="M587">
        <f>YEAR(SalesData[[#This Row],[Order Date]])</f>
        <v>2023</v>
      </c>
      <c r="N587">
        <f>MONTH(SalesData[[#This Row],[Order Date]])</f>
        <v>7</v>
      </c>
      <c r="O587" t="str">
        <f>TEXT(SalesData[[#This Row],[Order Date]],"mmmm")</f>
        <v>July</v>
      </c>
      <c r="P587" t="str">
        <f>TEXT(SalesData[[#This Row],[Order Date]], "mmmm yyyyy")</f>
        <v>July 2023</v>
      </c>
      <c r="Q587" s="3">
        <f>IF(SalesData[[#This Row],[Total Sales]]=0,0,SalesData[[#This Row],[Profit]]/SalesData[[#This Row],[Total Sales]])</f>
        <v>0.2544488431994662</v>
      </c>
    </row>
    <row r="588" spans="1:17" x14ac:dyDescent="0.3">
      <c r="A588" t="s">
        <v>643</v>
      </c>
      <c r="B588" s="2">
        <v>45108</v>
      </c>
      <c r="C588" t="s">
        <v>41</v>
      </c>
      <c r="D588" t="s">
        <v>67</v>
      </c>
      <c r="E588" t="s">
        <v>15</v>
      </c>
      <c r="F588" t="s">
        <v>46</v>
      </c>
      <c r="G588" t="s">
        <v>47</v>
      </c>
      <c r="H588">
        <v>3</v>
      </c>
      <c r="I588">
        <v>2277.59</v>
      </c>
      <c r="J588">
        <v>6832.77</v>
      </c>
      <c r="K588">
        <v>1419.44</v>
      </c>
      <c r="L588" t="s">
        <v>18</v>
      </c>
      <c r="M588">
        <f>YEAR(SalesData[[#This Row],[Order Date]])</f>
        <v>2023</v>
      </c>
      <c r="N588">
        <f>MONTH(SalesData[[#This Row],[Order Date]])</f>
        <v>7</v>
      </c>
      <c r="O588" t="str">
        <f>TEXT(SalesData[[#This Row],[Order Date]],"mmmm")</f>
        <v>July</v>
      </c>
      <c r="P588" t="str">
        <f>TEXT(SalesData[[#This Row],[Order Date]], "mmmm yyyyy")</f>
        <v>July 2023</v>
      </c>
      <c r="Q588" s="3">
        <f>IF(SalesData[[#This Row],[Total Sales]]=0,0,SalesData[[#This Row],[Profit]]/SalesData[[#This Row],[Total Sales]])</f>
        <v>0.20774005271654103</v>
      </c>
    </row>
    <row r="589" spans="1:17" x14ac:dyDescent="0.3">
      <c r="A589" t="s">
        <v>644</v>
      </c>
      <c r="B589" s="2">
        <v>45108</v>
      </c>
      <c r="C589" t="s">
        <v>41</v>
      </c>
      <c r="D589" t="s">
        <v>67</v>
      </c>
      <c r="E589" t="s">
        <v>37</v>
      </c>
      <c r="F589" t="s">
        <v>49</v>
      </c>
      <c r="G589" t="s">
        <v>50</v>
      </c>
      <c r="H589">
        <v>4</v>
      </c>
      <c r="I589">
        <v>896.88</v>
      </c>
      <c r="J589">
        <v>3587.52</v>
      </c>
      <c r="K589">
        <v>1002.2</v>
      </c>
      <c r="L589" t="s">
        <v>18</v>
      </c>
      <c r="M589">
        <f>YEAR(SalesData[[#This Row],[Order Date]])</f>
        <v>2023</v>
      </c>
      <c r="N589">
        <f>MONTH(SalesData[[#This Row],[Order Date]])</f>
        <v>7</v>
      </c>
      <c r="O589" t="str">
        <f>TEXT(SalesData[[#This Row],[Order Date]],"mmmm")</f>
        <v>July</v>
      </c>
      <c r="P589" t="str">
        <f>TEXT(SalesData[[#This Row],[Order Date]], "mmmm yyyyy")</f>
        <v>July 2023</v>
      </c>
      <c r="Q589" s="3">
        <f>IF(SalesData[[#This Row],[Total Sales]]=0,0,SalesData[[#This Row],[Profit]]/SalesData[[#This Row],[Total Sales]])</f>
        <v>0.27935732762465437</v>
      </c>
    </row>
    <row r="590" spans="1:17" x14ac:dyDescent="0.3">
      <c r="A590" t="s">
        <v>645</v>
      </c>
      <c r="B590" s="2">
        <v>45116</v>
      </c>
      <c r="C590" t="s">
        <v>41</v>
      </c>
      <c r="D590" t="s">
        <v>67</v>
      </c>
      <c r="E590" t="s">
        <v>37</v>
      </c>
      <c r="F590" t="s">
        <v>32</v>
      </c>
      <c r="G590" t="s">
        <v>56</v>
      </c>
      <c r="H590">
        <v>9</v>
      </c>
      <c r="I590">
        <v>178.27</v>
      </c>
      <c r="J590">
        <v>1604.43</v>
      </c>
      <c r="K590">
        <v>406.74</v>
      </c>
      <c r="L590" t="s">
        <v>34</v>
      </c>
      <c r="M590">
        <f>YEAR(SalesData[[#This Row],[Order Date]])</f>
        <v>2023</v>
      </c>
      <c r="N590">
        <f>MONTH(SalesData[[#This Row],[Order Date]])</f>
        <v>7</v>
      </c>
      <c r="O590" t="str">
        <f>TEXT(SalesData[[#This Row],[Order Date]],"mmmm")</f>
        <v>July</v>
      </c>
      <c r="P590" t="str">
        <f>TEXT(SalesData[[#This Row],[Order Date]], "mmmm yyyyy")</f>
        <v>July 2023</v>
      </c>
      <c r="Q590" s="3">
        <f>IF(SalesData[[#This Row],[Total Sales]]=0,0,SalesData[[#This Row],[Profit]]/SalesData[[#This Row],[Total Sales]])</f>
        <v>0.25351059254688579</v>
      </c>
    </row>
    <row r="591" spans="1:17" x14ac:dyDescent="0.3">
      <c r="A591" t="s">
        <v>646</v>
      </c>
      <c r="B591" s="2">
        <v>45118</v>
      </c>
      <c r="C591" t="s">
        <v>20</v>
      </c>
      <c r="D591" t="s">
        <v>21</v>
      </c>
      <c r="E591" t="s">
        <v>27</v>
      </c>
      <c r="F591" t="s">
        <v>32</v>
      </c>
      <c r="G591" t="s">
        <v>56</v>
      </c>
      <c r="H591">
        <v>2</v>
      </c>
      <c r="I591">
        <v>889.5</v>
      </c>
      <c r="J591">
        <v>1779</v>
      </c>
      <c r="K591">
        <v>367.27</v>
      </c>
      <c r="L591" t="s">
        <v>34</v>
      </c>
      <c r="M591">
        <f>YEAR(SalesData[[#This Row],[Order Date]])</f>
        <v>2023</v>
      </c>
      <c r="N591">
        <f>MONTH(SalesData[[#This Row],[Order Date]])</f>
        <v>7</v>
      </c>
      <c r="O591" t="str">
        <f>TEXT(SalesData[[#This Row],[Order Date]],"mmmm")</f>
        <v>July</v>
      </c>
      <c r="P591" t="str">
        <f>TEXT(SalesData[[#This Row],[Order Date]], "mmmm yyyyy")</f>
        <v>July 2023</v>
      </c>
      <c r="Q591" s="3">
        <f>IF(SalesData[[#This Row],[Total Sales]]=0,0,SalesData[[#This Row],[Profit]]/SalesData[[#This Row],[Total Sales]])</f>
        <v>0.20644744238336143</v>
      </c>
    </row>
    <row r="592" spans="1:17" x14ac:dyDescent="0.3">
      <c r="A592" t="s">
        <v>647</v>
      </c>
      <c r="B592" s="2">
        <v>45124</v>
      </c>
      <c r="C592" t="s">
        <v>20</v>
      </c>
      <c r="D592" t="s">
        <v>121</v>
      </c>
      <c r="E592" t="s">
        <v>37</v>
      </c>
      <c r="F592" t="s">
        <v>32</v>
      </c>
      <c r="G592" t="s">
        <v>99</v>
      </c>
      <c r="H592">
        <v>7</v>
      </c>
      <c r="I592">
        <v>2016.33</v>
      </c>
      <c r="J592">
        <v>14114.31</v>
      </c>
      <c r="K592">
        <v>3026.25</v>
      </c>
      <c r="L592" t="s">
        <v>34</v>
      </c>
      <c r="M592">
        <f>YEAR(SalesData[[#This Row],[Order Date]])</f>
        <v>2023</v>
      </c>
      <c r="N592">
        <f>MONTH(SalesData[[#This Row],[Order Date]])</f>
        <v>7</v>
      </c>
      <c r="O592" t="str">
        <f>TEXT(SalesData[[#This Row],[Order Date]],"mmmm")</f>
        <v>July</v>
      </c>
      <c r="P592" t="str">
        <f>TEXT(SalesData[[#This Row],[Order Date]], "mmmm yyyyy")</f>
        <v>July 2023</v>
      </c>
      <c r="Q592" s="3">
        <f>IF(SalesData[[#This Row],[Total Sales]]=0,0,SalesData[[#This Row],[Profit]]/SalesData[[#This Row],[Total Sales]])</f>
        <v>0.21441005617702885</v>
      </c>
    </row>
    <row r="593" spans="1:17" x14ac:dyDescent="0.3">
      <c r="A593" t="s">
        <v>648</v>
      </c>
      <c r="B593" s="2">
        <v>45124</v>
      </c>
      <c r="C593" t="s">
        <v>30</v>
      </c>
      <c r="D593" t="s">
        <v>52</v>
      </c>
      <c r="E593" t="s">
        <v>27</v>
      </c>
      <c r="F593" t="s">
        <v>32</v>
      </c>
      <c r="G593" t="s">
        <v>99</v>
      </c>
      <c r="H593">
        <v>4</v>
      </c>
      <c r="I593">
        <v>1175.4000000000001</v>
      </c>
      <c r="J593">
        <v>4701.6000000000004</v>
      </c>
      <c r="K593">
        <v>1262</v>
      </c>
      <c r="L593" t="s">
        <v>18</v>
      </c>
      <c r="M593">
        <f>YEAR(SalesData[[#This Row],[Order Date]])</f>
        <v>2023</v>
      </c>
      <c r="N593">
        <f>MONTH(SalesData[[#This Row],[Order Date]])</f>
        <v>7</v>
      </c>
      <c r="O593" t="str">
        <f>TEXT(SalesData[[#This Row],[Order Date]],"mmmm")</f>
        <v>July</v>
      </c>
      <c r="P593" t="str">
        <f>TEXT(SalesData[[#This Row],[Order Date]], "mmmm yyyyy")</f>
        <v>July 2023</v>
      </c>
      <c r="Q593" s="3">
        <f>IF(SalesData[[#This Row],[Total Sales]]=0,0,SalesData[[#This Row],[Profit]]/SalesData[[#This Row],[Total Sales]])</f>
        <v>0.26841926152799045</v>
      </c>
    </row>
    <row r="594" spans="1:17" x14ac:dyDescent="0.3">
      <c r="A594" t="s">
        <v>649</v>
      </c>
      <c r="B594" s="2">
        <v>45125</v>
      </c>
      <c r="C594" t="s">
        <v>30</v>
      </c>
      <c r="D594" t="s">
        <v>52</v>
      </c>
      <c r="E594" t="s">
        <v>27</v>
      </c>
      <c r="F594" t="s">
        <v>22</v>
      </c>
      <c r="G594" t="s">
        <v>43</v>
      </c>
      <c r="H594">
        <v>1</v>
      </c>
      <c r="I594">
        <v>1529.3</v>
      </c>
      <c r="J594">
        <v>1529.3</v>
      </c>
      <c r="K594">
        <v>362.93</v>
      </c>
      <c r="L594" t="s">
        <v>34</v>
      </c>
      <c r="M594">
        <f>YEAR(SalesData[[#This Row],[Order Date]])</f>
        <v>2023</v>
      </c>
      <c r="N594">
        <f>MONTH(SalesData[[#This Row],[Order Date]])</f>
        <v>7</v>
      </c>
      <c r="O594" t="str">
        <f>TEXT(SalesData[[#This Row],[Order Date]],"mmmm")</f>
        <v>July</v>
      </c>
      <c r="P594" t="str">
        <f>TEXT(SalesData[[#This Row],[Order Date]], "mmmm yyyyy")</f>
        <v>July 2023</v>
      </c>
      <c r="Q594" s="3">
        <f>IF(SalesData[[#This Row],[Total Sales]]=0,0,SalesData[[#This Row],[Profit]]/SalesData[[#This Row],[Total Sales]])</f>
        <v>0.23731772706467011</v>
      </c>
    </row>
    <row r="595" spans="1:17" x14ac:dyDescent="0.3">
      <c r="A595" t="s">
        <v>650</v>
      </c>
      <c r="B595" s="2">
        <v>45127</v>
      </c>
      <c r="C595" t="s">
        <v>20</v>
      </c>
      <c r="D595" t="s">
        <v>121</v>
      </c>
      <c r="E595" t="s">
        <v>37</v>
      </c>
      <c r="F595" t="s">
        <v>32</v>
      </c>
      <c r="G595" t="s">
        <v>33</v>
      </c>
      <c r="H595">
        <v>3</v>
      </c>
      <c r="I595">
        <v>1525.19</v>
      </c>
      <c r="J595">
        <v>4575.57</v>
      </c>
      <c r="K595">
        <v>998.76</v>
      </c>
      <c r="L595" t="s">
        <v>18</v>
      </c>
      <c r="M595">
        <f>YEAR(SalesData[[#This Row],[Order Date]])</f>
        <v>2023</v>
      </c>
      <c r="N595">
        <f>MONTH(SalesData[[#This Row],[Order Date]])</f>
        <v>7</v>
      </c>
      <c r="O595" t="str">
        <f>TEXT(SalesData[[#This Row],[Order Date]],"mmmm")</f>
        <v>July</v>
      </c>
      <c r="P595" t="str">
        <f>TEXT(SalesData[[#This Row],[Order Date]], "mmmm yyyyy")</f>
        <v>July 2023</v>
      </c>
      <c r="Q595" s="3">
        <f>IF(SalesData[[#This Row],[Total Sales]]=0,0,SalesData[[#This Row],[Profit]]/SalesData[[#This Row],[Total Sales]])</f>
        <v>0.21828100105560619</v>
      </c>
    </row>
    <row r="596" spans="1:17" x14ac:dyDescent="0.3">
      <c r="A596" t="s">
        <v>651</v>
      </c>
      <c r="B596" s="2">
        <v>45127</v>
      </c>
      <c r="C596" t="s">
        <v>25</v>
      </c>
      <c r="D596" t="s">
        <v>26</v>
      </c>
      <c r="E596" t="s">
        <v>27</v>
      </c>
      <c r="F596" t="s">
        <v>49</v>
      </c>
      <c r="G596" t="s">
        <v>94</v>
      </c>
      <c r="H596">
        <v>2</v>
      </c>
      <c r="I596">
        <v>459.23</v>
      </c>
      <c r="J596">
        <v>918.46</v>
      </c>
      <c r="K596">
        <v>273.92</v>
      </c>
      <c r="L596" t="s">
        <v>18</v>
      </c>
      <c r="M596">
        <f>YEAR(SalesData[[#This Row],[Order Date]])</f>
        <v>2023</v>
      </c>
      <c r="N596">
        <f>MONTH(SalesData[[#This Row],[Order Date]])</f>
        <v>7</v>
      </c>
      <c r="O596" t="str">
        <f>TEXT(SalesData[[#This Row],[Order Date]],"mmmm")</f>
        <v>July</v>
      </c>
      <c r="P596" t="str">
        <f>TEXT(SalesData[[#This Row],[Order Date]], "mmmm yyyyy")</f>
        <v>July 2023</v>
      </c>
      <c r="Q596" s="3">
        <f>IF(SalesData[[#This Row],[Total Sales]]=0,0,SalesData[[#This Row],[Profit]]/SalesData[[#This Row],[Total Sales]])</f>
        <v>0.29823835550813316</v>
      </c>
    </row>
    <row r="597" spans="1:17" x14ac:dyDescent="0.3">
      <c r="A597" t="s">
        <v>652</v>
      </c>
      <c r="B597" s="2">
        <v>45129</v>
      </c>
      <c r="C597" t="s">
        <v>30</v>
      </c>
      <c r="D597" t="s">
        <v>31</v>
      </c>
      <c r="E597" t="s">
        <v>15</v>
      </c>
      <c r="F597" t="s">
        <v>22</v>
      </c>
      <c r="G597" t="s">
        <v>23</v>
      </c>
      <c r="H597">
        <v>5</v>
      </c>
      <c r="I597">
        <v>2250.17</v>
      </c>
      <c r="J597">
        <v>11250.85</v>
      </c>
      <c r="K597">
        <v>1672.96</v>
      </c>
      <c r="L597" t="s">
        <v>34</v>
      </c>
      <c r="M597">
        <f>YEAR(SalesData[[#This Row],[Order Date]])</f>
        <v>2023</v>
      </c>
      <c r="N597">
        <f>MONTH(SalesData[[#This Row],[Order Date]])</f>
        <v>7</v>
      </c>
      <c r="O597" t="str">
        <f>TEXT(SalesData[[#This Row],[Order Date]],"mmmm")</f>
        <v>July</v>
      </c>
      <c r="P597" t="str">
        <f>TEXT(SalesData[[#This Row],[Order Date]], "mmmm yyyyy")</f>
        <v>July 2023</v>
      </c>
      <c r="Q597" s="3">
        <f>IF(SalesData[[#This Row],[Total Sales]]=0,0,SalesData[[#This Row],[Profit]]/SalesData[[#This Row],[Total Sales]])</f>
        <v>0.1486963207224343</v>
      </c>
    </row>
    <row r="598" spans="1:17" x14ac:dyDescent="0.3">
      <c r="A598" t="s">
        <v>653</v>
      </c>
      <c r="B598" s="2">
        <v>45130</v>
      </c>
      <c r="C598" t="s">
        <v>25</v>
      </c>
      <c r="D598" t="s">
        <v>26</v>
      </c>
      <c r="E598" t="s">
        <v>15</v>
      </c>
      <c r="F598" t="s">
        <v>49</v>
      </c>
      <c r="G598" t="s">
        <v>94</v>
      </c>
      <c r="H598">
        <v>3</v>
      </c>
      <c r="I598">
        <v>1954.01</v>
      </c>
      <c r="J598">
        <v>5862.03</v>
      </c>
      <c r="K598">
        <v>1240.8800000000001</v>
      </c>
      <c r="L598" t="s">
        <v>18</v>
      </c>
      <c r="M598">
        <f>YEAR(SalesData[[#This Row],[Order Date]])</f>
        <v>2023</v>
      </c>
      <c r="N598">
        <f>MONTH(SalesData[[#This Row],[Order Date]])</f>
        <v>7</v>
      </c>
      <c r="O598" t="str">
        <f>TEXT(SalesData[[#This Row],[Order Date]],"mmmm")</f>
        <v>July</v>
      </c>
      <c r="P598" t="str">
        <f>TEXT(SalesData[[#This Row],[Order Date]], "mmmm yyyyy")</f>
        <v>July 2023</v>
      </c>
      <c r="Q598" s="3">
        <f>IF(SalesData[[#This Row],[Total Sales]]=0,0,SalesData[[#This Row],[Profit]]/SalesData[[#This Row],[Total Sales]])</f>
        <v>0.21168093646740124</v>
      </c>
    </row>
    <row r="599" spans="1:17" x14ac:dyDescent="0.3">
      <c r="A599" t="s">
        <v>654</v>
      </c>
      <c r="B599" s="2">
        <v>45133</v>
      </c>
      <c r="C599" t="s">
        <v>25</v>
      </c>
      <c r="D599" t="s">
        <v>71</v>
      </c>
      <c r="E599" t="s">
        <v>37</v>
      </c>
      <c r="F599" t="s">
        <v>22</v>
      </c>
      <c r="G599" t="s">
        <v>91</v>
      </c>
      <c r="H599">
        <v>3</v>
      </c>
      <c r="I599">
        <v>1907.68</v>
      </c>
      <c r="J599">
        <v>5723.04</v>
      </c>
      <c r="K599">
        <v>1368.97</v>
      </c>
      <c r="L599" t="s">
        <v>18</v>
      </c>
      <c r="M599">
        <f>YEAR(SalesData[[#This Row],[Order Date]])</f>
        <v>2023</v>
      </c>
      <c r="N599">
        <f>MONTH(SalesData[[#This Row],[Order Date]])</f>
        <v>7</v>
      </c>
      <c r="O599" t="str">
        <f>TEXT(SalesData[[#This Row],[Order Date]],"mmmm")</f>
        <v>July</v>
      </c>
      <c r="P599" t="str">
        <f>TEXT(SalesData[[#This Row],[Order Date]], "mmmm yyyyy")</f>
        <v>July 2023</v>
      </c>
      <c r="Q599" s="3">
        <f>IF(SalesData[[#This Row],[Total Sales]]=0,0,SalesData[[#This Row],[Profit]]/SalesData[[#This Row],[Total Sales]])</f>
        <v>0.23920329055886383</v>
      </c>
    </row>
    <row r="600" spans="1:17" x14ac:dyDescent="0.3">
      <c r="A600" t="s">
        <v>655</v>
      </c>
      <c r="B600" s="2">
        <v>45133</v>
      </c>
      <c r="C600" t="s">
        <v>25</v>
      </c>
      <c r="D600" t="s">
        <v>26</v>
      </c>
      <c r="E600" t="s">
        <v>37</v>
      </c>
      <c r="F600" t="s">
        <v>16</v>
      </c>
      <c r="G600" t="s">
        <v>17</v>
      </c>
      <c r="H600">
        <v>5</v>
      </c>
      <c r="I600">
        <v>55.73</v>
      </c>
      <c r="J600">
        <v>278.64999999999998</v>
      </c>
      <c r="K600">
        <v>81.790000000000006</v>
      </c>
      <c r="L600" t="s">
        <v>34</v>
      </c>
      <c r="M600">
        <f>YEAR(SalesData[[#This Row],[Order Date]])</f>
        <v>2023</v>
      </c>
      <c r="N600">
        <f>MONTH(SalesData[[#This Row],[Order Date]])</f>
        <v>7</v>
      </c>
      <c r="O600" t="str">
        <f>TEXT(SalesData[[#This Row],[Order Date]],"mmmm")</f>
        <v>July</v>
      </c>
      <c r="P600" t="str">
        <f>TEXT(SalesData[[#This Row],[Order Date]], "mmmm yyyyy")</f>
        <v>July 2023</v>
      </c>
      <c r="Q600" s="3">
        <f>IF(SalesData[[#This Row],[Total Sales]]=0,0,SalesData[[#This Row],[Profit]]/SalesData[[#This Row],[Total Sales]])</f>
        <v>0.29352233985286208</v>
      </c>
    </row>
    <row r="601" spans="1:17" x14ac:dyDescent="0.3">
      <c r="A601" t="s">
        <v>656</v>
      </c>
      <c r="B601" s="2">
        <v>45134</v>
      </c>
      <c r="C601" t="s">
        <v>30</v>
      </c>
      <c r="D601" t="s">
        <v>31</v>
      </c>
      <c r="E601" t="s">
        <v>27</v>
      </c>
      <c r="F601" t="s">
        <v>46</v>
      </c>
      <c r="G601" t="s">
        <v>53</v>
      </c>
      <c r="H601">
        <v>9</v>
      </c>
      <c r="I601">
        <v>1331.59</v>
      </c>
      <c r="J601">
        <v>11984.31</v>
      </c>
      <c r="K601">
        <v>2707.01</v>
      </c>
      <c r="L601" t="s">
        <v>34</v>
      </c>
      <c r="M601">
        <f>YEAR(SalesData[[#This Row],[Order Date]])</f>
        <v>2023</v>
      </c>
      <c r="N601">
        <f>MONTH(SalesData[[#This Row],[Order Date]])</f>
        <v>7</v>
      </c>
      <c r="O601" t="str">
        <f>TEXT(SalesData[[#This Row],[Order Date]],"mmmm")</f>
        <v>July</v>
      </c>
      <c r="P601" t="str">
        <f>TEXT(SalesData[[#This Row],[Order Date]], "mmmm yyyyy")</f>
        <v>July 2023</v>
      </c>
      <c r="Q601" s="3">
        <f>IF(SalesData[[#This Row],[Total Sales]]=0,0,SalesData[[#This Row],[Profit]]/SalesData[[#This Row],[Total Sales]])</f>
        <v>0.22587950411830138</v>
      </c>
    </row>
    <row r="602" spans="1:17" x14ac:dyDescent="0.3">
      <c r="A602" t="s">
        <v>657</v>
      </c>
      <c r="B602" s="2">
        <v>45134</v>
      </c>
      <c r="C602" t="s">
        <v>25</v>
      </c>
      <c r="D602" t="s">
        <v>71</v>
      </c>
      <c r="E602" t="s">
        <v>15</v>
      </c>
      <c r="F602" t="s">
        <v>32</v>
      </c>
      <c r="G602" t="s">
        <v>56</v>
      </c>
      <c r="H602">
        <v>2</v>
      </c>
      <c r="I602">
        <v>1239.69</v>
      </c>
      <c r="J602">
        <v>2479.38</v>
      </c>
      <c r="K602">
        <v>261.58999999999997</v>
      </c>
      <c r="L602" t="s">
        <v>18</v>
      </c>
      <c r="M602">
        <f>YEAR(SalesData[[#This Row],[Order Date]])</f>
        <v>2023</v>
      </c>
      <c r="N602">
        <f>MONTH(SalesData[[#This Row],[Order Date]])</f>
        <v>7</v>
      </c>
      <c r="O602" t="str">
        <f>TEXT(SalesData[[#This Row],[Order Date]],"mmmm")</f>
        <v>July</v>
      </c>
      <c r="P602" t="str">
        <f>TEXT(SalesData[[#This Row],[Order Date]], "mmmm yyyyy")</f>
        <v>July 2023</v>
      </c>
      <c r="Q602" s="3">
        <f>IF(SalesData[[#This Row],[Total Sales]]=0,0,SalesData[[#This Row],[Profit]]/SalesData[[#This Row],[Total Sales]])</f>
        <v>0.10550621526349328</v>
      </c>
    </row>
    <row r="603" spans="1:17" x14ac:dyDescent="0.3">
      <c r="A603" t="s">
        <v>658</v>
      </c>
      <c r="B603" s="2">
        <v>45134</v>
      </c>
      <c r="C603" t="s">
        <v>13</v>
      </c>
      <c r="D603" t="s">
        <v>36</v>
      </c>
      <c r="E603" t="s">
        <v>27</v>
      </c>
      <c r="F603" t="s">
        <v>46</v>
      </c>
      <c r="G603" t="s">
        <v>123</v>
      </c>
      <c r="H603">
        <v>6</v>
      </c>
      <c r="I603">
        <v>874.68</v>
      </c>
      <c r="J603">
        <v>5248.08</v>
      </c>
      <c r="K603">
        <v>665.89</v>
      </c>
      <c r="L603" t="s">
        <v>34</v>
      </c>
      <c r="M603">
        <f>YEAR(SalesData[[#This Row],[Order Date]])</f>
        <v>2023</v>
      </c>
      <c r="N603">
        <f>MONTH(SalesData[[#This Row],[Order Date]])</f>
        <v>7</v>
      </c>
      <c r="O603" t="str">
        <f>TEXT(SalesData[[#This Row],[Order Date]],"mmmm")</f>
        <v>July</v>
      </c>
      <c r="P603" t="str">
        <f>TEXT(SalesData[[#This Row],[Order Date]], "mmmm yyyyy")</f>
        <v>July 2023</v>
      </c>
      <c r="Q603" s="3">
        <f>IF(SalesData[[#This Row],[Total Sales]]=0,0,SalesData[[#This Row],[Profit]]/SalesData[[#This Row],[Total Sales]])</f>
        <v>0.12688259325315163</v>
      </c>
    </row>
    <row r="604" spans="1:17" x14ac:dyDescent="0.3">
      <c r="A604" t="s">
        <v>659</v>
      </c>
      <c r="B604" s="2">
        <v>45134</v>
      </c>
      <c r="C604" t="s">
        <v>25</v>
      </c>
      <c r="D604" t="s">
        <v>71</v>
      </c>
      <c r="E604" t="s">
        <v>27</v>
      </c>
      <c r="F604" t="s">
        <v>49</v>
      </c>
      <c r="G604" t="s">
        <v>50</v>
      </c>
      <c r="H604">
        <v>9</v>
      </c>
      <c r="I604">
        <v>655.72</v>
      </c>
      <c r="J604">
        <v>5901.48</v>
      </c>
      <c r="K604">
        <v>1617.89</v>
      </c>
      <c r="L604" t="s">
        <v>18</v>
      </c>
      <c r="M604">
        <f>YEAR(SalesData[[#This Row],[Order Date]])</f>
        <v>2023</v>
      </c>
      <c r="N604">
        <f>MONTH(SalesData[[#This Row],[Order Date]])</f>
        <v>7</v>
      </c>
      <c r="O604" t="str">
        <f>TEXT(SalesData[[#This Row],[Order Date]],"mmmm")</f>
        <v>July</v>
      </c>
      <c r="P604" t="str">
        <f>TEXT(SalesData[[#This Row],[Order Date]], "mmmm yyyyy")</f>
        <v>July 2023</v>
      </c>
      <c r="Q604" s="3">
        <f>IF(SalesData[[#This Row],[Total Sales]]=0,0,SalesData[[#This Row],[Profit]]/SalesData[[#This Row],[Total Sales]])</f>
        <v>0.27414987426882753</v>
      </c>
    </row>
    <row r="605" spans="1:17" x14ac:dyDescent="0.3">
      <c r="A605" t="s">
        <v>660</v>
      </c>
      <c r="B605" s="2">
        <v>45136</v>
      </c>
      <c r="C605" t="s">
        <v>13</v>
      </c>
      <c r="D605" t="s">
        <v>36</v>
      </c>
      <c r="E605" t="s">
        <v>15</v>
      </c>
      <c r="F605" t="s">
        <v>32</v>
      </c>
      <c r="G605" t="s">
        <v>56</v>
      </c>
      <c r="H605">
        <v>6</v>
      </c>
      <c r="I605">
        <v>1527.51</v>
      </c>
      <c r="J605">
        <v>9165.06</v>
      </c>
      <c r="K605">
        <v>2447.8200000000002</v>
      </c>
      <c r="L605" t="s">
        <v>18</v>
      </c>
      <c r="M605">
        <f>YEAR(SalesData[[#This Row],[Order Date]])</f>
        <v>2023</v>
      </c>
      <c r="N605">
        <f>MONTH(SalesData[[#This Row],[Order Date]])</f>
        <v>7</v>
      </c>
      <c r="O605" t="str">
        <f>TEXT(SalesData[[#This Row],[Order Date]],"mmmm")</f>
        <v>July</v>
      </c>
      <c r="P605" t="str">
        <f>TEXT(SalesData[[#This Row],[Order Date]], "mmmm yyyyy")</f>
        <v>July 2023</v>
      </c>
      <c r="Q605" s="3">
        <f>IF(SalesData[[#This Row],[Total Sales]]=0,0,SalesData[[#This Row],[Profit]]/SalesData[[#This Row],[Total Sales]])</f>
        <v>0.26708172123259427</v>
      </c>
    </row>
    <row r="606" spans="1:17" x14ac:dyDescent="0.3">
      <c r="A606" t="s">
        <v>661</v>
      </c>
      <c r="B606" s="2">
        <v>45139</v>
      </c>
      <c r="C606" t="s">
        <v>41</v>
      </c>
      <c r="D606" t="s">
        <v>42</v>
      </c>
      <c r="E606" t="s">
        <v>15</v>
      </c>
      <c r="F606" t="s">
        <v>49</v>
      </c>
      <c r="G606" t="s">
        <v>94</v>
      </c>
      <c r="H606">
        <v>4</v>
      </c>
      <c r="I606">
        <v>1114.29</v>
      </c>
      <c r="J606">
        <v>4457.16</v>
      </c>
      <c r="K606">
        <v>1090.6199999999999</v>
      </c>
      <c r="L606" t="s">
        <v>18</v>
      </c>
      <c r="M606">
        <f>YEAR(SalesData[[#This Row],[Order Date]])</f>
        <v>2023</v>
      </c>
      <c r="N606">
        <f>MONTH(SalesData[[#This Row],[Order Date]])</f>
        <v>8</v>
      </c>
      <c r="O606" t="str">
        <f>TEXT(SalesData[[#This Row],[Order Date]],"mmmm")</f>
        <v>August</v>
      </c>
      <c r="P606" t="str">
        <f>TEXT(SalesData[[#This Row],[Order Date]], "mmmm yyyyy")</f>
        <v>August 2023</v>
      </c>
      <c r="Q606" s="3">
        <f>IF(SalesData[[#This Row],[Total Sales]]=0,0,SalesData[[#This Row],[Profit]]/SalesData[[#This Row],[Total Sales]])</f>
        <v>0.24468944350214036</v>
      </c>
    </row>
    <row r="607" spans="1:17" x14ac:dyDescent="0.3">
      <c r="A607" t="s">
        <v>662</v>
      </c>
      <c r="B607" s="2">
        <v>45139</v>
      </c>
      <c r="C607" t="s">
        <v>13</v>
      </c>
      <c r="D607" t="s">
        <v>14</v>
      </c>
      <c r="E607" t="s">
        <v>27</v>
      </c>
      <c r="F607" t="s">
        <v>49</v>
      </c>
      <c r="G607" t="s">
        <v>72</v>
      </c>
      <c r="H607">
        <v>1</v>
      </c>
      <c r="I607">
        <v>2387.4299999999998</v>
      </c>
      <c r="J607">
        <v>2387.4299999999998</v>
      </c>
      <c r="K607">
        <v>528.17999999999995</v>
      </c>
      <c r="L607" t="s">
        <v>18</v>
      </c>
      <c r="M607">
        <f>YEAR(SalesData[[#This Row],[Order Date]])</f>
        <v>2023</v>
      </c>
      <c r="N607">
        <f>MONTH(SalesData[[#This Row],[Order Date]])</f>
        <v>8</v>
      </c>
      <c r="O607" t="str">
        <f>TEXT(SalesData[[#This Row],[Order Date]],"mmmm")</f>
        <v>August</v>
      </c>
      <c r="P607" t="str">
        <f>TEXT(SalesData[[#This Row],[Order Date]], "mmmm yyyyy")</f>
        <v>August 2023</v>
      </c>
      <c r="Q607" s="3">
        <f>IF(SalesData[[#This Row],[Total Sales]]=0,0,SalesData[[#This Row],[Profit]]/SalesData[[#This Row],[Total Sales]])</f>
        <v>0.22123371156431812</v>
      </c>
    </row>
    <row r="608" spans="1:17" x14ac:dyDescent="0.3">
      <c r="A608" t="s">
        <v>663</v>
      </c>
      <c r="B608" s="2">
        <v>45139</v>
      </c>
      <c r="C608" t="s">
        <v>20</v>
      </c>
      <c r="D608" t="s">
        <v>21</v>
      </c>
      <c r="E608" t="s">
        <v>37</v>
      </c>
      <c r="F608" t="s">
        <v>49</v>
      </c>
      <c r="G608" t="s">
        <v>50</v>
      </c>
      <c r="H608">
        <v>5</v>
      </c>
      <c r="I608">
        <v>1925.59</v>
      </c>
      <c r="J608">
        <v>9627.9500000000007</v>
      </c>
      <c r="K608">
        <v>962.82</v>
      </c>
      <c r="L608" t="s">
        <v>34</v>
      </c>
      <c r="M608">
        <f>YEAR(SalesData[[#This Row],[Order Date]])</f>
        <v>2023</v>
      </c>
      <c r="N608">
        <f>MONTH(SalesData[[#This Row],[Order Date]])</f>
        <v>8</v>
      </c>
      <c r="O608" t="str">
        <f>TEXT(SalesData[[#This Row],[Order Date]],"mmmm")</f>
        <v>August</v>
      </c>
      <c r="P608" t="str">
        <f>TEXT(SalesData[[#This Row],[Order Date]], "mmmm yyyyy")</f>
        <v>August 2023</v>
      </c>
      <c r="Q608" s="3">
        <f>IF(SalesData[[#This Row],[Total Sales]]=0,0,SalesData[[#This Row],[Profit]]/SalesData[[#This Row],[Total Sales]])</f>
        <v>0.10000259660675428</v>
      </c>
    </row>
    <row r="609" spans="1:17" x14ac:dyDescent="0.3">
      <c r="A609" t="s">
        <v>664</v>
      </c>
      <c r="B609" s="2">
        <v>45141</v>
      </c>
      <c r="C609" t="s">
        <v>41</v>
      </c>
      <c r="D609" t="s">
        <v>42</v>
      </c>
      <c r="E609" t="s">
        <v>27</v>
      </c>
      <c r="F609" t="s">
        <v>49</v>
      </c>
      <c r="G609" t="s">
        <v>72</v>
      </c>
      <c r="H609">
        <v>3</v>
      </c>
      <c r="I609">
        <v>530.44000000000005</v>
      </c>
      <c r="J609">
        <v>1591.32</v>
      </c>
      <c r="K609">
        <v>353.52</v>
      </c>
      <c r="L609" t="s">
        <v>18</v>
      </c>
      <c r="M609">
        <f>YEAR(SalesData[[#This Row],[Order Date]])</f>
        <v>2023</v>
      </c>
      <c r="N609">
        <f>MONTH(SalesData[[#This Row],[Order Date]])</f>
        <v>8</v>
      </c>
      <c r="O609" t="str">
        <f>TEXT(SalesData[[#This Row],[Order Date]],"mmmm")</f>
        <v>August</v>
      </c>
      <c r="P609" t="str">
        <f>TEXT(SalesData[[#This Row],[Order Date]], "mmmm yyyyy")</f>
        <v>August 2023</v>
      </c>
      <c r="Q609" s="3">
        <f>IF(SalesData[[#This Row],[Total Sales]]=0,0,SalesData[[#This Row],[Profit]]/SalesData[[#This Row],[Total Sales]])</f>
        <v>0.22215519191614508</v>
      </c>
    </row>
    <row r="610" spans="1:17" x14ac:dyDescent="0.3">
      <c r="A610" t="s">
        <v>665</v>
      </c>
      <c r="B610" s="2">
        <v>45141</v>
      </c>
      <c r="C610" t="s">
        <v>30</v>
      </c>
      <c r="D610" t="s">
        <v>31</v>
      </c>
      <c r="E610" t="s">
        <v>27</v>
      </c>
      <c r="F610" t="s">
        <v>22</v>
      </c>
      <c r="G610" t="s">
        <v>58</v>
      </c>
      <c r="H610">
        <v>1</v>
      </c>
      <c r="I610">
        <v>842.58</v>
      </c>
      <c r="J610">
        <v>842.58</v>
      </c>
      <c r="K610">
        <v>224.85</v>
      </c>
      <c r="L610" t="s">
        <v>18</v>
      </c>
      <c r="M610">
        <f>YEAR(SalesData[[#This Row],[Order Date]])</f>
        <v>2023</v>
      </c>
      <c r="N610">
        <f>MONTH(SalesData[[#This Row],[Order Date]])</f>
        <v>8</v>
      </c>
      <c r="O610" t="str">
        <f>TEXT(SalesData[[#This Row],[Order Date]],"mmmm")</f>
        <v>August</v>
      </c>
      <c r="P610" t="str">
        <f>TEXT(SalesData[[#This Row],[Order Date]], "mmmm yyyyy")</f>
        <v>August 2023</v>
      </c>
      <c r="Q610" s="3">
        <f>IF(SalesData[[#This Row],[Total Sales]]=0,0,SalesData[[#This Row],[Profit]]/SalesData[[#This Row],[Total Sales]])</f>
        <v>0.26685893327636545</v>
      </c>
    </row>
    <row r="611" spans="1:17" x14ac:dyDescent="0.3">
      <c r="A611" t="s">
        <v>666</v>
      </c>
      <c r="B611" s="2">
        <v>45141</v>
      </c>
      <c r="C611" t="s">
        <v>41</v>
      </c>
      <c r="D611" t="s">
        <v>67</v>
      </c>
      <c r="E611" t="s">
        <v>15</v>
      </c>
      <c r="F611" t="s">
        <v>46</v>
      </c>
      <c r="G611" t="s">
        <v>47</v>
      </c>
      <c r="H611">
        <v>6</v>
      </c>
      <c r="I611">
        <v>1496.07</v>
      </c>
      <c r="J611">
        <v>8976.42</v>
      </c>
      <c r="K611">
        <v>1545.69</v>
      </c>
      <c r="L611" t="s">
        <v>18</v>
      </c>
      <c r="M611">
        <f>YEAR(SalesData[[#This Row],[Order Date]])</f>
        <v>2023</v>
      </c>
      <c r="N611">
        <f>MONTH(SalesData[[#This Row],[Order Date]])</f>
        <v>8</v>
      </c>
      <c r="O611" t="str">
        <f>TEXT(SalesData[[#This Row],[Order Date]],"mmmm")</f>
        <v>August</v>
      </c>
      <c r="P611" t="str">
        <f>TEXT(SalesData[[#This Row],[Order Date]], "mmmm yyyyy")</f>
        <v>August 2023</v>
      </c>
      <c r="Q611" s="3">
        <f>IF(SalesData[[#This Row],[Total Sales]]=0,0,SalesData[[#This Row],[Profit]]/SalesData[[#This Row],[Total Sales]])</f>
        <v>0.17219448287847494</v>
      </c>
    </row>
    <row r="612" spans="1:17" x14ac:dyDescent="0.3">
      <c r="A612" t="s">
        <v>667</v>
      </c>
      <c r="B612" s="2">
        <v>45142</v>
      </c>
      <c r="C612" t="s">
        <v>41</v>
      </c>
      <c r="D612" t="s">
        <v>42</v>
      </c>
      <c r="E612" t="s">
        <v>37</v>
      </c>
      <c r="F612" t="s">
        <v>32</v>
      </c>
      <c r="G612" t="s">
        <v>33</v>
      </c>
      <c r="H612">
        <v>6</v>
      </c>
      <c r="I612">
        <v>119.36</v>
      </c>
      <c r="J612">
        <v>716.16</v>
      </c>
      <c r="K612">
        <v>101.7</v>
      </c>
      <c r="L612" t="s">
        <v>18</v>
      </c>
      <c r="M612">
        <f>YEAR(SalesData[[#This Row],[Order Date]])</f>
        <v>2023</v>
      </c>
      <c r="N612">
        <f>MONTH(SalesData[[#This Row],[Order Date]])</f>
        <v>8</v>
      </c>
      <c r="O612" t="str">
        <f>TEXT(SalesData[[#This Row],[Order Date]],"mmmm")</f>
        <v>August</v>
      </c>
      <c r="P612" t="str">
        <f>TEXT(SalesData[[#This Row],[Order Date]], "mmmm yyyyy")</f>
        <v>August 2023</v>
      </c>
      <c r="Q612" s="3">
        <f>IF(SalesData[[#This Row],[Total Sales]]=0,0,SalesData[[#This Row],[Profit]]/SalesData[[#This Row],[Total Sales]])</f>
        <v>0.1420073726541555</v>
      </c>
    </row>
    <row r="613" spans="1:17" x14ac:dyDescent="0.3">
      <c r="A613" t="s">
        <v>668</v>
      </c>
      <c r="B613" s="2">
        <v>45142</v>
      </c>
      <c r="C613" t="s">
        <v>30</v>
      </c>
      <c r="D613" t="s">
        <v>31</v>
      </c>
      <c r="E613" t="s">
        <v>27</v>
      </c>
      <c r="F613" t="s">
        <v>16</v>
      </c>
      <c r="G613" t="s">
        <v>38</v>
      </c>
      <c r="H613">
        <v>4</v>
      </c>
      <c r="I613">
        <v>347.68</v>
      </c>
      <c r="J613">
        <v>1390.72</v>
      </c>
      <c r="K613">
        <v>194</v>
      </c>
      <c r="L613" t="s">
        <v>34</v>
      </c>
      <c r="M613">
        <f>YEAR(SalesData[[#This Row],[Order Date]])</f>
        <v>2023</v>
      </c>
      <c r="N613">
        <f>MONTH(SalesData[[#This Row],[Order Date]])</f>
        <v>8</v>
      </c>
      <c r="O613" t="str">
        <f>TEXT(SalesData[[#This Row],[Order Date]],"mmmm")</f>
        <v>August</v>
      </c>
      <c r="P613" t="str">
        <f>TEXT(SalesData[[#This Row],[Order Date]], "mmmm yyyyy")</f>
        <v>August 2023</v>
      </c>
      <c r="Q613" s="3">
        <f>IF(SalesData[[#This Row],[Total Sales]]=0,0,SalesData[[#This Row],[Profit]]/SalesData[[#This Row],[Total Sales]])</f>
        <v>0.13949608835710997</v>
      </c>
    </row>
    <row r="614" spans="1:17" x14ac:dyDescent="0.3">
      <c r="A614" t="s">
        <v>669</v>
      </c>
      <c r="B614" s="2">
        <v>45142</v>
      </c>
      <c r="C614" t="s">
        <v>13</v>
      </c>
      <c r="D614" t="s">
        <v>36</v>
      </c>
      <c r="E614" t="s">
        <v>27</v>
      </c>
      <c r="F614" t="s">
        <v>49</v>
      </c>
      <c r="G614" t="s">
        <v>72</v>
      </c>
      <c r="H614">
        <v>5</v>
      </c>
      <c r="I614">
        <v>2453.7399999999998</v>
      </c>
      <c r="J614">
        <v>12268.7</v>
      </c>
      <c r="K614">
        <v>2820.6</v>
      </c>
      <c r="L614" t="s">
        <v>34</v>
      </c>
      <c r="M614">
        <f>YEAR(SalesData[[#This Row],[Order Date]])</f>
        <v>2023</v>
      </c>
      <c r="N614">
        <f>MONTH(SalesData[[#This Row],[Order Date]])</f>
        <v>8</v>
      </c>
      <c r="O614" t="str">
        <f>TEXT(SalesData[[#This Row],[Order Date]],"mmmm")</f>
        <v>August</v>
      </c>
      <c r="P614" t="str">
        <f>TEXT(SalesData[[#This Row],[Order Date]], "mmmm yyyyy")</f>
        <v>August 2023</v>
      </c>
      <c r="Q614" s="3">
        <f>IF(SalesData[[#This Row],[Total Sales]]=0,0,SalesData[[#This Row],[Profit]]/SalesData[[#This Row],[Total Sales]])</f>
        <v>0.22990210861786495</v>
      </c>
    </row>
    <row r="615" spans="1:17" x14ac:dyDescent="0.3">
      <c r="A615" t="s">
        <v>670</v>
      </c>
      <c r="B615" s="2">
        <v>45145</v>
      </c>
      <c r="C615" t="s">
        <v>13</v>
      </c>
      <c r="D615" t="s">
        <v>36</v>
      </c>
      <c r="E615" t="s">
        <v>37</v>
      </c>
      <c r="F615" t="s">
        <v>32</v>
      </c>
      <c r="G615" t="s">
        <v>60</v>
      </c>
      <c r="H615">
        <v>5</v>
      </c>
      <c r="I615">
        <v>113.24</v>
      </c>
      <c r="J615">
        <v>566.20000000000005</v>
      </c>
      <c r="K615">
        <v>71.930000000000007</v>
      </c>
      <c r="L615" t="s">
        <v>34</v>
      </c>
      <c r="M615">
        <f>YEAR(SalesData[[#This Row],[Order Date]])</f>
        <v>2023</v>
      </c>
      <c r="N615">
        <f>MONTH(SalesData[[#This Row],[Order Date]])</f>
        <v>8</v>
      </c>
      <c r="O615" t="str">
        <f>TEXT(SalesData[[#This Row],[Order Date]],"mmmm")</f>
        <v>August</v>
      </c>
      <c r="P615" t="str">
        <f>TEXT(SalesData[[#This Row],[Order Date]], "mmmm yyyyy")</f>
        <v>August 2023</v>
      </c>
      <c r="Q615" s="3">
        <f>IF(SalesData[[#This Row],[Total Sales]]=0,0,SalesData[[#This Row],[Profit]]/SalesData[[#This Row],[Total Sales]])</f>
        <v>0.12703991522430236</v>
      </c>
    </row>
    <row r="616" spans="1:17" x14ac:dyDescent="0.3">
      <c r="A616" t="s">
        <v>671</v>
      </c>
      <c r="B616" s="2">
        <v>45146</v>
      </c>
      <c r="C616" t="s">
        <v>13</v>
      </c>
      <c r="D616" t="s">
        <v>14</v>
      </c>
      <c r="E616" t="s">
        <v>15</v>
      </c>
      <c r="F616" t="s">
        <v>16</v>
      </c>
      <c r="G616" t="s">
        <v>82</v>
      </c>
      <c r="H616">
        <v>2</v>
      </c>
      <c r="I616">
        <v>370.24</v>
      </c>
      <c r="J616">
        <v>740.48</v>
      </c>
      <c r="K616">
        <v>205.35</v>
      </c>
      <c r="L616" t="s">
        <v>18</v>
      </c>
      <c r="M616">
        <f>YEAR(SalesData[[#This Row],[Order Date]])</f>
        <v>2023</v>
      </c>
      <c r="N616">
        <f>MONTH(SalesData[[#This Row],[Order Date]])</f>
        <v>8</v>
      </c>
      <c r="O616" t="str">
        <f>TEXT(SalesData[[#This Row],[Order Date]],"mmmm")</f>
        <v>August</v>
      </c>
      <c r="P616" t="str">
        <f>TEXT(SalesData[[#This Row],[Order Date]], "mmmm yyyyy")</f>
        <v>August 2023</v>
      </c>
      <c r="Q616" s="3">
        <f>IF(SalesData[[#This Row],[Total Sales]]=0,0,SalesData[[#This Row],[Profit]]/SalesData[[#This Row],[Total Sales]])</f>
        <v>0.2773201166810717</v>
      </c>
    </row>
    <row r="617" spans="1:17" x14ac:dyDescent="0.3">
      <c r="A617" t="s">
        <v>672</v>
      </c>
      <c r="B617" s="2">
        <v>45146</v>
      </c>
      <c r="C617" t="s">
        <v>41</v>
      </c>
      <c r="D617" t="s">
        <v>67</v>
      </c>
      <c r="E617" t="s">
        <v>37</v>
      </c>
      <c r="F617" t="s">
        <v>49</v>
      </c>
      <c r="G617" t="s">
        <v>94</v>
      </c>
      <c r="H617">
        <v>3</v>
      </c>
      <c r="I617">
        <v>2147.9899999999998</v>
      </c>
      <c r="J617">
        <v>6443.97</v>
      </c>
      <c r="K617">
        <v>1165.72</v>
      </c>
      <c r="L617" t="s">
        <v>18</v>
      </c>
      <c r="M617">
        <f>YEAR(SalesData[[#This Row],[Order Date]])</f>
        <v>2023</v>
      </c>
      <c r="N617">
        <f>MONTH(SalesData[[#This Row],[Order Date]])</f>
        <v>8</v>
      </c>
      <c r="O617" t="str">
        <f>TEXT(SalesData[[#This Row],[Order Date]],"mmmm")</f>
        <v>August</v>
      </c>
      <c r="P617" t="str">
        <f>TEXT(SalesData[[#This Row],[Order Date]], "mmmm yyyyy")</f>
        <v>August 2023</v>
      </c>
      <c r="Q617" s="3">
        <f>IF(SalesData[[#This Row],[Total Sales]]=0,0,SalesData[[#This Row],[Profit]]/SalesData[[#This Row],[Total Sales]])</f>
        <v>0.18090090425622712</v>
      </c>
    </row>
    <row r="618" spans="1:17" x14ac:dyDescent="0.3">
      <c r="A618" t="s">
        <v>673</v>
      </c>
      <c r="B618" s="2">
        <v>45150</v>
      </c>
      <c r="C618" t="s">
        <v>20</v>
      </c>
      <c r="D618" t="s">
        <v>21</v>
      </c>
      <c r="E618" t="s">
        <v>27</v>
      </c>
      <c r="F618" t="s">
        <v>16</v>
      </c>
      <c r="G618" t="s">
        <v>38</v>
      </c>
      <c r="H618">
        <v>4</v>
      </c>
      <c r="I618">
        <v>710.89</v>
      </c>
      <c r="J618">
        <v>2843.56</v>
      </c>
      <c r="K618">
        <v>316.82</v>
      </c>
      <c r="L618" t="s">
        <v>34</v>
      </c>
      <c r="M618">
        <f>YEAR(SalesData[[#This Row],[Order Date]])</f>
        <v>2023</v>
      </c>
      <c r="N618">
        <f>MONTH(SalesData[[#This Row],[Order Date]])</f>
        <v>8</v>
      </c>
      <c r="O618" t="str">
        <f>TEXT(SalesData[[#This Row],[Order Date]],"mmmm")</f>
        <v>August</v>
      </c>
      <c r="P618" t="str">
        <f>TEXT(SalesData[[#This Row],[Order Date]], "mmmm yyyyy")</f>
        <v>August 2023</v>
      </c>
      <c r="Q618" s="3">
        <f>IF(SalesData[[#This Row],[Total Sales]]=0,0,SalesData[[#This Row],[Profit]]/SalesData[[#This Row],[Total Sales]])</f>
        <v>0.11141667487234312</v>
      </c>
    </row>
    <row r="619" spans="1:17" x14ac:dyDescent="0.3">
      <c r="A619" t="s">
        <v>674</v>
      </c>
      <c r="B619" s="2">
        <v>45150</v>
      </c>
      <c r="C619" t="s">
        <v>41</v>
      </c>
      <c r="D619" t="s">
        <v>42</v>
      </c>
      <c r="E619" t="s">
        <v>37</v>
      </c>
      <c r="F619" t="s">
        <v>46</v>
      </c>
      <c r="G619" t="s">
        <v>68</v>
      </c>
      <c r="H619">
        <v>6</v>
      </c>
      <c r="I619">
        <v>1914.09</v>
      </c>
      <c r="J619">
        <v>11484.54</v>
      </c>
      <c r="K619">
        <v>2404.54</v>
      </c>
      <c r="L619" t="s">
        <v>34</v>
      </c>
      <c r="M619">
        <f>YEAR(SalesData[[#This Row],[Order Date]])</f>
        <v>2023</v>
      </c>
      <c r="N619">
        <f>MONTH(SalesData[[#This Row],[Order Date]])</f>
        <v>8</v>
      </c>
      <c r="O619" t="str">
        <f>TEXT(SalesData[[#This Row],[Order Date]],"mmmm")</f>
        <v>August</v>
      </c>
      <c r="P619" t="str">
        <f>TEXT(SalesData[[#This Row],[Order Date]], "mmmm yyyyy")</f>
        <v>August 2023</v>
      </c>
      <c r="Q619" s="3">
        <f>IF(SalesData[[#This Row],[Total Sales]]=0,0,SalesData[[#This Row],[Profit]]/SalesData[[#This Row],[Total Sales]])</f>
        <v>0.2093719034458498</v>
      </c>
    </row>
    <row r="620" spans="1:17" x14ac:dyDescent="0.3">
      <c r="A620" t="s">
        <v>675</v>
      </c>
      <c r="B620" s="2">
        <v>45151</v>
      </c>
      <c r="C620" t="s">
        <v>13</v>
      </c>
      <c r="D620" t="s">
        <v>36</v>
      </c>
      <c r="E620" t="s">
        <v>27</v>
      </c>
      <c r="F620" t="s">
        <v>32</v>
      </c>
      <c r="G620" t="s">
        <v>60</v>
      </c>
      <c r="H620">
        <v>9</v>
      </c>
      <c r="I620">
        <v>308.14</v>
      </c>
      <c r="J620">
        <v>2773.26</v>
      </c>
      <c r="K620">
        <v>710.97</v>
      </c>
      <c r="L620" t="s">
        <v>18</v>
      </c>
      <c r="M620">
        <f>YEAR(SalesData[[#This Row],[Order Date]])</f>
        <v>2023</v>
      </c>
      <c r="N620">
        <f>MONTH(SalesData[[#This Row],[Order Date]])</f>
        <v>8</v>
      </c>
      <c r="O620" t="str">
        <f>TEXT(SalesData[[#This Row],[Order Date]],"mmmm")</f>
        <v>August</v>
      </c>
      <c r="P620" t="str">
        <f>TEXT(SalesData[[#This Row],[Order Date]], "mmmm yyyyy")</f>
        <v>August 2023</v>
      </c>
      <c r="Q620" s="3">
        <f>IF(SalesData[[#This Row],[Total Sales]]=0,0,SalesData[[#This Row],[Profit]]/SalesData[[#This Row],[Total Sales]])</f>
        <v>0.25636615391272366</v>
      </c>
    </row>
    <row r="621" spans="1:17" x14ac:dyDescent="0.3">
      <c r="A621" t="s">
        <v>676</v>
      </c>
      <c r="B621" s="2">
        <v>45152</v>
      </c>
      <c r="C621" t="s">
        <v>20</v>
      </c>
      <c r="D621" t="s">
        <v>121</v>
      </c>
      <c r="E621" t="s">
        <v>15</v>
      </c>
      <c r="F621" t="s">
        <v>32</v>
      </c>
      <c r="G621" t="s">
        <v>99</v>
      </c>
      <c r="H621">
        <v>2</v>
      </c>
      <c r="I621">
        <v>597.86</v>
      </c>
      <c r="J621">
        <v>1195.72</v>
      </c>
      <c r="K621">
        <v>348.51</v>
      </c>
      <c r="L621" t="s">
        <v>18</v>
      </c>
      <c r="M621">
        <f>YEAR(SalesData[[#This Row],[Order Date]])</f>
        <v>2023</v>
      </c>
      <c r="N621">
        <f>MONTH(SalesData[[#This Row],[Order Date]])</f>
        <v>8</v>
      </c>
      <c r="O621" t="str">
        <f>TEXT(SalesData[[#This Row],[Order Date]],"mmmm")</f>
        <v>August</v>
      </c>
      <c r="P621" t="str">
        <f>TEXT(SalesData[[#This Row],[Order Date]], "mmmm yyyyy")</f>
        <v>August 2023</v>
      </c>
      <c r="Q621" s="3">
        <f>IF(SalesData[[#This Row],[Total Sales]]=0,0,SalesData[[#This Row],[Profit]]/SalesData[[#This Row],[Total Sales]])</f>
        <v>0.29146455691968015</v>
      </c>
    </row>
    <row r="622" spans="1:17" x14ac:dyDescent="0.3">
      <c r="A622" t="s">
        <v>677</v>
      </c>
      <c r="B622" s="2">
        <v>45152</v>
      </c>
      <c r="C622" t="s">
        <v>13</v>
      </c>
      <c r="D622" t="s">
        <v>36</v>
      </c>
      <c r="E622" t="s">
        <v>37</v>
      </c>
      <c r="F622" t="s">
        <v>22</v>
      </c>
      <c r="G622" t="s">
        <v>91</v>
      </c>
      <c r="H622">
        <v>5</v>
      </c>
      <c r="I622">
        <v>2452.81</v>
      </c>
      <c r="J622">
        <v>12264.05</v>
      </c>
      <c r="K622">
        <v>2226.13</v>
      </c>
      <c r="L622" t="s">
        <v>18</v>
      </c>
      <c r="M622">
        <f>YEAR(SalesData[[#This Row],[Order Date]])</f>
        <v>2023</v>
      </c>
      <c r="N622">
        <f>MONTH(SalesData[[#This Row],[Order Date]])</f>
        <v>8</v>
      </c>
      <c r="O622" t="str">
        <f>TEXT(SalesData[[#This Row],[Order Date]],"mmmm")</f>
        <v>August</v>
      </c>
      <c r="P622" t="str">
        <f>TEXT(SalesData[[#This Row],[Order Date]], "mmmm yyyyy")</f>
        <v>August 2023</v>
      </c>
      <c r="Q622" s="3">
        <f>IF(SalesData[[#This Row],[Total Sales]]=0,0,SalesData[[#This Row],[Profit]]/SalesData[[#This Row],[Total Sales]])</f>
        <v>0.18151670940676207</v>
      </c>
    </row>
    <row r="623" spans="1:17" x14ac:dyDescent="0.3">
      <c r="A623" t="s">
        <v>678</v>
      </c>
      <c r="B623" s="2">
        <v>45152</v>
      </c>
      <c r="C623" t="s">
        <v>25</v>
      </c>
      <c r="D623" t="s">
        <v>26</v>
      </c>
      <c r="E623" t="s">
        <v>37</v>
      </c>
      <c r="F623" t="s">
        <v>16</v>
      </c>
      <c r="G623" t="s">
        <v>28</v>
      </c>
      <c r="H623">
        <v>3</v>
      </c>
      <c r="I623">
        <v>126.23</v>
      </c>
      <c r="J623">
        <v>378.69</v>
      </c>
      <c r="K623">
        <v>93.86</v>
      </c>
      <c r="L623" t="s">
        <v>34</v>
      </c>
      <c r="M623">
        <f>YEAR(SalesData[[#This Row],[Order Date]])</f>
        <v>2023</v>
      </c>
      <c r="N623">
        <f>MONTH(SalesData[[#This Row],[Order Date]])</f>
        <v>8</v>
      </c>
      <c r="O623" t="str">
        <f>TEXT(SalesData[[#This Row],[Order Date]],"mmmm")</f>
        <v>August</v>
      </c>
      <c r="P623" t="str">
        <f>TEXT(SalesData[[#This Row],[Order Date]], "mmmm yyyyy")</f>
        <v>August 2023</v>
      </c>
      <c r="Q623" s="3">
        <f>IF(SalesData[[#This Row],[Total Sales]]=0,0,SalesData[[#This Row],[Profit]]/SalesData[[#This Row],[Total Sales]])</f>
        <v>0.24785444558874012</v>
      </c>
    </row>
    <row r="624" spans="1:17" x14ac:dyDescent="0.3">
      <c r="A624" t="s">
        <v>679</v>
      </c>
      <c r="B624" s="2">
        <v>45154</v>
      </c>
      <c r="C624" t="s">
        <v>13</v>
      </c>
      <c r="D624" t="s">
        <v>14</v>
      </c>
      <c r="E624" t="s">
        <v>15</v>
      </c>
      <c r="F624" t="s">
        <v>22</v>
      </c>
      <c r="G624" t="s">
        <v>91</v>
      </c>
      <c r="H624">
        <v>6</v>
      </c>
      <c r="I624">
        <v>1101.01</v>
      </c>
      <c r="J624">
        <v>6606.06</v>
      </c>
      <c r="K624">
        <v>926.26</v>
      </c>
      <c r="L624" t="s">
        <v>34</v>
      </c>
      <c r="M624">
        <f>YEAR(SalesData[[#This Row],[Order Date]])</f>
        <v>2023</v>
      </c>
      <c r="N624">
        <f>MONTH(SalesData[[#This Row],[Order Date]])</f>
        <v>8</v>
      </c>
      <c r="O624" t="str">
        <f>TEXT(SalesData[[#This Row],[Order Date]],"mmmm")</f>
        <v>August</v>
      </c>
      <c r="P624" t="str">
        <f>TEXT(SalesData[[#This Row],[Order Date]], "mmmm yyyyy")</f>
        <v>August 2023</v>
      </c>
      <c r="Q624" s="3">
        <f>IF(SalesData[[#This Row],[Total Sales]]=0,0,SalesData[[#This Row],[Profit]]/SalesData[[#This Row],[Total Sales]])</f>
        <v>0.14021368258841124</v>
      </c>
    </row>
    <row r="625" spans="1:17" x14ac:dyDescent="0.3">
      <c r="A625" t="s">
        <v>680</v>
      </c>
      <c r="B625" s="2">
        <v>45154</v>
      </c>
      <c r="C625" t="s">
        <v>13</v>
      </c>
      <c r="D625" t="s">
        <v>14</v>
      </c>
      <c r="E625" t="s">
        <v>27</v>
      </c>
      <c r="F625" t="s">
        <v>16</v>
      </c>
      <c r="G625" t="s">
        <v>38</v>
      </c>
      <c r="H625">
        <v>1</v>
      </c>
      <c r="I625">
        <v>1718.55</v>
      </c>
      <c r="J625">
        <v>1718.55</v>
      </c>
      <c r="K625">
        <v>253.49</v>
      </c>
      <c r="L625" t="s">
        <v>18</v>
      </c>
      <c r="M625">
        <f>YEAR(SalesData[[#This Row],[Order Date]])</f>
        <v>2023</v>
      </c>
      <c r="N625">
        <f>MONTH(SalesData[[#This Row],[Order Date]])</f>
        <v>8</v>
      </c>
      <c r="O625" t="str">
        <f>TEXT(SalesData[[#This Row],[Order Date]],"mmmm")</f>
        <v>August</v>
      </c>
      <c r="P625" t="str">
        <f>TEXT(SalesData[[#This Row],[Order Date]], "mmmm yyyyy")</f>
        <v>August 2023</v>
      </c>
      <c r="Q625" s="3">
        <f>IF(SalesData[[#This Row],[Total Sales]]=0,0,SalesData[[#This Row],[Profit]]/SalesData[[#This Row],[Total Sales]])</f>
        <v>0.14750225480783219</v>
      </c>
    </row>
    <row r="626" spans="1:17" x14ac:dyDescent="0.3">
      <c r="A626" t="s">
        <v>681</v>
      </c>
      <c r="B626" s="2">
        <v>45154</v>
      </c>
      <c r="C626" t="s">
        <v>41</v>
      </c>
      <c r="D626" t="s">
        <v>42</v>
      </c>
      <c r="E626" t="s">
        <v>37</v>
      </c>
      <c r="F626" t="s">
        <v>32</v>
      </c>
      <c r="G626" t="s">
        <v>56</v>
      </c>
      <c r="H626">
        <v>5</v>
      </c>
      <c r="I626">
        <v>1633.82</v>
      </c>
      <c r="J626">
        <v>8169.1</v>
      </c>
      <c r="K626">
        <v>2408.5700000000002</v>
      </c>
      <c r="L626" t="s">
        <v>34</v>
      </c>
      <c r="M626">
        <f>YEAR(SalesData[[#This Row],[Order Date]])</f>
        <v>2023</v>
      </c>
      <c r="N626">
        <f>MONTH(SalesData[[#This Row],[Order Date]])</f>
        <v>8</v>
      </c>
      <c r="O626" t="str">
        <f>TEXT(SalesData[[#This Row],[Order Date]],"mmmm")</f>
        <v>August</v>
      </c>
      <c r="P626" t="str">
        <f>TEXT(SalesData[[#This Row],[Order Date]], "mmmm yyyyy")</f>
        <v>August 2023</v>
      </c>
      <c r="Q626" s="3">
        <f>IF(SalesData[[#This Row],[Total Sales]]=0,0,SalesData[[#This Row],[Profit]]/SalesData[[#This Row],[Total Sales]])</f>
        <v>0.29483908876130788</v>
      </c>
    </row>
    <row r="627" spans="1:17" x14ac:dyDescent="0.3">
      <c r="A627" t="s">
        <v>682</v>
      </c>
      <c r="B627" s="2">
        <v>45155</v>
      </c>
      <c r="C627" t="s">
        <v>20</v>
      </c>
      <c r="D627" t="s">
        <v>21</v>
      </c>
      <c r="E627" t="s">
        <v>37</v>
      </c>
      <c r="F627" t="s">
        <v>32</v>
      </c>
      <c r="G627" t="s">
        <v>60</v>
      </c>
      <c r="H627">
        <v>5</v>
      </c>
      <c r="I627">
        <v>669.83</v>
      </c>
      <c r="J627">
        <v>3349.15</v>
      </c>
      <c r="K627">
        <v>800.72</v>
      </c>
      <c r="L627" t="s">
        <v>34</v>
      </c>
      <c r="M627">
        <f>YEAR(SalesData[[#This Row],[Order Date]])</f>
        <v>2023</v>
      </c>
      <c r="N627">
        <f>MONTH(SalesData[[#This Row],[Order Date]])</f>
        <v>8</v>
      </c>
      <c r="O627" t="str">
        <f>TEXT(SalesData[[#This Row],[Order Date]],"mmmm")</f>
        <v>August</v>
      </c>
      <c r="P627" t="str">
        <f>TEXT(SalesData[[#This Row],[Order Date]], "mmmm yyyyy")</f>
        <v>August 2023</v>
      </c>
      <c r="Q627" s="3">
        <f>IF(SalesData[[#This Row],[Total Sales]]=0,0,SalesData[[#This Row],[Profit]]/SalesData[[#This Row],[Total Sales]])</f>
        <v>0.23908155800725558</v>
      </c>
    </row>
    <row r="628" spans="1:17" x14ac:dyDescent="0.3">
      <c r="A628" t="s">
        <v>683</v>
      </c>
      <c r="B628" s="2">
        <v>45155</v>
      </c>
      <c r="C628" t="s">
        <v>20</v>
      </c>
      <c r="D628" t="s">
        <v>121</v>
      </c>
      <c r="E628" t="s">
        <v>15</v>
      </c>
      <c r="F628" t="s">
        <v>32</v>
      </c>
      <c r="G628" t="s">
        <v>56</v>
      </c>
      <c r="H628">
        <v>1</v>
      </c>
      <c r="I628">
        <v>1612.01</v>
      </c>
      <c r="J628">
        <v>1612.01</v>
      </c>
      <c r="K628">
        <v>321.17</v>
      </c>
      <c r="L628" t="s">
        <v>34</v>
      </c>
      <c r="M628">
        <f>YEAR(SalesData[[#This Row],[Order Date]])</f>
        <v>2023</v>
      </c>
      <c r="N628">
        <f>MONTH(SalesData[[#This Row],[Order Date]])</f>
        <v>8</v>
      </c>
      <c r="O628" t="str">
        <f>TEXT(SalesData[[#This Row],[Order Date]],"mmmm")</f>
        <v>August</v>
      </c>
      <c r="P628" t="str">
        <f>TEXT(SalesData[[#This Row],[Order Date]], "mmmm yyyyy")</f>
        <v>August 2023</v>
      </c>
      <c r="Q628" s="3">
        <f>IF(SalesData[[#This Row],[Total Sales]]=0,0,SalesData[[#This Row],[Profit]]/SalesData[[#This Row],[Total Sales]])</f>
        <v>0.19923573675101272</v>
      </c>
    </row>
    <row r="629" spans="1:17" x14ac:dyDescent="0.3">
      <c r="A629" t="s">
        <v>684</v>
      </c>
      <c r="B629" s="2">
        <v>45159</v>
      </c>
      <c r="C629" t="s">
        <v>13</v>
      </c>
      <c r="D629" t="s">
        <v>36</v>
      </c>
      <c r="E629" t="s">
        <v>27</v>
      </c>
      <c r="F629" t="s">
        <v>16</v>
      </c>
      <c r="G629" t="s">
        <v>17</v>
      </c>
      <c r="H629">
        <v>1</v>
      </c>
      <c r="I629">
        <v>1005.19</v>
      </c>
      <c r="J629">
        <v>1005.19</v>
      </c>
      <c r="K629">
        <v>247.25</v>
      </c>
      <c r="L629" t="s">
        <v>18</v>
      </c>
      <c r="M629">
        <f>YEAR(SalesData[[#This Row],[Order Date]])</f>
        <v>2023</v>
      </c>
      <c r="N629">
        <f>MONTH(SalesData[[#This Row],[Order Date]])</f>
        <v>8</v>
      </c>
      <c r="O629" t="str">
        <f>TEXT(SalesData[[#This Row],[Order Date]],"mmmm")</f>
        <v>August</v>
      </c>
      <c r="P629" t="str">
        <f>TEXT(SalesData[[#This Row],[Order Date]], "mmmm yyyyy")</f>
        <v>August 2023</v>
      </c>
      <c r="Q629" s="3">
        <f>IF(SalesData[[#This Row],[Total Sales]]=0,0,SalesData[[#This Row],[Profit]]/SalesData[[#This Row],[Total Sales]])</f>
        <v>0.24597339806404758</v>
      </c>
    </row>
    <row r="630" spans="1:17" x14ac:dyDescent="0.3">
      <c r="A630" t="s">
        <v>685</v>
      </c>
      <c r="B630" s="2">
        <v>45159</v>
      </c>
      <c r="C630" t="s">
        <v>41</v>
      </c>
      <c r="D630" t="s">
        <v>42</v>
      </c>
      <c r="E630" t="s">
        <v>27</v>
      </c>
      <c r="F630" t="s">
        <v>49</v>
      </c>
      <c r="G630" t="s">
        <v>50</v>
      </c>
      <c r="H630">
        <v>9</v>
      </c>
      <c r="I630">
        <v>1224.42</v>
      </c>
      <c r="J630">
        <v>11019.78</v>
      </c>
      <c r="K630">
        <v>1793.42</v>
      </c>
      <c r="L630" t="s">
        <v>34</v>
      </c>
      <c r="M630">
        <f>YEAR(SalesData[[#This Row],[Order Date]])</f>
        <v>2023</v>
      </c>
      <c r="N630">
        <f>MONTH(SalesData[[#This Row],[Order Date]])</f>
        <v>8</v>
      </c>
      <c r="O630" t="str">
        <f>TEXT(SalesData[[#This Row],[Order Date]],"mmmm")</f>
        <v>August</v>
      </c>
      <c r="P630" t="str">
        <f>TEXT(SalesData[[#This Row],[Order Date]], "mmmm yyyyy")</f>
        <v>August 2023</v>
      </c>
      <c r="Q630" s="3">
        <f>IF(SalesData[[#This Row],[Total Sales]]=0,0,SalesData[[#This Row],[Profit]]/SalesData[[#This Row],[Total Sales]])</f>
        <v>0.16274553575479728</v>
      </c>
    </row>
    <row r="631" spans="1:17" x14ac:dyDescent="0.3">
      <c r="A631" t="s">
        <v>686</v>
      </c>
      <c r="B631" s="2">
        <v>45159</v>
      </c>
      <c r="C631" t="s">
        <v>25</v>
      </c>
      <c r="D631" t="s">
        <v>71</v>
      </c>
      <c r="E631" t="s">
        <v>37</v>
      </c>
      <c r="F631" t="s">
        <v>32</v>
      </c>
      <c r="G631" t="s">
        <v>60</v>
      </c>
      <c r="H631">
        <v>8</v>
      </c>
      <c r="I631">
        <v>1549.25</v>
      </c>
      <c r="J631">
        <v>12394</v>
      </c>
      <c r="K631">
        <v>1501.98</v>
      </c>
      <c r="L631" t="s">
        <v>34</v>
      </c>
      <c r="M631">
        <f>YEAR(SalesData[[#This Row],[Order Date]])</f>
        <v>2023</v>
      </c>
      <c r="N631">
        <f>MONTH(SalesData[[#This Row],[Order Date]])</f>
        <v>8</v>
      </c>
      <c r="O631" t="str">
        <f>TEXT(SalesData[[#This Row],[Order Date]],"mmmm")</f>
        <v>August</v>
      </c>
      <c r="P631" t="str">
        <f>TEXT(SalesData[[#This Row],[Order Date]], "mmmm yyyyy")</f>
        <v>August 2023</v>
      </c>
      <c r="Q631" s="3">
        <f>IF(SalesData[[#This Row],[Total Sales]]=0,0,SalesData[[#This Row],[Profit]]/SalesData[[#This Row],[Total Sales]])</f>
        <v>0.12118605776988865</v>
      </c>
    </row>
    <row r="632" spans="1:17" x14ac:dyDescent="0.3">
      <c r="A632" t="s">
        <v>687</v>
      </c>
      <c r="B632" s="2">
        <v>45160</v>
      </c>
      <c r="C632" t="s">
        <v>20</v>
      </c>
      <c r="D632" t="s">
        <v>21</v>
      </c>
      <c r="E632" t="s">
        <v>27</v>
      </c>
      <c r="F632" t="s">
        <v>16</v>
      </c>
      <c r="G632" t="s">
        <v>28</v>
      </c>
      <c r="H632">
        <v>6</v>
      </c>
      <c r="I632">
        <v>932.93</v>
      </c>
      <c r="J632">
        <v>5597.58</v>
      </c>
      <c r="K632">
        <v>636.45000000000005</v>
      </c>
      <c r="L632" t="s">
        <v>18</v>
      </c>
      <c r="M632">
        <f>YEAR(SalesData[[#This Row],[Order Date]])</f>
        <v>2023</v>
      </c>
      <c r="N632">
        <f>MONTH(SalesData[[#This Row],[Order Date]])</f>
        <v>8</v>
      </c>
      <c r="O632" t="str">
        <f>TEXT(SalesData[[#This Row],[Order Date]],"mmmm")</f>
        <v>August</v>
      </c>
      <c r="P632" t="str">
        <f>TEXT(SalesData[[#This Row],[Order Date]], "mmmm yyyyy")</f>
        <v>August 2023</v>
      </c>
      <c r="Q632" s="3">
        <f>IF(SalesData[[#This Row],[Total Sales]]=0,0,SalesData[[#This Row],[Profit]]/SalesData[[#This Row],[Total Sales]])</f>
        <v>0.11370092075504058</v>
      </c>
    </row>
    <row r="633" spans="1:17" x14ac:dyDescent="0.3">
      <c r="A633" t="s">
        <v>688</v>
      </c>
      <c r="B633" s="2">
        <v>45161</v>
      </c>
      <c r="C633" t="s">
        <v>30</v>
      </c>
      <c r="D633" t="s">
        <v>31</v>
      </c>
      <c r="E633" t="s">
        <v>27</v>
      </c>
      <c r="F633" t="s">
        <v>49</v>
      </c>
      <c r="G633" t="s">
        <v>50</v>
      </c>
      <c r="H633">
        <v>4</v>
      </c>
      <c r="I633">
        <v>1286.8699999999999</v>
      </c>
      <c r="J633">
        <v>5147.4799999999996</v>
      </c>
      <c r="K633">
        <v>1074.07</v>
      </c>
      <c r="L633" t="s">
        <v>18</v>
      </c>
      <c r="M633">
        <f>YEAR(SalesData[[#This Row],[Order Date]])</f>
        <v>2023</v>
      </c>
      <c r="N633">
        <f>MONTH(SalesData[[#This Row],[Order Date]])</f>
        <v>8</v>
      </c>
      <c r="O633" t="str">
        <f>TEXT(SalesData[[#This Row],[Order Date]],"mmmm")</f>
        <v>August</v>
      </c>
      <c r="P633" t="str">
        <f>TEXT(SalesData[[#This Row],[Order Date]], "mmmm yyyyy")</f>
        <v>August 2023</v>
      </c>
      <c r="Q633" s="3">
        <f>IF(SalesData[[#This Row],[Total Sales]]=0,0,SalesData[[#This Row],[Profit]]/SalesData[[#This Row],[Total Sales]])</f>
        <v>0.20865938284364388</v>
      </c>
    </row>
    <row r="634" spans="1:17" x14ac:dyDescent="0.3">
      <c r="A634" t="s">
        <v>689</v>
      </c>
      <c r="B634" s="2">
        <v>45161</v>
      </c>
      <c r="C634" t="s">
        <v>30</v>
      </c>
      <c r="D634" t="s">
        <v>52</v>
      </c>
      <c r="E634" t="s">
        <v>27</v>
      </c>
      <c r="F634" t="s">
        <v>22</v>
      </c>
      <c r="G634" t="s">
        <v>91</v>
      </c>
      <c r="H634">
        <v>4</v>
      </c>
      <c r="I634">
        <v>2236.77</v>
      </c>
      <c r="J634">
        <v>8947.08</v>
      </c>
      <c r="K634">
        <v>1859.82</v>
      </c>
      <c r="L634" t="s">
        <v>18</v>
      </c>
      <c r="M634">
        <f>YEAR(SalesData[[#This Row],[Order Date]])</f>
        <v>2023</v>
      </c>
      <c r="N634">
        <f>MONTH(SalesData[[#This Row],[Order Date]])</f>
        <v>8</v>
      </c>
      <c r="O634" t="str">
        <f>TEXT(SalesData[[#This Row],[Order Date]],"mmmm")</f>
        <v>August</v>
      </c>
      <c r="P634" t="str">
        <f>TEXT(SalesData[[#This Row],[Order Date]], "mmmm yyyyy")</f>
        <v>August 2023</v>
      </c>
      <c r="Q634" s="3">
        <f>IF(SalesData[[#This Row],[Total Sales]]=0,0,SalesData[[#This Row],[Profit]]/SalesData[[#This Row],[Total Sales]])</f>
        <v>0.20786893601040787</v>
      </c>
    </row>
    <row r="635" spans="1:17" x14ac:dyDescent="0.3">
      <c r="A635" t="s">
        <v>690</v>
      </c>
      <c r="B635" s="2">
        <v>45161</v>
      </c>
      <c r="C635" t="s">
        <v>13</v>
      </c>
      <c r="D635" t="s">
        <v>36</v>
      </c>
      <c r="E635" t="s">
        <v>15</v>
      </c>
      <c r="F635" t="s">
        <v>49</v>
      </c>
      <c r="G635" t="s">
        <v>50</v>
      </c>
      <c r="H635">
        <v>2</v>
      </c>
      <c r="I635">
        <v>2185.27</v>
      </c>
      <c r="J635">
        <v>4370.54</v>
      </c>
      <c r="K635">
        <v>1287.99</v>
      </c>
      <c r="L635" t="s">
        <v>34</v>
      </c>
      <c r="M635">
        <f>YEAR(SalesData[[#This Row],[Order Date]])</f>
        <v>2023</v>
      </c>
      <c r="N635">
        <f>MONTH(SalesData[[#This Row],[Order Date]])</f>
        <v>8</v>
      </c>
      <c r="O635" t="str">
        <f>TEXT(SalesData[[#This Row],[Order Date]],"mmmm")</f>
        <v>August</v>
      </c>
      <c r="P635" t="str">
        <f>TEXT(SalesData[[#This Row],[Order Date]], "mmmm yyyyy")</f>
        <v>August 2023</v>
      </c>
      <c r="Q635" s="3">
        <f>IF(SalesData[[#This Row],[Total Sales]]=0,0,SalesData[[#This Row],[Profit]]/SalesData[[#This Row],[Total Sales]])</f>
        <v>0.29469813798752559</v>
      </c>
    </row>
    <row r="636" spans="1:17" x14ac:dyDescent="0.3">
      <c r="A636" t="s">
        <v>691</v>
      </c>
      <c r="B636" s="2">
        <v>45166</v>
      </c>
      <c r="C636" t="s">
        <v>41</v>
      </c>
      <c r="D636" t="s">
        <v>42</v>
      </c>
      <c r="E636" t="s">
        <v>27</v>
      </c>
      <c r="F636" t="s">
        <v>49</v>
      </c>
      <c r="G636" t="s">
        <v>63</v>
      </c>
      <c r="H636">
        <v>2</v>
      </c>
      <c r="I636">
        <v>1110.28</v>
      </c>
      <c r="J636">
        <v>2220.56</v>
      </c>
      <c r="K636">
        <v>526.47</v>
      </c>
      <c r="L636" t="s">
        <v>34</v>
      </c>
      <c r="M636">
        <f>YEAR(SalesData[[#This Row],[Order Date]])</f>
        <v>2023</v>
      </c>
      <c r="N636">
        <f>MONTH(SalesData[[#This Row],[Order Date]])</f>
        <v>8</v>
      </c>
      <c r="O636" t="str">
        <f>TEXT(SalesData[[#This Row],[Order Date]],"mmmm")</f>
        <v>August</v>
      </c>
      <c r="P636" t="str">
        <f>TEXT(SalesData[[#This Row],[Order Date]], "mmmm yyyyy")</f>
        <v>August 2023</v>
      </c>
      <c r="Q636" s="3">
        <f>IF(SalesData[[#This Row],[Total Sales]]=0,0,SalesData[[#This Row],[Profit]]/SalesData[[#This Row],[Total Sales]])</f>
        <v>0.23708884245415573</v>
      </c>
    </row>
    <row r="637" spans="1:17" x14ac:dyDescent="0.3">
      <c r="A637" t="s">
        <v>692</v>
      </c>
      <c r="B637" s="2">
        <v>45166</v>
      </c>
      <c r="C637" t="s">
        <v>30</v>
      </c>
      <c r="D637" t="s">
        <v>31</v>
      </c>
      <c r="E637" t="s">
        <v>15</v>
      </c>
      <c r="F637" t="s">
        <v>46</v>
      </c>
      <c r="G637" t="s">
        <v>68</v>
      </c>
      <c r="H637">
        <v>6</v>
      </c>
      <c r="I637">
        <v>1497.54</v>
      </c>
      <c r="J637">
        <v>8985.24</v>
      </c>
      <c r="K637">
        <v>953.33</v>
      </c>
      <c r="L637" t="s">
        <v>34</v>
      </c>
      <c r="M637">
        <f>YEAR(SalesData[[#This Row],[Order Date]])</f>
        <v>2023</v>
      </c>
      <c r="N637">
        <f>MONTH(SalesData[[#This Row],[Order Date]])</f>
        <v>8</v>
      </c>
      <c r="O637" t="str">
        <f>TEXT(SalesData[[#This Row],[Order Date]],"mmmm")</f>
        <v>August</v>
      </c>
      <c r="P637" t="str">
        <f>TEXT(SalesData[[#This Row],[Order Date]], "mmmm yyyyy")</f>
        <v>August 2023</v>
      </c>
      <c r="Q637" s="3">
        <f>IF(SalesData[[#This Row],[Total Sales]]=0,0,SalesData[[#This Row],[Profit]]/SalesData[[#This Row],[Total Sales]])</f>
        <v>0.10609955883204011</v>
      </c>
    </row>
    <row r="638" spans="1:17" x14ac:dyDescent="0.3">
      <c r="A638" t="s">
        <v>693</v>
      </c>
      <c r="B638" s="2">
        <v>45169</v>
      </c>
      <c r="C638" t="s">
        <v>25</v>
      </c>
      <c r="D638" t="s">
        <v>26</v>
      </c>
      <c r="E638" t="s">
        <v>27</v>
      </c>
      <c r="F638" t="s">
        <v>16</v>
      </c>
      <c r="G638" t="s">
        <v>28</v>
      </c>
      <c r="H638">
        <v>6</v>
      </c>
      <c r="I638">
        <v>458.87</v>
      </c>
      <c r="J638">
        <v>2753.22</v>
      </c>
      <c r="K638">
        <v>375.16</v>
      </c>
      <c r="L638" t="s">
        <v>18</v>
      </c>
      <c r="M638">
        <f>YEAR(SalesData[[#This Row],[Order Date]])</f>
        <v>2023</v>
      </c>
      <c r="N638">
        <f>MONTH(SalesData[[#This Row],[Order Date]])</f>
        <v>8</v>
      </c>
      <c r="O638" t="str">
        <f>TEXT(SalesData[[#This Row],[Order Date]],"mmmm")</f>
        <v>August</v>
      </c>
      <c r="P638" t="str">
        <f>TEXT(SalesData[[#This Row],[Order Date]], "mmmm yyyyy")</f>
        <v>August 2023</v>
      </c>
      <c r="Q638" s="3">
        <f>IF(SalesData[[#This Row],[Total Sales]]=0,0,SalesData[[#This Row],[Profit]]/SalesData[[#This Row],[Total Sales]])</f>
        <v>0.1362622674541083</v>
      </c>
    </row>
    <row r="639" spans="1:17" x14ac:dyDescent="0.3">
      <c r="A639" t="s">
        <v>694</v>
      </c>
      <c r="B639" s="2">
        <v>45169</v>
      </c>
      <c r="C639" t="s">
        <v>20</v>
      </c>
      <c r="D639" t="s">
        <v>121</v>
      </c>
      <c r="E639" t="s">
        <v>27</v>
      </c>
      <c r="F639" t="s">
        <v>16</v>
      </c>
      <c r="G639" t="s">
        <v>82</v>
      </c>
      <c r="H639">
        <v>1</v>
      </c>
      <c r="I639">
        <v>1198.48</v>
      </c>
      <c r="J639">
        <v>1198.48</v>
      </c>
      <c r="K639">
        <v>192.06</v>
      </c>
      <c r="L639" t="s">
        <v>34</v>
      </c>
      <c r="M639">
        <f>YEAR(SalesData[[#This Row],[Order Date]])</f>
        <v>2023</v>
      </c>
      <c r="N639">
        <f>MONTH(SalesData[[#This Row],[Order Date]])</f>
        <v>8</v>
      </c>
      <c r="O639" t="str">
        <f>TEXT(SalesData[[#This Row],[Order Date]],"mmmm")</f>
        <v>August</v>
      </c>
      <c r="P639" t="str">
        <f>TEXT(SalesData[[#This Row],[Order Date]], "mmmm yyyyy")</f>
        <v>August 2023</v>
      </c>
      <c r="Q639" s="3">
        <f>IF(SalesData[[#This Row],[Total Sales]]=0,0,SalesData[[#This Row],[Profit]]/SalesData[[#This Row],[Total Sales]])</f>
        <v>0.16025298711701488</v>
      </c>
    </row>
    <row r="640" spans="1:17" x14ac:dyDescent="0.3">
      <c r="A640" t="s">
        <v>695</v>
      </c>
      <c r="B640" s="2">
        <v>45169</v>
      </c>
      <c r="C640" t="s">
        <v>30</v>
      </c>
      <c r="D640" t="s">
        <v>31</v>
      </c>
      <c r="E640" t="s">
        <v>27</v>
      </c>
      <c r="F640" t="s">
        <v>49</v>
      </c>
      <c r="G640" t="s">
        <v>50</v>
      </c>
      <c r="H640">
        <v>1</v>
      </c>
      <c r="I640">
        <v>335.1</v>
      </c>
      <c r="J640">
        <v>335.1</v>
      </c>
      <c r="K640">
        <v>88.3</v>
      </c>
      <c r="L640" t="s">
        <v>18</v>
      </c>
      <c r="M640">
        <f>YEAR(SalesData[[#This Row],[Order Date]])</f>
        <v>2023</v>
      </c>
      <c r="N640">
        <f>MONTH(SalesData[[#This Row],[Order Date]])</f>
        <v>8</v>
      </c>
      <c r="O640" t="str">
        <f>TEXT(SalesData[[#This Row],[Order Date]],"mmmm")</f>
        <v>August</v>
      </c>
      <c r="P640" t="str">
        <f>TEXT(SalesData[[#This Row],[Order Date]], "mmmm yyyyy")</f>
        <v>August 2023</v>
      </c>
      <c r="Q640" s="3">
        <f>IF(SalesData[[#This Row],[Total Sales]]=0,0,SalesData[[#This Row],[Profit]]/SalesData[[#This Row],[Total Sales]])</f>
        <v>0.26350343181139957</v>
      </c>
    </row>
    <row r="641" spans="1:17" x14ac:dyDescent="0.3">
      <c r="A641" t="s">
        <v>696</v>
      </c>
      <c r="B641" s="2">
        <v>45169</v>
      </c>
      <c r="C641" t="s">
        <v>25</v>
      </c>
      <c r="D641" t="s">
        <v>71</v>
      </c>
      <c r="E641" t="s">
        <v>27</v>
      </c>
      <c r="F641" t="s">
        <v>16</v>
      </c>
      <c r="G641" t="s">
        <v>17</v>
      </c>
      <c r="H641">
        <v>3</v>
      </c>
      <c r="I641">
        <v>2144.69</v>
      </c>
      <c r="J641">
        <v>6434.07</v>
      </c>
      <c r="K641">
        <v>1779.1</v>
      </c>
      <c r="L641" t="s">
        <v>34</v>
      </c>
      <c r="M641">
        <f>YEAR(SalesData[[#This Row],[Order Date]])</f>
        <v>2023</v>
      </c>
      <c r="N641">
        <f>MONTH(SalesData[[#This Row],[Order Date]])</f>
        <v>8</v>
      </c>
      <c r="O641" t="str">
        <f>TEXT(SalesData[[#This Row],[Order Date]],"mmmm")</f>
        <v>August</v>
      </c>
      <c r="P641" t="str">
        <f>TEXT(SalesData[[#This Row],[Order Date]], "mmmm yyyyy")</f>
        <v>August 2023</v>
      </c>
      <c r="Q641" s="3">
        <f>IF(SalesData[[#This Row],[Total Sales]]=0,0,SalesData[[#This Row],[Profit]]/SalesData[[#This Row],[Total Sales]])</f>
        <v>0.27651237863436362</v>
      </c>
    </row>
    <row r="642" spans="1:17" x14ac:dyDescent="0.3">
      <c r="A642" t="s">
        <v>697</v>
      </c>
      <c r="B642" s="2">
        <v>45174</v>
      </c>
      <c r="C642" t="s">
        <v>20</v>
      </c>
      <c r="D642" t="s">
        <v>121</v>
      </c>
      <c r="E642" t="s">
        <v>27</v>
      </c>
      <c r="F642" t="s">
        <v>22</v>
      </c>
      <c r="G642" t="s">
        <v>58</v>
      </c>
      <c r="H642">
        <v>3</v>
      </c>
      <c r="I642">
        <v>456.09</v>
      </c>
      <c r="J642">
        <v>1368.27</v>
      </c>
      <c r="K642">
        <v>258.75</v>
      </c>
      <c r="L642" t="s">
        <v>18</v>
      </c>
      <c r="M642">
        <f>YEAR(SalesData[[#This Row],[Order Date]])</f>
        <v>2023</v>
      </c>
      <c r="N642">
        <f>MONTH(SalesData[[#This Row],[Order Date]])</f>
        <v>9</v>
      </c>
      <c r="O642" t="str">
        <f>TEXT(SalesData[[#This Row],[Order Date]],"mmmm")</f>
        <v>September</v>
      </c>
      <c r="P642" t="str">
        <f>TEXT(SalesData[[#This Row],[Order Date]], "mmmm yyyyy")</f>
        <v>September 2023</v>
      </c>
      <c r="Q642" s="3">
        <f>IF(SalesData[[#This Row],[Total Sales]]=0,0,SalesData[[#This Row],[Profit]]/SalesData[[#This Row],[Total Sales]])</f>
        <v>0.18910741301059003</v>
      </c>
    </row>
    <row r="643" spans="1:17" x14ac:dyDescent="0.3">
      <c r="A643" t="s">
        <v>698</v>
      </c>
      <c r="B643" s="2">
        <v>45174</v>
      </c>
      <c r="C643" t="s">
        <v>41</v>
      </c>
      <c r="D643" t="s">
        <v>67</v>
      </c>
      <c r="E643" t="s">
        <v>15</v>
      </c>
      <c r="F643" t="s">
        <v>32</v>
      </c>
      <c r="G643" t="s">
        <v>33</v>
      </c>
      <c r="H643">
        <v>9</v>
      </c>
      <c r="I643">
        <v>1290.3499999999999</v>
      </c>
      <c r="J643">
        <v>11613.15</v>
      </c>
      <c r="K643">
        <v>2634.1</v>
      </c>
      <c r="L643" t="s">
        <v>18</v>
      </c>
      <c r="M643">
        <f>YEAR(SalesData[[#This Row],[Order Date]])</f>
        <v>2023</v>
      </c>
      <c r="N643">
        <f>MONTH(SalesData[[#This Row],[Order Date]])</f>
        <v>9</v>
      </c>
      <c r="O643" t="str">
        <f>TEXT(SalesData[[#This Row],[Order Date]],"mmmm")</f>
        <v>September</v>
      </c>
      <c r="P643" t="str">
        <f>TEXT(SalesData[[#This Row],[Order Date]], "mmmm yyyyy")</f>
        <v>September 2023</v>
      </c>
      <c r="Q643" s="3">
        <f>IF(SalesData[[#This Row],[Total Sales]]=0,0,SalesData[[#This Row],[Profit]]/SalesData[[#This Row],[Total Sales]])</f>
        <v>0.22682045784304861</v>
      </c>
    </row>
    <row r="644" spans="1:17" x14ac:dyDescent="0.3">
      <c r="A644" t="s">
        <v>699</v>
      </c>
      <c r="B644" s="2">
        <v>45174</v>
      </c>
      <c r="C644" t="s">
        <v>20</v>
      </c>
      <c r="D644" t="s">
        <v>121</v>
      </c>
      <c r="E644" t="s">
        <v>15</v>
      </c>
      <c r="F644" t="s">
        <v>22</v>
      </c>
      <c r="G644" t="s">
        <v>23</v>
      </c>
      <c r="H644">
        <v>4</v>
      </c>
      <c r="I644">
        <v>325.82</v>
      </c>
      <c r="J644">
        <v>1303.28</v>
      </c>
      <c r="K644">
        <v>313.75</v>
      </c>
      <c r="L644" t="s">
        <v>18</v>
      </c>
      <c r="M644">
        <f>YEAR(SalesData[[#This Row],[Order Date]])</f>
        <v>2023</v>
      </c>
      <c r="N644">
        <f>MONTH(SalesData[[#This Row],[Order Date]])</f>
        <v>9</v>
      </c>
      <c r="O644" t="str">
        <f>TEXT(SalesData[[#This Row],[Order Date]],"mmmm")</f>
        <v>September</v>
      </c>
      <c r="P644" t="str">
        <f>TEXT(SalesData[[#This Row],[Order Date]], "mmmm yyyyy")</f>
        <v>September 2023</v>
      </c>
      <c r="Q644" s="3">
        <f>IF(SalesData[[#This Row],[Total Sales]]=0,0,SalesData[[#This Row],[Profit]]/SalesData[[#This Row],[Total Sales]])</f>
        <v>0.24073875145786017</v>
      </c>
    </row>
    <row r="645" spans="1:17" x14ac:dyDescent="0.3">
      <c r="A645" t="s">
        <v>700</v>
      </c>
      <c r="B645" s="2">
        <v>45174</v>
      </c>
      <c r="C645" t="s">
        <v>41</v>
      </c>
      <c r="D645" t="s">
        <v>67</v>
      </c>
      <c r="E645" t="s">
        <v>37</v>
      </c>
      <c r="F645" t="s">
        <v>46</v>
      </c>
      <c r="G645" t="s">
        <v>68</v>
      </c>
      <c r="H645">
        <v>8</v>
      </c>
      <c r="I645">
        <v>1890.39</v>
      </c>
      <c r="J645">
        <v>15123.12</v>
      </c>
      <c r="K645">
        <v>1727.08</v>
      </c>
      <c r="L645" t="s">
        <v>34</v>
      </c>
      <c r="M645">
        <f>YEAR(SalesData[[#This Row],[Order Date]])</f>
        <v>2023</v>
      </c>
      <c r="N645">
        <f>MONTH(SalesData[[#This Row],[Order Date]])</f>
        <v>9</v>
      </c>
      <c r="O645" t="str">
        <f>TEXT(SalesData[[#This Row],[Order Date]],"mmmm")</f>
        <v>September</v>
      </c>
      <c r="P645" t="str">
        <f>TEXT(SalesData[[#This Row],[Order Date]], "mmmm yyyyy")</f>
        <v>September 2023</v>
      </c>
      <c r="Q645" s="3">
        <f>IF(SalesData[[#This Row],[Total Sales]]=0,0,SalesData[[#This Row],[Profit]]/SalesData[[#This Row],[Total Sales]])</f>
        <v>0.11420130237675823</v>
      </c>
    </row>
    <row r="646" spans="1:17" x14ac:dyDescent="0.3">
      <c r="A646" t="s">
        <v>701</v>
      </c>
      <c r="B646" s="2">
        <v>45176</v>
      </c>
      <c r="C646" t="s">
        <v>41</v>
      </c>
      <c r="D646" t="s">
        <v>42</v>
      </c>
      <c r="E646" t="s">
        <v>15</v>
      </c>
      <c r="F646" t="s">
        <v>46</v>
      </c>
      <c r="G646" t="s">
        <v>53</v>
      </c>
      <c r="H646">
        <v>5</v>
      </c>
      <c r="I646">
        <v>729.58</v>
      </c>
      <c r="J646">
        <v>3647.9</v>
      </c>
      <c r="K646">
        <v>502.04</v>
      </c>
      <c r="L646" t="s">
        <v>18</v>
      </c>
      <c r="M646">
        <f>YEAR(SalesData[[#This Row],[Order Date]])</f>
        <v>2023</v>
      </c>
      <c r="N646">
        <f>MONTH(SalesData[[#This Row],[Order Date]])</f>
        <v>9</v>
      </c>
      <c r="O646" t="str">
        <f>TEXT(SalesData[[#This Row],[Order Date]],"mmmm")</f>
        <v>September</v>
      </c>
      <c r="P646" t="str">
        <f>TEXT(SalesData[[#This Row],[Order Date]], "mmmm yyyyy")</f>
        <v>September 2023</v>
      </c>
      <c r="Q646" s="3">
        <f>IF(SalesData[[#This Row],[Total Sales]]=0,0,SalesData[[#This Row],[Profit]]/SalesData[[#This Row],[Total Sales]])</f>
        <v>0.13762438663340551</v>
      </c>
    </row>
    <row r="647" spans="1:17" x14ac:dyDescent="0.3">
      <c r="A647" t="s">
        <v>702</v>
      </c>
      <c r="B647" s="2">
        <v>45176</v>
      </c>
      <c r="C647" t="s">
        <v>30</v>
      </c>
      <c r="D647" t="s">
        <v>52</v>
      </c>
      <c r="E647" t="s">
        <v>37</v>
      </c>
      <c r="F647" t="s">
        <v>32</v>
      </c>
      <c r="G647" t="s">
        <v>60</v>
      </c>
      <c r="H647">
        <v>6</v>
      </c>
      <c r="I647">
        <v>2350.69</v>
      </c>
      <c r="J647">
        <v>14104.14</v>
      </c>
      <c r="K647">
        <v>1429.26</v>
      </c>
      <c r="L647" t="s">
        <v>18</v>
      </c>
      <c r="M647">
        <f>YEAR(SalesData[[#This Row],[Order Date]])</f>
        <v>2023</v>
      </c>
      <c r="N647">
        <f>MONTH(SalesData[[#This Row],[Order Date]])</f>
        <v>9</v>
      </c>
      <c r="O647" t="str">
        <f>TEXT(SalesData[[#This Row],[Order Date]],"mmmm")</f>
        <v>September</v>
      </c>
      <c r="P647" t="str">
        <f>TEXT(SalesData[[#This Row],[Order Date]], "mmmm yyyyy")</f>
        <v>September 2023</v>
      </c>
      <c r="Q647" s="3">
        <f>IF(SalesData[[#This Row],[Total Sales]]=0,0,SalesData[[#This Row],[Profit]]/SalesData[[#This Row],[Total Sales]])</f>
        <v>0.10133620341261503</v>
      </c>
    </row>
    <row r="648" spans="1:17" x14ac:dyDescent="0.3">
      <c r="A648" t="s">
        <v>703</v>
      </c>
      <c r="B648" s="2">
        <v>45176</v>
      </c>
      <c r="C648" t="s">
        <v>41</v>
      </c>
      <c r="D648" t="s">
        <v>42</v>
      </c>
      <c r="E648" t="s">
        <v>15</v>
      </c>
      <c r="F648" t="s">
        <v>16</v>
      </c>
      <c r="G648" t="s">
        <v>38</v>
      </c>
      <c r="H648">
        <v>3</v>
      </c>
      <c r="I648">
        <v>2241.87</v>
      </c>
      <c r="J648">
        <v>6725.61</v>
      </c>
      <c r="K648">
        <v>673.16</v>
      </c>
      <c r="L648" t="s">
        <v>34</v>
      </c>
      <c r="M648">
        <f>YEAR(SalesData[[#This Row],[Order Date]])</f>
        <v>2023</v>
      </c>
      <c r="N648">
        <f>MONTH(SalesData[[#This Row],[Order Date]])</f>
        <v>9</v>
      </c>
      <c r="O648" t="str">
        <f>TEXT(SalesData[[#This Row],[Order Date]],"mmmm")</f>
        <v>September</v>
      </c>
      <c r="P648" t="str">
        <f>TEXT(SalesData[[#This Row],[Order Date]], "mmmm yyyyy")</f>
        <v>September 2023</v>
      </c>
      <c r="Q648" s="3">
        <f>IF(SalesData[[#This Row],[Total Sales]]=0,0,SalesData[[#This Row],[Profit]]/SalesData[[#This Row],[Total Sales]])</f>
        <v>0.10008906255343382</v>
      </c>
    </row>
    <row r="649" spans="1:17" x14ac:dyDescent="0.3">
      <c r="A649" t="s">
        <v>704</v>
      </c>
      <c r="B649" s="2">
        <v>45177</v>
      </c>
      <c r="C649" t="s">
        <v>13</v>
      </c>
      <c r="D649" t="s">
        <v>36</v>
      </c>
      <c r="E649" t="s">
        <v>15</v>
      </c>
      <c r="F649" t="s">
        <v>22</v>
      </c>
      <c r="G649" t="s">
        <v>23</v>
      </c>
      <c r="H649">
        <v>8</v>
      </c>
      <c r="I649">
        <v>364.57</v>
      </c>
      <c r="J649">
        <v>2916.56</v>
      </c>
      <c r="K649">
        <v>352.38</v>
      </c>
      <c r="L649" t="s">
        <v>34</v>
      </c>
      <c r="M649">
        <f>YEAR(SalesData[[#This Row],[Order Date]])</f>
        <v>2023</v>
      </c>
      <c r="N649">
        <f>MONTH(SalesData[[#This Row],[Order Date]])</f>
        <v>9</v>
      </c>
      <c r="O649" t="str">
        <f>TEXT(SalesData[[#This Row],[Order Date]],"mmmm")</f>
        <v>September</v>
      </c>
      <c r="P649" t="str">
        <f>TEXT(SalesData[[#This Row],[Order Date]], "mmmm yyyyy")</f>
        <v>September 2023</v>
      </c>
      <c r="Q649" s="3">
        <f>IF(SalesData[[#This Row],[Total Sales]]=0,0,SalesData[[#This Row],[Profit]]/SalesData[[#This Row],[Total Sales]])</f>
        <v>0.1208204185753079</v>
      </c>
    </row>
    <row r="650" spans="1:17" x14ac:dyDescent="0.3">
      <c r="A650" t="s">
        <v>705</v>
      </c>
      <c r="B650" s="2">
        <v>45180</v>
      </c>
      <c r="C650" t="s">
        <v>13</v>
      </c>
      <c r="D650" t="s">
        <v>36</v>
      </c>
      <c r="E650" t="s">
        <v>15</v>
      </c>
      <c r="F650" t="s">
        <v>16</v>
      </c>
      <c r="G650" t="s">
        <v>17</v>
      </c>
      <c r="H650">
        <v>9</v>
      </c>
      <c r="I650">
        <v>1105.67</v>
      </c>
      <c r="J650">
        <v>9951.0300000000007</v>
      </c>
      <c r="K650">
        <v>1490.1</v>
      </c>
      <c r="L650" t="s">
        <v>34</v>
      </c>
      <c r="M650">
        <f>YEAR(SalesData[[#This Row],[Order Date]])</f>
        <v>2023</v>
      </c>
      <c r="N650">
        <f>MONTH(SalesData[[#This Row],[Order Date]])</f>
        <v>9</v>
      </c>
      <c r="O650" t="str">
        <f>TEXT(SalesData[[#This Row],[Order Date]],"mmmm")</f>
        <v>September</v>
      </c>
      <c r="P650" t="str">
        <f>TEXT(SalesData[[#This Row],[Order Date]], "mmmm yyyyy")</f>
        <v>September 2023</v>
      </c>
      <c r="Q650" s="3">
        <f>IF(SalesData[[#This Row],[Total Sales]]=0,0,SalesData[[#This Row],[Profit]]/SalesData[[#This Row],[Total Sales]])</f>
        <v>0.14974329290535751</v>
      </c>
    </row>
    <row r="651" spans="1:17" x14ac:dyDescent="0.3">
      <c r="A651" t="s">
        <v>706</v>
      </c>
      <c r="B651" s="2">
        <v>45182</v>
      </c>
      <c r="C651" t="s">
        <v>25</v>
      </c>
      <c r="D651" t="s">
        <v>71</v>
      </c>
      <c r="E651" t="s">
        <v>15</v>
      </c>
      <c r="F651" t="s">
        <v>16</v>
      </c>
      <c r="G651" t="s">
        <v>17</v>
      </c>
      <c r="H651">
        <v>4</v>
      </c>
      <c r="I651">
        <v>1268.97</v>
      </c>
      <c r="J651">
        <v>5075.88</v>
      </c>
      <c r="K651">
        <v>715.37</v>
      </c>
      <c r="L651" t="s">
        <v>18</v>
      </c>
      <c r="M651">
        <f>YEAR(SalesData[[#This Row],[Order Date]])</f>
        <v>2023</v>
      </c>
      <c r="N651">
        <f>MONTH(SalesData[[#This Row],[Order Date]])</f>
        <v>9</v>
      </c>
      <c r="O651" t="str">
        <f>TEXT(SalesData[[#This Row],[Order Date]],"mmmm")</f>
        <v>September</v>
      </c>
      <c r="P651" t="str">
        <f>TEXT(SalesData[[#This Row],[Order Date]], "mmmm yyyyy")</f>
        <v>September 2023</v>
      </c>
      <c r="Q651" s="3">
        <f>IF(SalesData[[#This Row],[Total Sales]]=0,0,SalesData[[#This Row],[Profit]]/SalesData[[#This Row],[Total Sales]])</f>
        <v>0.14093516789206995</v>
      </c>
    </row>
    <row r="652" spans="1:17" x14ac:dyDescent="0.3">
      <c r="A652" t="s">
        <v>707</v>
      </c>
      <c r="B652" s="2">
        <v>45182</v>
      </c>
      <c r="C652" t="s">
        <v>41</v>
      </c>
      <c r="D652" t="s">
        <v>67</v>
      </c>
      <c r="E652" t="s">
        <v>15</v>
      </c>
      <c r="F652" t="s">
        <v>16</v>
      </c>
      <c r="G652" t="s">
        <v>38</v>
      </c>
      <c r="H652">
        <v>3</v>
      </c>
      <c r="I652">
        <v>294.94</v>
      </c>
      <c r="J652">
        <v>884.82</v>
      </c>
      <c r="K652">
        <v>169.75</v>
      </c>
      <c r="L652" t="s">
        <v>34</v>
      </c>
      <c r="M652">
        <f>YEAR(SalesData[[#This Row],[Order Date]])</f>
        <v>2023</v>
      </c>
      <c r="N652">
        <f>MONTH(SalesData[[#This Row],[Order Date]])</f>
        <v>9</v>
      </c>
      <c r="O652" t="str">
        <f>TEXT(SalesData[[#This Row],[Order Date]],"mmmm")</f>
        <v>September</v>
      </c>
      <c r="P652" t="str">
        <f>TEXT(SalesData[[#This Row],[Order Date]], "mmmm yyyyy")</f>
        <v>September 2023</v>
      </c>
      <c r="Q652" s="3">
        <f>IF(SalesData[[#This Row],[Total Sales]]=0,0,SalesData[[#This Row],[Profit]]/SalesData[[#This Row],[Total Sales]])</f>
        <v>0.19184692931895753</v>
      </c>
    </row>
    <row r="653" spans="1:17" x14ac:dyDescent="0.3">
      <c r="A653" t="s">
        <v>708</v>
      </c>
      <c r="B653" s="2">
        <v>45184</v>
      </c>
      <c r="C653" t="s">
        <v>41</v>
      </c>
      <c r="D653" t="s">
        <v>42</v>
      </c>
      <c r="E653" t="s">
        <v>37</v>
      </c>
      <c r="F653" t="s">
        <v>16</v>
      </c>
      <c r="G653" t="s">
        <v>38</v>
      </c>
      <c r="H653">
        <v>3</v>
      </c>
      <c r="I653">
        <v>2224.2800000000002</v>
      </c>
      <c r="J653">
        <v>6672.84</v>
      </c>
      <c r="K653">
        <v>1410.27</v>
      </c>
      <c r="L653" t="s">
        <v>18</v>
      </c>
      <c r="M653">
        <f>YEAR(SalesData[[#This Row],[Order Date]])</f>
        <v>2023</v>
      </c>
      <c r="N653">
        <f>MONTH(SalesData[[#This Row],[Order Date]])</f>
        <v>9</v>
      </c>
      <c r="O653" t="str">
        <f>TEXT(SalesData[[#This Row],[Order Date]],"mmmm")</f>
        <v>September</v>
      </c>
      <c r="P653" t="str">
        <f>TEXT(SalesData[[#This Row],[Order Date]], "mmmm yyyyy")</f>
        <v>September 2023</v>
      </c>
      <c r="Q653" s="3">
        <f>IF(SalesData[[#This Row],[Total Sales]]=0,0,SalesData[[#This Row],[Profit]]/SalesData[[#This Row],[Total Sales]])</f>
        <v>0.21134479472008919</v>
      </c>
    </row>
    <row r="654" spans="1:17" x14ac:dyDescent="0.3">
      <c r="A654" t="s">
        <v>709</v>
      </c>
      <c r="B654" s="2">
        <v>45184</v>
      </c>
      <c r="C654" t="s">
        <v>20</v>
      </c>
      <c r="D654" t="s">
        <v>121</v>
      </c>
      <c r="E654" t="s">
        <v>15</v>
      </c>
      <c r="F654" t="s">
        <v>49</v>
      </c>
      <c r="G654" t="s">
        <v>63</v>
      </c>
      <c r="H654">
        <v>2</v>
      </c>
      <c r="I654">
        <v>250.23</v>
      </c>
      <c r="J654">
        <v>500.46</v>
      </c>
      <c r="K654">
        <v>95.92</v>
      </c>
      <c r="L654" t="s">
        <v>18</v>
      </c>
      <c r="M654">
        <f>YEAR(SalesData[[#This Row],[Order Date]])</f>
        <v>2023</v>
      </c>
      <c r="N654">
        <f>MONTH(SalesData[[#This Row],[Order Date]])</f>
        <v>9</v>
      </c>
      <c r="O654" t="str">
        <f>TEXT(SalesData[[#This Row],[Order Date]],"mmmm")</f>
        <v>September</v>
      </c>
      <c r="P654" t="str">
        <f>TEXT(SalesData[[#This Row],[Order Date]], "mmmm yyyyy")</f>
        <v>September 2023</v>
      </c>
      <c r="Q654" s="3">
        <f>IF(SalesData[[#This Row],[Total Sales]]=0,0,SalesData[[#This Row],[Profit]]/SalesData[[#This Row],[Total Sales]])</f>
        <v>0.19166366942412982</v>
      </c>
    </row>
    <row r="655" spans="1:17" x14ac:dyDescent="0.3">
      <c r="A655" t="s">
        <v>710</v>
      </c>
      <c r="B655" s="2">
        <v>45184</v>
      </c>
      <c r="C655" t="s">
        <v>41</v>
      </c>
      <c r="D655" t="s">
        <v>67</v>
      </c>
      <c r="E655" t="s">
        <v>27</v>
      </c>
      <c r="F655" t="s">
        <v>32</v>
      </c>
      <c r="G655" t="s">
        <v>60</v>
      </c>
      <c r="H655">
        <v>6</v>
      </c>
      <c r="I655">
        <v>945.92</v>
      </c>
      <c r="J655">
        <v>5675.52</v>
      </c>
      <c r="K655">
        <v>823.38</v>
      </c>
      <c r="L655" t="s">
        <v>18</v>
      </c>
      <c r="M655">
        <f>YEAR(SalesData[[#This Row],[Order Date]])</f>
        <v>2023</v>
      </c>
      <c r="N655">
        <f>MONTH(SalesData[[#This Row],[Order Date]])</f>
        <v>9</v>
      </c>
      <c r="O655" t="str">
        <f>TEXT(SalesData[[#This Row],[Order Date]],"mmmm")</f>
        <v>September</v>
      </c>
      <c r="P655" t="str">
        <f>TEXT(SalesData[[#This Row],[Order Date]], "mmmm yyyyy")</f>
        <v>September 2023</v>
      </c>
      <c r="Q655" s="3">
        <f>IF(SalesData[[#This Row],[Total Sales]]=0,0,SalesData[[#This Row],[Profit]]/SalesData[[#This Row],[Total Sales]])</f>
        <v>0.14507569350473612</v>
      </c>
    </row>
    <row r="656" spans="1:17" x14ac:dyDescent="0.3">
      <c r="A656" t="s">
        <v>711</v>
      </c>
      <c r="B656" s="2">
        <v>45184</v>
      </c>
      <c r="C656" t="s">
        <v>20</v>
      </c>
      <c r="D656" t="s">
        <v>21</v>
      </c>
      <c r="E656" t="s">
        <v>37</v>
      </c>
      <c r="F656" t="s">
        <v>16</v>
      </c>
      <c r="G656" t="s">
        <v>28</v>
      </c>
      <c r="H656">
        <v>8</v>
      </c>
      <c r="I656">
        <v>1021.82</v>
      </c>
      <c r="J656">
        <v>8174.56</v>
      </c>
      <c r="K656">
        <v>1204.98</v>
      </c>
      <c r="L656" t="s">
        <v>18</v>
      </c>
      <c r="M656">
        <f>YEAR(SalesData[[#This Row],[Order Date]])</f>
        <v>2023</v>
      </c>
      <c r="N656">
        <f>MONTH(SalesData[[#This Row],[Order Date]])</f>
        <v>9</v>
      </c>
      <c r="O656" t="str">
        <f>TEXT(SalesData[[#This Row],[Order Date]],"mmmm")</f>
        <v>September</v>
      </c>
      <c r="P656" t="str">
        <f>TEXT(SalesData[[#This Row],[Order Date]], "mmmm yyyyy")</f>
        <v>September 2023</v>
      </c>
      <c r="Q656" s="3">
        <f>IF(SalesData[[#This Row],[Total Sales]]=0,0,SalesData[[#This Row],[Profit]]/SalesData[[#This Row],[Total Sales]])</f>
        <v>0.14740609892153217</v>
      </c>
    </row>
    <row r="657" spans="1:17" x14ac:dyDescent="0.3">
      <c r="A657" t="s">
        <v>712</v>
      </c>
      <c r="B657" s="2">
        <v>45185</v>
      </c>
      <c r="C657" t="s">
        <v>30</v>
      </c>
      <c r="D657" t="s">
        <v>52</v>
      </c>
      <c r="E657" t="s">
        <v>15</v>
      </c>
      <c r="F657" t="s">
        <v>46</v>
      </c>
      <c r="G657" t="s">
        <v>47</v>
      </c>
      <c r="H657">
        <v>2</v>
      </c>
      <c r="I657">
        <v>89.35</v>
      </c>
      <c r="J657">
        <v>178.7</v>
      </c>
      <c r="K657">
        <v>45.82</v>
      </c>
      <c r="L657" t="s">
        <v>18</v>
      </c>
      <c r="M657">
        <f>YEAR(SalesData[[#This Row],[Order Date]])</f>
        <v>2023</v>
      </c>
      <c r="N657">
        <f>MONTH(SalesData[[#This Row],[Order Date]])</f>
        <v>9</v>
      </c>
      <c r="O657" t="str">
        <f>TEXT(SalesData[[#This Row],[Order Date]],"mmmm")</f>
        <v>September</v>
      </c>
      <c r="P657" t="str">
        <f>TEXT(SalesData[[#This Row],[Order Date]], "mmmm yyyyy")</f>
        <v>September 2023</v>
      </c>
      <c r="Q657" s="3">
        <f>IF(SalesData[[#This Row],[Total Sales]]=0,0,SalesData[[#This Row],[Profit]]/SalesData[[#This Row],[Total Sales]])</f>
        <v>0.2564073866815893</v>
      </c>
    </row>
    <row r="658" spans="1:17" x14ac:dyDescent="0.3">
      <c r="A658" t="s">
        <v>713</v>
      </c>
      <c r="B658" s="2">
        <v>45185</v>
      </c>
      <c r="C658" t="s">
        <v>30</v>
      </c>
      <c r="D658" t="s">
        <v>52</v>
      </c>
      <c r="E658" t="s">
        <v>37</v>
      </c>
      <c r="F658" t="s">
        <v>46</v>
      </c>
      <c r="G658" t="s">
        <v>123</v>
      </c>
      <c r="H658">
        <v>7</v>
      </c>
      <c r="I658">
        <v>2498.42</v>
      </c>
      <c r="J658">
        <v>17488.939999999999</v>
      </c>
      <c r="K658">
        <v>3692.99</v>
      </c>
      <c r="L658" t="s">
        <v>18</v>
      </c>
      <c r="M658">
        <f>YEAR(SalesData[[#This Row],[Order Date]])</f>
        <v>2023</v>
      </c>
      <c r="N658">
        <f>MONTH(SalesData[[#This Row],[Order Date]])</f>
        <v>9</v>
      </c>
      <c r="O658" t="str">
        <f>TEXT(SalesData[[#This Row],[Order Date]],"mmmm")</f>
        <v>September</v>
      </c>
      <c r="P658" t="str">
        <f>TEXT(SalesData[[#This Row],[Order Date]], "mmmm yyyyy")</f>
        <v>September 2023</v>
      </c>
      <c r="Q658" s="3">
        <f>IF(SalesData[[#This Row],[Total Sales]]=0,0,SalesData[[#This Row],[Profit]]/SalesData[[#This Row],[Total Sales]])</f>
        <v>0.21116145403895262</v>
      </c>
    </row>
    <row r="659" spans="1:17" x14ac:dyDescent="0.3">
      <c r="A659" t="s">
        <v>714</v>
      </c>
      <c r="B659" s="2">
        <v>45185</v>
      </c>
      <c r="C659" t="s">
        <v>30</v>
      </c>
      <c r="D659" t="s">
        <v>31</v>
      </c>
      <c r="E659" t="s">
        <v>37</v>
      </c>
      <c r="F659" t="s">
        <v>49</v>
      </c>
      <c r="G659" t="s">
        <v>50</v>
      </c>
      <c r="H659">
        <v>8</v>
      </c>
      <c r="I659">
        <v>2247.08</v>
      </c>
      <c r="J659">
        <v>17976.64</v>
      </c>
      <c r="K659">
        <v>2086.13</v>
      </c>
      <c r="L659" t="s">
        <v>34</v>
      </c>
      <c r="M659">
        <f>YEAR(SalesData[[#This Row],[Order Date]])</f>
        <v>2023</v>
      </c>
      <c r="N659">
        <f>MONTH(SalesData[[#This Row],[Order Date]])</f>
        <v>9</v>
      </c>
      <c r="O659" t="str">
        <f>TEXT(SalesData[[#This Row],[Order Date]],"mmmm")</f>
        <v>September</v>
      </c>
      <c r="P659" t="str">
        <f>TEXT(SalesData[[#This Row],[Order Date]], "mmmm yyyyy")</f>
        <v>September 2023</v>
      </c>
      <c r="Q659" s="3">
        <f>IF(SalesData[[#This Row],[Total Sales]]=0,0,SalesData[[#This Row],[Profit]]/SalesData[[#This Row],[Total Sales]])</f>
        <v>0.11604671395766952</v>
      </c>
    </row>
    <row r="660" spans="1:17" x14ac:dyDescent="0.3">
      <c r="A660" t="s">
        <v>715</v>
      </c>
      <c r="B660" s="2">
        <v>45189</v>
      </c>
      <c r="C660" t="s">
        <v>13</v>
      </c>
      <c r="D660" t="s">
        <v>14</v>
      </c>
      <c r="E660" t="s">
        <v>27</v>
      </c>
      <c r="F660" t="s">
        <v>46</v>
      </c>
      <c r="G660" t="s">
        <v>53</v>
      </c>
      <c r="H660">
        <v>7</v>
      </c>
      <c r="I660">
        <v>1259.8399999999999</v>
      </c>
      <c r="J660">
        <v>8818.8799999999992</v>
      </c>
      <c r="K660">
        <v>1565.61</v>
      </c>
      <c r="L660" t="s">
        <v>34</v>
      </c>
      <c r="M660">
        <f>YEAR(SalesData[[#This Row],[Order Date]])</f>
        <v>2023</v>
      </c>
      <c r="N660">
        <f>MONTH(SalesData[[#This Row],[Order Date]])</f>
        <v>9</v>
      </c>
      <c r="O660" t="str">
        <f>TEXT(SalesData[[#This Row],[Order Date]],"mmmm")</f>
        <v>September</v>
      </c>
      <c r="P660" t="str">
        <f>TEXT(SalesData[[#This Row],[Order Date]], "mmmm yyyyy")</f>
        <v>September 2023</v>
      </c>
      <c r="Q660" s="3">
        <f>IF(SalesData[[#This Row],[Total Sales]]=0,0,SalesData[[#This Row],[Profit]]/SalesData[[#This Row],[Total Sales]])</f>
        <v>0.17752934613012084</v>
      </c>
    </row>
    <row r="661" spans="1:17" x14ac:dyDescent="0.3">
      <c r="A661" t="s">
        <v>716</v>
      </c>
      <c r="B661" s="2">
        <v>45190</v>
      </c>
      <c r="C661" t="s">
        <v>20</v>
      </c>
      <c r="D661" t="s">
        <v>121</v>
      </c>
      <c r="E661" t="s">
        <v>37</v>
      </c>
      <c r="F661" t="s">
        <v>22</v>
      </c>
      <c r="G661" t="s">
        <v>43</v>
      </c>
      <c r="H661">
        <v>3</v>
      </c>
      <c r="I661">
        <v>1149.69</v>
      </c>
      <c r="J661">
        <v>3449.07</v>
      </c>
      <c r="K661">
        <v>403.12</v>
      </c>
      <c r="L661" t="s">
        <v>34</v>
      </c>
      <c r="M661">
        <f>YEAR(SalesData[[#This Row],[Order Date]])</f>
        <v>2023</v>
      </c>
      <c r="N661">
        <f>MONTH(SalesData[[#This Row],[Order Date]])</f>
        <v>9</v>
      </c>
      <c r="O661" t="str">
        <f>TEXT(SalesData[[#This Row],[Order Date]],"mmmm")</f>
        <v>September</v>
      </c>
      <c r="P661" t="str">
        <f>TEXT(SalesData[[#This Row],[Order Date]], "mmmm yyyyy")</f>
        <v>September 2023</v>
      </c>
      <c r="Q661" s="3">
        <f>IF(SalesData[[#This Row],[Total Sales]]=0,0,SalesData[[#This Row],[Profit]]/SalesData[[#This Row],[Total Sales]])</f>
        <v>0.11687788302353967</v>
      </c>
    </row>
    <row r="662" spans="1:17" x14ac:dyDescent="0.3">
      <c r="A662" t="s">
        <v>717</v>
      </c>
      <c r="B662" s="2">
        <v>45190</v>
      </c>
      <c r="C662" t="s">
        <v>41</v>
      </c>
      <c r="D662" t="s">
        <v>42</v>
      </c>
      <c r="E662" t="s">
        <v>27</v>
      </c>
      <c r="F662" t="s">
        <v>32</v>
      </c>
      <c r="G662" t="s">
        <v>99</v>
      </c>
      <c r="H662">
        <v>6</v>
      </c>
      <c r="I662">
        <v>173.05</v>
      </c>
      <c r="J662">
        <v>1038.3</v>
      </c>
      <c r="K662">
        <v>118.97</v>
      </c>
      <c r="L662" t="s">
        <v>18</v>
      </c>
      <c r="M662">
        <f>YEAR(SalesData[[#This Row],[Order Date]])</f>
        <v>2023</v>
      </c>
      <c r="N662">
        <f>MONTH(SalesData[[#This Row],[Order Date]])</f>
        <v>9</v>
      </c>
      <c r="O662" t="str">
        <f>TEXT(SalesData[[#This Row],[Order Date]],"mmmm")</f>
        <v>September</v>
      </c>
      <c r="P662" t="str">
        <f>TEXT(SalesData[[#This Row],[Order Date]], "mmmm yyyyy")</f>
        <v>September 2023</v>
      </c>
      <c r="Q662" s="3">
        <f>IF(SalesData[[#This Row],[Total Sales]]=0,0,SalesData[[#This Row],[Profit]]/SalesData[[#This Row],[Total Sales]])</f>
        <v>0.11458152749686988</v>
      </c>
    </row>
    <row r="663" spans="1:17" x14ac:dyDescent="0.3">
      <c r="A663" t="s">
        <v>718</v>
      </c>
      <c r="B663" s="2">
        <v>45190</v>
      </c>
      <c r="C663" t="s">
        <v>30</v>
      </c>
      <c r="D663" t="s">
        <v>52</v>
      </c>
      <c r="E663" t="s">
        <v>37</v>
      </c>
      <c r="F663" t="s">
        <v>16</v>
      </c>
      <c r="G663" t="s">
        <v>38</v>
      </c>
      <c r="H663">
        <v>7</v>
      </c>
      <c r="I663">
        <v>261.74</v>
      </c>
      <c r="J663">
        <v>1832.18</v>
      </c>
      <c r="K663">
        <v>269.98</v>
      </c>
      <c r="L663" t="s">
        <v>18</v>
      </c>
      <c r="M663">
        <f>YEAR(SalesData[[#This Row],[Order Date]])</f>
        <v>2023</v>
      </c>
      <c r="N663">
        <f>MONTH(SalesData[[#This Row],[Order Date]])</f>
        <v>9</v>
      </c>
      <c r="O663" t="str">
        <f>TEXT(SalesData[[#This Row],[Order Date]],"mmmm")</f>
        <v>September</v>
      </c>
      <c r="P663" t="str">
        <f>TEXT(SalesData[[#This Row],[Order Date]], "mmmm yyyyy")</f>
        <v>September 2023</v>
      </c>
      <c r="Q663" s="3">
        <f>IF(SalesData[[#This Row],[Total Sales]]=0,0,SalesData[[#This Row],[Profit]]/SalesData[[#This Row],[Total Sales]])</f>
        <v>0.14735451756923446</v>
      </c>
    </row>
    <row r="664" spans="1:17" x14ac:dyDescent="0.3">
      <c r="A664" t="s">
        <v>719</v>
      </c>
      <c r="B664" s="2">
        <v>45191</v>
      </c>
      <c r="C664" t="s">
        <v>30</v>
      </c>
      <c r="D664" t="s">
        <v>52</v>
      </c>
      <c r="E664" t="s">
        <v>15</v>
      </c>
      <c r="F664" t="s">
        <v>32</v>
      </c>
      <c r="G664" t="s">
        <v>99</v>
      </c>
      <c r="H664">
        <v>4</v>
      </c>
      <c r="I664">
        <v>959.95</v>
      </c>
      <c r="J664">
        <v>3839.8</v>
      </c>
      <c r="K664">
        <v>588.14</v>
      </c>
      <c r="L664" t="s">
        <v>34</v>
      </c>
      <c r="M664">
        <f>YEAR(SalesData[[#This Row],[Order Date]])</f>
        <v>2023</v>
      </c>
      <c r="N664">
        <f>MONTH(SalesData[[#This Row],[Order Date]])</f>
        <v>9</v>
      </c>
      <c r="O664" t="str">
        <f>TEXT(SalesData[[#This Row],[Order Date]],"mmmm")</f>
        <v>September</v>
      </c>
      <c r="P664" t="str">
        <f>TEXT(SalesData[[#This Row],[Order Date]], "mmmm yyyyy")</f>
        <v>September 2023</v>
      </c>
      <c r="Q664" s="3">
        <f>IF(SalesData[[#This Row],[Total Sales]]=0,0,SalesData[[#This Row],[Profit]]/SalesData[[#This Row],[Total Sales]])</f>
        <v>0.15316943590812021</v>
      </c>
    </row>
    <row r="665" spans="1:17" x14ac:dyDescent="0.3">
      <c r="A665" t="s">
        <v>720</v>
      </c>
      <c r="B665" s="2">
        <v>45191</v>
      </c>
      <c r="C665" t="s">
        <v>30</v>
      </c>
      <c r="D665" t="s">
        <v>52</v>
      </c>
      <c r="E665" t="s">
        <v>15</v>
      </c>
      <c r="F665" t="s">
        <v>49</v>
      </c>
      <c r="G665" t="s">
        <v>50</v>
      </c>
      <c r="H665">
        <v>1</v>
      </c>
      <c r="I665">
        <v>2110.14</v>
      </c>
      <c r="J665">
        <v>2110.14</v>
      </c>
      <c r="K665">
        <v>227.23</v>
      </c>
      <c r="L665" t="s">
        <v>18</v>
      </c>
      <c r="M665">
        <f>YEAR(SalesData[[#This Row],[Order Date]])</f>
        <v>2023</v>
      </c>
      <c r="N665">
        <f>MONTH(SalesData[[#This Row],[Order Date]])</f>
        <v>9</v>
      </c>
      <c r="O665" t="str">
        <f>TEXT(SalesData[[#This Row],[Order Date]],"mmmm")</f>
        <v>September</v>
      </c>
      <c r="P665" t="str">
        <f>TEXT(SalesData[[#This Row],[Order Date]], "mmmm yyyyy")</f>
        <v>September 2023</v>
      </c>
      <c r="Q665" s="3">
        <f>IF(SalesData[[#This Row],[Total Sales]]=0,0,SalesData[[#This Row],[Profit]]/SalesData[[#This Row],[Total Sales]])</f>
        <v>0.10768479816505067</v>
      </c>
    </row>
    <row r="666" spans="1:17" x14ac:dyDescent="0.3">
      <c r="A666" t="s">
        <v>721</v>
      </c>
      <c r="B666" s="2">
        <v>45191</v>
      </c>
      <c r="C666" t="s">
        <v>25</v>
      </c>
      <c r="D666" t="s">
        <v>26</v>
      </c>
      <c r="E666" t="s">
        <v>15</v>
      </c>
      <c r="F666" t="s">
        <v>22</v>
      </c>
      <c r="G666" t="s">
        <v>58</v>
      </c>
      <c r="H666">
        <v>6</v>
      </c>
      <c r="I666">
        <v>1378.48</v>
      </c>
      <c r="J666">
        <v>8270.8799999999992</v>
      </c>
      <c r="K666">
        <v>1803.63</v>
      </c>
      <c r="L666" t="s">
        <v>34</v>
      </c>
      <c r="M666">
        <f>YEAR(SalesData[[#This Row],[Order Date]])</f>
        <v>2023</v>
      </c>
      <c r="N666">
        <f>MONTH(SalesData[[#This Row],[Order Date]])</f>
        <v>9</v>
      </c>
      <c r="O666" t="str">
        <f>TEXT(SalesData[[#This Row],[Order Date]],"mmmm")</f>
        <v>September</v>
      </c>
      <c r="P666" t="str">
        <f>TEXT(SalesData[[#This Row],[Order Date]], "mmmm yyyyy")</f>
        <v>September 2023</v>
      </c>
      <c r="Q666" s="3">
        <f>IF(SalesData[[#This Row],[Total Sales]]=0,0,SalesData[[#This Row],[Profit]]/SalesData[[#This Row],[Total Sales]])</f>
        <v>0.21806990308165519</v>
      </c>
    </row>
    <row r="667" spans="1:17" x14ac:dyDescent="0.3">
      <c r="A667" t="s">
        <v>722</v>
      </c>
      <c r="B667" s="2">
        <v>45191</v>
      </c>
      <c r="C667" t="s">
        <v>13</v>
      </c>
      <c r="D667" t="s">
        <v>36</v>
      </c>
      <c r="E667" t="s">
        <v>27</v>
      </c>
      <c r="F667" t="s">
        <v>32</v>
      </c>
      <c r="G667" t="s">
        <v>56</v>
      </c>
      <c r="H667">
        <v>6</v>
      </c>
      <c r="I667">
        <v>1362.65</v>
      </c>
      <c r="J667">
        <v>8175.9</v>
      </c>
      <c r="K667">
        <v>965.23</v>
      </c>
      <c r="L667" t="s">
        <v>18</v>
      </c>
      <c r="M667">
        <f>YEAR(SalesData[[#This Row],[Order Date]])</f>
        <v>2023</v>
      </c>
      <c r="N667">
        <f>MONTH(SalesData[[#This Row],[Order Date]])</f>
        <v>9</v>
      </c>
      <c r="O667" t="str">
        <f>TEXT(SalesData[[#This Row],[Order Date]],"mmmm")</f>
        <v>September</v>
      </c>
      <c r="P667" t="str">
        <f>TEXT(SalesData[[#This Row],[Order Date]], "mmmm yyyyy")</f>
        <v>September 2023</v>
      </c>
      <c r="Q667" s="3">
        <f>IF(SalesData[[#This Row],[Total Sales]]=0,0,SalesData[[#This Row],[Profit]]/SalesData[[#This Row],[Total Sales]])</f>
        <v>0.11805795080663903</v>
      </c>
    </row>
    <row r="668" spans="1:17" x14ac:dyDescent="0.3">
      <c r="A668" t="s">
        <v>723</v>
      </c>
      <c r="B668" s="2">
        <v>45191</v>
      </c>
      <c r="C668" t="s">
        <v>25</v>
      </c>
      <c r="D668" t="s">
        <v>26</v>
      </c>
      <c r="E668" t="s">
        <v>27</v>
      </c>
      <c r="F668" t="s">
        <v>46</v>
      </c>
      <c r="G668" t="s">
        <v>68</v>
      </c>
      <c r="H668">
        <v>1</v>
      </c>
      <c r="I668">
        <v>2088.06</v>
      </c>
      <c r="J668">
        <v>2088.06</v>
      </c>
      <c r="K668">
        <v>488.44</v>
      </c>
      <c r="L668" t="s">
        <v>34</v>
      </c>
      <c r="M668">
        <f>YEAR(SalesData[[#This Row],[Order Date]])</f>
        <v>2023</v>
      </c>
      <c r="N668">
        <f>MONTH(SalesData[[#This Row],[Order Date]])</f>
        <v>9</v>
      </c>
      <c r="O668" t="str">
        <f>TEXT(SalesData[[#This Row],[Order Date]],"mmmm")</f>
        <v>September</v>
      </c>
      <c r="P668" t="str">
        <f>TEXT(SalesData[[#This Row],[Order Date]], "mmmm yyyyy")</f>
        <v>September 2023</v>
      </c>
      <c r="Q668" s="3">
        <f>IF(SalesData[[#This Row],[Total Sales]]=0,0,SalesData[[#This Row],[Profit]]/SalesData[[#This Row],[Total Sales]])</f>
        <v>0.23392048121222569</v>
      </c>
    </row>
    <row r="669" spans="1:17" x14ac:dyDescent="0.3">
      <c r="A669" t="s">
        <v>724</v>
      </c>
      <c r="B669" s="2">
        <v>45194</v>
      </c>
      <c r="C669" t="s">
        <v>25</v>
      </c>
      <c r="D669" t="s">
        <v>26</v>
      </c>
      <c r="E669" t="s">
        <v>15</v>
      </c>
      <c r="F669" t="s">
        <v>16</v>
      </c>
      <c r="G669" t="s">
        <v>17</v>
      </c>
      <c r="H669">
        <v>8</v>
      </c>
      <c r="I669">
        <v>126.32</v>
      </c>
      <c r="J669">
        <v>1010.56</v>
      </c>
      <c r="K669">
        <v>153.52000000000001</v>
      </c>
      <c r="L669" t="s">
        <v>18</v>
      </c>
      <c r="M669">
        <f>YEAR(SalesData[[#This Row],[Order Date]])</f>
        <v>2023</v>
      </c>
      <c r="N669">
        <f>MONTH(SalesData[[#This Row],[Order Date]])</f>
        <v>9</v>
      </c>
      <c r="O669" t="str">
        <f>TEXT(SalesData[[#This Row],[Order Date]],"mmmm")</f>
        <v>September</v>
      </c>
      <c r="P669" t="str">
        <f>TEXT(SalesData[[#This Row],[Order Date]], "mmmm yyyyy")</f>
        <v>September 2023</v>
      </c>
      <c r="Q669" s="3">
        <f>IF(SalesData[[#This Row],[Total Sales]]=0,0,SalesData[[#This Row],[Profit]]/SalesData[[#This Row],[Total Sales]])</f>
        <v>0.15191576947435087</v>
      </c>
    </row>
    <row r="670" spans="1:17" x14ac:dyDescent="0.3">
      <c r="A670" t="s">
        <v>725</v>
      </c>
      <c r="B670" s="2">
        <v>45196</v>
      </c>
      <c r="C670" t="s">
        <v>41</v>
      </c>
      <c r="D670" t="s">
        <v>42</v>
      </c>
      <c r="E670" t="s">
        <v>27</v>
      </c>
      <c r="F670" t="s">
        <v>46</v>
      </c>
      <c r="G670" t="s">
        <v>47</v>
      </c>
      <c r="H670">
        <v>3</v>
      </c>
      <c r="I670">
        <v>82.75</v>
      </c>
      <c r="J670">
        <v>248.25</v>
      </c>
      <c r="K670">
        <v>45.17</v>
      </c>
      <c r="L670" t="s">
        <v>34</v>
      </c>
      <c r="M670">
        <f>YEAR(SalesData[[#This Row],[Order Date]])</f>
        <v>2023</v>
      </c>
      <c r="N670">
        <f>MONTH(SalesData[[#This Row],[Order Date]])</f>
        <v>9</v>
      </c>
      <c r="O670" t="str">
        <f>TEXT(SalesData[[#This Row],[Order Date]],"mmmm")</f>
        <v>September</v>
      </c>
      <c r="P670" t="str">
        <f>TEXT(SalesData[[#This Row],[Order Date]], "mmmm yyyyy")</f>
        <v>September 2023</v>
      </c>
      <c r="Q670" s="3">
        <f>IF(SalesData[[#This Row],[Total Sales]]=0,0,SalesData[[#This Row],[Profit]]/SalesData[[#This Row],[Total Sales]])</f>
        <v>0.18195367573011079</v>
      </c>
    </row>
    <row r="671" spans="1:17" x14ac:dyDescent="0.3">
      <c r="A671" t="s">
        <v>726</v>
      </c>
      <c r="B671" s="2">
        <v>45199</v>
      </c>
      <c r="C671" t="s">
        <v>41</v>
      </c>
      <c r="D671" t="s">
        <v>42</v>
      </c>
      <c r="E671" t="s">
        <v>27</v>
      </c>
      <c r="F671" t="s">
        <v>16</v>
      </c>
      <c r="G671" t="s">
        <v>82</v>
      </c>
      <c r="H671">
        <v>1</v>
      </c>
      <c r="I671">
        <v>895.72</v>
      </c>
      <c r="J671">
        <v>895.72</v>
      </c>
      <c r="K671">
        <v>253.93</v>
      </c>
      <c r="L671" t="s">
        <v>34</v>
      </c>
      <c r="M671">
        <f>YEAR(SalesData[[#This Row],[Order Date]])</f>
        <v>2023</v>
      </c>
      <c r="N671">
        <f>MONTH(SalesData[[#This Row],[Order Date]])</f>
        <v>9</v>
      </c>
      <c r="O671" t="str">
        <f>TEXT(SalesData[[#This Row],[Order Date]],"mmmm")</f>
        <v>September</v>
      </c>
      <c r="P671" t="str">
        <f>TEXT(SalesData[[#This Row],[Order Date]], "mmmm yyyyy")</f>
        <v>September 2023</v>
      </c>
      <c r="Q671" s="3">
        <f>IF(SalesData[[#This Row],[Total Sales]]=0,0,SalesData[[#This Row],[Profit]]/SalesData[[#This Row],[Total Sales]])</f>
        <v>0.28349260929754833</v>
      </c>
    </row>
    <row r="672" spans="1:17" x14ac:dyDescent="0.3">
      <c r="A672" t="s">
        <v>727</v>
      </c>
      <c r="B672" s="2">
        <v>45200</v>
      </c>
      <c r="C672" t="s">
        <v>30</v>
      </c>
      <c r="D672" t="s">
        <v>52</v>
      </c>
      <c r="E672" t="s">
        <v>27</v>
      </c>
      <c r="F672" t="s">
        <v>22</v>
      </c>
      <c r="G672" t="s">
        <v>23</v>
      </c>
      <c r="H672">
        <v>6</v>
      </c>
      <c r="I672">
        <v>81.92</v>
      </c>
      <c r="J672">
        <v>491.52</v>
      </c>
      <c r="K672">
        <v>50.55</v>
      </c>
      <c r="L672" t="s">
        <v>34</v>
      </c>
      <c r="M672">
        <f>YEAR(SalesData[[#This Row],[Order Date]])</f>
        <v>2023</v>
      </c>
      <c r="N672">
        <f>MONTH(SalesData[[#This Row],[Order Date]])</f>
        <v>10</v>
      </c>
      <c r="O672" t="str">
        <f>TEXT(SalesData[[#This Row],[Order Date]],"mmmm")</f>
        <v>October</v>
      </c>
      <c r="P672" t="str">
        <f>TEXT(SalesData[[#This Row],[Order Date]], "mmmm yyyyy")</f>
        <v>October 2023</v>
      </c>
      <c r="Q672" s="3">
        <f>IF(SalesData[[#This Row],[Total Sales]]=0,0,SalesData[[#This Row],[Profit]]/SalesData[[#This Row],[Total Sales]])</f>
        <v>0.10284423828125</v>
      </c>
    </row>
    <row r="673" spans="1:17" x14ac:dyDescent="0.3">
      <c r="A673" t="s">
        <v>728</v>
      </c>
      <c r="B673" s="2">
        <v>45201</v>
      </c>
      <c r="C673" t="s">
        <v>30</v>
      </c>
      <c r="D673" t="s">
        <v>52</v>
      </c>
      <c r="E673" t="s">
        <v>37</v>
      </c>
      <c r="F673" t="s">
        <v>16</v>
      </c>
      <c r="G673" t="s">
        <v>17</v>
      </c>
      <c r="H673">
        <v>1</v>
      </c>
      <c r="I673">
        <v>1596.98</v>
      </c>
      <c r="J673">
        <v>1596.98</v>
      </c>
      <c r="K673">
        <v>329.78</v>
      </c>
      <c r="L673" t="s">
        <v>18</v>
      </c>
      <c r="M673">
        <f>YEAR(SalesData[[#This Row],[Order Date]])</f>
        <v>2023</v>
      </c>
      <c r="N673">
        <f>MONTH(SalesData[[#This Row],[Order Date]])</f>
        <v>10</v>
      </c>
      <c r="O673" t="str">
        <f>TEXT(SalesData[[#This Row],[Order Date]],"mmmm")</f>
        <v>October</v>
      </c>
      <c r="P673" t="str">
        <f>TEXT(SalesData[[#This Row],[Order Date]], "mmmm yyyyy")</f>
        <v>October 2023</v>
      </c>
      <c r="Q673" s="3">
        <f>IF(SalesData[[#This Row],[Total Sales]]=0,0,SalesData[[#This Row],[Profit]]/SalesData[[#This Row],[Total Sales]])</f>
        <v>0.20650227304036367</v>
      </c>
    </row>
    <row r="674" spans="1:17" x14ac:dyDescent="0.3">
      <c r="A674" t="s">
        <v>574</v>
      </c>
      <c r="B674" s="2">
        <v>45201</v>
      </c>
      <c r="C674" t="s">
        <v>13</v>
      </c>
      <c r="D674" t="s">
        <v>14</v>
      </c>
      <c r="E674" t="s">
        <v>15</v>
      </c>
      <c r="F674" t="s">
        <v>32</v>
      </c>
      <c r="G674" t="s">
        <v>60</v>
      </c>
      <c r="H674">
        <v>2</v>
      </c>
      <c r="I674">
        <v>363.83</v>
      </c>
      <c r="J674">
        <v>727.66</v>
      </c>
      <c r="K674">
        <v>121.99</v>
      </c>
      <c r="L674" t="s">
        <v>34</v>
      </c>
      <c r="M674">
        <f>YEAR(SalesData[[#This Row],[Order Date]])</f>
        <v>2023</v>
      </c>
      <c r="N674">
        <f>MONTH(SalesData[[#This Row],[Order Date]])</f>
        <v>10</v>
      </c>
      <c r="O674" t="str">
        <f>TEXT(SalesData[[#This Row],[Order Date]],"mmmm")</f>
        <v>October</v>
      </c>
      <c r="P674" t="str">
        <f>TEXT(SalesData[[#This Row],[Order Date]], "mmmm yyyyy")</f>
        <v>October 2023</v>
      </c>
      <c r="Q674" s="3">
        <f>IF(SalesData[[#This Row],[Total Sales]]=0,0,SalesData[[#This Row],[Profit]]/SalesData[[#This Row],[Total Sales]])</f>
        <v>0.1676469779842234</v>
      </c>
    </row>
    <row r="675" spans="1:17" x14ac:dyDescent="0.3">
      <c r="A675" t="s">
        <v>729</v>
      </c>
      <c r="B675" s="2">
        <v>45201</v>
      </c>
      <c r="C675" t="s">
        <v>25</v>
      </c>
      <c r="D675" t="s">
        <v>26</v>
      </c>
      <c r="E675" t="s">
        <v>37</v>
      </c>
      <c r="F675" t="s">
        <v>49</v>
      </c>
      <c r="G675" t="s">
        <v>50</v>
      </c>
      <c r="H675">
        <v>7</v>
      </c>
      <c r="I675">
        <v>1303.6099999999999</v>
      </c>
      <c r="J675">
        <v>9125.27</v>
      </c>
      <c r="K675">
        <v>1883.66</v>
      </c>
      <c r="L675" t="s">
        <v>18</v>
      </c>
      <c r="M675">
        <f>YEAR(SalesData[[#This Row],[Order Date]])</f>
        <v>2023</v>
      </c>
      <c r="N675">
        <f>MONTH(SalesData[[#This Row],[Order Date]])</f>
        <v>10</v>
      </c>
      <c r="O675" t="str">
        <f>TEXT(SalesData[[#This Row],[Order Date]],"mmmm")</f>
        <v>October</v>
      </c>
      <c r="P675" t="str">
        <f>TEXT(SalesData[[#This Row],[Order Date]], "mmmm yyyyy")</f>
        <v>October 2023</v>
      </c>
      <c r="Q675" s="3">
        <f>IF(SalesData[[#This Row],[Total Sales]]=0,0,SalesData[[#This Row],[Profit]]/SalesData[[#This Row],[Total Sales]])</f>
        <v>0.20642238531024287</v>
      </c>
    </row>
    <row r="676" spans="1:17" x14ac:dyDescent="0.3">
      <c r="A676" t="s">
        <v>730</v>
      </c>
      <c r="B676" s="2">
        <v>45205</v>
      </c>
      <c r="C676" t="s">
        <v>41</v>
      </c>
      <c r="D676" t="s">
        <v>42</v>
      </c>
      <c r="E676" t="s">
        <v>37</v>
      </c>
      <c r="F676" t="s">
        <v>32</v>
      </c>
      <c r="G676" t="s">
        <v>56</v>
      </c>
      <c r="H676">
        <v>1</v>
      </c>
      <c r="I676">
        <v>1463.41</v>
      </c>
      <c r="J676">
        <v>1463.41</v>
      </c>
      <c r="K676">
        <v>290.49</v>
      </c>
      <c r="L676" t="s">
        <v>18</v>
      </c>
      <c r="M676">
        <f>YEAR(SalesData[[#This Row],[Order Date]])</f>
        <v>2023</v>
      </c>
      <c r="N676">
        <f>MONTH(SalesData[[#This Row],[Order Date]])</f>
        <v>10</v>
      </c>
      <c r="O676" t="str">
        <f>TEXT(SalesData[[#This Row],[Order Date]],"mmmm")</f>
        <v>October</v>
      </c>
      <c r="P676" t="str">
        <f>TEXT(SalesData[[#This Row],[Order Date]], "mmmm yyyyy")</f>
        <v>October 2023</v>
      </c>
      <c r="Q676" s="3">
        <f>IF(SalesData[[#This Row],[Total Sales]]=0,0,SalesData[[#This Row],[Profit]]/SalesData[[#This Row],[Total Sales]])</f>
        <v>0.19850212859007385</v>
      </c>
    </row>
    <row r="677" spans="1:17" x14ac:dyDescent="0.3">
      <c r="A677" t="s">
        <v>731</v>
      </c>
      <c r="B677" s="2">
        <v>45205</v>
      </c>
      <c r="C677" t="s">
        <v>41</v>
      </c>
      <c r="D677" t="s">
        <v>42</v>
      </c>
      <c r="E677" t="s">
        <v>27</v>
      </c>
      <c r="F677" t="s">
        <v>32</v>
      </c>
      <c r="G677" t="s">
        <v>56</v>
      </c>
      <c r="H677">
        <v>6</v>
      </c>
      <c r="I677">
        <v>316.79000000000002</v>
      </c>
      <c r="J677">
        <v>1900.74</v>
      </c>
      <c r="K677">
        <v>432.05</v>
      </c>
      <c r="L677" t="s">
        <v>34</v>
      </c>
      <c r="M677">
        <f>YEAR(SalesData[[#This Row],[Order Date]])</f>
        <v>2023</v>
      </c>
      <c r="N677">
        <f>MONTH(SalesData[[#This Row],[Order Date]])</f>
        <v>10</v>
      </c>
      <c r="O677" t="str">
        <f>TEXT(SalesData[[#This Row],[Order Date]],"mmmm")</f>
        <v>October</v>
      </c>
      <c r="P677" t="str">
        <f>TEXT(SalesData[[#This Row],[Order Date]], "mmmm yyyyy")</f>
        <v>October 2023</v>
      </c>
      <c r="Q677" s="3">
        <f>IF(SalesData[[#This Row],[Total Sales]]=0,0,SalesData[[#This Row],[Profit]]/SalesData[[#This Row],[Total Sales]])</f>
        <v>0.22730620705619917</v>
      </c>
    </row>
    <row r="678" spans="1:17" x14ac:dyDescent="0.3">
      <c r="A678" t="s">
        <v>732</v>
      </c>
      <c r="B678" s="2">
        <v>45205</v>
      </c>
      <c r="C678" t="s">
        <v>41</v>
      </c>
      <c r="D678" t="s">
        <v>67</v>
      </c>
      <c r="E678" t="s">
        <v>37</v>
      </c>
      <c r="F678" t="s">
        <v>32</v>
      </c>
      <c r="G678" t="s">
        <v>56</v>
      </c>
      <c r="H678">
        <v>5</v>
      </c>
      <c r="I678">
        <v>618.44000000000005</v>
      </c>
      <c r="J678">
        <v>3092.2</v>
      </c>
      <c r="K678">
        <v>318.11</v>
      </c>
      <c r="L678" t="s">
        <v>18</v>
      </c>
      <c r="M678">
        <f>YEAR(SalesData[[#This Row],[Order Date]])</f>
        <v>2023</v>
      </c>
      <c r="N678">
        <f>MONTH(SalesData[[#This Row],[Order Date]])</f>
        <v>10</v>
      </c>
      <c r="O678" t="str">
        <f>TEXT(SalesData[[#This Row],[Order Date]],"mmmm")</f>
        <v>October</v>
      </c>
      <c r="P678" t="str">
        <f>TEXT(SalesData[[#This Row],[Order Date]], "mmmm yyyyy")</f>
        <v>October 2023</v>
      </c>
      <c r="Q678" s="3">
        <f>IF(SalesData[[#This Row],[Total Sales]]=0,0,SalesData[[#This Row],[Profit]]/SalesData[[#This Row],[Total Sales]])</f>
        <v>0.10287497574542398</v>
      </c>
    </row>
    <row r="679" spans="1:17" x14ac:dyDescent="0.3">
      <c r="A679" t="s">
        <v>733</v>
      </c>
      <c r="B679" s="2">
        <v>45205</v>
      </c>
      <c r="C679" t="s">
        <v>13</v>
      </c>
      <c r="D679" t="s">
        <v>36</v>
      </c>
      <c r="E679" t="s">
        <v>37</v>
      </c>
      <c r="F679" t="s">
        <v>49</v>
      </c>
      <c r="G679" t="s">
        <v>50</v>
      </c>
      <c r="H679">
        <v>2</v>
      </c>
      <c r="I679">
        <v>1610.41</v>
      </c>
      <c r="J679">
        <v>3220.82</v>
      </c>
      <c r="K679">
        <v>541.49</v>
      </c>
      <c r="L679" t="s">
        <v>18</v>
      </c>
      <c r="M679">
        <f>YEAR(SalesData[[#This Row],[Order Date]])</f>
        <v>2023</v>
      </c>
      <c r="N679">
        <f>MONTH(SalesData[[#This Row],[Order Date]])</f>
        <v>10</v>
      </c>
      <c r="O679" t="str">
        <f>TEXT(SalesData[[#This Row],[Order Date]],"mmmm")</f>
        <v>October</v>
      </c>
      <c r="P679" t="str">
        <f>TEXT(SalesData[[#This Row],[Order Date]], "mmmm yyyyy")</f>
        <v>October 2023</v>
      </c>
      <c r="Q679" s="3">
        <f>IF(SalesData[[#This Row],[Total Sales]]=0,0,SalesData[[#This Row],[Profit]]/SalesData[[#This Row],[Total Sales]])</f>
        <v>0.16812178265162286</v>
      </c>
    </row>
    <row r="680" spans="1:17" x14ac:dyDescent="0.3">
      <c r="A680" t="s">
        <v>734</v>
      </c>
      <c r="B680" s="2">
        <v>45207</v>
      </c>
      <c r="C680" t="s">
        <v>13</v>
      </c>
      <c r="D680" t="s">
        <v>36</v>
      </c>
      <c r="E680" t="s">
        <v>27</v>
      </c>
      <c r="F680" t="s">
        <v>49</v>
      </c>
      <c r="G680" t="s">
        <v>63</v>
      </c>
      <c r="H680">
        <v>3</v>
      </c>
      <c r="I680">
        <v>2494.66</v>
      </c>
      <c r="J680">
        <v>7483.98</v>
      </c>
      <c r="K680">
        <v>1761.46</v>
      </c>
      <c r="L680" t="s">
        <v>34</v>
      </c>
      <c r="M680">
        <f>YEAR(SalesData[[#This Row],[Order Date]])</f>
        <v>2023</v>
      </c>
      <c r="N680">
        <f>MONTH(SalesData[[#This Row],[Order Date]])</f>
        <v>10</v>
      </c>
      <c r="O680" t="str">
        <f>TEXT(SalesData[[#This Row],[Order Date]],"mmmm")</f>
        <v>October</v>
      </c>
      <c r="P680" t="str">
        <f>TEXT(SalesData[[#This Row],[Order Date]], "mmmm yyyyy")</f>
        <v>October 2023</v>
      </c>
      <c r="Q680" s="3">
        <f>IF(SalesData[[#This Row],[Total Sales]]=0,0,SalesData[[#This Row],[Profit]]/SalesData[[#This Row],[Total Sales]])</f>
        <v>0.23536407098896578</v>
      </c>
    </row>
    <row r="681" spans="1:17" x14ac:dyDescent="0.3">
      <c r="A681" t="s">
        <v>735</v>
      </c>
      <c r="B681" s="2">
        <v>45209</v>
      </c>
      <c r="C681" t="s">
        <v>13</v>
      </c>
      <c r="D681" t="s">
        <v>14</v>
      </c>
      <c r="E681" t="s">
        <v>37</v>
      </c>
      <c r="F681" t="s">
        <v>49</v>
      </c>
      <c r="G681" t="s">
        <v>50</v>
      </c>
      <c r="H681">
        <v>9</v>
      </c>
      <c r="I681">
        <v>1774.45</v>
      </c>
      <c r="J681">
        <v>15970.05</v>
      </c>
      <c r="K681">
        <v>1610.94</v>
      </c>
      <c r="L681" t="s">
        <v>18</v>
      </c>
      <c r="M681">
        <f>YEAR(SalesData[[#This Row],[Order Date]])</f>
        <v>2023</v>
      </c>
      <c r="N681">
        <f>MONTH(SalesData[[#This Row],[Order Date]])</f>
        <v>10</v>
      </c>
      <c r="O681" t="str">
        <f>TEXT(SalesData[[#This Row],[Order Date]],"mmmm")</f>
        <v>October</v>
      </c>
      <c r="P681" t="str">
        <f>TEXT(SalesData[[#This Row],[Order Date]], "mmmm yyyyy")</f>
        <v>October 2023</v>
      </c>
      <c r="Q681" s="3">
        <f>IF(SalesData[[#This Row],[Total Sales]]=0,0,SalesData[[#This Row],[Profit]]/SalesData[[#This Row],[Total Sales]])</f>
        <v>0.10087257084354777</v>
      </c>
    </row>
    <row r="682" spans="1:17" x14ac:dyDescent="0.3">
      <c r="A682" t="s">
        <v>736</v>
      </c>
      <c r="B682" s="2">
        <v>45210</v>
      </c>
      <c r="C682" t="s">
        <v>41</v>
      </c>
      <c r="D682" t="s">
        <v>67</v>
      </c>
      <c r="E682" t="s">
        <v>15</v>
      </c>
      <c r="F682" t="s">
        <v>32</v>
      </c>
      <c r="G682" t="s">
        <v>99</v>
      </c>
      <c r="H682">
        <v>9</v>
      </c>
      <c r="I682">
        <v>775.87</v>
      </c>
      <c r="J682">
        <v>6982.83</v>
      </c>
      <c r="K682">
        <v>929.09</v>
      </c>
      <c r="L682" t="s">
        <v>18</v>
      </c>
      <c r="M682">
        <f>YEAR(SalesData[[#This Row],[Order Date]])</f>
        <v>2023</v>
      </c>
      <c r="N682">
        <f>MONTH(SalesData[[#This Row],[Order Date]])</f>
        <v>10</v>
      </c>
      <c r="O682" t="str">
        <f>TEXT(SalesData[[#This Row],[Order Date]],"mmmm")</f>
        <v>October</v>
      </c>
      <c r="P682" t="str">
        <f>TEXT(SalesData[[#This Row],[Order Date]], "mmmm yyyyy")</f>
        <v>October 2023</v>
      </c>
      <c r="Q682" s="3">
        <f>IF(SalesData[[#This Row],[Total Sales]]=0,0,SalesData[[#This Row],[Profit]]/SalesData[[#This Row],[Total Sales]])</f>
        <v>0.13305350409504457</v>
      </c>
    </row>
    <row r="683" spans="1:17" x14ac:dyDescent="0.3">
      <c r="A683" t="s">
        <v>737</v>
      </c>
      <c r="B683" s="2">
        <v>45210</v>
      </c>
      <c r="C683" t="s">
        <v>41</v>
      </c>
      <c r="D683" t="s">
        <v>67</v>
      </c>
      <c r="E683" t="s">
        <v>37</v>
      </c>
      <c r="F683" t="s">
        <v>32</v>
      </c>
      <c r="G683" t="s">
        <v>60</v>
      </c>
      <c r="H683">
        <v>4</v>
      </c>
      <c r="I683">
        <v>1514.85</v>
      </c>
      <c r="J683">
        <v>6059.4</v>
      </c>
      <c r="K683">
        <v>1723.14</v>
      </c>
      <c r="L683" t="s">
        <v>34</v>
      </c>
      <c r="M683">
        <f>YEAR(SalesData[[#This Row],[Order Date]])</f>
        <v>2023</v>
      </c>
      <c r="N683">
        <f>MONTH(SalesData[[#This Row],[Order Date]])</f>
        <v>10</v>
      </c>
      <c r="O683" t="str">
        <f>TEXT(SalesData[[#This Row],[Order Date]],"mmmm")</f>
        <v>October</v>
      </c>
      <c r="P683" t="str">
        <f>TEXT(SalesData[[#This Row],[Order Date]], "mmmm yyyyy")</f>
        <v>October 2023</v>
      </c>
      <c r="Q683" s="3">
        <f>IF(SalesData[[#This Row],[Total Sales]]=0,0,SalesData[[#This Row],[Profit]]/SalesData[[#This Row],[Total Sales]])</f>
        <v>0.28437469056342213</v>
      </c>
    </row>
    <row r="684" spans="1:17" x14ac:dyDescent="0.3">
      <c r="A684" t="s">
        <v>738</v>
      </c>
      <c r="B684" s="2">
        <v>45210</v>
      </c>
      <c r="C684" t="s">
        <v>41</v>
      </c>
      <c r="D684" t="s">
        <v>67</v>
      </c>
      <c r="E684" t="s">
        <v>37</v>
      </c>
      <c r="F684" t="s">
        <v>32</v>
      </c>
      <c r="G684" t="s">
        <v>56</v>
      </c>
      <c r="H684">
        <v>1</v>
      </c>
      <c r="I684">
        <v>1100.1400000000001</v>
      </c>
      <c r="J684">
        <v>1100.1400000000001</v>
      </c>
      <c r="K684">
        <v>141.03</v>
      </c>
      <c r="L684" t="s">
        <v>34</v>
      </c>
      <c r="M684">
        <f>YEAR(SalesData[[#This Row],[Order Date]])</f>
        <v>2023</v>
      </c>
      <c r="N684">
        <f>MONTH(SalesData[[#This Row],[Order Date]])</f>
        <v>10</v>
      </c>
      <c r="O684" t="str">
        <f>TEXT(SalesData[[#This Row],[Order Date]],"mmmm")</f>
        <v>October</v>
      </c>
      <c r="P684" t="str">
        <f>TEXT(SalesData[[#This Row],[Order Date]], "mmmm yyyyy")</f>
        <v>October 2023</v>
      </c>
      <c r="Q684" s="3">
        <f>IF(SalesData[[#This Row],[Total Sales]]=0,0,SalesData[[#This Row],[Profit]]/SalesData[[#This Row],[Total Sales]])</f>
        <v>0.12819277546494082</v>
      </c>
    </row>
    <row r="685" spans="1:17" x14ac:dyDescent="0.3">
      <c r="A685" t="s">
        <v>739</v>
      </c>
      <c r="B685" s="2">
        <v>45210</v>
      </c>
      <c r="C685" t="s">
        <v>20</v>
      </c>
      <c r="D685" t="s">
        <v>21</v>
      </c>
      <c r="E685" t="s">
        <v>37</v>
      </c>
      <c r="F685" t="s">
        <v>46</v>
      </c>
      <c r="G685" t="s">
        <v>68</v>
      </c>
      <c r="H685">
        <v>3</v>
      </c>
      <c r="I685">
        <v>1998.21</v>
      </c>
      <c r="J685">
        <v>5994.63</v>
      </c>
      <c r="K685">
        <v>924.17</v>
      </c>
      <c r="L685" t="s">
        <v>34</v>
      </c>
      <c r="M685">
        <f>YEAR(SalesData[[#This Row],[Order Date]])</f>
        <v>2023</v>
      </c>
      <c r="N685">
        <f>MONTH(SalesData[[#This Row],[Order Date]])</f>
        <v>10</v>
      </c>
      <c r="O685" t="str">
        <f>TEXT(SalesData[[#This Row],[Order Date]],"mmmm")</f>
        <v>October</v>
      </c>
      <c r="P685" t="str">
        <f>TEXT(SalesData[[#This Row],[Order Date]], "mmmm yyyyy")</f>
        <v>October 2023</v>
      </c>
      <c r="Q685" s="3">
        <f>IF(SalesData[[#This Row],[Total Sales]]=0,0,SalesData[[#This Row],[Profit]]/SalesData[[#This Row],[Total Sales]])</f>
        <v>0.15416631218273688</v>
      </c>
    </row>
    <row r="686" spans="1:17" x14ac:dyDescent="0.3">
      <c r="A686" t="s">
        <v>740</v>
      </c>
      <c r="B686" s="2">
        <v>45211</v>
      </c>
      <c r="C686" t="s">
        <v>30</v>
      </c>
      <c r="D686" t="s">
        <v>31</v>
      </c>
      <c r="E686" t="s">
        <v>37</v>
      </c>
      <c r="F686" t="s">
        <v>22</v>
      </c>
      <c r="G686" t="s">
        <v>43</v>
      </c>
      <c r="H686">
        <v>9</v>
      </c>
      <c r="I686">
        <v>932.57</v>
      </c>
      <c r="J686">
        <v>8393.1299999999992</v>
      </c>
      <c r="K686">
        <v>1293.2</v>
      </c>
      <c r="L686" t="s">
        <v>18</v>
      </c>
      <c r="M686">
        <f>YEAR(SalesData[[#This Row],[Order Date]])</f>
        <v>2023</v>
      </c>
      <c r="N686">
        <f>MONTH(SalesData[[#This Row],[Order Date]])</f>
        <v>10</v>
      </c>
      <c r="O686" t="str">
        <f>TEXT(SalesData[[#This Row],[Order Date]],"mmmm")</f>
        <v>October</v>
      </c>
      <c r="P686" t="str">
        <f>TEXT(SalesData[[#This Row],[Order Date]], "mmmm yyyyy")</f>
        <v>October 2023</v>
      </c>
      <c r="Q686" s="3">
        <f>IF(SalesData[[#This Row],[Total Sales]]=0,0,SalesData[[#This Row],[Profit]]/SalesData[[#This Row],[Total Sales]])</f>
        <v>0.15407839506834758</v>
      </c>
    </row>
    <row r="687" spans="1:17" x14ac:dyDescent="0.3">
      <c r="A687" t="s">
        <v>741</v>
      </c>
      <c r="B687" s="2">
        <v>45211</v>
      </c>
      <c r="C687" t="s">
        <v>41</v>
      </c>
      <c r="D687" t="s">
        <v>67</v>
      </c>
      <c r="E687" t="s">
        <v>15</v>
      </c>
      <c r="F687" t="s">
        <v>16</v>
      </c>
      <c r="G687" t="s">
        <v>38</v>
      </c>
      <c r="H687">
        <v>6</v>
      </c>
      <c r="I687">
        <v>1313.86</v>
      </c>
      <c r="J687">
        <v>7883.16</v>
      </c>
      <c r="K687">
        <v>1210.21</v>
      </c>
      <c r="L687" t="s">
        <v>18</v>
      </c>
      <c r="M687">
        <f>YEAR(SalesData[[#This Row],[Order Date]])</f>
        <v>2023</v>
      </c>
      <c r="N687">
        <f>MONTH(SalesData[[#This Row],[Order Date]])</f>
        <v>10</v>
      </c>
      <c r="O687" t="str">
        <f>TEXT(SalesData[[#This Row],[Order Date]],"mmmm")</f>
        <v>October</v>
      </c>
      <c r="P687" t="str">
        <f>TEXT(SalesData[[#This Row],[Order Date]], "mmmm yyyyy")</f>
        <v>October 2023</v>
      </c>
      <c r="Q687" s="3">
        <f>IF(SalesData[[#This Row],[Total Sales]]=0,0,SalesData[[#This Row],[Profit]]/SalesData[[#This Row],[Total Sales]])</f>
        <v>0.15351838602793805</v>
      </c>
    </row>
    <row r="688" spans="1:17" x14ac:dyDescent="0.3">
      <c r="A688" t="s">
        <v>742</v>
      </c>
      <c r="B688" s="2">
        <v>45213</v>
      </c>
      <c r="C688" t="s">
        <v>30</v>
      </c>
      <c r="D688" t="s">
        <v>52</v>
      </c>
      <c r="E688" t="s">
        <v>37</v>
      </c>
      <c r="F688" t="s">
        <v>22</v>
      </c>
      <c r="G688" t="s">
        <v>43</v>
      </c>
      <c r="H688">
        <v>8</v>
      </c>
      <c r="I688">
        <v>1292.28</v>
      </c>
      <c r="J688">
        <v>10338.24</v>
      </c>
      <c r="K688">
        <v>2270.5100000000002</v>
      </c>
      <c r="L688" t="s">
        <v>34</v>
      </c>
      <c r="M688">
        <f>YEAR(SalesData[[#This Row],[Order Date]])</f>
        <v>2023</v>
      </c>
      <c r="N688">
        <f>MONTH(SalesData[[#This Row],[Order Date]])</f>
        <v>10</v>
      </c>
      <c r="O688" t="str">
        <f>TEXT(SalesData[[#This Row],[Order Date]],"mmmm")</f>
        <v>October</v>
      </c>
      <c r="P688" t="str">
        <f>TEXT(SalesData[[#This Row],[Order Date]], "mmmm yyyyy")</f>
        <v>October 2023</v>
      </c>
      <c r="Q688" s="3">
        <f>IF(SalesData[[#This Row],[Total Sales]]=0,0,SalesData[[#This Row],[Profit]]/SalesData[[#This Row],[Total Sales]])</f>
        <v>0.21962248893428671</v>
      </c>
    </row>
    <row r="689" spans="1:17" x14ac:dyDescent="0.3">
      <c r="A689" t="s">
        <v>743</v>
      </c>
      <c r="B689" s="2">
        <v>45214</v>
      </c>
      <c r="C689" t="s">
        <v>25</v>
      </c>
      <c r="D689" t="s">
        <v>26</v>
      </c>
      <c r="E689" t="s">
        <v>15</v>
      </c>
      <c r="F689" t="s">
        <v>49</v>
      </c>
      <c r="G689" t="s">
        <v>94</v>
      </c>
      <c r="H689">
        <v>6</v>
      </c>
      <c r="I689">
        <v>1842.73</v>
      </c>
      <c r="J689">
        <v>11056.38</v>
      </c>
      <c r="K689">
        <v>2522.2600000000002</v>
      </c>
      <c r="L689" t="s">
        <v>18</v>
      </c>
      <c r="M689">
        <f>YEAR(SalesData[[#This Row],[Order Date]])</f>
        <v>2023</v>
      </c>
      <c r="N689">
        <f>MONTH(SalesData[[#This Row],[Order Date]])</f>
        <v>10</v>
      </c>
      <c r="O689" t="str">
        <f>TEXT(SalesData[[#This Row],[Order Date]],"mmmm")</f>
        <v>October</v>
      </c>
      <c r="P689" t="str">
        <f>TEXT(SalesData[[#This Row],[Order Date]], "mmmm yyyyy")</f>
        <v>October 2023</v>
      </c>
      <c r="Q689" s="3">
        <f>IF(SalesData[[#This Row],[Total Sales]]=0,0,SalesData[[#This Row],[Profit]]/SalesData[[#This Row],[Total Sales]])</f>
        <v>0.22812710851110404</v>
      </c>
    </row>
    <row r="690" spans="1:17" x14ac:dyDescent="0.3">
      <c r="A690" t="s">
        <v>744</v>
      </c>
      <c r="B690" s="2">
        <v>45217</v>
      </c>
      <c r="C690" t="s">
        <v>41</v>
      </c>
      <c r="D690" t="s">
        <v>42</v>
      </c>
      <c r="E690" t="s">
        <v>15</v>
      </c>
      <c r="F690" t="s">
        <v>32</v>
      </c>
      <c r="G690" t="s">
        <v>33</v>
      </c>
      <c r="H690">
        <v>2</v>
      </c>
      <c r="I690">
        <v>248.56</v>
      </c>
      <c r="J690">
        <v>497.12</v>
      </c>
      <c r="K690">
        <v>71.599999999999994</v>
      </c>
      <c r="L690" t="s">
        <v>18</v>
      </c>
      <c r="M690">
        <f>YEAR(SalesData[[#This Row],[Order Date]])</f>
        <v>2023</v>
      </c>
      <c r="N690">
        <f>MONTH(SalesData[[#This Row],[Order Date]])</f>
        <v>10</v>
      </c>
      <c r="O690" t="str">
        <f>TEXT(SalesData[[#This Row],[Order Date]],"mmmm")</f>
        <v>October</v>
      </c>
      <c r="P690" t="str">
        <f>TEXT(SalesData[[#This Row],[Order Date]], "mmmm yyyyy")</f>
        <v>October 2023</v>
      </c>
      <c r="Q690" s="3">
        <f>IF(SalesData[[#This Row],[Total Sales]]=0,0,SalesData[[#This Row],[Profit]]/SalesData[[#This Row],[Total Sales]])</f>
        <v>0.14402961055680719</v>
      </c>
    </row>
    <row r="691" spans="1:17" x14ac:dyDescent="0.3">
      <c r="A691" t="s">
        <v>745</v>
      </c>
      <c r="B691" s="2">
        <v>45217</v>
      </c>
      <c r="C691" t="s">
        <v>13</v>
      </c>
      <c r="D691" t="s">
        <v>14</v>
      </c>
      <c r="E691" t="s">
        <v>37</v>
      </c>
      <c r="F691" t="s">
        <v>49</v>
      </c>
      <c r="G691" t="s">
        <v>63</v>
      </c>
      <c r="H691">
        <v>2</v>
      </c>
      <c r="I691">
        <v>1198.22</v>
      </c>
      <c r="J691">
        <v>2396.44</v>
      </c>
      <c r="K691">
        <v>266.63</v>
      </c>
      <c r="L691" t="s">
        <v>18</v>
      </c>
      <c r="M691">
        <f>YEAR(SalesData[[#This Row],[Order Date]])</f>
        <v>2023</v>
      </c>
      <c r="N691">
        <f>MONTH(SalesData[[#This Row],[Order Date]])</f>
        <v>10</v>
      </c>
      <c r="O691" t="str">
        <f>TEXT(SalesData[[#This Row],[Order Date]],"mmmm")</f>
        <v>October</v>
      </c>
      <c r="P691" t="str">
        <f>TEXT(SalesData[[#This Row],[Order Date]], "mmmm yyyyy")</f>
        <v>October 2023</v>
      </c>
      <c r="Q691" s="3">
        <f>IF(SalesData[[#This Row],[Total Sales]]=0,0,SalesData[[#This Row],[Profit]]/SalesData[[#This Row],[Total Sales]])</f>
        <v>0.11126087029093154</v>
      </c>
    </row>
    <row r="692" spans="1:17" x14ac:dyDescent="0.3">
      <c r="A692" t="s">
        <v>746</v>
      </c>
      <c r="B692" s="2">
        <v>45217</v>
      </c>
      <c r="C692" t="s">
        <v>41</v>
      </c>
      <c r="D692" t="s">
        <v>67</v>
      </c>
      <c r="E692" t="s">
        <v>37</v>
      </c>
      <c r="F692" t="s">
        <v>22</v>
      </c>
      <c r="G692" t="s">
        <v>43</v>
      </c>
      <c r="H692">
        <v>9</v>
      </c>
      <c r="I692">
        <v>1639.17</v>
      </c>
      <c r="J692">
        <v>14752.53</v>
      </c>
      <c r="K692">
        <v>2287.4899999999998</v>
      </c>
      <c r="L692" t="s">
        <v>18</v>
      </c>
      <c r="M692">
        <f>YEAR(SalesData[[#This Row],[Order Date]])</f>
        <v>2023</v>
      </c>
      <c r="N692">
        <f>MONTH(SalesData[[#This Row],[Order Date]])</f>
        <v>10</v>
      </c>
      <c r="O692" t="str">
        <f>TEXT(SalesData[[#This Row],[Order Date]],"mmmm")</f>
        <v>October</v>
      </c>
      <c r="P692" t="str">
        <f>TEXT(SalesData[[#This Row],[Order Date]], "mmmm yyyyy")</f>
        <v>October 2023</v>
      </c>
      <c r="Q692" s="3">
        <f>IF(SalesData[[#This Row],[Total Sales]]=0,0,SalesData[[#This Row],[Profit]]/SalesData[[#This Row],[Total Sales]])</f>
        <v>0.15505747149810911</v>
      </c>
    </row>
    <row r="693" spans="1:17" x14ac:dyDescent="0.3">
      <c r="A693" t="s">
        <v>747</v>
      </c>
      <c r="B693" s="2">
        <v>45217</v>
      </c>
      <c r="C693" t="s">
        <v>13</v>
      </c>
      <c r="D693" t="s">
        <v>36</v>
      </c>
      <c r="E693" t="s">
        <v>37</v>
      </c>
      <c r="F693" t="s">
        <v>22</v>
      </c>
      <c r="G693" t="s">
        <v>58</v>
      </c>
      <c r="H693">
        <v>7</v>
      </c>
      <c r="I693">
        <v>1013.95</v>
      </c>
      <c r="J693">
        <v>7097.65</v>
      </c>
      <c r="K693">
        <v>1884.95</v>
      </c>
      <c r="L693" t="s">
        <v>34</v>
      </c>
      <c r="M693">
        <f>YEAR(SalesData[[#This Row],[Order Date]])</f>
        <v>2023</v>
      </c>
      <c r="N693">
        <f>MONTH(SalesData[[#This Row],[Order Date]])</f>
        <v>10</v>
      </c>
      <c r="O693" t="str">
        <f>TEXT(SalesData[[#This Row],[Order Date]],"mmmm")</f>
        <v>October</v>
      </c>
      <c r="P693" t="str">
        <f>TEXT(SalesData[[#This Row],[Order Date]], "mmmm yyyyy")</f>
        <v>October 2023</v>
      </c>
      <c r="Q693" s="3">
        <f>IF(SalesData[[#This Row],[Total Sales]]=0,0,SalesData[[#This Row],[Profit]]/SalesData[[#This Row],[Total Sales]])</f>
        <v>0.26557381668580449</v>
      </c>
    </row>
    <row r="694" spans="1:17" x14ac:dyDescent="0.3">
      <c r="A694" t="s">
        <v>748</v>
      </c>
      <c r="B694" s="2">
        <v>45217</v>
      </c>
      <c r="C694" t="s">
        <v>41</v>
      </c>
      <c r="D694" t="s">
        <v>67</v>
      </c>
      <c r="E694" t="s">
        <v>27</v>
      </c>
      <c r="F694" t="s">
        <v>22</v>
      </c>
      <c r="G694" t="s">
        <v>43</v>
      </c>
      <c r="H694">
        <v>9</v>
      </c>
      <c r="I694">
        <v>552.25</v>
      </c>
      <c r="J694">
        <v>4970.25</v>
      </c>
      <c r="K694">
        <v>874</v>
      </c>
      <c r="L694" t="s">
        <v>34</v>
      </c>
      <c r="M694">
        <f>YEAR(SalesData[[#This Row],[Order Date]])</f>
        <v>2023</v>
      </c>
      <c r="N694">
        <f>MONTH(SalesData[[#This Row],[Order Date]])</f>
        <v>10</v>
      </c>
      <c r="O694" t="str">
        <f>TEXT(SalesData[[#This Row],[Order Date]],"mmmm")</f>
        <v>October</v>
      </c>
      <c r="P694" t="str">
        <f>TEXT(SalesData[[#This Row],[Order Date]], "mmmm yyyyy")</f>
        <v>October 2023</v>
      </c>
      <c r="Q694" s="3">
        <f>IF(SalesData[[#This Row],[Total Sales]]=0,0,SalesData[[#This Row],[Profit]]/SalesData[[#This Row],[Total Sales]])</f>
        <v>0.17584628539811881</v>
      </c>
    </row>
    <row r="695" spans="1:17" x14ac:dyDescent="0.3">
      <c r="A695" t="s">
        <v>749</v>
      </c>
      <c r="B695" s="2">
        <v>45217</v>
      </c>
      <c r="C695" t="s">
        <v>25</v>
      </c>
      <c r="D695" t="s">
        <v>71</v>
      </c>
      <c r="E695" t="s">
        <v>27</v>
      </c>
      <c r="F695" t="s">
        <v>32</v>
      </c>
      <c r="G695" t="s">
        <v>99</v>
      </c>
      <c r="H695">
        <v>1</v>
      </c>
      <c r="I695">
        <v>2100.75</v>
      </c>
      <c r="J695">
        <v>2100.75</v>
      </c>
      <c r="K695">
        <v>327.41000000000003</v>
      </c>
      <c r="L695" t="s">
        <v>34</v>
      </c>
      <c r="M695">
        <f>YEAR(SalesData[[#This Row],[Order Date]])</f>
        <v>2023</v>
      </c>
      <c r="N695">
        <f>MONTH(SalesData[[#This Row],[Order Date]])</f>
        <v>10</v>
      </c>
      <c r="O695" t="str">
        <f>TEXT(SalesData[[#This Row],[Order Date]],"mmmm")</f>
        <v>October</v>
      </c>
      <c r="P695" t="str">
        <f>TEXT(SalesData[[#This Row],[Order Date]], "mmmm yyyyy")</f>
        <v>October 2023</v>
      </c>
      <c r="Q695" s="3">
        <f>IF(SalesData[[#This Row],[Total Sales]]=0,0,SalesData[[#This Row],[Profit]]/SalesData[[#This Row],[Total Sales]])</f>
        <v>0.15585386171605381</v>
      </c>
    </row>
    <row r="696" spans="1:17" x14ac:dyDescent="0.3">
      <c r="A696" t="s">
        <v>750</v>
      </c>
      <c r="B696" s="2">
        <v>45217</v>
      </c>
      <c r="C696" t="s">
        <v>20</v>
      </c>
      <c r="D696" t="s">
        <v>21</v>
      </c>
      <c r="E696" t="s">
        <v>27</v>
      </c>
      <c r="F696" t="s">
        <v>16</v>
      </c>
      <c r="G696" t="s">
        <v>38</v>
      </c>
      <c r="H696">
        <v>1</v>
      </c>
      <c r="I696">
        <v>2177.75</v>
      </c>
      <c r="J696">
        <v>2177.75</v>
      </c>
      <c r="K696">
        <v>430.08</v>
      </c>
      <c r="L696" t="s">
        <v>18</v>
      </c>
      <c r="M696">
        <f>YEAR(SalesData[[#This Row],[Order Date]])</f>
        <v>2023</v>
      </c>
      <c r="N696">
        <f>MONTH(SalesData[[#This Row],[Order Date]])</f>
        <v>10</v>
      </c>
      <c r="O696" t="str">
        <f>TEXT(SalesData[[#This Row],[Order Date]],"mmmm")</f>
        <v>October</v>
      </c>
      <c r="P696" t="str">
        <f>TEXT(SalesData[[#This Row],[Order Date]], "mmmm yyyyy")</f>
        <v>October 2023</v>
      </c>
      <c r="Q696" s="3">
        <f>IF(SalesData[[#This Row],[Total Sales]]=0,0,SalesData[[#This Row],[Profit]]/SalesData[[#This Row],[Total Sales]])</f>
        <v>0.19748823326828147</v>
      </c>
    </row>
    <row r="697" spans="1:17" x14ac:dyDescent="0.3">
      <c r="A697" t="s">
        <v>751</v>
      </c>
      <c r="B697" s="2">
        <v>45218</v>
      </c>
      <c r="C697" t="s">
        <v>13</v>
      </c>
      <c r="D697" t="s">
        <v>14</v>
      </c>
      <c r="E697" t="s">
        <v>15</v>
      </c>
      <c r="F697" t="s">
        <v>22</v>
      </c>
      <c r="G697" t="s">
        <v>23</v>
      </c>
      <c r="H697">
        <v>4</v>
      </c>
      <c r="I697">
        <v>1459.91</v>
      </c>
      <c r="J697">
        <v>5839.64</v>
      </c>
      <c r="K697">
        <v>1037.32</v>
      </c>
      <c r="L697" t="s">
        <v>34</v>
      </c>
      <c r="M697">
        <f>YEAR(SalesData[[#This Row],[Order Date]])</f>
        <v>2023</v>
      </c>
      <c r="N697">
        <f>MONTH(SalesData[[#This Row],[Order Date]])</f>
        <v>10</v>
      </c>
      <c r="O697" t="str">
        <f>TEXT(SalesData[[#This Row],[Order Date]],"mmmm")</f>
        <v>October</v>
      </c>
      <c r="P697" t="str">
        <f>TEXT(SalesData[[#This Row],[Order Date]], "mmmm yyyyy")</f>
        <v>October 2023</v>
      </c>
      <c r="Q697" s="3">
        <f>IF(SalesData[[#This Row],[Total Sales]]=0,0,SalesData[[#This Row],[Profit]]/SalesData[[#This Row],[Total Sales]])</f>
        <v>0.17763423772698314</v>
      </c>
    </row>
    <row r="698" spans="1:17" x14ac:dyDescent="0.3">
      <c r="A698" t="s">
        <v>752</v>
      </c>
      <c r="B698" s="2">
        <v>45219</v>
      </c>
      <c r="C698" t="s">
        <v>41</v>
      </c>
      <c r="D698" t="s">
        <v>42</v>
      </c>
      <c r="E698" t="s">
        <v>15</v>
      </c>
      <c r="F698" t="s">
        <v>46</v>
      </c>
      <c r="G698" t="s">
        <v>68</v>
      </c>
      <c r="H698">
        <v>4</v>
      </c>
      <c r="I698">
        <v>2374.67</v>
      </c>
      <c r="J698">
        <v>9498.68</v>
      </c>
      <c r="K698">
        <v>1009.56</v>
      </c>
      <c r="L698" t="s">
        <v>18</v>
      </c>
      <c r="M698">
        <f>YEAR(SalesData[[#This Row],[Order Date]])</f>
        <v>2023</v>
      </c>
      <c r="N698">
        <f>MONTH(SalesData[[#This Row],[Order Date]])</f>
        <v>10</v>
      </c>
      <c r="O698" t="str">
        <f>TEXT(SalesData[[#This Row],[Order Date]],"mmmm")</f>
        <v>October</v>
      </c>
      <c r="P698" t="str">
        <f>TEXT(SalesData[[#This Row],[Order Date]], "mmmm yyyyy")</f>
        <v>October 2023</v>
      </c>
      <c r="Q698" s="3">
        <f>IF(SalesData[[#This Row],[Total Sales]]=0,0,SalesData[[#This Row],[Profit]]/SalesData[[#This Row],[Total Sales]])</f>
        <v>0.10628424159988545</v>
      </c>
    </row>
    <row r="699" spans="1:17" x14ac:dyDescent="0.3">
      <c r="A699" t="s">
        <v>753</v>
      </c>
      <c r="B699" s="2">
        <v>45224</v>
      </c>
      <c r="C699" t="s">
        <v>20</v>
      </c>
      <c r="D699" t="s">
        <v>121</v>
      </c>
      <c r="E699" t="s">
        <v>15</v>
      </c>
      <c r="F699" t="s">
        <v>22</v>
      </c>
      <c r="G699" t="s">
        <v>58</v>
      </c>
      <c r="H699">
        <v>2</v>
      </c>
      <c r="I699">
        <v>1943.42</v>
      </c>
      <c r="J699">
        <v>3886.84</v>
      </c>
      <c r="K699">
        <v>567.52</v>
      </c>
      <c r="L699" t="s">
        <v>18</v>
      </c>
      <c r="M699">
        <f>YEAR(SalesData[[#This Row],[Order Date]])</f>
        <v>2023</v>
      </c>
      <c r="N699">
        <f>MONTH(SalesData[[#This Row],[Order Date]])</f>
        <v>10</v>
      </c>
      <c r="O699" t="str">
        <f>TEXT(SalesData[[#This Row],[Order Date]],"mmmm")</f>
        <v>October</v>
      </c>
      <c r="P699" t="str">
        <f>TEXT(SalesData[[#This Row],[Order Date]], "mmmm yyyyy")</f>
        <v>October 2023</v>
      </c>
      <c r="Q699" s="3">
        <f>IF(SalesData[[#This Row],[Total Sales]]=0,0,SalesData[[#This Row],[Profit]]/SalesData[[#This Row],[Total Sales]])</f>
        <v>0.14601064103487665</v>
      </c>
    </row>
    <row r="700" spans="1:17" x14ac:dyDescent="0.3">
      <c r="A700" t="s">
        <v>754</v>
      </c>
      <c r="B700" s="2">
        <v>45226</v>
      </c>
      <c r="C700" t="s">
        <v>41</v>
      </c>
      <c r="D700" t="s">
        <v>67</v>
      </c>
      <c r="E700" t="s">
        <v>27</v>
      </c>
      <c r="F700" t="s">
        <v>22</v>
      </c>
      <c r="G700" t="s">
        <v>23</v>
      </c>
      <c r="H700">
        <v>2</v>
      </c>
      <c r="I700">
        <v>1194.07</v>
      </c>
      <c r="J700">
        <v>2388.14</v>
      </c>
      <c r="K700">
        <v>401.38</v>
      </c>
      <c r="L700" t="s">
        <v>18</v>
      </c>
      <c r="M700">
        <f>YEAR(SalesData[[#This Row],[Order Date]])</f>
        <v>2023</v>
      </c>
      <c r="N700">
        <f>MONTH(SalesData[[#This Row],[Order Date]])</f>
        <v>10</v>
      </c>
      <c r="O700" t="str">
        <f>TEXT(SalesData[[#This Row],[Order Date]],"mmmm")</f>
        <v>October</v>
      </c>
      <c r="P700" t="str">
        <f>TEXT(SalesData[[#This Row],[Order Date]], "mmmm yyyyy")</f>
        <v>October 2023</v>
      </c>
      <c r="Q700" s="3">
        <f>IF(SalesData[[#This Row],[Total Sales]]=0,0,SalesData[[#This Row],[Profit]]/SalesData[[#This Row],[Total Sales]])</f>
        <v>0.16807222357148241</v>
      </c>
    </row>
    <row r="701" spans="1:17" x14ac:dyDescent="0.3">
      <c r="A701" t="s">
        <v>755</v>
      </c>
      <c r="B701" s="2">
        <v>45226</v>
      </c>
      <c r="C701" t="s">
        <v>41</v>
      </c>
      <c r="D701" t="s">
        <v>67</v>
      </c>
      <c r="E701" t="s">
        <v>27</v>
      </c>
      <c r="F701" t="s">
        <v>22</v>
      </c>
      <c r="G701" t="s">
        <v>58</v>
      </c>
      <c r="H701">
        <v>8</v>
      </c>
      <c r="I701">
        <v>440.15</v>
      </c>
      <c r="J701">
        <v>3521.2</v>
      </c>
      <c r="K701">
        <v>495.57</v>
      </c>
      <c r="L701" t="s">
        <v>18</v>
      </c>
      <c r="M701">
        <f>YEAR(SalesData[[#This Row],[Order Date]])</f>
        <v>2023</v>
      </c>
      <c r="N701">
        <f>MONTH(SalesData[[#This Row],[Order Date]])</f>
        <v>10</v>
      </c>
      <c r="O701" t="str">
        <f>TEXT(SalesData[[#This Row],[Order Date]],"mmmm")</f>
        <v>October</v>
      </c>
      <c r="P701" t="str">
        <f>TEXT(SalesData[[#This Row],[Order Date]], "mmmm yyyyy")</f>
        <v>October 2023</v>
      </c>
      <c r="Q701" s="3">
        <f>IF(SalesData[[#This Row],[Total Sales]]=0,0,SalesData[[#This Row],[Profit]]/SalesData[[#This Row],[Total Sales]])</f>
        <v>0.14073895262978531</v>
      </c>
    </row>
    <row r="702" spans="1:17" x14ac:dyDescent="0.3">
      <c r="A702" t="s">
        <v>756</v>
      </c>
      <c r="B702" s="2">
        <v>45229</v>
      </c>
      <c r="C702" t="s">
        <v>41</v>
      </c>
      <c r="D702" t="s">
        <v>67</v>
      </c>
      <c r="E702" t="s">
        <v>37</v>
      </c>
      <c r="F702" t="s">
        <v>16</v>
      </c>
      <c r="G702" t="s">
        <v>28</v>
      </c>
      <c r="H702">
        <v>6</v>
      </c>
      <c r="I702">
        <v>1917.66</v>
      </c>
      <c r="J702">
        <v>11505.96</v>
      </c>
      <c r="K702">
        <v>2197.4499999999998</v>
      </c>
      <c r="L702" t="s">
        <v>34</v>
      </c>
      <c r="M702">
        <f>YEAR(SalesData[[#This Row],[Order Date]])</f>
        <v>2023</v>
      </c>
      <c r="N702">
        <f>MONTH(SalesData[[#This Row],[Order Date]])</f>
        <v>10</v>
      </c>
      <c r="O702" t="str">
        <f>TEXT(SalesData[[#This Row],[Order Date]],"mmmm")</f>
        <v>October</v>
      </c>
      <c r="P702" t="str">
        <f>TEXT(SalesData[[#This Row],[Order Date]], "mmmm yyyyy")</f>
        <v>October 2023</v>
      </c>
      <c r="Q702" s="3">
        <f>IF(SalesData[[#This Row],[Total Sales]]=0,0,SalesData[[#This Row],[Profit]]/SalesData[[#This Row],[Total Sales]])</f>
        <v>0.19098362935383054</v>
      </c>
    </row>
    <row r="703" spans="1:17" x14ac:dyDescent="0.3">
      <c r="A703" t="s">
        <v>757</v>
      </c>
      <c r="B703" s="2">
        <v>45229</v>
      </c>
      <c r="C703" t="s">
        <v>20</v>
      </c>
      <c r="D703" t="s">
        <v>21</v>
      </c>
      <c r="E703" t="s">
        <v>27</v>
      </c>
      <c r="F703" t="s">
        <v>22</v>
      </c>
      <c r="G703" t="s">
        <v>91</v>
      </c>
      <c r="H703">
        <v>4</v>
      </c>
      <c r="I703">
        <v>643.9</v>
      </c>
      <c r="J703">
        <v>2575.6</v>
      </c>
      <c r="K703">
        <v>316.70999999999998</v>
      </c>
      <c r="L703" t="s">
        <v>34</v>
      </c>
      <c r="M703">
        <f>YEAR(SalesData[[#This Row],[Order Date]])</f>
        <v>2023</v>
      </c>
      <c r="N703">
        <f>MONTH(SalesData[[#This Row],[Order Date]])</f>
        <v>10</v>
      </c>
      <c r="O703" t="str">
        <f>TEXT(SalesData[[#This Row],[Order Date]],"mmmm")</f>
        <v>October</v>
      </c>
      <c r="P703" t="str">
        <f>TEXT(SalesData[[#This Row],[Order Date]], "mmmm yyyyy")</f>
        <v>October 2023</v>
      </c>
      <c r="Q703" s="3">
        <f>IF(SalesData[[#This Row],[Total Sales]]=0,0,SalesData[[#This Row],[Profit]]/SalesData[[#This Row],[Total Sales]])</f>
        <v>0.12296552259667649</v>
      </c>
    </row>
    <row r="704" spans="1:17" x14ac:dyDescent="0.3">
      <c r="A704" t="s">
        <v>758</v>
      </c>
      <c r="B704" s="2">
        <v>45230</v>
      </c>
      <c r="C704" t="s">
        <v>30</v>
      </c>
      <c r="D704" t="s">
        <v>52</v>
      </c>
      <c r="E704" t="s">
        <v>15</v>
      </c>
      <c r="F704" t="s">
        <v>49</v>
      </c>
      <c r="G704" t="s">
        <v>63</v>
      </c>
      <c r="H704">
        <v>5</v>
      </c>
      <c r="I704">
        <v>2046.6</v>
      </c>
      <c r="J704">
        <v>10233</v>
      </c>
      <c r="K704">
        <v>2615.61</v>
      </c>
      <c r="L704" t="s">
        <v>34</v>
      </c>
      <c r="M704">
        <f>YEAR(SalesData[[#This Row],[Order Date]])</f>
        <v>2023</v>
      </c>
      <c r="N704">
        <f>MONTH(SalesData[[#This Row],[Order Date]])</f>
        <v>10</v>
      </c>
      <c r="O704" t="str">
        <f>TEXT(SalesData[[#This Row],[Order Date]],"mmmm")</f>
        <v>October</v>
      </c>
      <c r="P704" t="str">
        <f>TEXT(SalesData[[#This Row],[Order Date]], "mmmm yyyyy")</f>
        <v>October 2023</v>
      </c>
      <c r="Q704" s="3">
        <f>IF(SalesData[[#This Row],[Total Sales]]=0,0,SalesData[[#This Row],[Profit]]/SalesData[[#This Row],[Total Sales]])</f>
        <v>0.25560539431251833</v>
      </c>
    </row>
    <row r="705" spans="1:17" x14ac:dyDescent="0.3">
      <c r="A705" t="s">
        <v>759</v>
      </c>
      <c r="B705" s="2">
        <v>45230</v>
      </c>
      <c r="C705" t="s">
        <v>13</v>
      </c>
      <c r="D705" t="s">
        <v>14</v>
      </c>
      <c r="E705" t="s">
        <v>27</v>
      </c>
      <c r="F705" t="s">
        <v>16</v>
      </c>
      <c r="G705" t="s">
        <v>28</v>
      </c>
      <c r="H705">
        <v>3</v>
      </c>
      <c r="I705">
        <v>1906.72</v>
      </c>
      <c r="J705">
        <v>5720.16</v>
      </c>
      <c r="K705">
        <v>588.48</v>
      </c>
      <c r="L705" t="s">
        <v>18</v>
      </c>
      <c r="M705">
        <f>YEAR(SalesData[[#This Row],[Order Date]])</f>
        <v>2023</v>
      </c>
      <c r="N705">
        <f>MONTH(SalesData[[#This Row],[Order Date]])</f>
        <v>10</v>
      </c>
      <c r="O705" t="str">
        <f>TEXT(SalesData[[#This Row],[Order Date]],"mmmm")</f>
        <v>October</v>
      </c>
      <c r="P705" t="str">
        <f>TEXT(SalesData[[#This Row],[Order Date]], "mmmm yyyyy")</f>
        <v>October 2023</v>
      </c>
      <c r="Q705" s="3">
        <f>IF(SalesData[[#This Row],[Total Sales]]=0,0,SalesData[[#This Row],[Profit]]/SalesData[[#This Row],[Total Sales]])</f>
        <v>0.10287824116807923</v>
      </c>
    </row>
    <row r="706" spans="1:17" x14ac:dyDescent="0.3">
      <c r="A706" t="s">
        <v>760</v>
      </c>
      <c r="B706" s="2">
        <v>45234</v>
      </c>
      <c r="C706" t="s">
        <v>25</v>
      </c>
      <c r="D706" t="s">
        <v>26</v>
      </c>
      <c r="E706" t="s">
        <v>37</v>
      </c>
      <c r="F706" t="s">
        <v>22</v>
      </c>
      <c r="G706" t="s">
        <v>43</v>
      </c>
      <c r="H706">
        <v>1</v>
      </c>
      <c r="I706">
        <v>1379.22</v>
      </c>
      <c r="J706">
        <v>1379.22</v>
      </c>
      <c r="K706">
        <v>278.27999999999997</v>
      </c>
      <c r="L706" t="s">
        <v>18</v>
      </c>
      <c r="M706">
        <f>YEAR(SalesData[[#This Row],[Order Date]])</f>
        <v>2023</v>
      </c>
      <c r="N706">
        <f>MONTH(SalesData[[#This Row],[Order Date]])</f>
        <v>11</v>
      </c>
      <c r="O706" t="str">
        <f>TEXT(SalesData[[#This Row],[Order Date]],"mmmm")</f>
        <v>November</v>
      </c>
      <c r="P706" t="str">
        <f>TEXT(SalesData[[#This Row],[Order Date]], "mmmm yyyyy")</f>
        <v>November 2023</v>
      </c>
      <c r="Q706" s="3">
        <f>IF(SalesData[[#This Row],[Total Sales]]=0,0,SalesData[[#This Row],[Profit]]/SalesData[[#This Row],[Total Sales]])</f>
        <v>0.20176621568712749</v>
      </c>
    </row>
    <row r="707" spans="1:17" x14ac:dyDescent="0.3">
      <c r="A707" t="s">
        <v>761</v>
      </c>
      <c r="B707" s="2">
        <v>45234</v>
      </c>
      <c r="C707" t="s">
        <v>25</v>
      </c>
      <c r="D707" t="s">
        <v>71</v>
      </c>
      <c r="E707" t="s">
        <v>15</v>
      </c>
      <c r="F707" t="s">
        <v>16</v>
      </c>
      <c r="G707" t="s">
        <v>38</v>
      </c>
      <c r="H707">
        <v>1</v>
      </c>
      <c r="I707">
        <v>2402.33</v>
      </c>
      <c r="J707">
        <v>2402.33</v>
      </c>
      <c r="K707">
        <v>490.78</v>
      </c>
      <c r="L707" t="s">
        <v>34</v>
      </c>
      <c r="M707">
        <f>YEAR(SalesData[[#This Row],[Order Date]])</f>
        <v>2023</v>
      </c>
      <c r="N707">
        <f>MONTH(SalesData[[#This Row],[Order Date]])</f>
        <v>11</v>
      </c>
      <c r="O707" t="str">
        <f>TEXT(SalesData[[#This Row],[Order Date]],"mmmm")</f>
        <v>November</v>
      </c>
      <c r="P707" t="str">
        <f>TEXT(SalesData[[#This Row],[Order Date]], "mmmm yyyyy")</f>
        <v>November 2023</v>
      </c>
      <c r="Q707" s="3">
        <f>IF(SalesData[[#This Row],[Total Sales]]=0,0,SalesData[[#This Row],[Profit]]/SalesData[[#This Row],[Total Sales]])</f>
        <v>0.20429333189028984</v>
      </c>
    </row>
    <row r="708" spans="1:17" x14ac:dyDescent="0.3">
      <c r="A708" t="s">
        <v>762</v>
      </c>
      <c r="B708" s="2">
        <v>45234</v>
      </c>
      <c r="C708" t="s">
        <v>30</v>
      </c>
      <c r="D708" t="s">
        <v>52</v>
      </c>
      <c r="E708" t="s">
        <v>27</v>
      </c>
      <c r="F708" t="s">
        <v>22</v>
      </c>
      <c r="G708" t="s">
        <v>58</v>
      </c>
      <c r="H708">
        <v>4</v>
      </c>
      <c r="I708">
        <v>2168.42</v>
      </c>
      <c r="J708">
        <v>8673.68</v>
      </c>
      <c r="K708">
        <v>1289.74</v>
      </c>
      <c r="L708" t="s">
        <v>18</v>
      </c>
      <c r="M708">
        <f>YEAR(SalesData[[#This Row],[Order Date]])</f>
        <v>2023</v>
      </c>
      <c r="N708">
        <f>MONTH(SalesData[[#This Row],[Order Date]])</f>
        <v>11</v>
      </c>
      <c r="O708" t="str">
        <f>TEXT(SalesData[[#This Row],[Order Date]],"mmmm")</f>
        <v>November</v>
      </c>
      <c r="P708" t="str">
        <f>TEXT(SalesData[[#This Row],[Order Date]], "mmmm yyyyy")</f>
        <v>November 2023</v>
      </c>
      <c r="Q708" s="3">
        <f>IF(SalesData[[#This Row],[Total Sales]]=0,0,SalesData[[#This Row],[Profit]]/SalesData[[#This Row],[Total Sales]])</f>
        <v>0.14869582460962361</v>
      </c>
    </row>
    <row r="709" spans="1:17" x14ac:dyDescent="0.3">
      <c r="A709" t="s">
        <v>763</v>
      </c>
      <c r="B709" s="2">
        <v>45234</v>
      </c>
      <c r="C709" t="s">
        <v>41</v>
      </c>
      <c r="D709" t="s">
        <v>67</v>
      </c>
      <c r="E709" t="s">
        <v>15</v>
      </c>
      <c r="F709" t="s">
        <v>49</v>
      </c>
      <c r="G709" t="s">
        <v>94</v>
      </c>
      <c r="H709">
        <v>7</v>
      </c>
      <c r="I709">
        <v>1851.99</v>
      </c>
      <c r="J709">
        <v>12963.93</v>
      </c>
      <c r="K709">
        <v>1907.92</v>
      </c>
      <c r="L709" t="s">
        <v>34</v>
      </c>
      <c r="M709">
        <f>YEAR(SalesData[[#This Row],[Order Date]])</f>
        <v>2023</v>
      </c>
      <c r="N709">
        <f>MONTH(SalesData[[#This Row],[Order Date]])</f>
        <v>11</v>
      </c>
      <c r="O709" t="str">
        <f>TEXT(SalesData[[#This Row],[Order Date]],"mmmm")</f>
        <v>November</v>
      </c>
      <c r="P709" t="str">
        <f>TEXT(SalesData[[#This Row],[Order Date]], "mmmm yyyyy")</f>
        <v>November 2023</v>
      </c>
      <c r="Q709" s="3">
        <f>IF(SalesData[[#This Row],[Total Sales]]=0,0,SalesData[[#This Row],[Profit]]/SalesData[[#This Row],[Total Sales]])</f>
        <v>0.14717142101199251</v>
      </c>
    </row>
    <row r="710" spans="1:17" x14ac:dyDescent="0.3">
      <c r="A710" t="s">
        <v>764</v>
      </c>
      <c r="B710" s="2">
        <v>45234</v>
      </c>
      <c r="C710" t="s">
        <v>30</v>
      </c>
      <c r="D710" t="s">
        <v>31</v>
      </c>
      <c r="E710" t="s">
        <v>37</v>
      </c>
      <c r="F710" t="s">
        <v>49</v>
      </c>
      <c r="G710" t="s">
        <v>63</v>
      </c>
      <c r="H710">
        <v>8</v>
      </c>
      <c r="I710">
        <v>2186.6999999999998</v>
      </c>
      <c r="J710">
        <v>17493.599999999999</v>
      </c>
      <c r="K710">
        <v>5010.58</v>
      </c>
      <c r="L710" t="s">
        <v>34</v>
      </c>
      <c r="M710">
        <f>YEAR(SalesData[[#This Row],[Order Date]])</f>
        <v>2023</v>
      </c>
      <c r="N710">
        <f>MONTH(SalesData[[#This Row],[Order Date]])</f>
        <v>11</v>
      </c>
      <c r="O710" t="str">
        <f>TEXT(SalesData[[#This Row],[Order Date]],"mmmm")</f>
        <v>November</v>
      </c>
      <c r="P710" t="str">
        <f>TEXT(SalesData[[#This Row],[Order Date]], "mmmm yyyyy")</f>
        <v>November 2023</v>
      </c>
      <c r="Q710" s="3">
        <f>IF(SalesData[[#This Row],[Total Sales]]=0,0,SalesData[[#This Row],[Profit]]/SalesData[[#This Row],[Total Sales]])</f>
        <v>0.28642360634746422</v>
      </c>
    </row>
    <row r="711" spans="1:17" x14ac:dyDescent="0.3">
      <c r="A711" t="s">
        <v>765</v>
      </c>
      <c r="B711" s="2">
        <v>45235</v>
      </c>
      <c r="C711" t="s">
        <v>41</v>
      </c>
      <c r="D711" t="s">
        <v>42</v>
      </c>
      <c r="E711" t="s">
        <v>15</v>
      </c>
      <c r="F711" t="s">
        <v>22</v>
      </c>
      <c r="G711" t="s">
        <v>91</v>
      </c>
      <c r="H711">
        <v>4</v>
      </c>
      <c r="I711">
        <v>1697.67</v>
      </c>
      <c r="J711">
        <v>6790.68</v>
      </c>
      <c r="K711">
        <v>1700.89</v>
      </c>
      <c r="L711" t="s">
        <v>18</v>
      </c>
      <c r="M711">
        <f>YEAR(SalesData[[#This Row],[Order Date]])</f>
        <v>2023</v>
      </c>
      <c r="N711">
        <f>MONTH(SalesData[[#This Row],[Order Date]])</f>
        <v>11</v>
      </c>
      <c r="O711" t="str">
        <f>TEXT(SalesData[[#This Row],[Order Date]],"mmmm")</f>
        <v>November</v>
      </c>
      <c r="P711" t="str">
        <f>TEXT(SalesData[[#This Row],[Order Date]], "mmmm yyyyy")</f>
        <v>November 2023</v>
      </c>
      <c r="Q711" s="3">
        <f>IF(SalesData[[#This Row],[Total Sales]]=0,0,SalesData[[#This Row],[Profit]]/SalesData[[#This Row],[Total Sales]])</f>
        <v>0.25047417931635713</v>
      </c>
    </row>
    <row r="712" spans="1:17" x14ac:dyDescent="0.3">
      <c r="A712" t="s">
        <v>766</v>
      </c>
      <c r="B712" s="2">
        <v>45235</v>
      </c>
      <c r="C712" t="s">
        <v>41</v>
      </c>
      <c r="D712" t="s">
        <v>42</v>
      </c>
      <c r="E712" t="s">
        <v>27</v>
      </c>
      <c r="F712" t="s">
        <v>16</v>
      </c>
      <c r="G712" t="s">
        <v>17</v>
      </c>
      <c r="H712">
        <v>1</v>
      </c>
      <c r="I712">
        <v>1172.67</v>
      </c>
      <c r="J712">
        <v>1172.67</v>
      </c>
      <c r="K712">
        <v>300.52</v>
      </c>
      <c r="L712" t="s">
        <v>34</v>
      </c>
      <c r="M712">
        <f>YEAR(SalesData[[#This Row],[Order Date]])</f>
        <v>2023</v>
      </c>
      <c r="N712">
        <f>MONTH(SalesData[[#This Row],[Order Date]])</f>
        <v>11</v>
      </c>
      <c r="O712" t="str">
        <f>TEXT(SalesData[[#This Row],[Order Date]],"mmmm")</f>
        <v>November</v>
      </c>
      <c r="P712" t="str">
        <f>TEXT(SalesData[[#This Row],[Order Date]], "mmmm yyyyy")</f>
        <v>November 2023</v>
      </c>
      <c r="Q712" s="3">
        <f>IF(SalesData[[#This Row],[Total Sales]]=0,0,SalesData[[#This Row],[Profit]]/SalesData[[#This Row],[Total Sales]])</f>
        <v>0.25626987984684518</v>
      </c>
    </row>
    <row r="713" spans="1:17" x14ac:dyDescent="0.3">
      <c r="A713" t="s">
        <v>767</v>
      </c>
      <c r="B713" s="2">
        <v>45236</v>
      </c>
      <c r="C713" t="s">
        <v>13</v>
      </c>
      <c r="D713" t="s">
        <v>36</v>
      </c>
      <c r="E713" t="s">
        <v>15</v>
      </c>
      <c r="F713" t="s">
        <v>16</v>
      </c>
      <c r="G713" t="s">
        <v>82</v>
      </c>
      <c r="H713">
        <v>9</v>
      </c>
      <c r="I713">
        <v>1500.13</v>
      </c>
      <c r="J713">
        <v>13501.17</v>
      </c>
      <c r="K713">
        <v>2295.79</v>
      </c>
      <c r="L713" t="s">
        <v>34</v>
      </c>
      <c r="M713">
        <f>YEAR(SalesData[[#This Row],[Order Date]])</f>
        <v>2023</v>
      </c>
      <c r="N713">
        <f>MONTH(SalesData[[#This Row],[Order Date]])</f>
        <v>11</v>
      </c>
      <c r="O713" t="str">
        <f>TEXT(SalesData[[#This Row],[Order Date]],"mmmm")</f>
        <v>November</v>
      </c>
      <c r="P713" t="str">
        <f>TEXT(SalesData[[#This Row],[Order Date]], "mmmm yyyyy")</f>
        <v>November 2023</v>
      </c>
      <c r="Q713" s="3">
        <f>IF(SalesData[[#This Row],[Total Sales]]=0,0,SalesData[[#This Row],[Profit]]/SalesData[[#This Row],[Total Sales]])</f>
        <v>0.17004378139079798</v>
      </c>
    </row>
    <row r="714" spans="1:17" x14ac:dyDescent="0.3">
      <c r="A714" t="s">
        <v>768</v>
      </c>
      <c r="B714" s="2">
        <v>45238</v>
      </c>
      <c r="C714" t="s">
        <v>41</v>
      </c>
      <c r="D714" t="s">
        <v>67</v>
      </c>
      <c r="E714" t="s">
        <v>37</v>
      </c>
      <c r="F714" t="s">
        <v>22</v>
      </c>
      <c r="G714" t="s">
        <v>23</v>
      </c>
      <c r="H714">
        <v>9</v>
      </c>
      <c r="I714">
        <v>1027.6600000000001</v>
      </c>
      <c r="J714">
        <v>9248.94</v>
      </c>
      <c r="K714">
        <v>2511.9899999999998</v>
      </c>
      <c r="L714" t="s">
        <v>34</v>
      </c>
      <c r="M714">
        <f>YEAR(SalesData[[#This Row],[Order Date]])</f>
        <v>2023</v>
      </c>
      <c r="N714">
        <f>MONTH(SalesData[[#This Row],[Order Date]])</f>
        <v>11</v>
      </c>
      <c r="O714" t="str">
        <f>TEXT(SalesData[[#This Row],[Order Date]],"mmmm")</f>
        <v>November</v>
      </c>
      <c r="P714" t="str">
        <f>TEXT(SalesData[[#This Row],[Order Date]], "mmmm yyyyy")</f>
        <v>November 2023</v>
      </c>
      <c r="Q714" s="3">
        <f>IF(SalesData[[#This Row],[Total Sales]]=0,0,SalesData[[#This Row],[Profit]]/SalesData[[#This Row],[Total Sales]])</f>
        <v>0.27159761010450922</v>
      </c>
    </row>
    <row r="715" spans="1:17" x14ac:dyDescent="0.3">
      <c r="A715" t="s">
        <v>769</v>
      </c>
      <c r="B715" s="2">
        <v>45239</v>
      </c>
      <c r="C715" t="s">
        <v>13</v>
      </c>
      <c r="D715" t="s">
        <v>14</v>
      </c>
      <c r="E715" t="s">
        <v>27</v>
      </c>
      <c r="F715" t="s">
        <v>32</v>
      </c>
      <c r="G715" t="s">
        <v>33</v>
      </c>
      <c r="H715">
        <v>3</v>
      </c>
      <c r="I715">
        <v>919.19</v>
      </c>
      <c r="J715">
        <v>2757.57</v>
      </c>
      <c r="K715">
        <v>795.13</v>
      </c>
      <c r="L715" t="s">
        <v>34</v>
      </c>
      <c r="M715">
        <f>YEAR(SalesData[[#This Row],[Order Date]])</f>
        <v>2023</v>
      </c>
      <c r="N715">
        <f>MONTH(SalesData[[#This Row],[Order Date]])</f>
        <v>11</v>
      </c>
      <c r="O715" t="str">
        <f>TEXT(SalesData[[#This Row],[Order Date]],"mmmm")</f>
        <v>November</v>
      </c>
      <c r="P715" t="str">
        <f>TEXT(SalesData[[#This Row],[Order Date]], "mmmm yyyyy")</f>
        <v>November 2023</v>
      </c>
      <c r="Q715" s="3">
        <f>IF(SalesData[[#This Row],[Total Sales]]=0,0,SalesData[[#This Row],[Profit]]/SalesData[[#This Row],[Total Sales]])</f>
        <v>0.28834444819170502</v>
      </c>
    </row>
    <row r="716" spans="1:17" x14ac:dyDescent="0.3">
      <c r="A716" t="s">
        <v>770</v>
      </c>
      <c r="B716" s="2">
        <v>45240</v>
      </c>
      <c r="C716" t="s">
        <v>13</v>
      </c>
      <c r="D716" t="s">
        <v>14</v>
      </c>
      <c r="E716" t="s">
        <v>27</v>
      </c>
      <c r="F716" t="s">
        <v>16</v>
      </c>
      <c r="G716" t="s">
        <v>28</v>
      </c>
      <c r="H716">
        <v>3</v>
      </c>
      <c r="I716">
        <v>706.05</v>
      </c>
      <c r="J716">
        <v>2118.15</v>
      </c>
      <c r="K716">
        <v>546.13</v>
      </c>
      <c r="L716" t="s">
        <v>18</v>
      </c>
      <c r="M716">
        <f>YEAR(SalesData[[#This Row],[Order Date]])</f>
        <v>2023</v>
      </c>
      <c r="N716">
        <f>MONTH(SalesData[[#This Row],[Order Date]])</f>
        <v>11</v>
      </c>
      <c r="O716" t="str">
        <f>TEXT(SalesData[[#This Row],[Order Date]],"mmmm")</f>
        <v>November</v>
      </c>
      <c r="P716" t="str">
        <f>TEXT(SalesData[[#This Row],[Order Date]], "mmmm yyyyy")</f>
        <v>November 2023</v>
      </c>
      <c r="Q716" s="3">
        <f>IF(SalesData[[#This Row],[Total Sales]]=0,0,SalesData[[#This Row],[Profit]]/SalesData[[#This Row],[Total Sales]])</f>
        <v>0.25783348676911455</v>
      </c>
    </row>
    <row r="717" spans="1:17" x14ac:dyDescent="0.3">
      <c r="A717" t="s">
        <v>771</v>
      </c>
      <c r="B717" s="2">
        <v>45240</v>
      </c>
      <c r="C717" t="s">
        <v>13</v>
      </c>
      <c r="D717" t="s">
        <v>14</v>
      </c>
      <c r="E717" t="s">
        <v>27</v>
      </c>
      <c r="F717" t="s">
        <v>32</v>
      </c>
      <c r="G717" t="s">
        <v>33</v>
      </c>
      <c r="H717">
        <v>3</v>
      </c>
      <c r="I717">
        <v>2205.56</v>
      </c>
      <c r="J717">
        <v>6616.68</v>
      </c>
      <c r="K717">
        <v>1356.99</v>
      </c>
      <c r="L717" t="s">
        <v>34</v>
      </c>
      <c r="M717">
        <f>YEAR(SalesData[[#This Row],[Order Date]])</f>
        <v>2023</v>
      </c>
      <c r="N717">
        <f>MONTH(SalesData[[#This Row],[Order Date]])</f>
        <v>11</v>
      </c>
      <c r="O717" t="str">
        <f>TEXT(SalesData[[#This Row],[Order Date]],"mmmm")</f>
        <v>November</v>
      </c>
      <c r="P717" t="str">
        <f>TEXT(SalesData[[#This Row],[Order Date]], "mmmm yyyyy")</f>
        <v>November 2023</v>
      </c>
      <c r="Q717" s="3">
        <f>IF(SalesData[[#This Row],[Total Sales]]=0,0,SalesData[[#This Row],[Profit]]/SalesData[[#This Row],[Total Sales]])</f>
        <v>0.20508623660204212</v>
      </c>
    </row>
    <row r="718" spans="1:17" x14ac:dyDescent="0.3">
      <c r="A718" t="s">
        <v>772</v>
      </c>
      <c r="B718" s="2">
        <v>45240</v>
      </c>
      <c r="C718" t="s">
        <v>20</v>
      </c>
      <c r="D718" t="s">
        <v>21</v>
      </c>
      <c r="E718" t="s">
        <v>15</v>
      </c>
      <c r="F718" t="s">
        <v>22</v>
      </c>
      <c r="G718" t="s">
        <v>58</v>
      </c>
      <c r="H718">
        <v>9</v>
      </c>
      <c r="I718">
        <v>1633.8</v>
      </c>
      <c r="J718">
        <v>14704.2</v>
      </c>
      <c r="K718">
        <v>4082</v>
      </c>
      <c r="L718" t="s">
        <v>34</v>
      </c>
      <c r="M718">
        <f>YEAR(SalesData[[#This Row],[Order Date]])</f>
        <v>2023</v>
      </c>
      <c r="N718">
        <f>MONTH(SalesData[[#This Row],[Order Date]])</f>
        <v>11</v>
      </c>
      <c r="O718" t="str">
        <f>TEXT(SalesData[[#This Row],[Order Date]],"mmmm")</f>
        <v>November</v>
      </c>
      <c r="P718" t="str">
        <f>TEXT(SalesData[[#This Row],[Order Date]], "mmmm yyyyy")</f>
        <v>November 2023</v>
      </c>
      <c r="Q718" s="3">
        <f>IF(SalesData[[#This Row],[Total Sales]]=0,0,SalesData[[#This Row],[Profit]]/SalesData[[#This Row],[Total Sales]])</f>
        <v>0.27760775832755263</v>
      </c>
    </row>
    <row r="719" spans="1:17" x14ac:dyDescent="0.3">
      <c r="A719" t="s">
        <v>773</v>
      </c>
      <c r="B719" s="2">
        <v>45240</v>
      </c>
      <c r="C719" t="s">
        <v>30</v>
      </c>
      <c r="D719" t="s">
        <v>31</v>
      </c>
      <c r="E719" t="s">
        <v>15</v>
      </c>
      <c r="F719" t="s">
        <v>32</v>
      </c>
      <c r="G719" t="s">
        <v>56</v>
      </c>
      <c r="H719">
        <v>9</v>
      </c>
      <c r="I719">
        <v>2460.83</v>
      </c>
      <c r="J719">
        <v>22147.47</v>
      </c>
      <c r="K719">
        <v>3492.24</v>
      </c>
      <c r="L719" t="s">
        <v>34</v>
      </c>
      <c r="M719">
        <f>YEAR(SalesData[[#This Row],[Order Date]])</f>
        <v>2023</v>
      </c>
      <c r="N719">
        <f>MONTH(SalesData[[#This Row],[Order Date]])</f>
        <v>11</v>
      </c>
      <c r="O719" t="str">
        <f>TEXT(SalesData[[#This Row],[Order Date]],"mmmm")</f>
        <v>November</v>
      </c>
      <c r="P719" t="str">
        <f>TEXT(SalesData[[#This Row],[Order Date]], "mmmm yyyyy")</f>
        <v>November 2023</v>
      </c>
      <c r="Q719" s="3">
        <f>IF(SalesData[[#This Row],[Total Sales]]=0,0,SalesData[[#This Row],[Profit]]/SalesData[[#This Row],[Total Sales]])</f>
        <v>0.15768121595830131</v>
      </c>
    </row>
    <row r="720" spans="1:17" x14ac:dyDescent="0.3">
      <c r="A720" t="s">
        <v>774</v>
      </c>
      <c r="B720" s="2">
        <v>45240</v>
      </c>
      <c r="C720" t="s">
        <v>20</v>
      </c>
      <c r="D720" t="s">
        <v>21</v>
      </c>
      <c r="E720" t="s">
        <v>37</v>
      </c>
      <c r="F720" t="s">
        <v>32</v>
      </c>
      <c r="G720" t="s">
        <v>99</v>
      </c>
      <c r="H720">
        <v>2</v>
      </c>
      <c r="I720">
        <v>1869.92</v>
      </c>
      <c r="J720">
        <v>3739.84</v>
      </c>
      <c r="K720">
        <v>618.6</v>
      </c>
      <c r="L720" t="s">
        <v>34</v>
      </c>
      <c r="M720">
        <f>YEAR(SalesData[[#This Row],[Order Date]])</f>
        <v>2023</v>
      </c>
      <c r="N720">
        <f>MONTH(SalesData[[#This Row],[Order Date]])</f>
        <v>11</v>
      </c>
      <c r="O720" t="str">
        <f>TEXT(SalesData[[#This Row],[Order Date]],"mmmm")</f>
        <v>November</v>
      </c>
      <c r="P720" t="str">
        <f>TEXT(SalesData[[#This Row],[Order Date]], "mmmm yyyyy")</f>
        <v>November 2023</v>
      </c>
      <c r="Q720" s="3">
        <f>IF(SalesData[[#This Row],[Total Sales]]=0,0,SalesData[[#This Row],[Profit]]/SalesData[[#This Row],[Total Sales]])</f>
        <v>0.16540814580302901</v>
      </c>
    </row>
    <row r="721" spans="1:17" x14ac:dyDescent="0.3">
      <c r="A721" t="s">
        <v>775</v>
      </c>
      <c r="B721" s="2">
        <v>45241</v>
      </c>
      <c r="C721" t="s">
        <v>25</v>
      </c>
      <c r="D721" t="s">
        <v>71</v>
      </c>
      <c r="E721" t="s">
        <v>27</v>
      </c>
      <c r="F721" t="s">
        <v>32</v>
      </c>
      <c r="G721" t="s">
        <v>33</v>
      </c>
      <c r="H721">
        <v>2</v>
      </c>
      <c r="I721">
        <v>1928.31</v>
      </c>
      <c r="J721">
        <v>3856.62</v>
      </c>
      <c r="K721">
        <v>501.13</v>
      </c>
      <c r="L721" t="s">
        <v>18</v>
      </c>
      <c r="M721">
        <f>YEAR(SalesData[[#This Row],[Order Date]])</f>
        <v>2023</v>
      </c>
      <c r="N721">
        <f>MONTH(SalesData[[#This Row],[Order Date]])</f>
        <v>11</v>
      </c>
      <c r="O721" t="str">
        <f>TEXT(SalesData[[#This Row],[Order Date]],"mmmm")</f>
        <v>November</v>
      </c>
      <c r="P721" t="str">
        <f>TEXT(SalesData[[#This Row],[Order Date]], "mmmm yyyyy")</f>
        <v>November 2023</v>
      </c>
      <c r="Q721" s="3">
        <f>IF(SalesData[[#This Row],[Total Sales]]=0,0,SalesData[[#This Row],[Profit]]/SalesData[[#This Row],[Total Sales]])</f>
        <v>0.1299402067095021</v>
      </c>
    </row>
    <row r="722" spans="1:17" x14ac:dyDescent="0.3">
      <c r="A722" t="s">
        <v>776</v>
      </c>
      <c r="B722" s="2">
        <v>45245</v>
      </c>
      <c r="C722" t="s">
        <v>25</v>
      </c>
      <c r="D722" t="s">
        <v>26</v>
      </c>
      <c r="E722" t="s">
        <v>27</v>
      </c>
      <c r="F722" t="s">
        <v>16</v>
      </c>
      <c r="G722" t="s">
        <v>17</v>
      </c>
      <c r="H722">
        <v>3</v>
      </c>
      <c r="I722">
        <v>926.64</v>
      </c>
      <c r="J722">
        <v>2779.92</v>
      </c>
      <c r="K722">
        <v>638.16999999999996</v>
      </c>
      <c r="L722" t="s">
        <v>18</v>
      </c>
      <c r="M722">
        <f>YEAR(SalesData[[#This Row],[Order Date]])</f>
        <v>2023</v>
      </c>
      <c r="N722">
        <f>MONTH(SalesData[[#This Row],[Order Date]])</f>
        <v>11</v>
      </c>
      <c r="O722" t="str">
        <f>TEXT(SalesData[[#This Row],[Order Date]],"mmmm")</f>
        <v>November</v>
      </c>
      <c r="P722" t="str">
        <f>TEXT(SalesData[[#This Row],[Order Date]], "mmmm yyyyy")</f>
        <v>November 2023</v>
      </c>
      <c r="Q722" s="3">
        <f>IF(SalesData[[#This Row],[Total Sales]]=0,0,SalesData[[#This Row],[Profit]]/SalesData[[#This Row],[Total Sales]])</f>
        <v>0.22956416011971564</v>
      </c>
    </row>
    <row r="723" spans="1:17" x14ac:dyDescent="0.3">
      <c r="A723" t="s">
        <v>777</v>
      </c>
      <c r="B723" s="2">
        <v>45245</v>
      </c>
      <c r="C723" t="s">
        <v>30</v>
      </c>
      <c r="D723" t="s">
        <v>52</v>
      </c>
      <c r="E723" t="s">
        <v>15</v>
      </c>
      <c r="F723" t="s">
        <v>46</v>
      </c>
      <c r="G723" t="s">
        <v>68</v>
      </c>
      <c r="H723">
        <v>1</v>
      </c>
      <c r="I723">
        <v>302.64999999999998</v>
      </c>
      <c r="J723">
        <v>302.64999999999998</v>
      </c>
      <c r="K723">
        <v>63.42</v>
      </c>
      <c r="L723" t="s">
        <v>18</v>
      </c>
      <c r="M723">
        <f>YEAR(SalesData[[#This Row],[Order Date]])</f>
        <v>2023</v>
      </c>
      <c r="N723">
        <f>MONTH(SalesData[[#This Row],[Order Date]])</f>
        <v>11</v>
      </c>
      <c r="O723" t="str">
        <f>TEXT(SalesData[[#This Row],[Order Date]],"mmmm")</f>
        <v>November</v>
      </c>
      <c r="P723" t="str">
        <f>TEXT(SalesData[[#This Row],[Order Date]], "mmmm yyyyy")</f>
        <v>November 2023</v>
      </c>
      <c r="Q723" s="3">
        <f>IF(SalesData[[#This Row],[Total Sales]]=0,0,SalesData[[#This Row],[Profit]]/SalesData[[#This Row],[Total Sales]])</f>
        <v>0.2095489839748885</v>
      </c>
    </row>
    <row r="724" spans="1:17" x14ac:dyDescent="0.3">
      <c r="A724" t="s">
        <v>778</v>
      </c>
      <c r="B724" s="2">
        <v>45245</v>
      </c>
      <c r="C724" t="s">
        <v>41</v>
      </c>
      <c r="D724" t="s">
        <v>42</v>
      </c>
      <c r="E724" t="s">
        <v>15</v>
      </c>
      <c r="F724" t="s">
        <v>49</v>
      </c>
      <c r="G724" t="s">
        <v>63</v>
      </c>
      <c r="H724">
        <v>1</v>
      </c>
      <c r="I724">
        <v>1482.44</v>
      </c>
      <c r="J724">
        <v>1482.44</v>
      </c>
      <c r="K724">
        <v>187.87</v>
      </c>
      <c r="L724" t="s">
        <v>34</v>
      </c>
      <c r="M724">
        <f>YEAR(SalesData[[#This Row],[Order Date]])</f>
        <v>2023</v>
      </c>
      <c r="N724">
        <f>MONTH(SalesData[[#This Row],[Order Date]])</f>
        <v>11</v>
      </c>
      <c r="O724" t="str">
        <f>TEXT(SalesData[[#This Row],[Order Date]],"mmmm")</f>
        <v>November</v>
      </c>
      <c r="P724" t="str">
        <f>TEXT(SalesData[[#This Row],[Order Date]], "mmmm yyyyy")</f>
        <v>November 2023</v>
      </c>
      <c r="Q724" s="3">
        <f>IF(SalesData[[#This Row],[Total Sales]]=0,0,SalesData[[#This Row],[Profit]]/SalesData[[#This Row],[Total Sales]])</f>
        <v>0.12673025552467554</v>
      </c>
    </row>
    <row r="725" spans="1:17" x14ac:dyDescent="0.3">
      <c r="A725" t="s">
        <v>582</v>
      </c>
      <c r="B725" s="2">
        <v>45245</v>
      </c>
      <c r="C725" t="s">
        <v>13</v>
      </c>
      <c r="D725" t="s">
        <v>14</v>
      </c>
      <c r="E725" t="s">
        <v>15</v>
      </c>
      <c r="F725" t="s">
        <v>46</v>
      </c>
      <c r="G725" t="s">
        <v>68</v>
      </c>
      <c r="H725">
        <v>4</v>
      </c>
      <c r="I725">
        <v>2343.85</v>
      </c>
      <c r="J725">
        <v>9375.4</v>
      </c>
      <c r="K725">
        <v>1953.81</v>
      </c>
      <c r="L725" t="s">
        <v>18</v>
      </c>
      <c r="M725">
        <f>YEAR(SalesData[[#This Row],[Order Date]])</f>
        <v>2023</v>
      </c>
      <c r="N725">
        <f>MONTH(SalesData[[#This Row],[Order Date]])</f>
        <v>11</v>
      </c>
      <c r="O725" t="str">
        <f>TEXT(SalesData[[#This Row],[Order Date]],"mmmm")</f>
        <v>November</v>
      </c>
      <c r="P725" t="str">
        <f>TEXT(SalesData[[#This Row],[Order Date]], "mmmm yyyyy")</f>
        <v>November 2023</v>
      </c>
      <c r="Q725" s="3">
        <f>IF(SalesData[[#This Row],[Total Sales]]=0,0,SalesData[[#This Row],[Profit]]/SalesData[[#This Row],[Total Sales]])</f>
        <v>0.20839750837297608</v>
      </c>
    </row>
    <row r="726" spans="1:17" x14ac:dyDescent="0.3">
      <c r="A726" t="s">
        <v>779</v>
      </c>
      <c r="B726" s="2">
        <v>45245</v>
      </c>
      <c r="C726" t="s">
        <v>25</v>
      </c>
      <c r="D726" t="s">
        <v>71</v>
      </c>
      <c r="E726" t="s">
        <v>37</v>
      </c>
      <c r="F726" t="s">
        <v>22</v>
      </c>
      <c r="G726" t="s">
        <v>43</v>
      </c>
      <c r="H726">
        <v>1</v>
      </c>
      <c r="I726">
        <v>1864.53</v>
      </c>
      <c r="J726">
        <v>1864.53</v>
      </c>
      <c r="K726">
        <v>508.26</v>
      </c>
      <c r="L726" t="s">
        <v>18</v>
      </c>
      <c r="M726">
        <f>YEAR(SalesData[[#This Row],[Order Date]])</f>
        <v>2023</v>
      </c>
      <c r="N726">
        <f>MONTH(SalesData[[#This Row],[Order Date]])</f>
        <v>11</v>
      </c>
      <c r="O726" t="str">
        <f>TEXT(SalesData[[#This Row],[Order Date]],"mmmm")</f>
        <v>November</v>
      </c>
      <c r="P726" t="str">
        <f>TEXT(SalesData[[#This Row],[Order Date]], "mmmm yyyyy")</f>
        <v>November 2023</v>
      </c>
      <c r="Q726" s="3">
        <f>IF(SalesData[[#This Row],[Total Sales]]=0,0,SalesData[[#This Row],[Profit]]/SalesData[[#This Row],[Total Sales]])</f>
        <v>0.27259416582194979</v>
      </c>
    </row>
    <row r="727" spans="1:17" x14ac:dyDescent="0.3">
      <c r="A727" t="s">
        <v>780</v>
      </c>
      <c r="B727" s="2">
        <v>45246</v>
      </c>
      <c r="C727" t="s">
        <v>13</v>
      </c>
      <c r="D727" t="s">
        <v>14</v>
      </c>
      <c r="E727" t="s">
        <v>37</v>
      </c>
      <c r="F727" t="s">
        <v>49</v>
      </c>
      <c r="G727" t="s">
        <v>63</v>
      </c>
      <c r="H727">
        <v>9</v>
      </c>
      <c r="I727">
        <v>163.80000000000001</v>
      </c>
      <c r="J727">
        <v>1474.2</v>
      </c>
      <c r="K727">
        <v>326.55</v>
      </c>
      <c r="L727" t="s">
        <v>18</v>
      </c>
      <c r="M727">
        <f>YEAR(SalesData[[#This Row],[Order Date]])</f>
        <v>2023</v>
      </c>
      <c r="N727">
        <f>MONTH(SalesData[[#This Row],[Order Date]])</f>
        <v>11</v>
      </c>
      <c r="O727" t="str">
        <f>TEXT(SalesData[[#This Row],[Order Date]],"mmmm")</f>
        <v>November</v>
      </c>
      <c r="P727" t="str">
        <f>TEXT(SalesData[[#This Row],[Order Date]], "mmmm yyyyy")</f>
        <v>November 2023</v>
      </c>
      <c r="Q727" s="3">
        <f>IF(SalesData[[#This Row],[Total Sales]]=0,0,SalesData[[#This Row],[Profit]]/SalesData[[#This Row],[Total Sales]])</f>
        <v>0.22150997150997151</v>
      </c>
    </row>
    <row r="728" spans="1:17" x14ac:dyDescent="0.3">
      <c r="A728" t="s">
        <v>781</v>
      </c>
      <c r="B728" s="2">
        <v>45246</v>
      </c>
      <c r="C728" t="s">
        <v>13</v>
      </c>
      <c r="D728" t="s">
        <v>14</v>
      </c>
      <c r="E728" t="s">
        <v>37</v>
      </c>
      <c r="F728" t="s">
        <v>16</v>
      </c>
      <c r="G728" t="s">
        <v>82</v>
      </c>
      <c r="H728">
        <v>2</v>
      </c>
      <c r="I728">
        <v>1819.25</v>
      </c>
      <c r="J728">
        <v>3638.5</v>
      </c>
      <c r="K728">
        <v>752</v>
      </c>
      <c r="L728" t="s">
        <v>34</v>
      </c>
      <c r="M728">
        <f>YEAR(SalesData[[#This Row],[Order Date]])</f>
        <v>2023</v>
      </c>
      <c r="N728">
        <f>MONTH(SalesData[[#This Row],[Order Date]])</f>
        <v>11</v>
      </c>
      <c r="O728" t="str">
        <f>TEXT(SalesData[[#This Row],[Order Date]],"mmmm")</f>
        <v>November</v>
      </c>
      <c r="P728" t="str">
        <f>TEXT(SalesData[[#This Row],[Order Date]], "mmmm yyyyy")</f>
        <v>November 2023</v>
      </c>
      <c r="Q728" s="3">
        <f>IF(SalesData[[#This Row],[Total Sales]]=0,0,SalesData[[#This Row],[Profit]]/SalesData[[#This Row],[Total Sales]])</f>
        <v>0.20667857633640235</v>
      </c>
    </row>
    <row r="729" spans="1:17" x14ac:dyDescent="0.3">
      <c r="A729" t="s">
        <v>782</v>
      </c>
      <c r="B729" s="2">
        <v>45247</v>
      </c>
      <c r="C729" t="s">
        <v>41</v>
      </c>
      <c r="D729" t="s">
        <v>42</v>
      </c>
      <c r="E729" t="s">
        <v>37</v>
      </c>
      <c r="F729" t="s">
        <v>22</v>
      </c>
      <c r="G729" t="s">
        <v>58</v>
      </c>
      <c r="H729">
        <v>2</v>
      </c>
      <c r="I729">
        <v>1029.77</v>
      </c>
      <c r="J729">
        <v>2059.54</v>
      </c>
      <c r="K729">
        <v>608.27</v>
      </c>
      <c r="L729" t="s">
        <v>34</v>
      </c>
      <c r="M729">
        <f>YEAR(SalesData[[#This Row],[Order Date]])</f>
        <v>2023</v>
      </c>
      <c r="N729">
        <f>MONTH(SalesData[[#This Row],[Order Date]])</f>
        <v>11</v>
      </c>
      <c r="O729" t="str">
        <f>TEXT(SalesData[[#This Row],[Order Date]],"mmmm")</f>
        <v>November</v>
      </c>
      <c r="P729" t="str">
        <f>TEXT(SalesData[[#This Row],[Order Date]], "mmmm yyyyy")</f>
        <v>November 2023</v>
      </c>
      <c r="Q729" s="3">
        <f>IF(SalesData[[#This Row],[Total Sales]]=0,0,SalesData[[#This Row],[Profit]]/SalesData[[#This Row],[Total Sales]])</f>
        <v>0.29534264932946191</v>
      </c>
    </row>
    <row r="730" spans="1:17" x14ac:dyDescent="0.3">
      <c r="A730" t="s">
        <v>783</v>
      </c>
      <c r="B730" s="2">
        <v>45248</v>
      </c>
      <c r="C730" t="s">
        <v>41</v>
      </c>
      <c r="D730" t="s">
        <v>42</v>
      </c>
      <c r="E730" t="s">
        <v>37</v>
      </c>
      <c r="F730" t="s">
        <v>46</v>
      </c>
      <c r="G730" t="s">
        <v>68</v>
      </c>
      <c r="H730">
        <v>3</v>
      </c>
      <c r="I730">
        <v>814.15</v>
      </c>
      <c r="J730">
        <v>2442.4499999999998</v>
      </c>
      <c r="K730">
        <v>369.32</v>
      </c>
      <c r="L730" t="s">
        <v>34</v>
      </c>
      <c r="M730">
        <f>YEAR(SalesData[[#This Row],[Order Date]])</f>
        <v>2023</v>
      </c>
      <c r="N730">
        <f>MONTH(SalesData[[#This Row],[Order Date]])</f>
        <v>11</v>
      </c>
      <c r="O730" t="str">
        <f>TEXT(SalesData[[#This Row],[Order Date]],"mmmm")</f>
        <v>November</v>
      </c>
      <c r="P730" t="str">
        <f>TEXT(SalesData[[#This Row],[Order Date]], "mmmm yyyyy")</f>
        <v>November 2023</v>
      </c>
      <c r="Q730" s="3">
        <f>IF(SalesData[[#This Row],[Total Sales]]=0,0,SalesData[[#This Row],[Profit]]/SalesData[[#This Row],[Total Sales]])</f>
        <v>0.15120882720219453</v>
      </c>
    </row>
    <row r="731" spans="1:17" x14ac:dyDescent="0.3">
      <c r="A731" t="s">
        <v>784</v>
      </c>
      <c r="B731" s="2">
        <v>45249</v>
      </c>
      <c r="C731" t="s">
        <v>30</v>
      </c>
      <c r="D731" t="s">
        <v>31</v>
      </c>
      <c r="E731" t="s">
        <v>37</v>
      </c>
      <c r="F731" t="s">
        <v>46</v>
      </c>
      <c r="G731" t="s">
        <v>53</v>
      </c>
      <c r="H731">
        <v>7</v>
      </c>
      <c r="I731">
        <v>1275.98</v>
      </c>
      <c r="J731">
        <v>8931.86</v>
      </c>
      <c r="K731">
        <v>1666.2</v>
      </c>
      <c r="L731" t="s">
        <v>34</v>
      </c>
      <c r="M731">
        <f>YEAR(SalesData[[#This Row],[Order Date]])</f>
        <v>2023</v>
      </c>
      <c r="N731">
        <f>MONTH(SalesData[[#This Row],[Order Date]])</f>
        <v>11</v>
      </c>
      <c r="O731" t="str">
        <f>TEXT(SalesData[[#This Row],[Order Date]],"mmmm")</f>
        <v>November</v>
      </c>
      <c r="P731" t="str">
        <f>TEXT(SalesData[[#This Row],[Order Date]], "mmmm yyyyy")</f>
        <v>November 2023</v>
      </c>
      <c r="Q731" s="3">
        <f>IF(SalesData[[#This Row],[Total Sales]]=0,0,SalesData[[#This Row],[Profit]]/SalesData[[#This Row],[Total Sales]])</f>
        <v>0.18654569149091005</v>
      </c>
    </row>
    <row r="732" spans="1:17" x14ac:dyDescent="0.3">
      <c r="A732" t="s">
        <v>785</v>
      </c>
      <c r="B732" s="2">
        <v>45252</v>
      </c>
      <c r="C732" t="s">
        <v>30</v>
      </c>
      <c r="D732" t="s">
        <v>52</v>
      </c>
      <c r="E732" t="s">
        <v>15</v>
      </c>
      <c r="F732" t="s">
        <v>32</v>
      </c>
      <c r="G732" t="s">
        <v>99</v>
      </c>
      <c r="H732">
        <v>7</v>
      </c>
      <c r="I732">
        <v>2384.4</v>
      </c>
      <c r="J732">
        <v>16690.8</v>
      </c>
      <c r="K732">
        <v>2759.8</v>
      </c>
      <c r="L732" t="s">
        <v>18</v>
      </c>
      <c r="M732">
        <f>YEAR(SalesData[[#This Row],[Order Date]])</f>
        <v>2023</v>
      </c>
      <c r="N732">
        <f>MONTH(SalesData[[#This Row],[Order Date]])</f>
        <v>11</v>
      </c>
      <c r="O732" t="str">
        <f>TEXT(SalesData[[#This Row],[Order Date]],"mmmm")</f>
        <v>November</v>
      </c>
      <c r="P732" t="str">
        <f>TEXT(SalesData[[#This Row],[Order Date]], "mmmm yyyyy")</f>
        <v>November 2023</v>
      </c>
      <c r="Q732" s="3">
        <f>IF(SalesData[[#This Row],[Total Sales]]=0,0,SalesData[[#This Row],[Profit]]/SalesData[[#This Row],[Total Sales]])</f>
        <v>0.16534857526301916</v>
      </c>
    </row>
    <row r="733" spans="1:17" x14ac:dyDescent="0.3">
      <c r="A733" t="s">
        <v>786</v>
      </c>
      <c r="B733" s="2">
        <v>45252</v>
      </c>
      <c r="C733" t="s">
        <v>41</v>
      </c>
      <c r="D733" t="s">
        <v>42</v>
      </c>
      <c r="E733" t="s">
        <v>27</v>
      </c>
      <c r="F733" t="s">
        <v>46</v>
      </c>
      <c r="G733" t="s">
        <v>68</v>
      </c>
      <c r="H733">
        <v>3</v>
      </c>
      <c r="I733">
        <v>1780.17</v>
      </c>
      <c r="J733">
        <v>5340.51</v>
      </c>
      <c r="K733">
        <v>1104.73</v>
      </c>
      <c r="L733" t="s">
        <v>34</v>
      </c>
      <c r="M733">
        <f>YEAR(SalesData[[#This Row],[Order Date]])</f>
        <v>2023</v>
      </c>
      <c r="N733">
        <f>MONTH(SalesData[[#This Row],[Order Date]])</f>
        <v>11</v>
      </c>
      <c r="O733" t="str">
        <f>TEXT(SalesData[[#This Row],[Order Date]],"mmmm")</f>
        <v>November</v>
      </c>
      <c r="P733" t="str">
        <f>TEXT(SalesData[[#This Row],[Order Date]], "mmmm yyyyy")</f>
        <v>November 2023</v>
      </c>
      <c r="Q733" s="3">
        <f>IF(SalesData[[#This Row],[Total Sales]]=0,0,SalesData[[#This Row],[Profit]]/SalesData[[#This Row],[Total Sales]])</f>
        <v>0.20685852100267577</v>
      </c>
    </row>
    <row r="734" spans="1:17" x14ac:dyDescent="0.3">
      <c r="A734" t="s">
        <v>787</v>
      </c>
      <c r="B734" s="2">
        <v>45252</v>
      </c>
      <c r="C734" t="s">
        <v>25</v>
      </c>
      <c r="D734" t="s">
        <v>71</v>
      </c>
      <c r="E734" t="s">
        <v>27</v>
      </c>
      <c r="F734" t="s">
        <v>32</v>
      </c>
      <c r="G734" t="s">
        <v>33</v>
      </c>
      <c r="H734">
        <v>6</v>
      </c>
      <c r="I734">
        <v>1983.01</v>
      </c>
      <c r="J734">
        <v>11898.06</v>
      </c>
      <c r="K734">
        <v>2252.11</v>
      </c>
      <c r="L734" t="s">
        <v>34</v>
      </c>
      <c r="M734">
        <f>YEAR(SalesData[[#This Row],[Order Date]])</f>
        <v>2023</v>
      </c>
      <c r="N734">
        <f>MONTH(SalesData[[#This Row],[Order Date]])</f>
        <v>11</v>
      </c>
      <c r="O734" t="str">
        <f>TEXT(SalesData[[#This Row],[Order Date]],"mmmm")</f>
        <v>November</v>
      </c>
      <c r="P734" t="str">
        <f>TEXT(SalesData[[#This Row],[Order Date]], "mmmm yyyyy")</f>
        <v>November 2023</v>
      </c>
      <c r="Q734" s="3">
        <f>IF(SalesData[[#This Row],[Total Sales]]=0,0,SalesData[[#This Row],[Profit]]/SalesData[[#This Row],[Total Sales]])</f>
        <v>0.18928379920760194</v>
      </c>
    </row>
    <row r="735" spans="1:17" x14ac:dyDescent="0.3">
      <c r="A735" t="s">
        <v>788</v>
      </c>
      <c r="B735" s="2">
        <v>45255</v>
      </c>
      <c r="C735" t="s">
        <v>25</v>
      </c>
      <c r="D735" t="s">
        <v>26</v>
      </c>
      <c r="E735" t="s">
        <v>15</v>
      </c>
      <c r="F735" t="s">
        <v>22</v>
      </c>
      <c r="G735" t="s">
        <v>58</v>
      </c>
      <c r="H735">
        <v>6</v>
      </c>
      <c r="I735">
        <v>1895.31</v>
      </c>
      <c r="J735">
        <v>11371.86</v>
      </c>
      <c r="K735">
        <v>1749.75</v>
      </c>
      <c r="L735" t="s">
        <v>34</v>
      </c>
      <c r="M735">
        <f>YEAR(SalesData[[#This Row],[Order Date]])</f>
        <v>2023</v>
      </c>
      <c r="N735">
        <f>MONTH(SalesData[[#This Row],[Order Date]])</f>
        <v>11</v>
      </c>
      <c r="O735" t="str">
        <f>TEXT(SalesData[[#This Row],[Order Date]],"mmmm")</f>
        <v>November</v>
      </c>
      <c r="P735" t="str">
        <f>TEXT(SalesData[[#This Row],[Order Date]], "mmmm yyyyy")</f>
        <v>November 2023</v>
      </c>
      <c r="Q735" s="3">
        <f>IF(SalesData[[#This Row],[Total Sales]]=0,0,SalesData[[#This Row],[Profit]]/SalesData[[#This Row],[Total Sales]])</f>
        <v>0.15386664978288511</v>
      </c>
    </row>
    <row r="736" spans="1:17" x14ac:dyDescent="0.3">
      <c r="A736" t="s">
        <v>789</v>
      </c>
      <c r="B736" s="2">
        <v>45255</v>
      </c>
      <c r="C736" t="s">
        <v>13</v>
      </c>
      <c r="D736" t="s">
        <v>36</v>
      </c>
      <c r="E736" t="s">
        <v>27</v>
      </c>
      <c r="F736" t="s">
        <v>49</v>
      </c>
      <c r="G736" t="s">
        <v>72</v>
      </c>
      <c r="H736">
        <v>8</v>
      </c>
      <c r="I736">
        <v>753.49</v>
      </c>
      <c r="J736">
        <v>6027.92</v>
      </c>
      <c r="K736">
        <v>1558.64</v>
      </c>
      <c r="L736" t="s">
        <v>18</v>
      </c>
      <c r="M736">
        <f>YEAR(SalesData[[#This Row],[Order Date]])</f>
        <v>2023</v>
      </c>
      <c r="N736">
        <f>MONTH(SalesData[[#This Row],[Order Date]])</f>
        <v>11</v>
      </c>
      <c r="O736" t="str">
        <f>TEXT(SalesData[[#This Row],[Order Date]],"mmmm")</f>
        <v>November</v>
      </c>
      <c r="P736" t="str">
        <f>TEXT(SalesData[[#This Row],[Order Date]], "mmmm yyyyy")</f>
        <v>November 2023</v>
      </c>
      <c r="Q736" s="3">
        <f>IF(SalesData[[#This Row],[Total Sales]]=0,0,SalesData[[#This Row],[Profit]]/SalesData[[#This Row],[Total Sales]])</f>
        <v>0.25857012037319677</v>
      </c>
    </row>
    <row r="737" spans="1:17" x14ac:dyDescent="0.3">
      <c r="A737" t="s">
        <v>790</v>
      </c>
      <c r="B737" s="2">
        <v>45260</v>
      </c>
      <c r="C737" t="s">
        <v>25</v>
      </c>
      <c r="D737" t="s">
        <v>71</v>
      </c>
      <c r="E737" t="s">
        <v>37</v>
      </c>
      <c r="F737" t="s">
        <v>32</v>
      </c>
      <c r="G737" t="s">
        <v>33</v>
      </c>
      <c r="H737">
        <v>4</v>
      </c>
      <c r="I737">
        <v>286.51</v>
      </c>
      <c r="J737">
        <v>1146.04</v>
      </c>
      <c r="K737">
        <v>170.05</v>
      </c>
      <c r="L737" t="s">
        <v>34</v>
      </c>
      <c r="M737">
        <f>YEAR(SalesData[[#This Row],[Order Date]])</f>
        <v>2023</v>
      </c>
      <c r="N737">
        <f>MONTH(SalesData[[#This Row],[Order Date]])</f>
        <v>11</v>
      </c>
      <c r="O737" t="str">
        <f>TEXT(SalesData[[#This Row],[Order Date]],"mmmm")</f>
        <v>November</v>
      </c>
      <c r="P737" t="str">
        <f>TEXT(SalesData[[#This Row],[Order Date]], "mmmm yyyyy")</f>
        <v>November 2023</v>
      </c>
      <c r="Q737" s="3">
        <f>IF(SalesData[[#This Row],[Total Sales]]=0,0,SalesData[[#This Row],[Profit]]/SalesData[[#This Row],[Total Sales]])</f>
        <v>0.14838051027887336</v>
      </c>
    </row>
    <row r="738" spans="1:17" x14ac:dyDescent="0.3">
      <c r="A738" t="s">
        <v>791</v>
      </c>
      <c r="B738" s="2">
        <v>45260</v>
      </c>
      <c r="C738" t="s">
        <v>41</v>
      </c>
      <c r="D738" t="s">
        <v>42</v>
      </c>
      <c r="E738" t="s">
        <v>27</v>
      </c>
      <c r="F738" t="s">
        <v>32</v>
      </c>
      <c r="G738" t="s">
        <v>33</v>
      </c>
      <c r="H738">
        <v>7</v>
      </c>
      <c r="I738">
        <v>672.87</v>
      </c>
      <c r="J738">
        <v>4710.09</v>
      </c>
      <c r="K738">
        <v>1295.76</v>
      </c>
      <c r="L738" t="s">
        <v>34</v>
      </c>
      <c r="M738">
        <f>YEAR(SalesData[[#This Row],[Order Date]])</f>
        <v>2023</v>
      </c>
      <c r="N738">
        <f>MONTH(SalesData[[#This Row],[Order Date]])</f>
        <v>11</v>
      </c>
      <c r="O738" t="str">
        <f>TEXT(SalesData[[#This Row],[Order Date]],"mmmm")</f>
        <v>November</v>
      </c>
      <c r="P738" t="str">
        <f>TEXT(SalesData[[#This Row],[Order Date]], "mmmm yyyyy")</f>
        <v>November 2023</v>
      </c>
      <c r="Q738" s="3">
        <f>IF(SalesData[[#This Row],[Total Sales]]=0,0,SalesData[[#This Row],[Profit]]/SalesData[[#This Row],[Total Sales]])</f>
        <v>0.27510302350910493</v>
      </c>
    </row>
    <row r="739" spans="1:17" x14ac:dyDescent="0.3">
      <c r="A739" t="s">
        <v>792</v>
      </c>
      <c r="B739" s="2">
        <v>45260</v>
      </c>
      <c r="C739" t="s">
        <v>13</v>
      </c>
      <c r="D739" t="s">
        <v>36</v>
      </c>
      <c r="E739" t="s">
        <v>27</v>
      </c>
      <c r="F739" t="s">
        <v>22</v>
      </c>
      <c r="G739" t="s">
        <v>43</v>
      </c>
      <c r="H739">
        <v>6</v>
      </c>
      <c r="I739">
        <v>897.41</v>
      </c>
      <c r="J739">
        <v>5384.46</v>
      </c>
      <c r="K739">
        <v>1207.0999999999999</v>
      </c>
      <c r="L739" t="s">
        <v>18</v>
      </c>
      <c r="M739">
        <f>YEAR(SalesData[[#This Row],[Order Date]])</f>
        <v>2023</v>
      </c>
      <c r="N739">
        <f>MONTH(SalesData[[#This Row],[Order Date]])</f>
        <v>11</v>
      </c>
      <c r="O739" t="str">
        <f>TEXT(SalesData[[#This Row],[Order Date]],"mmmm")</f>
        <v>November</v>
      </c>
      <c r="P739" t="str">
        <f>TEXT(SalesData[[#This Row],[Order Date]], "mmmm yyyyy")</f>
        <v>November 2023</v>
      </c>
      <c r="Q739" s="3">
        <f>IF(SalesData[[#This Row],[Total Sales]]=0,0,SalesData[[#This Row],[Profit]]/SalesData[[#This Row],[Total Sales]])</f>
        <v>0.22418218354301078</v>
      </c>
    </row>
    <row r="740" spans="1:17" x14ac:dyDescent="0.3">
      <c r="A740" t="s">
        <v>793</v>
      </c>
      <c r="B740" s="2">
        <v>45260</v>
      </c>
      <c r="C740" t="s">
        <v>25</v>
      </c>
      <c r="D740" t="s">
        <v>71</v>
      </c>
      <c r="E740" t="s">
        <v>37</v>
      </c>
      <c r="F740" t="s">
        <v>22</v>
      </c>
      <c r="G740" t="s">
        <v>23</v>
      </c>
      <c r="H740">
        <v>3</v>
      </c>
      <c r="I740">
        <v>668.65</v>
      </c>
      <c r="J740">
        <v>2005.95</v>
      </c>
      <c r="K740">
        <v>201.01</v>
      </c>
      <c r="L740" t="s">
        <v>34</v>
      </c>
      <c r="M740">
        <f>YEAR(SalesData[[#This Row],[Order Date]])</f>
        <v>2023</v>
      </c>
      <c r="N740">
        <f>MONTH(SalesData[[#This Row],[Order Date]])</f>
        <v>11</v>
      </c>
      <c r="O740" t="str">
        <f>TEXT(SalesData[[#This Row],[Order Date]],"mmmm")</f>
        <v>November</v>
      </c>
      <c r="P740" t="str">
        <f>TEXT(SalesData[[#This Row],[Order Date]], "mmmm yyyyy")</f>
        <v>November 2023</v>
      </c>
      <c r="Q740" s="3">
        <f>IF(SalesData[[#This Row],[Total Sales]]=0,0,SalesData[[#This Row],[Profit]]/SalesData[[#This Row],[Total Sales]])</f>
        <v>0.10020688451855729</v>
      </c>
    </row>
    <row r="741" spans="1:17" x14ac:dyDescent="0.3">
      <c r="A741" t="s">
        <v>794</v>
      </c>
      <c r="B741" s="2">
        <v>45260</v>
      </c>
      <c r="C741" t="s">
        <v>13</v>
      </c>
      <c r="D741" t="s">
        <v>14</v>
      </c>
      <c r="E741" t="s">
        <v>27</v>
      </c>
      <c r="F741" t="s">
        <v>32</v>
      </c>
      <c r="G741" t="s">
        <v>60</v>
      </c>
      <c r="H741">
        <v>8</v>
      </c>
      <c r="I741">
        <v>1559.94</v>
      </c>
      <c r="J741">
        <v>12479.52</v>
      </c>
      <c r="K741">
        <v>2637.87</v>
      </c>
      <c r="L741" t="s">
        <v>18</v>
      </c>
      <c r="M741">
        <f>YEAR(SalesData[[#This Row],[Order Date]])</f>
        <v>2023</v>
      </c>
      <c r="N741">
        <f>MONTH(SalesData[[#This Row],[Order Date]])</f>
        <v>11</v>
      </c>
      <c r="O741" t="str">
        <f>TEXT(SalesData[[#This Row],[Order Date]],"mmmm")</f>
        <v>November</v>
      </c>
      <c r="P741" t="str">
        <f>TEXT(SalesData[[#This Row],[Order Date]], "mmmm yyyyy")</f>
        <v>November 2023</v>
      </c>
      <c r="Q741" s="3">
        <f>IF(SalesData[[#This Row],[Total Sales]]=0,0,SalesData[[#This Row],[Profit]]/SalesData[[#This Row],[Total Sales]])</f>
        <v>0.21137591830455016</v>
      </c>
    </row>
    <row r="742" spans="1:17" x14ac:dyDescent="0.3">
      <c r="A742" t="s">
        <v>795</v>
      </c>
      <c r="B742" s="2">
        <v>45260</v>
      </c>
      <c r="C742" t="s">
        <v>41</v>
      </c>
      <c r="D742" t="s">
        <v>42</v>
      </c>
      <c r="E742" t="s">
        <v>27</v>
      </c>
      <c r="F742" t="s">
        <v>46</v>
      </c>
      <c r="G742" t="s">
        <v>68</v>
      </c>
      <c r="H742">
        <v>7</v>
      </c>
      <c r="I742">
        <v>1673.09</v>
      </c>
      <c r="J742">
        <v>11711.63</v>
      </c>
      <c r="K742">
        <v>1983.86</v>
      </c>
      <c r="L742" t="s">
        <v>34</v>
      </c>
      <c r="M742">
        <f>YEAR(SalesData[[#This Row],[Order Date]])</f>
        <v>2023</v>
      </c>
      <c r="N742">
        <f>MONTH(SalesData[[#This Row],[Order Date]])</f>
        <v>11</v>
      </c>
      <c r="O742" t="str">
        <f>TEXT(SalesData[[#This Row],[Order Date]],"mmmm")</f>
        <v>November</v>
      </c>
      <c r="P742" t="str">
        <f>TEXT(SalesData[[#This Row],[Order Date]], "mmmm yyyyy")</f>
        <v>November 2023</v>
      </c>
      <c r="Q742" s="3">
        <f>IF(SalesData[[#This Row],[Total Sales]]=0,0,SalesData[[#This Row],[Profit]]/SalesData[[#This Row],[Total Sales]])</f>
        <v>0.16939230491400428</v>
      </c>
    </row>
    <row r="743" spans="1:17" x14ac:dyDescent="0.3">
      <c r="A743" t="s">
        <v>796</v>
      </c>
      <c r="B743" s="2">
        <v>45261</v>
      </c>
      <c r="C743" t="s">
        <v>25</v>
      </c>
      <c r="D743" t="s">
        <v>71</v>
      </c>
      <c r="E743" t="s">
        <v>15</v>
      </c>
      <c r="F743" t="s">
        <v>46</v>
      </c>
      <c r="G743" t="s">
        <v>123</v>
      </c>
      <c r="H743">
        <v>8</v>
      </c>
      <c r="I743">
        <v>1845.98</v>
      </c>
      <c r="J743">
        <v>14767.84</v>
      </c>
      <c r="K743">
        <v>3037.98</v>
      </c>
      <c r="L743" t="s">
        <v>18</v>
      </c>
      <c r="M743">
        <f>YEAR(SalesData[[#This Row],[Order Date]])</f>
        <v>2023</v>
      </c>
      <c r="N743">
        <f>MONTH(SalesData[[#This Row],[Order Date]])</f>
        <v>12</v>
      </c>
      <c r="O743" t="str">
        <f>TEXT(SalesData[[#This Row],[Order Date]],"mmmm")</f>
        <v>December</v>
      </c>
      <c r="P743" t="str">
        <f>TEXT(SalesData[[#This Row],[Order Date]], "mmmm yyyyy")</f>
        <v>December 2023</v>
      </c>
      <c r="Q743" s="3">
        <f>IF(SalesData[[#This Row],[Total Sales]]=0,0,SalesData[[#This Row],[Profit]]/SalesData[[#This Row],[Total Sales]])</f>
        <v>0.20571593408379288</v>
      </c>
    </row>
    <row r="744" spans="1:17" x14ac:dyDescent="0.3">
      <c r="A744" t="s">
        <v>797</v>
      </c>
      <c r="B744" s="2">
        <v>45261</v>
      </c>
      <c r="C744" t="s">
        <v>30</v>
      </c>
      <c r="D744" t="s">
        <v>31</v>
      </c>
      <c r="E744" t="s">
        <v>37</v>
      </c>
      <c r="F744" t="s">
        <v>46</v>
      </c>
      <c r="G744" t="s">
        <v>123</v>
      </c>
      <c r="H744">
        <v>5</v>
      </c>
      <c r="I744">
        <v>529.66</v>
      </c>
      <c r="J744">
        <v>2648.3</v>
      </c>
      <c r="K744">
        <v>268.83999999999997</v>
      </c>
      <c r="L744" t="s">
        <v>18</v>
      </c>
      <c r="M744">
        <f>YEAR(SalesData[[#This Row],[Order Date]])</f>
        <v>2023</v>
      </c>
      <c r="N744">
        <f>MONTH(SalesData[[#This Row],[Order Date]])</f>
        <v>12</v>
      </c>
      <c r="O744" t="str">
        <f>TEXT(SalesData[[#This Row],[Order Date]],"mmmm")</f>
        <v>December</v>
      </c>
      <c r="P744" t="str">
        <f>TEXT(SalesData[[#This Row],[Order Date]], "mmmm yyyyy")</f>
        <v>December 2023</v>
      </c>
      <c r="Q744" s="3">
        <f>IF(SalesData[[#This Row],[Total Sales]]=0,0,SalesData[[#This Row],[Profit]]/SalesData[[#This Row],[Total Sales]])</f>
        <v>0.10151417890722349</v>
      </c>
    </row>
    <row r="745" spans="1:17" x14ac:dyDescent="0.3">
      <c r="A745" t="s">
        <v>798</v>
      </c>
      <c r="B745" s="2">
        <v>45261</v>
      </c>
      <c r="C745" t="s">
        <v>30</v>
      </c>
      <c r="D745" t="s">
        <v>31</v>
      </c>
      <c r="E745" t="s">
        <v>27</v>
      </c>
      <c r="F745" t="s">
        <v>46</v>
      </c>
      <c r="G745" t="s">
        <v>123</v>
      </c>
      <c r="H745">
        <v>7</v>
      </c>
      <c r="I745">
        <v>1533.26</v>
      </c>
      <c r="J745">
        <v>10732.82</v>
      </c>
      <c r="K745">
        <v>2003.09</v>
      </c>
      <c r="L745" t="s">
        <v>18</v>
      </c>
      <c r="M745">
        <f>YEAR(SalesData[[#This Row],[Order Date]])</f>
        <v>2023</v>
      </c>
      <c r="N745">
        <f>MONTH(SalesData[[#This Row],[Order Date]])</f>
        <v>12</v>
      </c>
      <c r="O745" t="str">
        <f>TEXT(SalesData[[#This Row],[Order Date]],"mmmm")</f>
        <v>December</v>
      </c>
      <c r="P745" t="str">
        <f>TEXT(SalesData[[#This Row],[Order Date]], "mmmm yyyyy")</f>
        <v>December 2023</v>
      </c>
      <c r="Q745" s="3">
        <f>IF(SalesData[[#This Row],[Total Sales]]=0,0,SalesData[[#This Row],[Profit]]/SalesData[[#This Row],[Total Sales]])</f>
        <v>0.18663221781414391</v>
      </c>
    </row>
    <row r="746" spans="1:17" x14ac:dyDescent="0.3">
      <c r="A746" t="s">
        <v>799</v>
      </c>
      <c r="B746" s="2">
        <v>45262</v>
      </c>
      <c r="C746" t="s">
        <v>25</v>
      </c>
      <c r="D746" t="s">
        <v>26</v>
      </c>
      <c r="E746" t="s">
        <v>15</v>
      </c>
      <c r="F746" t="s">
        <v>32</v>
      </c>
      <c r="G746" t="s">
        <v>60</v>
      </c>
      <c r="H746">
        <v>9</v>
      </c>
      <c r="I746">
        <v>451.03</v>
      </c>
      <c r="J746">
        <v>4059.27</v>
      </c>
      <c r="K746">
        <v>628.21</v>
      </c>
      <c r="L746" t="s">
        <v>34</v>
      </c>
      <c r="M746">
        <f>YEAR(SalesData[[#This Row],[Order Date]])</f>
        <v>2023</v>
      </c>
      <c r="N746">
        <f>MONTH(SalesData[[#This Row],[Order Date]])</f>
        <v>12</v>
      </c>
      <c r="O746" t="str">
        <f>TEXT(SalesData[[#This Row],[Order Date]],"mmmm")</f>
        <v>December</v>
      </c>
      <c r="P746" t="str">
        <f>TEXT(SalesData[[#This Row],[Order Date]], "mmmm yyyyy")</f>
        <v>December 2023</v>
      </c>
      <c r="Q746" s="3">
        <f>IF(SalesData[[#This Row],[Total Sales]]=0,0,SalesData[[#This Row],[Profit]]/SalesData[[#This Row],[Total Sales]])</f>
        <v>0.1547593532827331</v>
      </c>
    </row>
    <row r="747" spans="1:17" x14ac:dyDescent="0.3">
      <c r="A747" t="s">
        <v>800</v>
      </c>
      <c r="B747" s="2">
        <v>45265</v>
      </c>
      <c r="C747" t="s">
        <v>13</v>
      </c>
      <c r="D747" t="s">
        <v>14</v>
      </c>
      <c r="E747" t="s">
        <v>27</v>
      </c>
      <c r="F747" t="s">
        <v>32</v>
      </c>
      <c r="G747" t="s">
        <v>99</v>
      </c>
      <c r="H747">
        <v>3</v>
      </c>
      <c r="I747">
        <v>485.53</v>
      </c>
      <c r="J747">
        <v>1456.59</v>
      </c>
      <c r="K747">
        <v>347.14</v>
      </c>
      <c r="L747" t="s">
        <v>34</v>
      </c>
      <c r="M747">
        <f>YEAR(SalesData[[#This Row],[Order Date]])</f>
        <v>2023</v>
      </c>
      <c r="N747">
        <f>MONTH(SalesData[[#This Row],[Order Date]])</f>
        <v>12</v>
      </c>
      <c r="O747" t="str">
        <f>TEXT(SalesData[[#This Row],[Order Date]],"mmmm")</f>
        <v>December</v>
      </c>
      <c r="P747" t="str">
        <f>TEXT(SalesData[[#This Row],[Order Date]], "mmmm yyyyy")</f>
        <v>December 2023</v>
      </c>
      <c r="Q747" s="3">
        <f>IF(SalesData[[#This Row],[Total Sales]]=0,0,SalesData[[#This Row],[Profit]]/SalesData[[#This Row],[Total Sales]])</f>
        <v>0.23832375617023321</v>
      </c>
    </row>
    <row r="748" spans="1:17" x14ac:dyDescent="0.3">
      <c r="A748" t="s">
        <v>801</v>
      </c>
      <c r="B748" s="2">
        <v>45265</v>
      </c>
      <c r="C748" t="s">
        <v>41</v>
      </c>
      <c r="D748" t="s">
        <v>67</v>
      </c>
      <c r="E748" t="s">
        <v>27</v>
      </c>
      <c r="F748" t="s">
        <v>16</v>
      </c>
      <c r="G748" t="s">
        <v>38</v>
      </c>
      <c r="H748">
        <v>9</v>
      </c>
      <c r="I748">
        <v>1298.82</v>
      </c>
      <c r="J748">
        <v>11689.38</v>
      </c>
      <c r="K748">
        <v>3098.35</v>
      </c>
      <c r="L748" t="s">
        <v>18</v>
      </c>
      <c r="M748">
        <f>YEAR(SalesData[[#This Row],[Order Date]])</f>
        <v>2023</v>
      </c>
      <c r="N748">
        <f>MONTH(SalesData[[#This Row],[Order Date]])</f>
        <v>12</v>
      </c>
      <c r="O748" t="str">
        <f>TEXT(SalesData[[#This Row],[Order Date]],"mmmm")</f>
        <v>December</v>
      </c>
      <c r="P748" t="str">
        <f>TEXT(SalesData[[#This Row],[Order Date]], "mmmm yyyyy")</f>
        <v>December 2023</v>
      </c>
      <c r="Q748" s="3">
        <f>IF(SalesData[[#This Row],[Total Sales]]=0,0,SalesData[[#This Row],[Profit]]/SalesData[[#This Row],[Total Sales]])</f>
        <v>0.26505682936135194</v>
      </c>
    </row>
    <row r="749" spans="1:17" x14ac:dyDescent="0.3">
      <c r="A749" t="s">
        <v>802</v>
      </c>
      <c r="B749" s="2">
        <v>45265</v>
      </c>
      <c r="C749" t="s">
        <v>25</v>
      </c>
      <c r="D749" t="s">
        <v>71</v>
      </c>
      <c r="E749" t="s">
        <v>37</v>
      </c>
      <c r="F749" t="s">
        <v>32</v>
      </c>
      <c r="G749" t="s">
        <v>56</v>
      </c>
      <c r="H749">
        <v>3</v>
      </c>
      <c r="I749">
        <v>1478.45</v>
      </c>
      <c r="J749">
        <v>4435.3500000000004</v>
      </c>
      <c r="K749">
        <v>817.37</v>
      </c>
      <c r="L749" t="s">
        <v>34</v>
      </c>
      <c r="M749">
        <f>YEAR(SalesData[[#This Row],[Order Date]])</f>
        <v>2023</v>
      </c>
      <c r="N749">
        <f>MONTH(SalesData[[#This Row],[Order Date]])</f>
        <v>12</v>
      </c>
      <c r="O749" t="str">
        <f>TEXT(SalesData[[#This Row],[Order Date]],"mmmm")</f>
        <v>December</v>
      </c>
      <c r="P749" t="str">
        <f>TEXT(SalesData[[#This Row],[Order Date]], "mmmm yyyyy")</f>
        <v>December 2023</v>
      </c>
      <c r="Q749" s="3">
        <f>IF(SalesData[[#This Row],[Total Sales]]=0,0,SalesData[[#This Row],[Profit]]/SalesData[[#This Row],[Total Sales]])</f>
        <v>0.18428534388492451</v>
      </c>
    </row>
    <row r="750" spans="1:17" x14ac:dyDescent="0.3">
      <c r="A750" t="s">
        <v>803</v>
      </c>
      <c r="B750" s="2">
        <v>45265</v>
      </c>
      <c r="C750" t="s">
        <v>41</v>
      </c>
      <c r="D750" t="s">
        <v>67</v>
      </c>
      <c r="E750" t="s">
        <v>27</v>
      </c>
      <c r="F750" t="s">
        <v>22</v>
      </c>
      <c r="G750" t="s">
        <v>91</v>
      </c>
      <c r="H750">
        <v>8</v>
      </c>
      <c r="I750">
        <v>324.24</v>
      </c>
      <c r="J750">
        <v>2593.92</v>
      </c>
      <c r="K750">
        <v>444.07</v>
      </c>
      <c r="L750" t="s">
        <v>34</v>
      </c>
      <c r="M750">
        <f>YEAR(SalesData[[#This Row],[Order Date]])</f>
        <v>2023</v>
      </c>
      <c r="N750">
        <f>MONTH(SalesData[[#This Row],[Order Date]])</f>
        <v>12</v>
      </c>
      <c r="O750" t="str">
        <f>TEXT(SalesData[[#This Row],[Order Date]],"mmmm")</f>
        <v>December</v>
      </c>
      <c r="P750" t="str">
        <f>TEXT(SalesData[[#This Row],[Order Date]], "mmmm yyyyy")</f>
        <v>December 2023</v>
      </c>
      <c r="Q750" s="3">
        <f>IF(SalesData[[#This Row],[Total Sales]]=0,0,SalesData[[#This Row],[Profit]]/SalesData[[#This Row],[Total Sales]])</f>
        <v>0.17119649025413272</v>
      </c>
    </row>
    <row r="751" spans="1:17" x14ac:dyDescent="0.3">
      <c r="A751" t="s">
        <v>804</v>
      </c>
      <c r="B751" s="2">
        <v>45269</v>
      </c>
      <c r="C751" t="s">
        <v>20</v>
      </c>
      <c r="D751" t="s">
        <v>21</v>
      </c>
      <c r="E751" t="s">
        <v>27</v>
      </c>
      <c r="F751" t="s">
        <v>22</v>
      </c>
      <c r="G751" t="s">
        <v>23</v>
      </c>
      <c r="H751">
        <v>6</v>
      </c>
      <c r="I751">
        <v>2452.41</v>
      </c>
      <c r="J751">
        <v>14714.46</v>
      </c>
      <c r="K751">
        <v>4129.95</v>
      </c>
      <c r="L751" t="s">
        <v>34</v>
      </c>
      <c r="M751">
        <f>YEAR(SalesData[[#This Row],[Order Date]])</f>
        <v>2023</v>
      </c>
      <c r="N751">
        <f>MONTH(SalesData[[#This Row],[Order Date]])</f>
        <v>12</v>
      </c>
      <c r="O751" t="str">
        <f>TEXT(SalesData[[#This Row],[Order Date]],"mmmm")</f>
        <v>December</v>
      </c>
      <c r="P751" t="str">
        <f>TEXT(SalesData[[#This Row],[Order Date]], "mmmm yyyyy")</f>
        <v>December 2023</v>
      </c>
      <c r="Q751" s="3">
        <f>IF(SalesData[[#This Row],[Total Sales]]=0,0,SalesData[[#This Row],[Profit]]/SalesData[[#This Row],[Total Sales]])</f>
        <v>0.2806728891172357</v>
      </c>
    </row>
    <row r="752" spans="1:17" x14ac:dyDescent="0.3">
      <c r="A752" t="s">
        <v>805</v>
      </c>
      <c r="B752" s="2">
        <v>45269</v>
      </c>
      <c r="C752" t="s">
        <v>30</v>
      </c>
      <c r="D752" t="s">
        <v>52</v>
      </c>
      <c r="E752" t="s">
        <v>37</v>
      </c>
      <c r="F752" t="s">
        <v>22</v>
      </c>
      <c r="G752" t="s">
        <v>23</v>
      </c>
      <c r="H752">
        <v>6</v>
      </c>
      <c r="I752">
        <v>2149.34</v>
      </c>
      <c r="J752">
        <v>12896.04</v>
      </c>
      <c r="K752">
        <v>1593.03</v>
      </c>
      <c r="L752" t="s">
        <v>34</v>
      </c>
      <c r="M752">
        <f>YEAR(SalesData[[#This Row],[Order Date]])</f>
        <v>2023</v>
      </c>
      <c r="N752">
        <f>MONTH(SalesData[[#This Row],[Order Date]])</f>
        <v>12</v>
      </c>
      <c r="O752" t="str">
        <f>TEXT(SalesData[[#This Row],[Order Date]],"mmmm")</f>
        <v>December</v>
      </c>
      <c r="P752" t="str">
        <f>TEXT(SalesData[[#This Row],[Order Date]], "mmmm yyyyy")</f>
        <v>December 2023</v>
      </c>
      <c r="Q752" s="3">
        <f>IF(SalesData[[#This Row],[Total Sales]]=0,0,SalesData[[#This Row],[Profit]]/SalesData[[#This Row],[Total Sales]])</f>
        <v>0.12352861808741288</v>
      </c>
    </row>
    <row r="753" spans="1:17" x14ac:dyDescent="0.3">
      <c r="A753" t="s">
        <v>806</v>
      </c>
      <c r="B753" s="2">
        <v>45270</v>
      </c>
      <c r="C753" t="s">
        <v>25</v>
      </c>
      <c r="D753" t="s">
        <v>71</v>
      </c>
      <c r="E753" t="s">
        <v>15</v>
      </c>
      <c r="F753" t="s">
        <v>49</v>
      </c>
      <c r="G753" t="s">
        <v>94</v>
      </c>
      <c r="H753">
        <v>3</v>
      </c>
      <c r="I753">
        <v>419.16</v>
      </c>
      <c r="J753">
        <v>1257.48</v>
      </c>
      <c r="K753">
        <v>211.86</v>
      </c>
      <c r="L753" t="s">
        <v>18</v>
      </c>
      <c r="M753">
        <f>YEAR(SalesData[[#This Row],[Order Date]])</f>
        <v>2023</v>
      </c>
      <c r="N753">
        <f>MONTH(SalesData[[#This Row],[Order Date]])</f>
        <v>12</v>
      </c>
      <c r="O753" t="str">
        <f>TEXT(SalesData[[#This Row],[Order Date]],"mmmm")</f>
        <v>December</v>
      </c>
      <c r="P753" t="str">
        <f>TEXT(SalesData[[#This Row],[Order Date]], "mmmm yyyyy")</f>
        <v>December 2023</v>
      </c>
      <c r="Q753" s="3">
        <f>IF(SalesData[[#This Row],[Total Sales]]=0,0,SalesData[[#This Row],[Profit]]/SalesData[[#This Row],[Total Sales]])</f>
        <v>0.16847981677640997</v>
      </c>
    </row>
    <row r="754" spans="1:17" x14ac:dyDescent="0.3">
      <c r="A754" t="s">
        <v>807</v>
      </c>
      <c r="B754" s="2">
        <v>45273</v>
      </c>
      <c r="C754" t="s">
        <v>25</v>
      </c>
      <c r="D754" t="s">
        <v>26</v>
      </c>
      <c r="E754" t="s">
        <v>27</v>
      </c>
      <c r="F754" t="s">
        <v>46</v>
      </c>
      <c r="G754" t="s">
        <v>68</v>
      </c>
      <c r="H754">
        <v>8</v>
      </c>
      <c r="I754">
        <v>1108.5899999999999</v>
      </c>
      <c r="J754">
        <v>8868.7199999999993</v>
      </c>
      <c r="K754">
        <v>1666.26</v>
      </c>
      <c r="L754" t="s">
        <v>34</v>
      </c>
      <c r="M754">
        <f>YEAR(SalesData[[#This Row],[Order Date]])</f>
        <v>2023</v>
      </c>
      <c r="N754">
        <f>MONTH(SalesData[[#This Row],[Order Date]])</f>
        <v>12</v>
      </c>
      <c r="O754" t="str">
        <f>TEXT(SalesData[[#This Row],[Order Date]],"mmmm")</f>
        <v>December</v>
      </c>
      <c r="P754" t="str">
        <f>TEXT(SalesData[[#This Row],[Order Date]], "mmmm yyyyy")</f>
        <v>December 2023</v>
      </c>
      <c r="Q754" s="3">
        <f>IF(SalesData[[#This Row],[Total Sales]]=0,0,SalesData[[#This Row],[Profit]]/SalesData[[#This Row],[Total Sales]])</f>
        <v>0.1878805509701513</v>
      </c>
    </row>
    <row r="755" spans="1:17" x14ac:dyDescent="0.3">
      <c r="A755" t="s">
        <v>808</v>
      </c>
      <c r="B755" s="2">
        <v>45280</v>
      </c>
      <c r="C755" t="s">
        <v>20</v>
      </c>
      <c r="D755" t="s">
        <v>121</v>
      </c>
      <c r="E755" t="s">
        <v>37</v>
      </c>
      <c r="F755" t="s">
        <v>32</v>
      </c>
      <c r="G755" t="s">
        <v>60</v>
      </c>
      <c r="H755">
        <v>5</v>
      </c>
      <c r="I755">
        <v>2212.46</v>
      </c>
      <c r="J755">
        <v>11062.3</v>
      </c>
      <c r="K755">
        <v>1523.74</v>
      </c>
      <c r="L755" t="s">
        <v>34</v>
      </c>
      <c r="M755">
        <f>YEAR(SalesData[[#This Row],[Order Date]])</f>
        <v>2023</v>
      </c>
      <c r="N755">
        <f>MONTH(SalesData[[#This Row],[Order Date]])</f>
        <v>12</v>
      </c>
      <c r="O755" t="str">
        <f>TEXT(SalesData[[#This Row],[Order Date]],"mmmm")</f>
        <v>December</v>
      </c>
      <c r="P755" t="str">
        <f>TEXT(SalesData[[#This Row],[Order Date]], "mmmm yyyyy")</f>
        <v>December 2023</v>
      </c>
      <c r="Q755" s="3">
        <f>IF(SalesData[[#This Row],[Total Sales]]=0,0,SalesData[[#This Row],[Profit]]/SalesData[[#This Row],[Total Sales]])</f>
        <v>0.13774169928495883</v>
      </c>
    </row>
    <row r="756" spans="1:17" x14ac:dyDescent="0.3">
      <c r="A756" t="s">
        <v>809</v>
      </c>
      <c r="B756" s="2">
        <v>45280</v>
      </c>
      <c r="C756" t="s">
        <v>41</v>
      </c>
      <c r="D756" t="s">
        <v>42</v>
      </c>
      <c r="E756" t="s">
        <v>37</v>
      </c>
      <c r="F756" t="s">
        <v>49</v>
      </c>
      <c r="G756" t="s">
        <v>63</v>
      </c>
      <c r="H756">
        <v>3</v>
      </c>
      <c r="I756">
        <v>150.13</v>
      </c>
      <c r="J756">
        <v>450.39</v>
      </c>
      <c r="K756">
        <v>60.26</v>
      </c>
      <c r="L756" t="s">
        <v>34</v>
      </c>
      <c r="M756">
        <f>YEAR(SalesData[[#This Row],[Order Date]])</f>
        <v>2023</v>
      </c>
      <c r="N756">
        <f>MONTH(SalesData[[#This Row],[Order Date]])</f>
        <v>12</v>
      </c>
      <c r="O756" t="str">
        <f>TEXT(SalesData[[#This Row],[Order Date]],"mmmm")</f>
        <v>December</v>
      </c>
      <c r="P756" t="str">
        <f>TEXT(SalesData[[#This Row],[Order Date]], "mmmm yyyyy")</f>
        <v>December 2023</v>
      </c>
      <c r="Q756" s="3">
        <f>IF(SalesData[[#This Row],[Total Sales]]=0,0,SalesData[[#This Row],[Profit]]/SalesData[[#This Row],[Total Sales]])</f>
        <v>0.13379515530984257</v>
      </c>
    </row>
    <row r="757" spans="1:17" x14ac:dyDescent="0.3">
      <c r="A757" t="s">
        <v>810</v>
      </c>
      <c r="B757" s="2">
        <v>45280</v>
      </c>
      <c r="C757" t="s">
        <v>41</v>
      </c>
      <c r="D757" t="s">
        <v>67</v>
      </c>
      <c r="E757" t="s">
        <v>15</v>
      </c>
      <c r="F757" t="s">
        <v>16</v>
      </c>
      <c r="G757" t="s">
        <v>17</v>
      </c>
      <c r="H757">
        <v>9</v>
      </c>
      <c r="I757">
        <v>2128.64</v>
      </c>
      <c r="J757">
        <v>19157.759999999998</v>
      </c>
      <c r="K757">
        <v>3535.1</v>
      </c>
      <c r="L757" t="s">
        <v>18</v>
      </c>
      <c r="M757">
        <f>YEAR(SalesData[[#This Row],[Order Date]])</f>
        <v>2023</v>
      </c>
      <c r="N757">
        <f>MONTH(SalesData[[#This Row],[Order Date]])</f>
        <v>12</v>
      </c>
      <c r="O757" t="str">
        <f>TEXT(SalesData[[#This Row],[Order Date]],"mmmm")</f>
        <v>December</v>
      </c>
      <c r="P757" t="str">
        <f>TEXT(SalesData[[#This Row],[Order Date]], "mmmm yyyyy")</f>
        <v>December 2023</v>
      </c>
      <c r="Q757" s="3">
        <f>IF(SalesData[[#This Row],[Total Sales]]=0,0,SalesData[[#This Row],[Profit]]/SalesData[[#This Row],[Total Sales]])</f>
        <v>0.18452574831295518</v>
      </c>
    </row>
    <row r="758" spans="1:17" x14ac:dyDescent="0.3">
      <c r="A758" t="s">
        <v>811</v>
      </c>
      <c r="B758" s="2">
        <v>45280</v>
      </c>
      <c r="C758" t="s">
        <v>30</v>
      </c>
      <c r="D758" t="s">
        <v>31</v>
      </c>
      <c r="E758" t="s">
        <v>15</v>
      </c>
      <c r="F758" t="s">
        <v>49</v>
      </c>
      <c r="G758" t="s">
        <v>50</v>
      </c>
      <c r="H758">
        <v>6</v>
      </c>
      <c r="I758">
        <v>691.18</v>
      </c>
      <c r="J758">
        <v>4147.08</v>
      </c>
      <c r="K758">
        <v>619.55999999999995</v>
      </c>
      <c r="L758" t="s">
        <v>18</v>
      </c>
      <c r="M758">
        <f>YEAR(SalesData[[#This Row],[Order Date]])</f>
        <v>2023</v>
      </c>
      <c r="N758">
        <f>MONTH(SalesData[[#This Row],[Order Date]])</f>
        <v>12</v>
      </c>
      <c r="O758" t="str">
        <f>TEXT(SalesData[[#This Row],[Order Date]],"mmmm")</f>
        <v>December</v>
      </c>
      <c r="P758" t="str">
        <f>TEXT(SalesData[[#This Row],[Order Date]], "mmmm yyyyy")</f>
        <v>December 2023</v>
      </c>
      <c r="Q758" s="3">
        <f>IF(SalesData[[#This Row],[Total Sales]]=0,0,SalesData[[#This Row],[Profit]]/SalesData[[#This Row],[Total Sales]])</f>
        <v>0.14939668393182673</v>
      </c>
    </row>
    <row r="759" spans="1:17" x14ac:dyDescent="0.3">
      <c r="A759" t="s">
        <v>812</v>
      </c>
      <c r="B759" s="2">
        <v>45281</v>
      </c>
      <c r="C759" t="s">
        <v>25</v>
      </c>
      <c r="D759" t="s">
        <v>26</v>
      </c>
      <c r="E759" t="s">
        <v>37</v>
      </c>
      <c r="F759" t="s">
        <v>46</v>
      </c>
      <c r="G759" t="s">
        <v>47</v>
      </c>
      <c r="H759">
        <v>3</v>
      </c>
      <c r="I759">
        <v>1065.56</v>
      </c>
      <c r="J759">
        <v>3196.68</v>
      </c>
      <c r="K759">
        <v>328.14</v>
      </c>
      <c r="L759" t="s">
        <v>34</v>
      </c>
      <c r="M759">
        <f>YEAR(SalesData[[#This Row],[Order Date]])</f>
        <v>2023</v>
      </c>
      <c r="N759">
        <f>MONTH(SalesData[[#This Row],[Order Date]])</f>
        <v>12</v>
      </c>
      <c r="O759" t="str">
        <f>TEXT(SalesData[[#This Row],[Order Date]],"mmmm")</f>
        <v>December</v>
      </c>
      <c r="P759" t="str">
        <f>TEXT(SalesData[[#This Row],[Order Date]], "mmmm yyyyy")</f>
        <v>December 2023</v>
      </c>
      <c r="Q759" s="3">
        <f>IF(SalesData[[#This Row],[Total Sales]]=0,0,SalesData[[#This Row],[Profit]]/SalesData[[#This Row],[Total Sales]])</f>
        <v>0.10265024963399527</v>
      </c>
    </row>
    <row r="760" spans="1:17" x14ac:dyDescent="0.3">
      <c r="A760" t="s">
        <v>813</v>
      </c>
      <c r="B760" s="2">
        <v>45281</v>
      </c>
      <c r="C760" t="s">
        <v>25</v>
      </c>
      <c r="D760" t="s">
        <v>26</v>
      </c>
      <c r="E760" t="s">
        <v>15</v>
      </c>
      <c r="F760" t="s">
        <v>49</v>
      </c>
      <c r="G760" t="s">
        <v>63</v>
      </c>
      <c r="H760">
        <v>6</v>
      </c>
      <c r="I760">
        <v>2443.67</v>
      </c>
      <c r="J760">
        <v>14662.02</v>
      </c>
      <c r="K760">
        <v>1764.99</v>
      </c>
      <c r="L760" t="s">
        <v>18</v>
      </c>
      <c r="M760">
        <f>YEAR(SalesData[[#This Row],[Order Date]])</f>
        <v>2023</v>
      </c>
      <c r="N760">
        <f>MONTH(SalesData[[#This Row],[Order Date]])</f>
        <v>12</v>
      </c>
      <c r="O760" t="str">
        <f>TEXT(SalesData[[#This Row],[Order Date]],"mmmm")</f>
        <v>December</v>
      </c>
      <c r="P760" t="str">
        <f>TEXT(SalesData[[#This Row],[Order Date]], "mmmm yyyyy")</f>
        <v>December 2023</v>
      </c>
      <c r="Q760" s="3">
        <f>IF(SalesData[[#This Row],[Total Sales]]=0,0,SalesData[[#This Row],[Profit]]/SalesData[[#This Row],[Total Sales]])</f>
        <v>0.12037836532756059</v>
      </c>
    </row>
    <row r="761" spans="1:17" x14ac:dyDescent="0.3">
      <c r="A761" t="s">
        <v>814</v>
      </c>
      <c r="B761" s="2">
        <v>45281</v>
      </c>
      <c r="C761" t="s">
        <v>41</v>
      </c>
      <c r="D761" t="s">
        <v>42</v>
      </c>
      <c r="E761" t="s">
        <v>27</v>
      </c>
      <c r="F761" t="s">
        <v>16</v>
      </c>
      <c r="G761" t="s">
        <v>38</v>
      </c>
      <c r="H761">
        <v>7</v>
      </c>
      <c r="I761">
        <v>1964.18</v>
      </c>
      <c r="J761">
        <v>13749.26</v>
      </c>
      <c r="K761">
        <v>1686.94</v>
      </c>
      <c r="L761" t="s">
        <v>34</v>
      </c>
      <c r="M761">
        <f>YEAR(SalesData[[#This Row],[Order Date]])</f>
        <v>2023</v>
      </c>
      <c r="N761">
        <f>MONTH(SalesData[[#This Row],[Order Date]])</f>
        <v>12</v>
      </c>
      <c r="O761" t="str">
        <f>TEXT(SalesData[[#This Row],[Order Date]],"mmmm")</f>
        <v>December</v>
      </c>
      <c r="P761" t="str">
        <f>TEXT(SalesData[[#This Row],[Order Date]], "mmmm yyyyy")</f>
        <v>December 2023</v>
      </c>
      <c r="Q761" s="3">
        <f>IF(SalesData[[#This Row],[Total Sales]]=0,0,SalesData[[#This Row],[Profit]]/SalesData[[#This Row],[Total Sales]])</f>
        <v>0.12269314857672341</v>
      </c>
    </row>
    <row r="762" spans="1:17" x14ac:dyDescent="0.3">
      <c r="A762" t="s">
        <v>815</v>
      </c>
      <c r="B762" s="2">
        <v>45282</v>
      </c>
      <c r="C762" t="s">
        <v>41</v>
      </c>
      <c r="D762" t="s">
        <v>67</v>
      </c>
      <c r="E762" t="s">
        <v>15</v>
      </c>
      <c r="F762" t="s">
        <v>16</v>
      </c>
      <c r="G762" t="s">
        <v>82</v>
      </c>
      <c r="H762">
        <v>8</v>
      </c>
      <c r="I762">
        <v>760.57</v>
      </c>
      <c r="J762">
        <v>6084.56</v>
      </c>
      <c r="K762">
        <v>1741.41</v>
      </c>
      <c r="L762" t="s">
        <v>34</v>
      </c>
      <c r="M762">
        <f>YEAR(SalesData[[#This Row],[Order Date]])</f>
        <v>2023</v>
      </c>
      <c r="N762">
        <f>MONTH(SalesData[[#This Row],[Order Date]])</f>
        <v>12</v>
      </c>
      <c r="O762" t="str">
        <f>TEXT(SalesData[[#This Row],[Order Date]],"mmmm")</f>
        <v>December</v>
      </c>
      <c r="P762" t="str">
        <f>TEXT(SalesData[[#This Row],[Order Date]], "mmmm yyyyy")</f>
        <v>December 2023</v>
      </c>
      <c r="Q762" s="3">
        <f>IF(SalesData[[#This Row],[Total Sales]]=0,0,SalesData[[#This Row],[Profit]]/SalesData[[#This Row],[Total Sales]])</f>
        <v>0.28620146732056223</v>
      </c>
    </row>
    <row r="763" spans="1:17" x14ac:dyDescent="0.3">
      <c r="A763" t="s">
        <v>816</v>
      </c>
      <c r="B763" s="2">
        <v>45282</v>
      </c>
      <c r="C763" t="s">
        <v>41</v>
      </c>
      <c r="D763" t="s">
        <v>67</v>
      </c>
      <c r="E763" t="s">
        <v>15</v>
      </c>
      <c r="F763" t="s">
        <v>49</v>
      </c>
      <c r="G763" t="s">
        <v>50</v>
      </c>
      <c r="H763">
        <v>8</v>
      </c>
      <c r="I763">
        <v>1489.59</v>
      </c>
      <c r="J763">
        <v>11916.72</v>
      </c>
      <c r="K763">
        <v>2862.73</v>
      </c>
      <c r="L763" t="s">
        <v>18</v>
      </c>
      <c r="M763">
        <f>YEAR(SalesData[[#This Row],[Order Date]])</f>
        <v>2023</v>
      </c>
      <c r="N763">
        <f>MONTH(SalesData[[#This Row],[Order Date]])</f>
        <v>12</v>
      </c>
      <c r="O763" t="str">
        <f>TEXT(SalesData[[#This Row],[Order Date]],"mmmm")</f>
        <v>December</v>
      </c>
      <c r="P763" t="str">
        <f>TEXT(SalesData[[#This Row],[Order Date]], "mmmm yyyyy")</f>
        <v>December 2023</v>
      </c>
      <c r="Q763" s="3">
        <f>IF(SalesData[[#This Row],[Total Sales]]=0,0,SalesData[[#This Row],[Profit]]/SalesData[[#This Row],[Total Sales]])</f>
        <v>0.24022801576272668</v>
      </c>
    </row>
    <row r="764" spans="1:17" x14ac:dyDescent="0.3">
      <c r="A764" t="s">
        <v>817</v>
      </c>
      <c r="B764" s="2">
        <v>45282</v>
      </c>
      <c r="C764" t="s">
        <v>20</v>
      </c>
      <c r="D764" t="s">
        <v>21</v>
      </c>
      <c r="E764" t="s">
        <v>37</v>
      </c>
      <c r="F764" t="s">
        <v>32</v>
      </c>
      <c r="G764" t="s">
        <v>60</v>
      </c>
      <c r="H764">
        <v>6</v>
      </c>
      <c r="I764">
        <v>1754.26</v>
      </c>
      <c r="J764">
        <v>10525.56</v>
      </c>
      <c r="K764">
        <v>1059.33</v>
      </c>
      <c r="L764" t="s">
        <v>34</v>
      </c>
      <c r="M764">
        <f>YEAR(SalesData[[#This Row],[Order Date]])</f>
        <v>2023</v>
      </c>
      <c r="N764">
        <f>MONTH(SalesData[[#This Row],[Order Date]])</f>
        <v>12</v>
      </c>
      <c r="O764" t="str">
        <f>TEXT(SalesData[[#This Row],[Order Date]],"mmmm")</f>
        <v>December</v>
      </c>
      <c r="P764" t="str">
        <f>TEXT(SalesData[[#This Row],[Order Date]], "mmmm yyyyy")</f>
        <v>December 2023</v>
      </c>
      <c r="Q764" s="3">
        <f>IF(SalesData[[#This Row],[Total Sales]]=0,0,SalesData[[#This Row],[Profit]]/SalesData[[#This Row],[Total Sales]])</f>
        <v>0.10064357620877179</v>
      </c>
    </row>
    <row r="765" spans="1:17" x14ac:dyDescent="0.3">
      <c r="A765" t="s">
        <v>818</v>
      </c>
      <c r="B765" s="2">
        <v>45282</v>
      </c>
      <c r="C765" t="s">
        <v>41</v>
      </c>
      <c r="D765" t="s">
        <v>42</v>
      </c>
      <c r="E765" t="s">
        <v>15</v>
      </c>
      <c r="F765" t="s">
        <v>22</v>
      </c>
      <c r="G765" t="s">
        <v>23</v>
      </c>
      <c r="H765">
        <v>8</v>
      </c>
      <c r="I765">
        <v>1850.92</v>
      </c>
      <c r="J765">
        <v>14807.36</v>
      </c>
      <c r="K765">
        <v>3860.22</v>
      </c>
      <c r="L765" t="s">
        <v>34</v>
      </c>
      <c r="M765">
        <f>YEAR(SalesData[[#This Row],[Order Date]])</f>
        <v>2023</v>
      </c>
      <c r="N765">
        <f>MONTH(SalesData[[#This Row],[Order Date]])</f>
        <v>12</v>
      </c>
      <c r="O765" t="str">
        <f>TEXT(SalesData[[#This Row],[Order Date]],"mmmm")</f>
        <v>December</v>
      </c>
      <c r="P765" t="str">
        <f>TEXT(SalesData[[#This Row],[Order Date]], "mmmm yyyyy")</f>
        <v>December 2023</v>
      </c>
      <c r="Q765" s="3">
        <f>IF(SalesData[[#This Row],[Total Sales]]=0,0,SalesData[[#This Row],[Profit]]/SalesData[[#This Row],[Total Sales]])</f>
        <v>0.26069603224342486</v>
      </c>
    </row>
    <row r="766" spans="1:17" x14ac:dyDescent="0.3">
      <c r="A766" t="s">
        <v>819</v>
      </c>
      <c r="B766" s="2">
        <v>45282</v>
      </c>
      <c r="C766" t="s">
        <v>25</v>
      </c>
      <c r="D766" t="s">
        <v>26</v>
      </c>
      <c r="E766" t="s">
        <v>15</v>
      </c>
      <c r="F766" t="s">
        <v>32</v>
      </c>
      <c r="G766" t="s">
        <v>60</v>
      </c>
      <c r="H766">
        <v>5</v>
      </c>
      <c r="I766">
        <v>1882.2</v>
      </c>
      <c r="J766">
        <v>9411</v>
      </c>
      <c r="K766">
        <v>1224.57</v>
      </c>
      <c r="L766" t="s">
        <v>18</v>
      </c>
      <c r="M766">
        <f>YEAR(SalesData[[#This Row],[Order Date]])</f>
        <v>2023</v>
      </c>
      <c r="N766">
        <f>MONTH(SalesData[[#This Row],[Order Date]])</f>
        <v>12</v>
      </c>
      <c r="O766" t="str">
        <f>TEXT(SalesData[[#This Row],[Order Date]],"mmmm")</f>
        <v>December</v>
      </c>
      <c r="P766" t="str">
        <f>TEXT(SalesData[[#This Row],[Order Date]], "mmmm yyyyy")</f>
        <v>December 2023</v>
      </c>
      <c r="Q766" s="3">
        <f>IF(SalesData[[#This Row],[Total Sales]]=0,0,SalesData[[#This Row],[Profit]]/SalesData[[#This Row],[Total Sales]])</f>
        <v>0.13012113484220592</v>
      </c>
    </row>
    <row r="767" spans="1:17" x14ac:dyDescent="0.3">
      <c r="A767" t="s">
        <v>820</v>
      </c>
      <c r="B767" s="2">
        <v>45282</v>
      </c>
      <c r="C767" t="s">
        <v>41</v>
      </c>
      <c r="D767" t="s">
        <v>67</v>
      </c>
      <c r="E767" t="s">
        <v>15</v>
      </c>
      <c r="F767" t="s">
        <v>46</v>
      </c>
      <c r="G767" t="s">
        <v>68</v>
      </c>
      <c r="H767">
        <v>2</v>
      </c>
      <c r="I767">
        <v>2481.48</v>
      </c>
      <c r="J767">
        <v>4962.96</v>
      </c>
      <c r="K767">
        <v>879.76</v>
      </c>
      <c r="L767" t="s">
        <v>34</v>
      </c>
      <c r="M767">
        <f>YEAR(SalesData[[#This Row],[Order Date]])</f>
        <v>2023</v>
      </c>
      <c r="N767">
        <f>MONTH(SalesData[[#This Row],[Order Date]])</f>
        <v>12</v>
      </c>
      <c r="O767" t="str">
        <f>TEXT(SalesData[[#This Row],[Order Date]],"mmmm")</f>
        <v>December</v>
      </c>
      <c r="P767" t="str">
        <f>TEXT(SalesData[[#This Row],[Order Date]], "mmmm yyyyy")</f>
        <v>December 2023</v>
      </c>
      <c r="Q767" s="3">
        <f>IF(SalesData[[#This Row],[Total Sales]]=0,0,SalesData[[#This Row],[Profit]]/SalesData[[#This Row],[Total Sales]])</f>
        <v>0.17726518045682416</v>
      </c>
    </row>
    <row r="768" spans="1:17" x14ac:dyDescent="0.3">
      <c r="A768" t="s">
        <v>821</v>
      </c>
      <c r="B768" s="2">
        <v>45284</v>
      </c>
      <c r="C768" t="s">
        <v>30</v>
      </c>
      <c r="D768" t="s">
        <v>31</v>
      </c>
      <c r="E768" t="s">
        <v>27</v>
      </c>
      <c r="F768" t="s">
        <v>49</v>
      </c>
      <c r="G768" t="s">
        <v>63</v>
      </c>
      <c r="H768">
        <v>4</v>
      </c>
      <c r="I768">
        <v>557.13</v>
      </c>
      <c r="J768">
        <v>2228.52</v>
      </c>
      <c r="K768">
        <v>453.09</v>
      </c>
      <c r="L768" t="s">
        <v>34</v>
      </c>
      <c r="M768">
        <f>YEAR(SalesData[[#This Row],[Order Date]])</f>
        <v>2023</v>
      </c>
      <c r="N768">
        <f>MONTH(SalesData[[#This Row],[Order Date]])</f>
        <v>12</v>
      </c>
      <c r="O768" t="str">
        <f>TEXT(SalesData[[#This Row],[Order Date]],"mmmm")</f>
        <v>December</v>
      </c>
      <c r="P768" t="str">
        <f>TEXT(SalesData[[#This Row],[Order Date]], "mmmm yyyyy")</f>
        <v>December 2023</v>
      </c>
      <c r="Q768" s="3">
        <f>IF(SalesData[[#This Row],[Total Sales]]=0,0,SalesData[[#This Row],[Profit]]/SalesData[[#This Row],[Total Sales]])</f>
        <v>0.20331430725324429</v>
      </c>
    </row>
    <row r="769" spans="1:17" x14ac:dyDescent="0.3">
      <c r="A769" t="s">
        <v>822</v>
      </c>
      <c r="B769" s="2">
        <v>45284</v>
      </c>
      <c r="C769" t="s">
        <v>41</v>
      </c>
      <c r="D769" t="s">
        <v>67</v>
      </c>
      <c r="E769" t="s">
        <v>15</v>
      </c>
      <c r="F769" t="s">
        <v>16</v>
      </c>
      <c r="G769" t="s">
        <v>82</v>
      </c>
      <c r="H769">
        <v>8</v>
      </c>
      <c r="I769">
        <v>63.53</v>
      </c>
      <c r="J769">
        <v>508.24</v>
      </c>
      <c r="K769">
        <v>133.71</v>
      </c>
      <c r="L769" t="s">
        <v>34</v>
      </c>
      <c r="M769">
        <f>YEAR(SalesData[[#This Row],[Order Date]])</f>
        <v>2023</v>
      </c>
      <c r="N769">
        <f>MONTH(SalesData[[#This Row],[Order Date]])</f>
        <v>12</v>
      </c>
      <c r="O769" t="str">
        <f>TEXT(SalesData[[#This Row],[Order Date]],"mmmm")</f>
        <v>December</v>
      </c>
      <c r="P769" t="str">
        <f>TEXT(SalesData[[#This Row],[Order Date]], "mmmm yyyyy")</f>
        <v>December 2023</v>
      </c>
      <c r="Q769" s="3">
        <f>IF(SalesData[[#This Row],[Total Sales]]=0,0,SalesData[[#This Row],[Profit]]/SalesData[[#This Row],[Total Sales]])</f>
        <v>0.26308436958917047</v>
      </c>
    </row>
    <row r="770" spans="1:17" x14ac:dyDescent="0.3">
      <c r="A770" t="s">
        <v>823</v>
      </c>
      <c r="B770" s="2">
        <v>45284</v>
      </c>
      <c r="C770" t="s">
        <v>20</v>
      </c>
      <c r="D770" t="s">
        <v>21</v>
      </c>
      <c r="E770" t="s">
        <v>37</v>
      </c>
      <c r="F770" t="s">
        <v>46</v>
      </c>
      <c r="G770" t="s">
        <v>47</v>
      </c>
      <c r="H770">
        <v>3</v>
      </c>
      <c r="I770">
        <v>2375.8000000000002</v>
      </c>
      <c r="J770">
        <v>7127.4</v>
      </c>
      <c r="K770">
        <v>1278.1600000000001</v>
      </c>
      <c r="L770" t="s">
        <v>18</v>
      </c>
      <c r="M770">
        <f>YEAR(SalesData[[#This Row],[Order Date]])</f>
        <v>2023</v>
      </c>
      <c r="N770">
        <f>MONTH(SalesData[[#This Row],[Order Date]])</f>
        <v>12</v>
      </c>
      <c r="O770" t="str">
        <f>TEXT(SalesData[[#This Row],[Order Date]],"mmmm")</f>
        <v>December</v>
      </c>
      <c r="P770" t="str">
        <f>TEXT(SalesData[[#This Row],[Order Date]], "mmmm yyyyy")</f>
        <v>December 2023</v>
      </c>
      <c r="Q770" s="3">
        <f>IF(SalesData[[#This Row],[Total Sales]]=0,0,SalesData[[#This Row],[Profit]]/SalesData[[#This Row],[Total Sales]])</f>
        <v>0.179330471139546</v>
      </c>
    </row>
    <row r="771" spans="1:17" x14ac:dyDescent="0.3">
      <c r="A771" t="s">
        <v>824</v>
      </c>
      <c r="B771" s="2">
        <v>45286</v>
      </c>
      <c r="C771" t="s">
        <v>41</v>
      </c>
      <c r="D771" t="s">
        <v>67</v>
      </c>
      <c r="E771" t="s">
        <v>15</v>
      </c>
      <c r="F771" t="s">
        <v>49</v>
      </c>
      <c r="G771" t="s">
        <v>50</v>
      </c>
      <c r="H771">
        <v>9</v>
      </c>
      <c r="I771">
        <v>1407.85</v>
      </c>
      <c r="J771">
        <v>12670.65</v>
      </c>
      <c r="K771">
        <v>1280.32</v>
      </c>
      <c r="L771" t="s">
        <v>18</v>
      </c>
      <c r="M771">
        <f>YEAR(SalesData[[#This Row],[Order Date]])</f>
        <v>2023</v>
      </c>
      <c r="N771">
        <f>MONTH(SalesData[[#This Row],[Order Date]])</f>
        <v>12</v>
      </c>
      <c r="O771" t="str">
        <f>TEXT(SalesData[[#This Row],[Order Date]],"mmmm")</f>
        <v>December</v>
      </c>
      <c r="P771" t="str">
        <f>TEXT(SalesData[[#This Row],[Order Date]], "mmmm yyyyy")</f>
        <v>December 2023</v>
      </c>
      <c r="Q771" s="3">
        <f>IF(SalesData[[#This Row],[Total Sales]]=0,0,SalesData[[#This Row],[Profit]]/SalesData[[#This Row],[Total Sales]])</f>
        <v>0.10104611839171629</v>
      </c>
    </row>
    <row r="772" spans="1:17" x14ac:dyDescent="0.3">
      <c r="A772" t="s">
        <v>825</v>
      </c>
      <c r="B772" s="2">
        <v>45287</v>
      </c>
      <c r="C772" t="s">
        <v>20</v>
      </c>
      <c r="D772" t="s">
        <v>121</v>
      </c>
      <c r="E772" t="s">
        <v>27</v>
      </c>
      <c r="F772" t="s">
        <v>46</v>
      </c>
      <c r="G772" t="s">
        <v>68</v>
      </c>
      <c r="H772">
        <v>8</v>
      </c>
      <c r="I772">
        <v>1826.2</v>
      </c>
      <c r="J772">
        <v>14609.6</v>
      </c>
      <c r="K772">
        <v>3035.33</v>
      </c>
      <c r="L772" t="s">
        <v>34</v>
      </c>
      <c r="M772">
        <f>YEAR(SalesData[[#This Row],[Order Date]])</f>
        <v>2023</v>
      </c>
      <c r="N772">
        <f>MONTH(SalesData[[#This Row],[Order Date]])</f>
        <v>12</v>
      </c>
      <c r="O772" t="str">
        <f>TEXT(SalesData[[#This Row],[Order Date]],"mmmm")</f>
        <v>December</v>
      </c>
      <c r="P772" t="str">
        <f>TEXT(SalesData[[#This Row],[Order Date]], "mmmm yyyyy")</f>
        <v>December 2023</v>
      </c>
      <c r="Q772" s="3">
        <f>IF(SalesData[[#This Row],[Total Sales]]=0,0,SalesData[[#This Row],[Profit]]/SalesData[[#This Row],[Total Sales]])</f>
        <v>0.20776270397546817</v>
      </c>
    </row>
    <row r="773" spans="1:17" x14ac:dyDescent="0.3">
      <c r="A773" t="s">
        <v>826</v>
      </c>
      <c r="B773" s="2">
        <v>45287</v>
      </c>
      <c r="C773" t="s">
        <v>30</v>
      </c>
      <c r="D773" t="s">
        <v>31</v>
      </c>
      <c r="E773" t="s">
        <v>27</v>
      </c>
      <c r="F773" t="s">
        <v>32</v>
      </c>
      <c r="G773" t="s">
        <v>60</v>
      </c>
      <c r="H773">
        <v>2</v>
      </c>
      <c r="I773">
        <v>203.19</v>
      </c>
      <c r="J773">
        <v>406.38</v>
      </c>
      <c r="K773">
        <v>77.94</v>
      </c>
      <c r="L773" t="s">
        <v>34</v>
      </c>
      <c r="M773">
        <f>YEAR(SalesData[[#This Row],[Order Date]])</f>
        <v>2023</v>
      </c>
      <c r="N773">
        <f>MONTH(SalesData[[#This Row],[Order Date]])</f>
        <v>12</v>
      </c>
      <c r="O773" t="str">
        <f>TEXT(SalesData[[#This Row],[Order Date]],"mmmm")</f>
        <v>December</v>
      </c>
      <c r="P773" t="str">
        <f>TEXT(SalesData[[#This Row],[Order Date]], "mmmm yyyyy")</f>
        <v>December 2023</v>
      </c>
      <c r="Q773" s="3">
        <f>IF(SalesData[[#This Row],[Total Sales]]=0,0,SalesData[[#This Row],[Profit]]/SalesData[[#This Row],[Total Sales]])</f>
        <v>0.19179093459323784</v>
      </c>
    </row>
    <row r="774" spans="1:17" x14ac:dyDescent="0.3">
      <c r="A774" t="s">
        <v>827</v>
      </c>
      <c r="B774" s="2">
        <v>45287</v>
      </c>
      <c r="C774" t="s">
        <v>13</v>
      </c>
      <c r="D774" t="s">
        <v>14</v>
      </c>
      <c r="E774" t="s">
        <v>27</v>
      </c>
      <c r="F774" t="s">
        <v>16</v>
      </c>
      <c r="G774" t="s">
        <v>82</v>
      </c>
      <c r="H774">
        <v>2</v>
      </c>
      <c r="I774">
        <v>2281.0300000000002</v>
      </c>
      <c r="J774">
        <v>4562.0600000000004</v>
      </c>
      <c r="K774">
        <v>1026.25</v>
      </c>
      <c r="L774" t="s">
        <v>34</v>
      </c>
      <c r="M774">
        <f>YEAR(SalesData[[#This Row],[Order Date]])</f>
        <v>2023</v>
      </c>
      <c r="N774">
        <f>MONTH(SalesData[[#This Row],[Order Date]])</f>
        <v>12</v>
      </c>
      <c r="O774" t="str">
        <f>TEXT(SalesData[[#This Row],[Order Date]],"mmmm")</f>
        <v>December</v>
      </c>
      <c r="P774" t="str">
        <f>TEXT(SalesData[[#This Row],[Order Date]], "mmmm yyyyy")</f>
        <v>December 2023</v>
      </c>
      <c r="Q774" s="3">
        <f>IF(SalesData[[#This Row],[Total Sales]]=0,0,SalesData[[#This Row],[Profit]]/SalesData[[#This Row],[Total Sales]])</f>
        <v>0.22495320096623014</v>
      </c>
    </row>
    <row r="775" spans="1:17" x14ac:dyDescent="0.3">
      <c r="A775" t="s">
        <v>828</v>
      </c>
      <c r="B775" s="2">
        <v>45287</v>
      </c>
      <c r="C775" t="s">
        <v>25</v>
      </c>
      <c r="D775" t="s">
        <v>71</v>
      </c>
      <c r="E775" t="s">
        <v>37</v>
      </c>
      <c r="F775" t="s">
        <v>32</v>
      </c>
      <c r="G775" t="s">
        <v>33</v>
      </c>
      <c r="H775">
        <v>3</v>
      </c>
      <c r="I775">
        <v>221.57</v>
      </c>
      <c r="J775">
        <v>664.71</v>
      </c>
      <c r="K775">
        <v>67.73</v>
      </c>
      <c r="L775" t="s">
        <v>18</v>
      </c>
      <c r="M775">
        <f>YEAR(SalesData[[#This Row],[Order Date]])</f>
        <v>2023</v>
      </c>
      <c r="N775">
        <f>MONTH(SalesData[[#This Row],[Order Date]])</f>
        <v>12</v>
      </c>
      <c r="O775" t="str">
        <f>TEXT(SalesData[[#This Row],[Order Date]],"mmmm")</f>
        <v>December</v>
      </c>
      <c r="P775" t="str">
        <f>TEXT(SalesData[[#This Row],[Order Date]], "mmmm yyyyy")</f>
        <v>December 2023</v>
      </c>
      <c r="Q775" s="3">
        <f>IF(SalesData[[#This Row],[Total Sales]]=0,0,SalesData[[#This Row],[Profit]]/SalesData[[#This Row],[Total Sales]])</f>
        <v>0.10189405906335093</v>
      </c>
    </row>
    <row r="776" spans="1:17" x14ac:dyDescent="0.3">
      <c r="A776" t="s">
        <v>829</v>
      </c>
      <c r="B776" s="2">
        <v>45288</v>
      </c>
      <c r="C776" t="s">
        <v>25</v>
      </c>
      <c r="D776" t="s">
        <v>71</v>
      </c>
      <c r="E776" t="s">
        <v>15</v>
      </c>
      <c r="F776" t="s">
        <v>16</v>
      </c>
      <c r="G776" t="s">
        <v>28</v>
      </c>
      <c r="H776">
        <v>4</v>
      </c>
      <c r="I776">
        <v>612.52</v>
      </c>
      <c r="J776">
        <v>2450.08</v>
      </c>
      <c r="K776">
        <v>302.61</v>
      </c>
      <c r="L776" t="s">
        <v>34</v>
      </c>
      <c r="M776">
        <f>YEAR(SalesData[[#This Row],[Order Date]])</f>
        <v>2023</v>
      </c>
      <c r="N776">
        <f>MONTH(SalesData[[#This Row],[Order Date]])</f>
        <v>12</v>
      </c>
      <c r="O776" t="str">
        <f>TEXT(SalesData[[#This Row],[Order Date]],"mmmm")</f>
        <v>December</v>
      </c>
      <c r="P776" t="str">
        <f>TEXT(SalesData[[#This Row],[Order Date]], "mmmm yyyyy")</f>
        <v>December 2023</v>
      </c>
      <c r="Q776" s="3">
        <f>IF(SalesData[[#This Row],[Total Sales]]=0,0,SalesData[[#This Row],[Profit]]/SalesData[[#This Row],[Total Sales]])</f>
        <v>0.12351025272644159</v>
      </c>
    </row>
    <row r="777" spans="1:17" x14ac:dyDescent="0.3">
      <c r="A777" t="s">
        <v>830</v>
      </c>
      <c r="B777" s="2">
        <v>45288</v>
      </c>
      <c r="C777" t="s">
        <v>25</v>
      </c>
      <c r="D777" t="s">
        <v>26</v>
      </c>
      <c r="E777" t="s">
        <v>15</v>
      </c>
      <c r="F777" t="s">
        <v>32</v>
      </c>
      <c r="G777" t="s">
        <v>33</v>
      </c>
      <c r="H777">
        <v>8</v>
      </c>
      <c r="I777">
        <v>2357.15</v>
      </c>
      <c r="J777">
        <v>18857.2</v>
      </c>
      <c r="K777">
        <v>2516.9</v>
      </c>
      <c r="L777" t="s">
        <v>18</v>
      </c>
      <c r="M777">
        <f>YEAR(SalesData[[#This Row],[Order Date]])</f>
        <v>2023</v>
      </c>
      <c r="N777">
        <f>MONTH(SalesData[[#This Row],[Order Date]])</f>
        <v>12</v>
      </c>
      <c r="O777" t="str">
        <f>TEXT(SalesData[[#This Row],[Order Date]],"mmmm")</f>
        <v>December</v>
      </c>
      <c r="P777" t="str">
        <f>TEXT(SalesData[[#This Row],[Order Date]], "mmmm yyyyy")</f>
        <v>December 2023</v>
      </c>
      <c r="Q777" s="3">
        <f>IF(SalesData[[#This Row],[Total Sales]]=0,0,SalesData[[#This Row],[Profit]]/SalesData[[#This Row],[Total Sales]])</f>
        <v>0.13347156523768111</v>
      </c>
    </row>
    <row r="778" spans="1:17" x14ac:dyDescent="0.3">
      <c r="A778" t="s">
        <v>86</v>
      </c>
      <c r="B778" s="2">
        <v>45288</v>
      </c>
      <c r="C778" t="s">
        <v>30</v>
      </c>
      <c r="D778" t="s">
        <v>52</v>
      </c>
      <c r="E778" t="s">
        <v>37</v>
      </c>
      <c r="F778" t="s">
        <v>16</v>
      </c>
      <c r="G778" t="s">
        <v>28</v>
      </c>
      <c r="H778">
        <v>7</v>
      </c>
      <c r="I778">
        <v>450.63</v>
      </c>
      <c r="J778">
        <v>3154.41</v>
      </c>
      <c r="K778">
        <v>562.16999999999996</v>
      </c>
      <c r="L778" t="s">
        <v>34</v>
      </c>
      <c r="M778">
        <f>YEAR(SalesData[[#This Row],[Order Date]])</f>
        <v>2023</v>
      </c>
      <c r="N778">
        <f>MONTH(SalesData[[#This Row],[Order Date]])</f>
        <v>12</v>
      </c>
      <c r="O778" t="str">
        <f>TEXT(SalesData[[#This Row],[Order Date]],"mmmm")</f>
        <v>December</v>
      </c>
      <c r="P778" t="str">
        <f>TEXT(SalesData[[#This Row],[Order Date]], "mmmm yyyyy")</f>
        <v>December 2023</v>
      </c>
      <c r="Q778" s="3">
        <f>IF(SalesData[[#This Row],[Total Sales]]=0,0,SalesData[[#This Row],[Profit]]/SalesData[[#This Row],[Total Sales]])</f>
        <v>0.17821716263897211</v>
      </c>
    </row>
    <row r="779" spans="1:17" x14ac:dyDescent="0.3">
      <c r="A779" t="s">
        <v>831</v>
      </c>
      <c r="B779" s="2">
        <v>45289</v>
      </c>
      <c r="C779" t="s">
        <v>41</v>
      </c>
      <c r="D779" t="s">
        <v>67</v>
      </c>
      <c r="E779" t="s">
        <v>15</v>
      </c>
      <c r="F779" t="s">
        <v>32</v>
      </c>
      <c r="G779" t="s">
        <v>60</v>
      </c>
      <c r="H779">
        <v>7</v>
      </c>
      <c r="I779">
        <v>1847.36</v>
      </c>
      <c r="J779">
        <v>12931.52</v>
      </c>
      <c r="K779">
        <v>3282.81</v>
      </c>
      <c r="L779" t="s">
        <v>34</v>
      </c>
      <c r="M779">
        <f>YEAR(SalesData[[#This Row],[Order Date]])</f>
        <v>2023</v>
      </c>
      <c r="N779">
        <f>MONTH(SalesData[[#This Row],[Order Date]])</f>
        <v>12</v>
      </c>
      <c r="O779" t="str">
        <f>TEXT(SalesData[[#This Row],[Order Date]],"mmmm")</f>
        <v>December</v>
      </c>
      <c r="P779" t="str">
        <f>TEXT(SalesData[[#This Row],[Order Date]], "mmmm yyyyy")</f>
        <v>December 2023</v>
      </c>
      <c r="Q779" s="3">
        <f>IF(SalesData[[#This Row],[Total Sales]]=0,0,SalesData[[#This Row],[Profit]]/SalesData[[#This Row],[Total Sales]])</f>
        <v>0.25386110836158471</v>
      </c>
    </row>
    <row r="780" spans="1:17" x14ac:dyDescent="0.3">
      <c r="A780" t="s">
        <v>832</v>
      </c>
      <c r="B780" s="2">
        <v>45290</v>
      </c>
      <c r="C780" t="s">
        <v>13</v>
      </c>
      <c r="D780" t="s">
        <v>14</v>
      </c>
      <c r="E780" t="s">
        <v>27</v>
      </c>
      <c r="F780" t="s">
        <v>16</v>
      </c>
      <c r="G780" t="s">
        <v>17</v>
      </c>
      <c r="H780">
        <v>3</v>
      </c>
      <c r="I780">
        <v>656</v>
      </c>
      <c r="J780">
        <v>1968</v>
      </c>
      <c r="K780">
        <v>374.13</v>
      </c>
      <c r="L780" t="s">
        <v>18</v>
      </c>
      <c r="M780">
        <f>YEAR(SalesData[[#This Row],[Order Date]])</f>
        <v>2023</v>
      </c>
      <c r="N780">
        <f>MONTH(SalesData[[#This Row],[Order Date]])</f>
        <v>12</v>
      </c>
      <c r="O780" t="str">
        <f>TEXT(SalesData[[#This Row],[Order Date]],"mmmm")</f>
        <v>December</v>
      </c>
      <c r="P780" t="str">
        <f>TEXT(SalesData[[#This Row],[Order Date]], "mmmm yyyyy")</f>
        <v>December 2023</v>
      </c>
      <c r="Q780" s="3">
        <f>IF(SalesData[[#This Row],[Total Sales]]=0,0,SalesData[[#This Row],[Profit]]/SalesData[[#This Row],[Total Sales]])</f>
        <v>0.19010670731707316</v>
      </c>
    </row>
    <row r="781" spans="1:17" x14ac:dyDescent="0.3">
      <c r="A781" t="s">
        <v>833</v>
      </c>
      <c r="B781" s="2">
        <v>45290</v>
      </c>
      <c r="C781" t="s">
        <v>25</v>
      </c>
      <c r="D781" t="s">
        <v>71</v>
      </c>
      <c r="E781" t="s">
        <v>27</v>
      </c>
      <c r="F781" t="s">
        <v>46</v>
      </c>
      <c r="G781" t="s">
        <v>47</v>
      </c>
      <c r="H781">
        <v>2</v>
      </c>
      <c r="I781">
        <v>648.16</v>
      </c>
      <c r="J781">
        <v>1296.32</v>
      </c>
      <c r="K781">
        <v>345.05</v>
      </c>
      <c r="L781" t="s">
        <v>34</v>
      </c>
      <c r="M781">
        <f>YEAR(SalesData[[#This Row],[Order Date]])</f>
        <v>2023</v>
      </c>
      <c r="N781">
        <f>MONTH(SalesData[[#This Row],[Order Date]])</f>
        <v>12</v>
      </c>
      <c r="O781" t="str">
        <f>TEXT(SalesData[[#This Row],[Order Date]],"mmmm")</f>
        <v>December</v>
      </c>
      <c r="P781" t="str">
        <f>TEXT(SalesData[[#This Row],[Order Date]], "mmmm yyyyy")</f>
        <v>December 2023</v>
      </c>
      <c r="Q781" s="3">
        <f>IF(SalesData[[#This Row],[Total Sales]]=0,0,SalesData[[#This Row],[Profit]]/SalesData[[#This Row],[Total Sales]])</f>
        <v>0.26617656134287832</v>
      </c>
    </row>
    <row r="782" spans="1:17" x14ac:dyDescent="0.3">
      <c r="A782" t="s">
        <v>834</v>
      </c>
      <c r="B782" s="2">
        <v>45292</v>
      </c>
      <c r="C782" t="s">
        <v>13</v>
      </c>
      <c r="D782" t="s">
        <v>36</v>
      </c>
      <c r="E782" t="s">
        <v>37</v>
      </c>
      <c r="F782" t="s">
        <v>22</v>
      </c>
      <c r="G782" t="s">
        <v>91</v>
      </c>
      <c r="H782">
        <v>7</v>
      </c>
      <c r="I782">
        <v>1332.83</v>
      </c>
      <c r="J782">
        <v>9329.81</v>
      </c>
      <c r="K782">
        <v>2234.75</v>
      </c>
      <c r="L782" t="s">
        <v>34</v>
      </c>
      <c r="M782">
        <f>YEAR(SalesData[[#This Row],[Order Date]])</f>
        <v>2024</v>
      </c>
      <c r="N782">
        <f>MONTH(SalesData[[#This Row],[Order Date]])</f>
        <v>1</v>
      </c>
      <c r="O782" t="str">
        <f>TEXT(SalesData[[#This Row],[Order Date]],"mmmm")</f>
        <v>January</v>
      </c>
      <c r="P782" t="str">
        <f>TEXT(SalesData[[#This Row],[Order Date]], "mmmm yyyyy")</f>
        <v>January 2024</v>
      </c>
      <c r="Q782" s="3">
        <f>IF(SalesData[[#This Row],[Total Sales]]=0,0,SalesData[[#This Row],[Profit]]/SalesData[[#This Row],[Total Sales]])</f>
        <v>0.23952792179047591</v>
      </c>
    </row>
    <row r="783" spans="1:17" x14ac:dyDescent="0.3">
      <c r="A783" t="s">
        <v>835</v>
      </c>
      <c r="B783" s="2">
        <v>45292</v>
      </c>
      <c r="C783" t="s">
        <v>13</v>
      </c>
      <c r="D783" t="s">
        <v>36</v>
      </c>
      <c r="E783" t="s">
        <v>27</v>
      </c>
      <c r="F783" t="s">
        <v>32</v>
      </c>
      <c r="G783" t="s">
        <v>33</v>
      </c>
      <c r="H783">
        <v>1</v>
      </c>
      <c r="I783">
        <v>372.34</v>
      </c>
      <c r="J783">
        <v>372.34</v>
      </c>
      <c r="K783">
        <v>90.54</v>
      </c>
      <c r="L783" t="s">
        <v>18</v>
      </c>
      <c r="M783">
        <f>YEAR(SalesData[[#This Row],[Order Date]])</f>
        <v>2024</v>
      </c>
      <c r="N783">
        <f>MONTH(SalesData[[#This Row],[Order Date]])</f>
        <v>1</v>
      </c>
      <c r="O783" t="str">
        <f>TEXT(SalesData[[#This Row],[Order Date]],"mmmm")</f>
        <v>January</v>
      </c>
      <c r="P783" t="str">
        <f>TEXT(SalesData[[#This Row],[Order Date]], "mmmm yyyyy")</f>
        <v>January 2024</v>
      </c>
      <c r="Q783" s="3">
        <f>IF(SalesData[[#This Row],[Total Sales]]=0,0,SalesData[[#This Row],[Profit]]/SalesData[[#This Row],[Total Sales]])</f>
        <v>0.2431648493312564</v>
      </c>
    </row>
    <row r="784" spans="1:17" x14ac:dyDescent="0.3">
      <c r="A784" t="s">
        <v>836</v>
      </c>
      <c r="B784" s="2">
        <v>45292</v>
      </c>
      <c r="C784" t="s">
        <v>13</v>
      </c>
      <c r="D784" t="s">
        <v>14</v>
      </c>
      <c r="E784" t="s">
        <v>15</v>
      </c>
      <c r="F784" t="s">
        <v>32</v>
      </c>
      <c r="G784" t="s">
        <v>33</v>
      </c>
      <c r="H784">
        <v>5</v>
      </c>
      <c r="I784">
        <v>76.94</v>
      </c>
      <c r="J784">
        <v>384.7</v>
      </c>
      <c r="K784">
        <v>49</v>
      </c>
      <c r="L784" t="s">
        <v>18</v>
      </c>
      <c r="M784">
        <f>YEAR(SalesData[[#This Row],[Order Date]])</f>
        <v>2024</v>
      </c>
      <c r="N784">
        <f>MONTH(SalesData[[#This Row],[Order Date]])</f>
        <v>1</v>
      </c>
      <c r="O784" t="str">
        <f>TEXT(SalesData[[#This Row],[Order Date]],"mmmm")</f>
        <v>January</v>
      </c>
      <c r="P784" t="str">
        <f>TEXT(SalesData[[#This Row],[Order Date]], "mmmm yyyyy")</f>
        <v>January 2024</v>
      </c>
      <c r="Q784" s="3">
        <f>IF(SalesData[[#This Row],[Total Sales]]=0,0,SalesData[[#This Row],[Profit]]/SalesData[[#This Row],[Total Sales]])</f>
        <v>0.12737197816480375</v>
      </c>
    </row>
    <row r="785" spans="1:17" x14ac:dyDescent="0.3">
      <c r="A785" t="s">
        <v>837</v>
      </c>
      <c r="B785" s="2">
        <v>45292</v>
      </c>
      <c r="C785" t="s">
        <v>20</v>
      </c>
      <c r="D785" t="s">
        <v>21</v>
      </c>
      <c r="E785" t="s">
        <v>15</v>
      </c>
      <c r="F785" t="s">
        <v>22</v>
      </c>
      <c r="G785" t="s">
        <v>58</v>
      </c>
      <c r="H785">
        <v>9</v>
      </c>
      <c r="I785">
        <v>896.09</v>
      </c>
      <c r="J785">
        <v>8064.81</v>
      </c>
      <c r="K785">
        <v>1347.81</v>
      </c>
      <c r="L785" t="s">
        <v>34</v>
      </c>
      <c r="M785">
        <f>YEAR(SalesData[[#This Row],[Order Date]])</f>
        <v>2024</v>
      </c>
      <c r="N785">
        <f>MONTH(SalesData[[#This Row],[Order Date]])</f>
        <v>1</v>
      </c>
      <c r="O785" t="str">
        <f>TEXT(SalesData[[#This Row],[Order Date]],"mmmm")</f>
        <v>January</v>
      </c>
      <c r="P785" t="str">
        <f>TEXT(SalesData[[#This Row],[Order Date]], "mmmm yyyyy")</f>
        <v>January 2024</v>
      </c>
      <c r="Q785" s="3">
        <f>IF(SalesData[[#This Row],[Total Sales]]=0,0,SalesData[[#This Row],[Profit]]/SalesData[[#This Row],[Total Sales]])</f>
        <v>0.16712235006156373</v>
      </c>
    </row>
    <row r="786" spans="1:17" x14ac:dyDescent="0.3">
      <c r="A786" t="s">
        <v>838</v>
      </c>
      <c r="B786" s="2">
        <v>45294</v>
      </c>
      <c r="C786" t="s">
        <v>20</v>
      </c>
      <c r="D786" t="s">
        <v>121</v>
      </c>
      <c r="E786" t="s">
        <v>15</v>
      </c>
      <c r="F786" t="s">
        <v>46</v>
      </c>
      <c r="G786" t="s">
        <v>53</v>
      </c>
      <c r="H786">
        <v>4</v>
      </c>
      <c r="I786">
        <v>2359.9899999999998</v>
      </c>
      <c r="J786">
        <v>9439.9599999999991</v>
      </c>
      <c r="K786">
        <v>2074.65</v>
      </c>
      <c r="L786" t="s">
        <v>18</v>
      </c>
      <c r="M786">
        <f>YEAR(SalesData[[#This Row],[Order Date]])</f>
        <v>2024</v>
      </c>
      <c r="N786">
        <f>MONTH(SalesData[[#This Row],[Order Date]])</f>
        <v>1</v>
      </c>
      <c r="O786" t="str">
        <f>TEXT(SalesData[[#This Row],[Order Date]],"mmmm")</f>
        <v>January</v>
      </c>
      <c r="P786" t="str">
        <f>TEXT(SalesData[[#This Row],[Order Date]], "mmmm yyyyy")</f>
        <v>January 2024</v>
      </c>
      <c r="Q786" s="3">
        <f>IF(SalesData[[#This Row],[Total Sales]]=0,0,SalesData[[#This Row],[Profit]]/SalesData[[#This Row],[Total Sales]])</f>
        <v>0.21977317700498733</v>
      </c>
    </row>
    <row r="787" spans="1:17" x14ac:dyDescent="0.3">
      <c r="A787" t="s">
        <v>839</v>
      </c>
      <c r="B787" s="2">
        <v>45294</v>
      </c>
      <c r="C787" t="s">
        <v>25</v>
      </c>
      <c r="D787" t="s">
        <v>71</v>
      </c>
      <c r="E787" t="s">
        <v>15</v>
      </c>
      <c r="F787" t="s">
        <v>16</v>
      </c>
      <c r="G787" t="s">
        <v>17</v>
      </c>
      <c r="H787">
        <v>9</v>
      </c>
      <c r="I787">
        <v>856.18</v>
      </c>
      <c r="J787">
        <v>7705.62</v>
      </c>
      <c r="K787">
        <v>2206.2600000000002</v>
      </c>
      <c r="L787" t="s">
        <v>34</v>
      </c>
      <c r="M787">
        <f>YEAR(SalesData[[#This Row],[Order Date]])</f>
        <v>2024</v>
      </c>
      <c r="N787">
        <f>MONTH(SalesData[[#This Row],[Order Date]])</f>
        <v>1</v>
      </c>
      <c r="O787" t="str">
        <f>TEXT(SalesData[[#This Row],[Order Date]],"mmmm")</f>
        <v>January</v>
      </c>
      <c r="P787" t="str">
        <f>TEXT(SalesData[[#This Row],[Order Date]], "mmmm yyyyy")</f>
        <v>January 2024</v>
      </c>
      <c r="Q787" s="3">
        <f>IF(SalesData[[#This Row],[Total Sales]]=0,0,SalesData[[#This Row],[Profit]]/SalesData[[#This Row],[Total Sales]])</f>
        <v>0.28631829755425264</v>
      </c>
    </row>
    <row r="788" spans="1:17" x14ac:dyDescent="0.3">
      <c r="A788" t="s">
        <v>840</v>
      </c>
      <c r="B788" s="2">
        <v>45294</v>
      </c>
      <c r="C788" t="s">
        <v>41</v>
      </c>
      <c r="D788" t="s">
        <v>67</v>
      </c>
      <c r="E788" t="s">
        <v>15</v>
      </c>
      <c r="F788" t="s">
        <v>16</v>
      </c>
      <c r="G788" t="s">
        <v>28</v>
      </c>
      <c r="H788">
        <v>5</v>
      </c>
      <c r="I788">
        <v>1735.71</v>
      </c>
      <c r="J788">
        <v>8678.5499999999993</v>
      </c>
      <c r="K788">
        <v>1287.7</v>
      </c>
      <c r="L788" t="s">
        <v>34</v>
      </c>
      <c r="M788">
        <f>YEAR(SalesData[[#This Row],[Order Date]])</f>
        <v>2024</v>
      </c>
      <c r="N788">
        <f>MONTH(SalesData[[#This Row],[Order Date]])</f>
        <v>1</v>
      </c>
      <c r="O788" t="str">
        <f>TEXT(SalesData[[#This Row],[Order Date]],"mmmm")</f>
        <v>January</v>
      </c>
      <c r="P788" t="str">
        <f>TEXT(SalesData[[#This Row],[Order Date]], "mmmm yyyyy")</f>
        <v>January 2024</v>
      </c>
      <c r="Q788" s="3">
        <f>IF(SalesData[[#This Row],[Total Sales]]=0,0,SalesData[[#This Row],[Profit]]/SalesData[[#This Row],[Total Sales]])</f>
        <v>0.14837732109626611</v>
      </c>
    </row>
    <row r="789" spans="1:17" x14ac:dyDescent="0.3">
      <c r="A789" t="s">
        <v>841</v>
      </c>
      <c r="B789" s="2">
        <v>45296</v>
      </c>
      <c r="C789" t="s">
        <v>13</v>
      </c>
      <c r="D789" t="s">
        <v>36</v>
      </c>
      <c r="E789" t="s">
        <v>37</v>
      </c>
      <c r="F789" t="s">
        <v>22</v>
      </c>
      <c r="G789" t="s">
        <v>91</v>
      </c>
      <c r="H789">
        <v>1</v>
      </c>
      <c r="I789">
        <v>1938.91</v>
      </c>
      <c r="J789">
        <v>1938.91</v>
      </c>
      <c r="K789">
        <v>468.66</v>
      </c>
      <c r="L789" t="s">
        <v>34</v>
      </c>
      <c r="M789">
        <f>YEAR(SalesData[[#This Row],[Order Date]])</f>
        <v>2024</v>
      </c>
      <c r="N789">
        <f>MONTH(SalesData[[#This Row],[Order Date]])</f>
        <v>1</v>
      </c>
      <c r="O789" t="str">
        <f>TEXT(SalesData[[#This Row],[Order Date]],"mmmm")</f>
        <v>January</v>
      </c>
      <c r="P789" t="str">
        <f>TEXT(SalesData[[#This Row],[Order Date]], "mmmm yyyyy")</f>
        <v>January 2024</v>
      </c>
      <c r="Q789" s="3">
        <f>IF(SalesData[[#This Row],[Total Sales]]=0,0,SalesData[[#This Row],[Profit]]/SalesData[[#This Row],[Total Sales]])</f>
        <v>0.24171312747884122</v>
      </c>
    </row>
    <row r="790" spans="1:17" x14ac:dyDescent="0.3">
      <c r="A790" t="s">
        <v>842</v>
      </c>
      <c r="B790" s="2">
        <v>45297</v>
      </c>
      <c r="C790" t="s">
        <v>13</v>
      </c>
      <c r="D790" t="s">
        <v>14</v>
      </c>
      <c r="E790" t="s">
        <v>37</v>
      </c>
      <c r="F790" t="s">
        <v>32</v>
      </c>
      <c r="G790" t="s">
        <v>99</v>
      </c>
      <c r="H790">
        <v>4</v>
      </c>
      <c r="I790">
        <v>2001.52</v>
      </c>
      <c r="J790">
        <v>8006.08</v>
      </c>
      <c r="K790">
        <v>1571.63</v>
      </c>
      <c r="L790" t="s">
        <v>18</v>
      </c>
      <c r="M790">
        <f>YEAR(SalesData[[#This Row],[Order Date]])</f>
        <v>2024</v>
      </c>
      <c r="N790">
        <f>MONTH(SalesData[[#This Row],[Order Date]])</f>
        <v>1</v>
      </c>
      <c r="O790" t="str">
        <f>TEXT(SalesData[[#This Row],[Order Date]],"mmmm")</f>
        <v>January</v>
      </c>
      <c r="P790" t="str">
        <f>TEXT(SalesData[[#This Row],[Order Date]], "mmmm yyyyy")</f>
        <v>January 2024</v>
      </c>
      <c r="Q790" s="3">
        <f>IF(SalesData[[#This Row],[Total Sales]]=0,0,SalesData[[#This Row],[Profit]]/SalesData[[#This Row],[Total Sales]])</f>
        <v>0.19630455853551301</v>
      </c>
    </row>
    <row r="791" spans="1:17" x14ac:dyDescent="0.3">
      <c r="A791" t="s">
        <v>843</v>
      </c>
      <c r="B791" s="2">
        <v>45297</v>
      </c>
      <c r="C791" t="s">
        <v>25</v>
      </c>
      <c r="D791" t="s">
        <v>71</v>
      </c>
      <c r="E791" t="s">
        <v>15</v>
      </c>
      <c r="F791" t="s">
        <v>32</v>
      </c>
      <c r="G791" t="s">
        <v>99</v>
      </c>
      <c r="H791">
        <v>8</v>
      </c>
      <c r="I791">
        <v>1534.95</v>
      </c>
      <c r="J791">
        <v>12279.6</v>
      </c>
      <c r="K791">
        <v>3178.67</v>
      </c>
      <c r="L791" t="s">
        <v>34</v>
      </c>
      <c r="M791">
        <f>YEAR(SalesData[[#This Row],[Order Date]])</f>
        <v>2024</v>
      </c>
      <c r="N791">
        <f>MONTH(SalesData[[#This Row],[Order Date]])</f>
        <v>1</v>
      </c>
      <c r="O791" t="str">
        <f>TEXT(SalesData[[#This Row],[Order Date]],"mmmm")</f>
        <v>January</v>
      </c>
      <c r="P791" t="str">
        <f>TEXT(SalesData[[#This Row],[Order Date]], "mmmm yyyyy")</f>
        <v>January 2024</v>
      </c>
      <c r="Q791" s="3">
        <f>IF(SalesData[[#This Row],[Total Sales]]=0,0,SalesData[[#This Row],[Profit]]/SalesData[[#This Row],[Total Sales]])</f>
        <v>0.25885778038372587</v>
      </c>
    </row>
    <row r="792" spans="1:17" x14ac:dyDescent="0.3">
      <c r="A792" t="s">
        <v>844</v>
      </c>
      <c r="B792" s="2">
        <v>45300</v>
      </c>
      <c r="C792" t="s">
        <v>13</v>
      </c>
      <c r="D792" t="s">
        <v>14</v>
      </c>
      <c r="E792" t="s">
        <v>37</v>
      </c>
      <c r="F792" t="s">
        <v>49</v>
      </c>
      <c r="G792" t="s">
        <v>72</v>
      </c>
      <c r="H792">
        <v>4</v>
      </c>
      <c r="I792">
        <v>2187.96</v>
      </c>
      <c r="J792">
        <v>8751.84</v>
      </c>
      <c r="K792">
        <v>2324.69</v>
      </c>
      <c r="L792" t="s">
        <v>34</v>
      </c>
      <c r="M792">
        <f>YEAR(SalesData[[#This Row],[Order Date]])</f>
        <v>2024</v>
      </c>
      <c r="N792">
        <f>MONTH(SalesData[[#This Row],[Order Date]])</f>
        <v>1</v>
      </c>
      <c r="O792" t="str">
        <f>TEXT(SalesData[[#This Row],[Order Date]],"mmmm")</f>
        <v>January</v>
      </c>
      <c r="P792" t="str">
        <f>TEXT(SalesData[[#This Row],[Order Date]], "mmmm yyyyy")</f>
        <v>January 2024</v>
      </c>
      <c r="Q792" s="3">
        <f>IF(SalesData[[#This Row],[Total Sales]]=0,0,SalesData[[#This Row],[Profit]]/SalesData[[#This Row],[Total Sales]])</f>
        <v>0.26562300042048304</v>
      </c>
    </row>
    <row r="793" spans="1:17" x14ac:dyDescent="0.3">
      <c r="A793" t="s">
        <v>845</v>
      </c>
      <c r="B793" s="2">
        <v>45300</v>
      </c>
      <c r="C793" t="s">
        <v>25</v>
      </c>
      <c r="D793" t="s">
        <v>26</v>
      </c>
      <c r="E793" t="s">
        <v>15</v>
      </c>
      <c r="F793" t="s">
        <v>49</v>
      </c>
      <c r="G793" t="s">
        <v>94</v>
      </c>
      <c r="H793">
        <v>9</v>
      </c>
      <c r="I793">
        <v>1472.86</v>
      </c>
      <c r="J793">
        <v>13255.74</v>
      </c>
      <c r="K793">
        <v>2045.86</v>
      </c>
      <c r="L793" t="s">
        <v>18</v>
      </c>
      <c r="M793">
        <f>YEAR(SalesData[[#This Row],[Order Date]])</f>
        <v>2024</v>
      </c>
      <c r="N793">
        <f>MONTH(SalesData[[#This Row],[Order Date]])</f>
        <v>1</v>
      </c>
      <c r="O793" t="str">
        <f>TEXT(SalesData[[#This Row],[Order Date]],"mmmm")</f>
        <v>January</v>
      </c>
      <c r="P793" t="str">
        <f>TEXT(SalesData[[#This Row],[Order Date]], "mmmm yyyyy")</f>
        <v>January 2024</v>
      </c>
      <c r="Q793" s="3">
        <f>IF(SalesData[[#This Row],[Total Sales]]=0,0,SalesData[[#This Row],[Profit]]/SalesData[[#This Row],[Total Sales]])</f>
        <v>0.15433766805927093</v>
      </c>
    </row>
    <row r="794" spans="1:17" x14ac:dyDescent="0.3">
      <c r="A794" t="s">
        <v>846</v>
      </c>
      <c r="B794" s="2">
        <v>45301</v>
      </c>
      <c r="C794" t="s">
        <v>25</v>
      </c>
      <c r="D794" t="s">
        <v>26</v>
      </c>
      <c r="E794" t="s">
        <v>27</v>
      </c>
      <c r="F794" t="s">
        <v>22</v>
      </c>
      <c r="G794" t="s">
        <v>91</v>
      </c>
      <c r="H794">
        <v>3</v>
      </c>
      <c r="I794">
        <v>374.31</v>
      </c>
      <c r="J794">
        <v>1122.93</v>
      </c>
      <c r="K794">
        <v>245.48</v>
      </c>
      <c r="L794" t="s">
        <v>34</v>
      </c>
      <c r="M794">
        <f>YEAR(SalesData[[#This Row],[Order Date]])</f>
        <v>2024</v>
      </c>
      <c r="N794">
        <f>MONTH(SalesData[[#This Row],[Order Date]])</f>
        <v>1</v>
      </c>
      <c r="O794" t="str">
        <f>TEXT(SalesData[[#This Row],[Order Date]],"mmmm")</f>
        <v>January</v>
      </c>
      <c r="P794" t="str">
        <f>TEXT(SalesData[[#This Row],[Order Date]], "mmmm yyyyy")</f>
        <v>January 2024</v>
      </c>
      <c r="Q794" s="3">
        <f>IF(SalesData[[#This Row],[Total Sales]]=0,0,SalesData[[#This Row],[Profit]]/SalesData[[#This Row],[Total Sales]])</f>
        <v>0.21860668073700051</v>
      </c>
    </row>
    <row r="795" spans="1:17" x14ac:dyDescent="0.3">
      <c r="A795" t="s">
        <v>847</v>
      </c>
      <c r="B795" s="2">
        <v>45301</v>
      </c>
      <c r="C795" t="s">
        <v>30</v>
      </c>
      <c r="D795" t="s">
        <v>52</v>
      </c>
      <c r="E795" t="s">
        <v>27</v>
      </c>
      <c r="F795" t="s">
        <v>49</v>
      </c>
      <c r="G795" t="s">
        <v>72</v>
      </c>
      <c r="H795">
        <v>4</v>
      </c>
      <c r="I795">
        <v>1580.72</v>
      </c>
      <c r="J795">
        <v>6322.88</v>
      </c>
      <c r="K795">
        <v>723.05</v>
      </c>
      <c r="L795" t="s">
        <v>18</v>
      </c>
      <c r="M795">
        <f>YEAR(SalesData[[#This Row],[Order Date]])</f>
        <v>2024</v>
      </c>
      <c r="N795">
        <f>MONTH(SalesData[[#This Row],[Order Date]])</f>
        <v>1</v>
      </c>
      <c r="O795" t="str">
        <f>TEXT(SalesData[[#This Row],[Order Date]],"mmmm")</f>
        <v>January</v>
      </c>
      <c r="P795" t="str">
        <f>TEXT(SalesData[[#This Row],[Order Date]], "mmmm yyyyy")</f>
        <v>January 2024</v>
      </c>
      <c r="Q795" s="3">
        <f>IF(SalesData[[#This Row],[Total Sales]]=0,0,SalesData[[#This Row],[Profit]]/SalesData[[#This Row],[Total Sales]])</f>
        <v>0.11435453464244141</v>
      </c>
    </row>
    <row r="796" spans="1:17" x14ac:dyDescent="0.3">
      <c r="A796" t="s">
        <v>848</v>
      </c>
      <c r="B796" s="2">
        <v>45303</v>
      </c>
      <c r="C796" t="s">
        <v>20</v>
      </c>
      <c r="D796" t="s">
        <v>21</v>
      </c>
      <c r="E796" t="s">
        <v>37</v>
      </c>
      <c r="F796" t="s">
        <v>32</v>
      </c>
      <c r="G796" t="s">
        <v>99</v>
      </c>
      <c r="H796">
        <v>8</v>
      </c>
      <c r="I796">
        <v>2273.65</v>
      </c>
      <c r="J796">
        <v>18189.2</v>
      </c>
      <c r="K796">
        <v>4416.46</v>
      </c>
      <c r="L796" t="s">
        <v>18</v>
      </c>
      <c r="M796">
        <f>YEAR(SalesData[[#This Row],[Order Date]])</f>
        <v>2024</v>
      </c>
      <c r="N796">
        <f>MONTH(SalesData[[#This Row],[Order Date]])</f>
        <v>1</v>
      </c>
      <c r="O796" t="str">
        <f>TEXT(SalesData[[#This Row],[Order Date]],"mmmm")</f>
        <v>January</v>
      </c>
      <c r="P796" t="str">
        <f>TEXT(SalesData[[#This Row],[Order Date]], "mmmm yyyyy")</f>
        <v>January 2024</v>
      </c>
      <c r="Q796" s="3">
        <f>IF(SalesData[[#This Row],[Total Sales]]=0,0,SalesData[[#This Row],[Profit]]/SalesData[[#This Row],[Total Sales]])</f>
        <v>0.24280672047148857</v>
      </c>
    </row>
    <row r="797" spans="1:17" x14ac:dyDescent="0.3">
      <c r="A797" t="s">
        <v>849</v>
      </c>
      <c r="B797" s="2">
        <v>45308</v>
      </c>
      <c r="C797" t="s">
        <v>13</v>
      </c>
      <c r="D797" t="s">
        <v>36</v>
      </c>
      <c r="E797" t="s">
        <v>27</v>
      </c>
      <c r="F797" t="s">
        <v>32</v>
      </c>
      <c r="G797" t="s">
        <v>60</v>
      </c>
      <c r="H797">
        <v>8</v>
      </c>
      <c r="I797">
        <v>1016.58</v>
      </c>
      <c r="J797">
        <v>8132.64</v>
      </c>
      <c r="K797">
        <v>986.91</v>
      </c>
      <c r="L797" t="s">
        <v>34</v>
      </c>
      <c r="M797">
        <f>YEAR(SalesData[[#This Row],[Order Date]])</f>
        <v>2024</v>
      </c>
      <c r="N797">
        <f>MONTH(SalesData[[#This Row],[Order Date]])</f>
        <v>1</v>
      </c>
      <c r="O797" t="str">
        <f>TEXT(SalesData[[#This Row],[Order Date]],"mmmm")</f>
        <v>January</v>
      </c>
      <c r="P797" t="str">
        <f>TEXT(SalesData[[#This Row],[Order Date]], "mmmm yyyyy")</f>
        <v>January 2024</v>
      </c>
      <c r="Q797" s="3">
        <f>IF(SalesData[[#This Row],[Total Sales]]=0,0,SalesData[[#This Row],[Profit]]/SalesData[[#This Row],[Total Sales]])</f>
        <v>0.12135173818095968</v>
      </c>
    </row>
    <row r="798" spans="1:17" x14ac:dyDescent="0.3">
      <c r="A798" t="s">
        <v>850</v>
      </c>
      <c r="B798" s="2">
        <v>45308</v>
      </c>
      <c r="C798" t="s">
        <v>13</v>
      </c>
      <c r="D798" t="s">
        <v>14</v>
      </c>
      <c r="E798" t="s">
        <v>37</v>
      </c>
      <c r="F798" t="s">
        <v>49</v>
      </c>
      <c r="G798" t="s">
        <v>72</v>
      </c>
      <c r="H798">
        <v>6</v>
      </c>
      <c r="I798">
        <v>736.09</v>
      </c>
      <c r="J798">
        <v>4416.54</v>
      </c>
      <c r="K798">
        <v>1199.83</v>
      </c>
      <c r="L798" t="s">
        <v>18</v>
      </c>
      <c r="M798">
        <f>YEAR(SalesData[[#This Row],[Order Date]])</f>
        <v>2024</v>
      </c>
      <c r="N798">
        <f>MONTH(SalesData[[#This Row],[Order Date]])</f>
        <v>1</v>
      </c>
      <c r="O798" t="str">
        <f>TEXT(SalesData[[#This Row],[Order Date]],"mmmm")</f>
        <v>January</v>
      </c>
      <c r="P798" t="str">
        <f>TEXT(SalesData[[#This Row],[Order Date]], "mmmm yyyyy")</f>
        <v>January 2024</v>
      </c>
      <c r="Q798" s="3">
        <f>IF(SalesData[[#This Row],[Total Sales]]=0,0,SalesData[[#This Row],[Profit]]/SalesData[[#This Row],[Total Sales]])</f>
        <v>0.27166741385790688</v>
      </c>
    </row>
    <row r="799" spans="1:17" x14ac:dyDescent="0.3">
      <c r="A799" t="s">
        <v>851</v>
      </c>
      <c r="B799" s="2">
        <v>45308</v>
      </c>
      <c r="C799" t="s">
        <v>13</v>
      </c>
      <c r="D799" t="s">
        <v>14</v>
      </c>
      <c r="E799" t="s">
        <v>15</v>
      </c>
      <c r="F799" t="s">
        <v>16</v>
      </c>
      <c r="G799" t="s">
        <v>38</v>
      </c>
      <c r="H799">
        <v>9</v>
      </c>
      <c r="I799">
        <v>2185.87</v>
      </c>
      <c r="J799">
        <v>19672.830000000002</v>
      </c>
      <c r="K799">
        <v>2829.79</v>
      </c>
      <c r="L799" t="s">
        <v>34</v>
      </c>
      <c r="M799">
        <f>YEAR(SalesData[[#This Row],[Order Date]])</f>
        <v>2024</v>
      </c>
      <c r="N799">
        <f>MONTH(SalesData[[#This Row],[Order Date]])</f>
        <v>1</v>
      </c>
      <c r="O799" t="str">
        <f>TEXT(SalesData[[#This Row],[Order Date]],"mmmm")</f>
        <v>January</v>
      </c>
      <c r="P799" t="str">
        <f>TEXT(SalesData[[#This Row],[Order Date]], "mmmm yyyyy")</f>
        <v>January 2024</v>
      </c>
      <c r="Q799" s="3">
        <f>IF(SalesData[[#This Row],[Total Sales]]=0,0,SalesData[[#This Row],[Profit]]/SalesData[[#This Row],[Total Sales]])</f>
        <v>0.14384254832680402</v>
      </c>
    </row>
    <row r="800" spans="1:17" x14ac:dyDescent="0.3">
      <c r="A800" t="s">
        <v>852</v>
      </c>
      <c r="B800" s="2">
        <v>45308</v>
      </c>
      <c r="C800" t="s">
        <v>41</v>
      </c>
      <c r="D800" t="s">
        <v>42</v>
      </c>
      <c r="E800" t="s">
        <v>15</v>
      </c>
      <c r="F800" t="s">
        <v>49</v>
      </c>
      <c r="G800" t="s">
        <v>72</v>
      </c>
      <c r="H800">
        <v>7</v>
      </c>
      <c r="I800">
        <v>902.83</v>
      </c>
      <c r="J800">
        <v>6319.81</v>
      </c>
      <c r="K800">
        <v>1101.8499999999999</v>
      </c>
      <c r="L800" t="s">
        <v>18</v>
      </c>
      <c r="M800">
        <f>YEAR(SalesData[[#This Row],[Order Date]])</f>
        <v>2024</v>
      </c>
      <c r="N800">
        <f>MONTH(SalesData[[#This Row],[Order Date]])</f>
        <v>1</v>
      </c>
      <c r="O800" t="str">
        <f>TEXT(SalesData[[#This Row],[Order Date]],"mmmm")</f>
        <v>January</v>
      </c>
      <c r="P800" t="str">
        <f>TEXT(SalesData[[#This Row],[Order Date]], "mmmm yyyyy")</f>
        <v>January 2024</v>
      </c>
      <c r="Q800" s="3">
        <f>IF(SalesData[[#This Row],[Total Sales]]=0,0,SalesData[[#This Row],[Profit]]/SalesData[[#This Row],[Total Sales]])</f>
        <v>0.17434859592297866</v>
      </c>
    </row>
    <row r="801" spans="1:17" x14ac:dyDescent="0.3">
      <c r="A801" t="s">
        <v>853</v>
      </c>
      <c r="B801" s="2">
        <v>45308</v>
      </c>
      <c r="C801" t="s">
        <v>25</v>
      </c>
      <c r="D801" t="s">
        <v>71</v>
      </c>
      <c r="E801" t="s">
        <v>37</v>
      </c>
      <c r="F801" t="s">
        <v>22</v>
      </c>
      <c r="G801" t="s">
        <v>91</v>
      </c>
      <c r="H801">
        <v>9</v>
      </c>
      <c r="I801">
        <v>721.44</v>
      </c>
      <c r="J801">
        <v>6492.96</v>
      </c>
      <c r="K801">
        <v>1368.95</v>
      </c>
      <c r="L801" t="s">
        <v>18</v>
      </c>
      <c r="M801">
        <f>YEAR(SalesData[[#This Row],[Order Date]])</f>
        <v>2024</v>
      </c>
      <c r="N801">
        <f>MONTH(SalesData[[#This Row],[Order Date]])</f>
        <v>1</v>
      </c>
      <c r="O801" t="str">
        <f>TEXT(SalesData[[#This Row],[Order Date]],"mmmm")</f>
        <v>January</v>
      </c>
      <c r="P801" t="str">
        <f>TEXT(SalesData[[#This Row],[Order Date]], "mmmm yyyyy")</f>
        <v>January 2024</v>
      </c>
      <c r="Q801" s="3">
        <f>IF(SalesData[[#This Row],[Total Sales]]=0,0,SalesData[[#This Row],[Profit]]/SalesData[[#This Row],[Total Sales]])</f>
        <v>0.2108360439614598</v>
      </c>
    </row>
    <row r="802" spans="1:17" x14ac:dyDescent="0.3">
      <c r="A802" t="s">
        <v>854</v>
      </c>
      <c r="B802" s="2">
        <v>45309</v>
      </c>
      <c r="C802" t="s">
        <v>25</v>
      </c>
      <c r="D802" t="s">
        <v>26</v>
      </c>
      <c r="E802" t="s">
        <v>15</v>
      </c>
      <c r="F802" t="s">
        <v>16</v>
      </c>
      <c r="G802" t="s">
        <v>17</v>
      </c>
      <c r="H802">
        <v>7</v>
      </c>
      <c r="I802">
        <v>1305.29</v>
      </c>
      <c r="J802">
        <v>9137.0300000000007</v>
      </c>
      <c r="K802">
        <v>1104.1600000000001</v>
      </c>
      <c r="L802" t="s">
        <v>34</v>
      </c>
      <c r="M802">
        <f>YEAR(SalesData[[#This Row],[Order Date]])</f>
        <v>2024</v>
      </c>
      <c r="N802">
        <f>MONTH(SalesData[[#This Row],[Order Date]])</f>
        <v>1</v>
      </c>
      <c r="O802" t="str">
        <f>TEXT(SalesData[[#This Row],[Order Date]],"mmmm")</f>
        <v>January</v>
      </c>
      <c r="P802" t="str">
        <f>TEXT(SalesData[[#This Row],[Order Date]], "mmmm yyyyy")</f>
        <v>January 2024</v>
      </c>
      <c r="Q802" s="3">
        <f>IF(SalesData[[#This Row],[Total Sales]]=0,0,SalesData[[#This Row],[Profit]]/SalesData[[#This Row],[Total Sales]])</f>
        <v>0.12084451949922459</v>
      </c>
    </row>
    <row r="803" spans="1:17" x14ac:dyDescent="0.3">
      <c r="A803" t="s">
        <v>855</v>
      </c>
      <c r="B803" s="2">
        <v>45309</v>
      </c>
      <c r="C803" t="s">
        <v>20</v>
      </c>
      <c r="D803" t="s">
        <v>21</v>
      </c>
      <c r="E803" t="s">
        <v>15</v>
      </c>
      <c r="F803" t="s">
        <v>49</v>
      </c>
      <c r="G803" t="s">
        <v>94</v>
      </c>
      <c r="H803">
        <v>3</v>
      </c>
      <c r="I803">
        <v>589.27</v>
      </c>
      <c r="J803">
        <v>1767.81</v>
      </c>
      <c r="K803">
        <v>300.70999999999998</v>
      </c>
      <c r="L803" t="s">
        <v>34</v>
      </c>
      <c r="M803">
        <f>YEAR(SalesData[[#This Row],[Order Date]])</f>
        <v>2024</v>
      </c>
      <c r="N803">
        <f>MONTH(SalesData[[#This Row],[Order Date]])</f>
        <v>1</v>
      </c>
      <c r="O803" t="str">
        <f>TEXT(SalesData[[#This Row],[Order Date]],"mmmm")</f>
        <v>January</v>
      </c>
      <c r="P803" t="str">
        <f>TEXT(SalesData[[#This Row],[Order Date]], "mmmm yyyyy")</f>
        <v>January 2024</v>
      </c>
      <c r="Q803" s="3">
        <f>IF(SalesData[[#This Row],[Total Sales]]=0,0,SalesData[[#This Row],[Profit]]/SalesData[[#This Row],[Total Sales]])</f>
        <v>0.17010312194183763</v>
      </c>
    </row>
    <row r="804" spans="1:17" x14ac:dyDescent="0.3">
      <c r="A804" t="s">
        <v>856</v>
      </c>
      <c r="B804" s="2">
        <v>45310</v>
      </c>
      <c r="C804" t="s">
        <v>20</v>
      </c>
      <c r="D804" t="s">
        <v>121</v>
      </c>
      <c r="E804" t="s">
        <v>27</v>
      </c>
      <c r="F804" t="s">
        <v>32</v>
      </c>
      <c r="G804" t="s">
        <v>56</v>
      </c>
      <c r="H804">
        <v>4</v>
      </c>
      <c r="I804">
        <v>589.54999999999995</v>
      </c>
      <c r="J804">
        <v>2358.1999999999998</v>
      </c>
      <c r="K804">
        <v>466.16</v>
      </c>
      <c r="L804" t="s">
        <v>18</v>
      </c>
      <c r="M804">
        <f>YEAR(SalesData[[#This Row],[Order Date]])</f>
        <v>2024</v>
      </c>
      <c r="N804">
        <f>MONTH(SalesData[[#This Row],[Order Date]])</f>
        <v>1</v>
      </c>
      <c r="O804" t="str">
        <f>TEXT(SalesData[[#This Row],[Order Date]],"mmmm")</f>
        <v>January</v>
      </c>
      <c r="P804" t="str">
        <f>TEXT(SalesData[[#This Row],[Order Date]], "mmmm yyyyy")</f>
        <v>January 2024</v>
      </c>
      <c r="Q804" s="3">
        <f>IF(SalesData[[#This Row],[Total Sales]]=0,0,SalesData[[#This Row],[Profit]]/SalesData[[#This Row],[Total Sales]])</f>
        <v>0.19767619370706474</v>
      </c>
    </row>
    <row r="805" spans="1:17" x14ac:dyDescent="0.3">
      <c r="A805" t="s">
        <v>857</v>
      </c>
      <c r="B805" s="2">
        <v>45313</v>
      </c>
      <c r="C805" t="s">
        <v>30</v>
      </c>
      <c r="D805" t="s">
        <v>31</v>
      </c>
      <c r="E805" t="s">
        <v>37</v>
      </c>
      <c r="F805" t="s">
        <v>32</v>
      </c>
      <c r="G805" t="s">
        <v>33</v>
      </c>
      <c r="H805">
        <v>4</v>
      </c>
      <c r="I805">
        <v>1636.56</v>
      </c>
      <c r="J805">
        <v>6546.24</v>
      </c>
      <c r="K805">
        <v>1432.84</v>
      </c>
      <c r="L805" t="s">
        <v>18</v>
      </c>
      <c r="M805">
        <f>YEAR(SalesData[[#This Row],[Order Date]])</f>
        <v>2024</v>
      </c>
      <c r="N805">
        <f>MONTH(SalesData[[#This Row],[Order Date]])</f>
        <v>1</v>
      </c>
      <c r="O805" t="str">
        <f>TEXT(SalesData[[#This Row],[Order Date]],"mmmm")</f>
        <v>January</v>
      </c>
      <c r="P805" t="str">
        <f>TEXT(SalesData[[#This Row],[Order Date]], "mmmm yyyyy")</f>
        <v>January 2024</v>
      </c>
      <c r="Q805" s="3">
        <f>IF(SalesData[[#This Row],[Total Sales]]=0,0,SalesData[[#This Row],[Profit]]/SalesData[[#This Row],[Total Sales]])</f>
        <v>0.21887984552964754</v>
      </c>
    </row>
    <row r="806" spans="1:17" x14ac:dyDescent="0.3">
      <c r="A806" t="s">
        <v>858</v>
      </c>
      <c r="B806" s="2">
        <v>45313</v>
      </c>
      <c r="C806" t="s">
        <v>20</v>
      </c>
      <c r="D806" t="s">
        <v>21</v>
      </c>
      <c r="E806" t="s">
        <v>27</v>
      </c>
      <c r="F806" t="s">
        <v>46</v>
      </c>
      <c r="G806" t="s">
        <v>123</v>
      </c>
      <c r="H806">
        <v>5</v>
      </c>
      <c r="I806">
        <v>846.72</v>
      </c>
      <c r="J806">
        <v>4233.6000000000004</v>
      </c>
      <c r="K806">
        <v>1078.28</v>
      </c>
      <c r="L806" t="s">
        <v>18</v>
      </c>
      <c r="M806">
        <f>YEAR(SalesData[[#This Row],[Order Date]])</f>
        <v>2024</v>
      </c>
      <c r="N806">
        <f>MONTH(SalesData[[#This Row],[Order Date]])</f>
        <v>1</v>
      </c>
      <c r="O806" t="str">
        <f>TEXT(SalesData[[#This Row],[Order Date]],"mmmm")</f>
        <v>January</v>
      </c>
      <c r="P806" t="str">
        <f>TEXT(SalesData[[#This Row],[Order Date]], "mmmm yyyyy")</f>
        <v>January 2024</v>
      </c>
      <c r="Q806" s="3">
        <f>IF(SalesData[[#This Row],[Total Sales]]=0,0,SalesData[[#This Row],[Profit]]/SalesData[[#This Row],[Total Sales]])</f>
        <v>0.25469576719576714</v>
      </c>
    </row>
    <row r="807" spans="1:17" x14ac:dyDescent="0.3">
      <c r="A807" t="s">
        <v>859</v>
      </c>
      <c r="B807" s="2">
        <v>45313</v>
      </c>
      <c r="C807" t="s">
        <v>30</v>
      </c>
      <c r="D807" t="s">
        <v>52</v>
      </c>
      <c r="E807" t="s">
        <v>37</v>
      </c>
      <c r="F807" t="s">
        <v>46</v>
      </c>
      <c r="G807" t="s">
        <v>47</v>
      </c>
      <c r="H807">
        <v>9</v>
      </c>
      <c r="I807">
        <v>481.02</v>
      </c>
      <c r="J807">
        <v>4329.18</v>
      </c>
      <c r="K807">
        <v>448.57</v>
      </c>
      <c r="L807" t="s">
        <v>34</v>
      </c>
      <c r="M807">
        <f>YEAR(SalesData[[#This Row],[Order Date]])</f>
        <v>2024</v>
      </c>
      <c r="N807">
        <f>MONTH(SalesData[[#This Row],[Order Date]])</f>
        <v>1</v>
      </c>
      <c r="O807" t="str">
        <f>TEXT(SalesData[[#This Row],[Order Date]],"mmmm")</f>
        <v>January</v>
      </c>
      <c r="P807" t="str">
        <f>TEXT(SalesData[[#This Row],[Order Date]], "mmmm yyyyy")</f>
        <v>January 2024</v>
      </c>
      <c r="Q807" s="3">
        <f>IF(SalesData[[#This Row],[Total Sales]]=0,0,SalesData[[#This Row],[Profit]]/SalesData[[#This Row],[Total Sales]])</f>
        <v>0.10361546528441876</v>
      </c>
    </row>
    <row r="808" spans="1:17" x14ac:dyDescent="0.3">
      <c r="A808" t="s">
        <v>860</v>
      </c>
      <c r="B808" s="2">
        <v>45313</v>
      </c>
      <c r="C808" t="s">
        <v>13</v>
      </c>
      <c r="D808" t="s">
        <v>36</v>
      </c>
      <c r="E808" t="s">
        <v>15</v>
      </c>
      <c r="F808" t="s">
        <v>46</v>
      </c>
      <c r="G808" t="s">
        <v>53</v>
      </c>
      <c r="H808">
        <v>6</v>
      </c>
      <c r="I808">
        <v>1820.63</v>
      </c>
      <c r="J808">
        <v>10923.78</v>
      </c>
      <c r="K808">
        <v>2605.39</v>
      </c>
      <c r="L808" t="s">
        <v>18</v>
      </c>
      <c r="M808">
        <f>YEAR(SalesData[[#This Row],[Order Date]])</f>
        <v>2024</v>
      </c>
      <c r="N808">
        <f>MONTH(SalesData[[#This Row],[Order Date]])</f>
        <v>1</v>
      </c>
      <c r="O808" t="str">
        <f>TEXT(SalesData[[#This Row],[Order Date]],"mmmm")</f>
        <v>January</v>
      </c>
      <c r="P808" t="str">
        <f>TEXT(SalesData[[#This Row],[Order Date]], "mmmm yyyyy")</f>
        <v>January 2024</v>
      </c>
      <c r="Q808" s="3">
        <f>IF(SalesData[[#This Row],[Total Sales]]=0,0,SalesData[[#This Row],[Profit]]/SalesData[[#This Row],[Total Sales]])</f>
        <v>0.23850626797683583</v>
      </c>
    </row>
    <row r="809" spans="1:17" x14ac:dyDescent="0.3">
      <c r="A809" t="s">
        <v>861</v>
      </c>
      <c r="B809" s="2">
        <v>45314</v>
      </c>
      <c r="C809" t="s">
        <v>30</v>
      </c>
      <c r="D809" t="s">
        <v>52</v>
      </c>
      <c r="E809" t="s">
        <v>15</v>
      </c>
      <c r="F809" t="s">
        <v>49</v>
      </c>
      <c r="G809" t="s">
        <v>63</v>
      </c>
      <c r="H809">
        <v>1</v>
      </c>
      <c r="I809">
        <v>1172.72</v>
      </c>
      <c r="J809">
        <v>1172.72</v>
      </c>
      <c r="K809">
        <v>245.24</v>
      </c>
      <c r="L809" t="s">
        <v>34</v>
      </c>
      <c r="M809">
        <f>YEAR(SalesData[[#This Row],[Order Date]])</f>
        <v>2024</v>
      </c>
      <c r="N809">
        <f>MONTH(SalesData[[#This Row],[Order Date]])</f>
        <v>1</v>
      </c>
      <c r="O809" t="str">
        <f>TEXT(SalesData[[#This Row],[Order Date]],"mmmm")</f>
        <v>January</v>
      </c>
      <c r="P809" t="str">
        <f>TEXT(SalesData[[#This Row],[Order Date]], "mmmm yyyyy")</f>
        <v>January 2024</v>
      </c>
      <c r="Q809" s="3">
        <f>IF(SalesData[[#This Row],[Total Sales]]=0,0,SalesData[[#This Row],[Profit]]/SalesData[[#This Row],[Total Sales]])</f>
        <v>0.209120676717375</v>
      </c>
    </row>
    <row r="810" spans="1:17" x14ac:dyDescent="0.3">
      <c r="A810" t="s">
        <v>862</v>
      </c>
      <c r="B810" s="2">
        <v>45314</v>
      </c>
      <c r="C810" t="s">
        <v>41</v>
      </c>
      <c r="D810" t="s">
        <v>67</v>
      </c>
      <c r="E810" t="s">
        <v>27</v>
      </c>
      <c r="F810" t="s">
        <v>46</v>
      </c>
      <c r="G810" t="s">
        <v>47</v>
      </c>
      <c r="H810">
        <v>6</v>
      </c>
      <c r="I810">
        <v>1879.85</v>
      </c>
      <c r="J810">
        <v>11279.1</v>
      </c>
      <c r="K810">
        <v>2741.93</v>
      </c>
      <c r="L810" t="s">
        <v>18</v>
      </c>
      <c r="M810">
        <f>YEAR(SalesData[[#This Row],[Order Date]])</f>
        <v>2024</v>
      </c>
      <c r="N810">
        <f>MONTH(SalesData[[#This Row],[Order Date]])</f>
        <v>1</v>
      </c>
      <c r="O810" t="str">
        <f>TEXT(SalesData[[#This Row],[Order Date]],"mmmm")</f>
        <v>January</v>
      </c>
      <c r="P810" t="str">
        <f>TEXT(SalesData[[#This Row],[Order Date]], "mmmm yyyyy")</f>
        <v>January 2024</v>
      </c>
      <c r="Q810" s="3">
        <f>IF(SalesData[[#This Row],[Total Sales]]=0,0,SalesData[[#This Row],[Profit]]/SalesData[[#This Row],[Total Sales]])</f>
        <v>0.24309829684992595</v>
      </c>
    </row>
    <row r="811" spans="1:17" x14ac:dyDescent="0.3">
      <c r="A811" t="s">
        <v>863</v>
      </c>
      <c r="B811" s="2">
        <v>45314</v>
      </c>
      <c r="C811" t="s">
        <v>20</v>
      </c>
      <c r="D811" t="s">
        <v>121</v>
      </c>
      <c r="E811" t="s">
        <v>27</v>
      </c>
      <c r="F811" t="s">
        <v>46</v>
      </c>
      <c r="G811" t="s">
        <v>68</v>
      </c>
      <c r="H811">
        <v>7</v>
      </c>
      <c r="I811">
        <v>1095.6300000000001</v>
      </c>
      <c r="J811">
        <v>7669.41</v>
      </c>
      <c r="K811">
        <v>1993.71</v>
      </c>
      <c r="L811" t="s">
        <v>18</v>
      </c>
      <c r="M811">
        <f>YEAR(SalesData[[#This Row],[Order Date]])</f>
        <v>2024</v>
      </c>
      <c r="N811">
        <f>MONTH(SalesData[[#This Row],[Order Date]])</f>
        <v>1</v>
      </c>
      <c r="O811" t="str">
        <f>TEXT(SalesData[[#This Row],[Order Date]],"mmmm")</f>
        <v>January</v>
      </c>
      <c r="P811" t="str">
        <f>TEXT(SalesData[[#This Row],[Order Date]], "mmmm yyyyy")</f>
        <v>January 2024</v>
      </c>
      <c r="Q811" s="3">
        <f>IF(SalesData[[#This Row],[Total Sales]]=0,0,SalesData[[#This Row],[Profit]]/SalesData[[#This Row],[Total Sales]])</f>
        <v>0.2599561113566754</v>
      </c>
    </row>
    <row r="812" spans="1:17" x14ac:dyDescent="0.3">
      <c r="A812" t="s">
        <v>864</v>
      </c>
      <c r="B812" s="2">
        <v>45314</v>
      </c>
      <c r="C812" t="s">
        <v>30</v>
      </c>
      <c r="D812" t="s">
        <v>31</v>
      </c>
      <c r="E812" t="s">
        <v>37</v>
      </c>
      <c r="F812" t="s">
        <v>32</v>
      </c>
      <c r="G812" t="s">
        <v>99</v>
      </c>
      <c r="H812">
        <v>8</v>
      </c>
      <c r="I812">
        <v>1974.08</v>
      </c>
      <c r="J812">
        <v>15792.64</v>
      </c>
      <c r="K812">
        <v>3692.28</v>
      </c>
      <c r="L812" t="s">
        <v>34</v>
      </c>
      <c r="M812">
        <f>YEAR(SalesData[[#This Row],[Order Date]])</f>
        <v>2024</v>
      </c>
      <c r="N812">
        <f>MONTH(SalesData[[#This Row],[Order Date]])</f>
        <v>1</v>
      </c>
      <c r="O812" t="str">
        <f>TEXT(SalesData[[#This Row],[Order Date]],"mmmm")</f>
        <v>January</v>
      </c>
      <c r="P812" t="str">
        <f>TEXT(SalesData[[#This Row],[Order Date]], "mmmm yyyyy")</f>
        <v>January 2024</v>
      </c>
      <c r="Q812" s="3">
        <f>IF(SalesData[[#This Row],[Total Sales]]=0,0,SalesData[[#This Row],[Profit]]/SalesData[[#This Row],[Total Sales]])</f>
        <v>0.23379751580483063</v>
      </c>
    </row>
    <row r="813" spans="1:17" x14ac:dyDescent="0.3">
      <c r="A813" t="s">
        <v>865</v>
      </c>
      <c r="B813" s="2">
        <v>45315</v>
      </c>
      <c r="C813" t="s">
        <v>20</v>
      </c>
      <c r="D813" t="s">
        <v>121</v>
      </c>
      <c r="E813" t="s">
        <v>27</v>
      </c>
      <c r="F813" t="s">
        <v>49</v>
      </c>
      <c r="G813" t="s">
        <v>94</v>
      </c>
      <c r="H813">
        <v>1</v>
      </c>
      <c r="I813">
        <v>302.14</v>
      </c>
      <c r="J813">
        <v>302.14</v>
      </c>
      <c r="K813">
        <v>62.63</v>
      </c>
      <c r="L813" t="s">
        <v>18</v>
      </c>
      <c r="M813">
        <f>YEAR(SalesData[[#This Row],[Order Date]])</f>
        <v>2024</v>
      </c>
      <c r="N813">
        <f>MONTH(SalesData[[#This Row],[Order Date]])</f>
        <v>1</v>
      </c>
      <c r="O813" t="str">
        <f>TEXT(SalesData[[#This Row],[Order Date]],"mmmm")</f>
        <v>January</v>
      </c>
      <c r="P813" t="str">
        <f>TEXT(SalesData[[#This Row],[Order Date]], "mmmm yyyyy")</f>
        <v>January 2024</v>
      </c>
      <c r="Q813" s="3">
        <f>IF(SalesData[[#This Row],[Total Sales]]=0,0,SalesData[[#This Row],[Profit]]/SalesData[[#This Row],[Total Sales]])</f>
        <v>0.20728801217978424</v>
      </c>
    </row>
    <row r="814" spans="1:17" x14ac:dyDescent="0.3">
      <c r="A814" t="s">
        <v>866</v>
      </c>
      <c r="B814" s="2">
        <v>45315</v>
      </c>
      <c r="C814" t="s">
        <v>41</v>
      </c>
      <c r="D814" t="s">
        <v>42</v>
      </c>
      <c r="E814" t="s">
        <v>37</v>
      </c>
      <c r="F814" t="s">
        <v>22</v>
      </c>
      <c r="G814" t="s">
        <v>91</v>
      </c>
      <c r="H814">
        <v>5</v>
      </c>
      <c r="I814">
        <v>114.6</v>
      </c>
      <c r="J814">
        <v>573</v>
      </c>
      <c r="K814">
        <v>100.44</v>
      </c>
      <c r="L814" t="s">
        <v>18</v>
      </c>
      <c r="M814">
        <f>YEAR(SalesData[[#This Row],[Order Date]])</f>
        <v>2024</v>
      </c>
      <c r="N814">
        <f>MONTH(SalesData[[#This Row],[Order Date]])</f>
        <v>1</v>
      </c>
      <c r="O814" t="str">
        <f>TEXT(SalesData[[#This Row],[Order Date]],"mmmm")</f>
        <v>January</v>
      </c>
      <c r="P814" t="str">
        <f>TEXT(SalesData[[#This Row],[Order Date]], "mmmm yyyyy")</f>
        <v>January 2024</v>
      </c>
      <c r="Q814" s="3">
        <f>IF(SalesData[[#This Row],[Total Sales]]=0,0,SalesData[[#This Row],[Profit]]/SalesData[[#This Row],[Total Sales]])</f>
        <v>0.17528795811518325</v>
      </c>
    </row>
    <row r="815" spans="1:17" x14ac:dyDescent="0.3">
      <c r="A815" t="s">
        <v>867</v>
      </c>
      <c r="B815" s="2">
        <v>45316</v>
      </c>
      <c r="C815" t="s">
        <v>20</v>
      </c>
      <c r="D815" t="s">
        <v>121</v>
      </c>
      <c r="E815" t="s">
        <v>27</v>
      </c>
      <c r="F815" t="s">
        <v>22</v>
      </c>
      <c r="G815" t="s">
        <v>91</v>
      </c>
      <c r="H815">
        <v>8</v>
      </c>
      <c r="I815">
        <v>1793.72</v>
      </c>
      <c r="J815">
        <v>14349.76</v>
      </c>
      <c r="K815">
        <v>4250.8100000000004</v>
      </c>
      <c r="L815" t="s">
        <v>34</v>
      </c>
      <c r="M815">
        <f>YEAR(SalesData[[#This Row],[Order Date]])</f>
        <v>2024</v>
      </c>
      <c r="N815">
        <f>MONTH(SalesData[[#This Row],[Order Date]])</f>
        <v>1</v>
      </c>
      <c r="O815" t="str">
        <f>TEXT(SalesData[[#This Row],[Order Date]],"mmmm")</f>
        <v>January</v>
      </c>
      <c r="P815" t="str">
        <f>TEXT(SalesData[[#This Row],[Order Date]], "mmmm yyyyy")</f>
        <v>January 2024</v>
      </c>
      <c r="Q815" s="3">
        <f>IF(SalesData[[#This Row],[Total Sales]]=0,0,SalesData[[#This Row],[Profit]]/SalesData[[#This Row],[Total Sales]])</f>
        <v>0.29622864772651253</v>
      </c>
    </row>
    <row r="816" spans="1:17" x14ac:dyDescent="0.3">
      <c r="A816" t="s">
        <v>868</v>
      </c>
      <c r="B816" s="2">
        <v>45319</v>
      </c>
      <c r="C816" t="s">
        <v>30</v>
      </c>
      <c r="D816" t="s">
        <v>52</v>
      </c>
      <c r="E816" t="s">
        <v>15</v>
      </c>
      <c r="F816" t="s">
        <v>46</v>
      </c>
      <c r="G816" t="s">
        <v>53</v>
      </c>
      <c r="H816">
        <v>1</v>
      </c>
      <c r="I816">
        <v>1031.8699999999999</v>
      </c>
      <c r="J816">
        <v>1031.8699999999999</v>
      </c>
      <c r="K816">
        <v>218.68</v>
      </c>
      <c r="L816" t="s">
        <v>34</v>
      </c>
      <c r="M816">
        <f>YEAR(SalesData[[#This Row],[Order Date]])</f>
        <v>2024</v>
      </c>
      <c r="N816">
        <f>MONTH(SalesData[[#This Row],[Order Date]])</f>
        <v>1</v>
      </c>
      <c r="O816" t="str">
        <f>TEXT(SalesData[[#This Row],[Order Date]],"mmmm")</f>
        <v>January</v>
      </c>
      <c r="P816" t="str">
        <f>TEXT(SalesData[[#This Row],[Order Date]], "mmmm yyyyy")</f>
        <v>January 2024</v>
      </c>
      <c r="Q816" s="3">
        <f>IF(SalesData[[#This Row],[Total Sales]]=0,0,SalesData[[#This Row],[Profit]]/SalesData[[#This Row],[Total Sales]])</f>
        <v>0.21192592090088871</v>
      </c>
    </row>
    <row r="817" spans="1:17" x14ac:dyDescent="0.3">
      <c r="A817" t="s">
        <v>869</v>
      </c>
      <c r="B817" s="2">
        <v>45319</v>
      </c>
      <c r="C817" t="s">
        <v>13</v>
      </c>
      <c r="D817" t="s">
        <v>36</v>
      </c>
      <c r="E817" t="s">
        <v>27</v>
      </c>
      <c r="F817" t="s">
        <v>46</v>
      </c>
      <c r="G817" t="s">
        <v>123</v>
      </c>
      <c r="H817">
        <v>4</v>
      </c>
      <c r="I817">
        <v>2155.9299999999998</v>
      </c>
      <c r="J817">
        <v>8623.7199999999993</v>
      </c>
      <c r="K817">
        <v>1539.15</v>
      </c>
      <c r="L817" t="s">
        <v>18</v>
      </c>
      <c r="M817">
        <f>YEAR(SalesData[[#This Row],[Order Date]])</f>
        <v>2024</v>
      </c>
      <c r="N817">
        <f>MONTH(SalesData[[#This Row],[Order Date]])</f>
        <v>1</v>
      </c>
      <c r="O817" t="str">
        <f>TEXT(SalesData[[#This Row],[Order Date]],"mmmm")</f>
        <v>January</v>
      </c>
      <c r="P817" t="str">
        <f>TEXT(SalesData[[#This Row],[Order Date]], "mmmm yyyyy")</f>
        <v>January 2024</v>
      </c>
      <c r="Q817" s="3">
        <f>IF(SalesData[[#This Row],[Total Sales]]=0,0,SalesData[[#This Row],[Profit]]/SalesData[[#This Row],[Total Sales]])</f>
        <v>0.17847866118102168</v>
      </c>
    </row>
    <row r="818" spans="1:17" x14ac:dyDescent="0.3">
      <c r="A818" t="s">
        <v>870</v>
      </c>
      <c r="B818" s="2">
        <v>45319</v>
      </c>
      <c r="C818" t="s">
        <v>13</v>
      </c>
      <c r="D818" t="s">
        <v>36</v>
      </c>
      <c r="E818" t="s">
        <v>37</v>
      </c>
      <c r="F818" t="s">
        <v>32</v>
      </c>
      <c r="G818" t="s">
        <v>60</v>
      </c>
      <c r="H818">
        <v>1</v>
      </c>
      <c r="I818">
        <v>78.47</v>
      </c>
      <c r="J818">
        <v>78.47</v>
      </c>
      <c r="K818">
        <v>8.98</v>
      </c>
      <c r="L818" t="s">
        <v>18</v>
      </c>
      <c r="M818">
        <f>YEAR(SalesData[[#This Row],[Order Date]])</f>
        <v>2024</v>
      </c>
      <c r="N818">
        <f>MONTH(SalesData[[#This Row],[Order Date]])</f>
        <v>1</v>
      </c>
      <c r="O818" t="str">
        <f>TEXT(SalesData[[#This Row],[Order Date]],"mmmm")</f>
        <v>January</v>
      </c>
      <c r="P818" t="str">
        <f>TEXT(SalesData[[#This Row],[Order Date]], "mmmm yyyyy")</f>
        <v>January 2024</v>
      </c>
      <c r="Q818" s="3">
        <f>IF(SalesData[[#This Row],[Total Sales]]=0,0,SalesData[[#This Row],[Profit]]/SalesData[[#This Row],[Total Sales]])</f>
        <v>0.11443863897030714</v>
      </c>
    </row>
    <row r="819" spans="1:17" x14ac:dyDescent="0.3">
      <c r="A819" t="s">
        <v>871</v>
      </c>
      <c r="B819" s="2">
        <v>45320</v>
      </c>
      <c r="C819" t="s">
        <v>30</v>
      </c>
      <c r="D819" t="s">
        <v>31</v>
      </c>
      <c r="E819" t="s">
        <v>27</v>
      </c>
      <c r="F819" t="s">
        <v>16</v>
      </c>
      <c r="G819" t="s">
        <v>82</v>
      </c>
      <c r="H819">
        <v>9</v>
      </c>
      <c r="I819">
        <v>1989.66</v>
      </c>
      <c r="J819">
        <v>17906.939999999999</v>
      </c>
      <c r="K819">
        <v>3756.3</v>
      </c>
      <c r="L819" t="s">
        <v>18</v>
      </c>
      <c r="M819">
        <f>YEAR(SalesData[[#This Row],[Order Date]])</f>
        <v>2024</v>
      </c>
      <c r="N819">
        <f>MONTH(SalesData[[#This Row],[Order Date]])</f>
        <v>1</v>
      </c>
      <c r="O819" t="str">
        <f>TEXT(SalesData[[#This Row],[Order Date]],"mmmm")</f>
        <v>January</v>
      </c>
      <c r="P819" t="str">
        <f>TEXT(SalesData[[#This Row],[Order Date]], "mmmm yyyyy")</f>
        <v>January 2024</v>
      </c>
      <c r="Q819" s="3">
        <f>IF(SalesData[[#This Row],[Total Sales]]=0,0,SalesData[[#This Row],[Profit]]/SalesData[[#This Row],[Total Sales]])</f>
        <v>0.20976783303009897</v>
      </c>
    </row>
    <row r="820" spans="1:17" x14ac:dyDescent="0.3">
      <c r="A820" t="s">
        <v>872</v>
      </c>
      <c r="B820" s="2">
        <v>45320</v>
      </c>
      <c r="C820" t="s">
        <v>41</v>
      </c>
      <c r="D820" t="s">
        <v>67</v>
      </c>
      <c r="E820" t="s">
        <v>37</v>
      </c>
      <c r="F820" t="s">
        <v>22</v>
      </c>
      <c r="G820" t="s">
        <v>91</v>
      </c>
      <c r="H820">
        <v>4</v>
      </c>
      <c r="I820">
        <v>824.68</v>
      </c>
      <c r="J820">
        <v>3298.72</v>
      </c>
      <c r="K820">
        <v>718</v>
      </c>
      <c r="L820" t="s">
        <v>18</v>
      </c>
      <c r="M820">
        <f>YEAR(SalesData[[#This Row],[Order Date]])</f>
        <v>2024</v>
      </c>
      <c r="N820">
        <f>MONTH(SalesData[[#This Row],[Order Date]])</f>
        <v>1</v>
      </c>
      <c r="O820" t="str">
        <f>TEXT(SalesData[[#This Row],[Order Date]],"mmmm")</f>
        <v>January</v>
      </c>
      <c r="P820" t="str">
        <f>TEXT(SalesData[[#This Row],[Order Date]], "mmmm yyyyy")</f>
        <v>January 2024</v>
      </c>
      <c r="Q820" s="3">
        <f>IF(SalesData[[#This Row],[Total Sales]]=0,0,SalesData[[#This Row],[Profit]]/SalesData[[#This Row],[Total Sales]])</f>
        <v>0.21766018334384246</v>
      </c>
    </row>
    <row r="821" spans="1:17" x14ac:dyDescent="0.3">
      <c r="A821" t="s">
        <v>873</v>
      </c>
      <c r="B821" s="2">
        <v>45321</v>
      </c>
      <c r="C821" t="s">
        <v>41</v>
      </c>
      <c r="D821" t="s">
        <v>42</v>
      </c>
      <c r="E821" t="s">
        <v>27</v>
      </c>
      <c r="F821" t="s">
        <v>22</v>
      </c>
      <c r="G821" t="s">
        <v>43</v>
      </c>
      <c r="H821">
        <v>4</v>
      </c>
      <c r="I821">
        <v>1430.03</v>
      </c>
      <c r="J821">
        <v>5720.12</v>
      </c>
      <c r="K821">
        <v>1367.7</v>
      </c>
      <c r="L821" t="s">
        <v>34</v>
      </c>
      <c r="M821">
        <f>YEAR(SalesData[[#This Row],[Order Date]])</f>
        <v>2024</v>
      </c>
      <c r="N821">
        <f>MONTH(SalesData[[#This Row],[Order Date]])</f>
        <v>1</v>
      </c>
      <c r="O821" t="str">
        <f>TEXT(SalesData[[#This Row],[Order Date]],"mmmm")</f>
        <v>January</v>
      </c>
      <c r="P821" t="str">
        <f>TEXT(SalesData[[#This Row],[Order Date]], "mmmm yyyyy")</f>
        <v>January 2024</v>
      </c>
      <c r="Q821" s="3">
        <f>IF(SalesData[[#This Row],[Total Sales]]=0,0,SalesData[[#This Row],[Profit]]/SalesData[[#This Row],[Total Sales]])</f>
        <v>0.23910337545366184</v>
      </c>
    </row>
    <row r="822" spans="1:17" x14ac:dyDescent="0.3">
      <c r="A822" t="s">
        <v>874</v>
      </c>
      <c r="B822" s="2">
        <v>45323</v>
      </c>
      <c r="C822" t="s">
        <v>41</v>
      </c>
      <c r="D822" t="s">
        <v>67</v>
      </c>
      <c r="E822" t="s">
        <v>27</v>
      </c>
      <c r="F822" t="s">
        <v>46</v>
      </c>
      <c r="G822" t="s">
        <v>68</v>
      </c>
      <c r="H822">
        <v>2</v>
      </c>
      <c r="I822">
        <v>840.25</v>
      </c>
      <c r="J822">
        <v>1680.5</v>
      </c>
      <c r="K822">
        <v>453.29</v>
      </c>
      <c r="L822" t="s">
        <v>34</v>
      </c>
      <c r="M822">
        <f>YEAR(SalesData[[#This Row],[Order Date]])</f>
        <v>2024</v>
      </c>
      <c r="N822">
        <f>MONTH(SalesData[[#This Row],[Order Date]])</f>
        <v>2</v>
      </c>
      <c r="O822" t="str">
        <f>TEXT(SalesData[[#This Row],[Order Date]],"mmmm")</f>
        <v>February</v>
      </c>
      <c r="P822" t="str">
        <f>TEXT(SalesData[[#This Row],[Order Date]], "mmmm yyyyy")</f>
        <v>February 2024</v>
      </c>
      <c r="Q822" s="3">
        <f>IF(SalesData[[#This Row],[Total Sales]]=0,0,SalesData[[#This Row],[Profit]]/SalesData[[#This Row],[Total Sales]])</f>
        <v>0.26973519785778044</v>
      </c>
    </row>
    <row r="823" spans="1:17" x14ac:dyDescent="0.3">
      <c r="A823" t="s">
        <v>875</v>
      </c>
      <c r="B823" s="2">
        <v>45324</v>
      </c>
      <c r="C823" t="s">
        <v>41</v>
      </c>
      <c r="D823" t="s">
        <v>42</v>
      </c>
      <c r="E823" t="s">
        <v>37</v>
      </c>
      <c r="F823" t="s">
        <v>22</v>
      </c>
      <c r="G823" t="s">
        <v>43</v>
      </c>
      <c r="H823">
        <v>8</v>
      </c>
      <c r="I823">
        <v>1933.86</v>
      </c>
      <c r="J823">
        <v>15470.88</v>
      </c>
      <c r="K823">
        <v>3584.73</v>
      </c>
      <c r="L823" t="s">
        <v>34</v>
      </c>
      <c r="M823">
        <f>YEAR(SalesData[[#This Row],[Order Date]])</f>
        <v>2024</v>
      </c>
      <c r="N823">
        <f>MONTH(SalesData[[#This Row],[Order Date]])</f>
        <v>2</v>
      </c>
      <c r="O823" t="str">
        <f>TEXT(SalesData[[#This Row],[Order Date]],"mmmm")</f>
        <v>February</v>
      </c>
      <c r="P823" t="str">
        <f>TEXT(SalesData[[#This Row],[Order Date]], "mmmm yyyyy")</f>
        <v>February 2024</v>
      </c>
      <c r="Q823" s="3">
        <f>IF(SalesData[[#This Row],[Total Sales]]=0,0,SalesData[[#This Row],[Profit]]/SalesData[[#This Row],[Total Sales]])</f>
        <v>0.2317082156929664</v>
      </c>
    </row>
    <row r="824" spans="1:17" x14ac:dyDescent="0.3">
      <c r="A824" t="s">
        <v>876</v>
      </c>
      <c r="B824" s="2">
        <v>45327</v>
      </c>
      <c r="C824" t="s">
        <v>30</v>
      </c>
      <c r="D824" t="s">
        <v>52</v>
      </c>
      <c r="E824" t="s">
        <v>27</v>
      </c>
      <c r="F824" t="s">
        <v>46</v>
      </c>
      <c r="G824" t="s">
        <v>123</v>
      </c>
      <c r="H824">
        <v>7</v>
      </c>
      <c r="I824">
        <v>2358.85</v>
      </c>
      <c r="J824">
        <v>16511.95</v>
      </c>
      <c r="K824">
        <v>4535.29</v>
      </c>
      <c r="L824" t="s">
        <v>34</v>
      </c>
      <c r="M824">
        <f>YEAR(SalesData[[#This Row],[Order Date]])</f>
        <v>2024</v>
      </c>
      <c r="N824">
        <f>MONTH(SalesData[[#This Row],[Order Date]])</f>
        <v>2</v>
      </c>
      <c r="O824" t="str">
        <f>TEXT(SalesData[[#This Row],[Order Date]],"mmmm")</f>
        <v>February</v>
      </c>
      <c r="P824" t="str">
        <f>TEXT(SalesData[[#This Row],[Order Date]], "mmmm yyyyy")</f>
        <v>February 2024</v>
      </c>
      <c r="Q824" s="3">
        <f>IF(SalesData[[#This Row],[Total Sales]]=0,0,SalesData[[#This Row],[Profit]]/SalesData[[#This Row],[Total Sales]])</f>
        <v>0.27466713501433809</v>
      </c>
    </row>
    <row r="825" spans="1:17" x14ac:dyDescent="0.3">
      <c r="A825" t="s">
        <v>877</v>
      </c>
      <c r="B825" s="2">
        <v>45327</v>
      </c>
      <c r="C825" t="s">
        <v>41</v>
      </c>
      <c r="D825" t="s">
        <v>42</v>
      </c>
      <c r="E825" t="s">
        <v>27</v>
      </c>
      <c r="F825" t="s">
        <v>16</v>
      </c>
      <c r="G825" t="s">
        <v>17</v>
      </c>
      <c r="H825">
        <v>9</v>
      </c>
      <c r="I825">
        <v>1870.55</v>
      </c>
      <c r="J825">
        <v>16834.95</v>
      </c>
      <c r="K825">
        <v>4538.46</v>
      </c>
      <c r="L825" t="s">
        <v>18</v>
      </c>
      <c r="M825">
        <f>YEAR(SalesData[[#This Row],[Order Date]])</f>
        <v>2024</v>
      </c>
      <c r="N825">
        <f>MONTH(SalesData[[#This Row],[Order Date]])</f>
        <v>2</v>
      </c>
      <c r="O825" t="str">
        <f>TEXT(SalesData[[#This Row],[Order Date]],"mmmm")</f>
        <v>February</v>
      </c>
      <c r="P825" t="str">
        <f>TEXT(SalesData[[#This Row],[Order Date]], "mmmm yyyyy")</f>
        <v>February 2024</v>
      </c>
      <c r="Q825" s="3">
        <f>IF(SalesData[[#This Row],[Total Sales]]=0,0,SalesData[[#This Row],[Profit]]/SalesData[[#This Row],[Total Sales]])</f>
        <v>0.26958559425480916</v>
      </c>
    </row>
    <row r="826" spans="1:17" x14ac:dyDescent="0.3">
      <c r="A826" t="s">
        <v>878</v>
      </c>
      <c r="B826" s="2">
        <v>45327</v>
      </c>
      <c r="C826" t="s">
        <v>13</v>
      </c>
      <c r="D826" t="s">
        <v>14</v>
      </c>
      <c r="E826" t="s">
        <v>37</v>
      </c>
      <c r="F826" t="s">
        <v>16</v>
      </c>
      <c r="G826" t="s">
        <v>38</v>
      </c>
      <c r="H826">
        <v>4</v>
      </c>
      <c r="I826">
        <v>2300.94</v>
      </c>
      <c r="J826">
        <v>9203.76</v>
      </c>
      <c r="K826">
        <v>2374.73</v>
      </c>
      <c r="L826" t="s">
        <v>18</v>
      </c>
      <c r="M826">
        <f>YEAR(SalesData[[#This Row],[Order Date]])</f>
        <v>2024</v>
      </c>
      <c r="N826">
        <f>MONTH(SalesData[[#This Row],[Order Date]])</f>
        <v>2</v>
      </c>
      <c r="O826" t="str">
        <f>TEXT(SalesData[[#This Row],[Order Date]],"mmmm")</f>
        <v>February</v>
      </c>
      <c r="P826" t="str">
        <f>TEXT(SalesData[[#This Row],[Order Date]], "mmmm yyyyy")</f>
        <v>February 2024</v>
      </c>
      <c r="Q826" s="3">
        <f>IF(SalesData[[#This Row],[Total Sales]]=0,0,SalesData[[#This Row],[Profit]]/SalesData[[#This Row],[Total Sales]])</f>
        <v>0.25801737550740134</v>
      </c>
    </row>
    <row r="827" spans="1:17" x14ac:dyDescent="0.3">
      <c r="A827" t="s">
        <v>879</v>
      </c>
      <c r="B827" s="2">
        <v>45327</v>
      </c>
      <c r="C827" t="s">
        <v>13</v>
      </c>
      <c r="D827" t="s">
        <v>36</v>
      </c>
      <c r="E827" t="s">
        <v>15</v>
      </c>
      <c r="F827" t="s">
        <v>32</v>
      </c>
      <c r="G827" t="s">
        <v>33</v>
      </c>
      <c r="H827">
        <v>2</v>
      </c>
      <c r="I827">
        <v>1620.38</v>
      </c>
      <c r="J827">
        <v>3240.76</v>
      </c>
      <c r="K827">
        <v>857.17</v>
      </c>
      <c r="L827" t="s">
        <v>18</v>
      </c>
      <c r="M827">
        <f>YEAR(SalesData[[#This Row],[Order Date]])</f>
        <v>2024</v>
      </c>
      <c r="N827">
        <f>MONTH(SalesData[[#This Row],[Order Date]])</f>
        <v>2</v>
      </c>
      <c r="O827" t="str">
        <f>TEXT(SalesData[[#This Row],[Order Date]],"mmmm")</f>
        <v>February</v>
      </c>
      <c r="P827" t="str">
        <f>TEXT(SalesData[[#This Row],[Order Date]], "mmmm yyyyy")</f>
        <v>February 2024</v>
      </c>
      <c r="Q827" s="3">
        <f>IF(SalesData[[#This Row],[Total Sales]]=0,0,SalesData[[#This Row],[Profit]]/SalesData[[#This Row],[Total Sales]])</f>
        <v>0.26449659956306543</v>
      </c>
    </row>
    <row r="828" spans="1:17" x14ac:dyDescent="0.3">
      <c r="A828" t="s">
        <v>880</v>
      </c>
      <c r="B828" s="2">
        <v>45327</v>
      </c>
      <c r="C828" t="s">
        <v>20</v>
      </c>
      <c r="D828" t="s">
        <v>121</v>
      </c>
      <c r="E828" t="s">
        <v>37</v>
      </c>
      <c r="F828" t="s">
        <v>22</v>
      </c>
      <c r="G828" t="s">
        <v>58</v>
      </c>
      <c r="H828">
        <v>7</v>
      </c>
      <c r="I828">
        <v>2190.56</v>
      </c>
      <c r="J828">
        <v>15333.92</v>
      </c>
      <c r="K828">
        <v>3753.66</v>
      </c>
      <c r="L828" t="s">
        <v>18</v>
      </c>
      <c r="M828">
        <f>YEAR(SalesData[[#This Row],[Order Date]])</f>
        <v>2024</v>
      </c>
      <c r="N828">
        <f>MONTH(SalesData[[#This Row],[Order Date]])</f>
        <v>2</v>
      </c>
      <c r="O828" t="str">
        <f>TEXT(SalesData[[#This Row],[Order Date]],"mmmm")</f>
        <v>February</v>
      </c>
      <c r="P828" t="str">
        <f>TEXT(SalesData[[#This Row],[Order Date]], "mmmm yyyyy")</f>
        <v>February 2024</v>
      </c>
      <c r="Q828" s="3">
        <f>IF(SalesData[[#This Row],[Total Sales]]=0,0,SalesData[[#This Row],[Profit]]/SalesData[[#This Row],[Total Sales]])</f>
        <v>0.24479454699124553</v>
      </c>
    </row>
    <row r="829" spans="1:17" x14ac:dyDescent="0.3">
      <c r="A829" t="s">
        <v>881</v>
      </c>
      <c r="B829" s="2">
        <v>45327</v>
      </c>
      <c r="C829" t="s">
        <v>13</v>
      </c>
      <c r="D829" t="s">
        <v>36</v>
      </c>
      <c r="E829" t="s">
        <v>37</v>
      </c>
      <c r="F829" t="s">
        <v>49</v>
      </c>
      <c r="G829" t="s">
        <v>63</v>
      </c>
      <c r="H829">
        <v>2</v>
      </c>
      <c r="I829">
        <v>1679.97</v>
      </c>
      <c r="J829">
        <v>3359.94</v>
      </c>
      <c r="K829">
        <v>873.82</v>
      </c>
      <c r="L829" t="s">
        <v>34</v>
      </c>
      <c r="M829">
        <f>YEAR(SalesData[[#This Row],[Order Date]])</f>
        <v>2024</v>
      </c>
      <c r="N829">
        <f>MONTH(SalesData[[#This Row],[Order Date]])</f>
        <v>2</v>
      </c>
      <c r="O829" t="str">
        <f>TEXT(SalesData[[#This Row],[Order Date]],"mmmm")</f>
        <v>February</v>
      </c>
      <c r="P829" t="str">
        <f>TEXT(SalesData[[#This Row],[Order Date]], "mmmm yyyyy")</f>
        <v>February 2024</v>
      </c>
      <c r="Q829" s="3">
        <f>IF(SalesData[[#This Row],[Total Sales]]=0,0,SalesData[[#This Row],[Profit]]/SalesData[[#This Row],[Total Sales]])</f>
        <v>0.26007012029976728</v>
      </c>
    </row>
    <row r="830" spans="1:17" x14ac:dyDescent="0.3">
      <c r="A830" t="s">
        <v>882</v>
      </c>
      <c r="B830" s="2">
        <v>45329</v>
      </c>
      <c r="C830" t="s">
        <v>30</v>
      </c>
      <c r="D830" t="s">
        <v>52</v>
      </c>
      <c r="E830" t="s">
        <v>27</v>
      </c>
      <c r="F830" t="s">
        <v>46</v>
      </c>
      <c r="G830" t="s">
        <v>53</v>
      </c>
      <c r="H830">
        <v>2</v>
      </c>
      <c r="I830">
        <v>1918.02</v>
      </c>
      <c r="J830">
        <v>3836.04</v>
      </c>
      <c r="K830">
        <v>1056.27</v>
      </c>
      <c r="L830" t="s">
        <v>18</v>
      </c>
      <c r="M830">
        <f>YEAR(SalesData[[#This Row],[Order Date]])</f>
        <v>2024</v>
      </c>
      <c r="N830">
        <f>MONTH(SalesData[[#This Row],[Order Date]])</f>
        <v>2</v>
      </c>
      <c r="O830" t="str">
        <f>TEXT(SalesData[[#This Row],[Order Date]],"mmmm")</f>
        <v>February</v>
      </c>
      <c r="P830" t="str">
        <f>TEXT(SalesData[[#This Row],[Order Date]], "mmmm yyyyy")</f>
        <v>February 2024</v>
      </c>
      <c r="Q830" s="3">
        <f>IF(SalesData[[#This Row],[Total Sales]]=0,0,SalesData[[#This Row],[Profit]]/SalesData[[#This Row],[Total Sales]])</f>
        <v>0.27535427159257986</v>
      </c>
    </row>
    <row r="831" spans="1:17" x14ac:dyDescent="0.3">
      <c r="A831" t="s">
        <v>883</v>
      </c>
      <c r="B831" s="2">
        <v>45330</v>
      </c>
      <c r="C831" t="s">
        <v>13</v>
      </c>
      <c r="D831" t="s">
        <v>36</v>
      </c>
      <c r="E831" t="s">
        <v>15</v>
      </c>
      <c r="F831" t="s">
        <v>32</v>
      </c>
      <c r="G831" t="s">
        <v>99</v>
      </c>
      <c r="H831">
        <v>9</v>
      </c>
      <c r="I831">
        <v>1268.79</v>
      </c>
      <c r="J831">
        <v>11419.11</v>
      </c>
      <c r="K831">
        <v>2786.73</v>
      </c>
      <c r="L831" t="s">
        <v>18</v>
      </c>
      <c r="M831">
        <f>YEAR(SalesData[[#This Row],[Order Date]])</f>
        <v>2024</v>
      </c>
      <c r="N831">
        <f>MONTH(SalesData[[#This Row],[Order Date]])</f>
        <v>2</v>
      </c>
      <c r="O831" t="str">
        <f>TEXT(SalesData[[#This Row],[Order Date]],"mmmm")</f>
        <v>February</v>
      </c>
      <c r="P831" t="str">
        <f>TEXT(SalesData[[#This Row],[Order Date]], "mmmm yyyyy")</f>
        <v>February 2024</v>
      </c>
      <c r="Q831" s="3">
        <f>IF(SalesData[[#This Row],[Total Sales]]=0,0,SalesData[[#This Row],[Profit]]/SalesData[[#This Row],[Total Sales]])</f>
        <v>0.24404091036867145</v>
      </c>
    </row>
    <row r="832" spans="1:17" x14ac:dyDescent="0.3">
      <c r="A832" t="s">
        <v>884</v>
      </c>
      <c r="B832" s="2">
        <v>45330</v>
      </c>
      <c r="C832" t="s">
        <v>30</v>
      </c>
      <c r="D832" t="s">
        <v>52</v>
      </c>
      <c r="E832" t="s">
        <v>37</v>
      </c>
      <c r="F832" t="s">
        <v>22</v>
      </c>
      <c r="G832" t="s">
        <v>43</v>
      </c>
      <c r="H832">
        <v>6</v>
      </c>
      <c r="I832">
        <v>1438.11</v>
      </c>
      <c r="J832">
        <v>8628.66</v>
      </c>
      <c r="K832">
        <v>1537.7</v>
      </c>
      <c r="L832" t="s">
        <v>34</v>
      </c>
      <c r="M832">
        <f>YEAR(SalesData[[#This Row],[Order Date]])</f>
        <v>2024</v>
      </c>
      <c r="N832">
        <f>MONTH(SalesData[[#This Row],[Order Date]])</f>
        <v>2</v>
      </c>
      <c r="O832" t="str">
        <f>TEXT(SalesData[[#This Row],[Order Date]],"mmmm")</f>
        <v>February</v>
      </c>
      <c r="P832" t="str">
        <f>TEXT(SalesData[[#This Row],[Order Date]], "mmmm yyyyy")</f>
        <v>February 2024</v>
      </c>
      <c r="Q832" s="3">
        <f>IF(SalesData[[#This Row],[Total Sales]]=0,0,SalesData[[#This Row],[Profit]]/SalesData[[#This Row],[Total Sales]])</f>
        <v>0.17820843560877356</v>
      </c>
    </row>
    <row r="833" spans="1:17" x14ac:dyDescent="0.3">
      <c r="A833" t="s">
        <v>885</v>
      </c>
      <c r="B833" s="2">
        <v>45330</v>
      </c>
      <c r="C833" t="s">
        <v>20</v>
      </c>
      <c r="D833" t="s">
        <v>21</v>
      </c>
      <c r="E833" t="s">
        <v>37</v>
      </c>
      <c r="F833" t="s">
        <v>16</v>
      </c>
      <c r="G833" t="s">
        <v>82</v>
      </c>
      <c r="H833">
        <v>6</v>
      </c>
      <c r="I833">
        <v>2206.38</v>
      </c>
      <c r="J833">
        <v>13238.28</v>
      </c>
      <c r="K833">
        <v>1895.04</v>
      </c>
      <c r="L833" t="s">
        <v>18</v>
      </c>
      <c r="M833">
        <f>YEAR(SalesData[[#This Row],[Order Date]])</f>
        <v>2024</v>
      </c>
      <c r="N833">
        <f>MONTH(SalesData[[#This Row],[Order Date]])</f>
        <v>2</v>
      </c>
      <c r="O833" t="str">
        <f>TEXT(SalesData[[#This Row],[Order Date]],"mmmm")</f>
        <v>February</v>
      </c>
      <c r="P833" t="str">
        <f>TEXT(SalesData[[#This Row],[Order Date]], "mmmm yyyyy")</f>
        <v>February 2024</v>
      </c>
      <c r="Q833" s="3">
        <f>IF(SalesData[[#This Row],[Total Sales]]=0,0,SalesData[[#This Row],[Profit]]/SalesData[[#This Row],[Total Sales]])</f>
        <v>0.14314850569711471</v>
      </c>
    </row>
    <row r="834" spans="1:17" x14ac:dyDescent="0.3">
      <c r="A834" t="s">
        <v>886</v>
      </c>
      <c r="B834" s="2">
        <v>45331</v>
      </c>
      <c r="C834" t="s">
        <v>41</v>
      </c>
      <c r="D834" t="s">
        <v>67</v>
      </c>
      <c r="E834" t="s">
        <v>15</v>
      </c>
      <c r="F834" t="s">
        <v>49</v>
      </c>
      <c r="G834" t="s">
        <v>72</v>
      </c>
      <c r="H834">
        <v>6</v>
      </c>
      <c r="I834">
        <v>51.91</v>
      </c>
      <c r="J834">
        <v>311.45999999999998</v>
      </c>
      <c r="K834">
        <v>92.95</v>
      </c>
      <c r="L834" t="s">
        <v>18</v>
      </c>
      <c r="M834">
        <f>YEAR(SalesData[[#This Row],[Order Date]])</f>
        <v>2024</v>
      </c>
      <c r="N834">
        <f>MONTH(SalesData[[#This Row],[Order Date]])</f>
        <v>2</v>
      </c>
      <c r="O834" t="str">
        <f>TEXT(SalesData[[#This Row],[Order Date]],"mmmm")</f>
        <v>February</v>
      </c>
      <c r="P834" t="str">
        <f>TEXT(SalesData[[#This Row],[Order Date]], "mmmm yyyyy")</f>
        <v>February 2024</v>
      </c>
      <c r="Q834" s="3">
        <f>IF(SalesData[[#This Row],[Total Sales]]=0,0,SalesData[[#This Row],[Profit]]/SalesData[[#This Row],[Total Sales]])</f>
        <v>0.29843318564181598</v>
      </c>
    </row>
    <row r="835" spans="1:17" x14ac:dyDescent="0.3">
      <c r="A835" t="s">
        <v>887</v>
      </c>
      <c r="B835" s="2">
        <v>45331</v>
      </c>
      <c r="C835" t="s">
        <v>25</v>
      </c>
      <c r="D835" t="s">
        <v>71</v>
      </c>
      <c r="E835" t="s">
        <v>37</v>
      </c>
      <c r="F835" t="s">
        <v>32</v>
      </c>
      <c r="G835" t="s">
        <v>99</v>
      </c>
      <c r="H835">
        <v>9</v>
      </c>
      <c r="I835">
        <v>318.2</v>
      </c>
      <c r="J835">
        <v>2863.8</v>
      </c>
      <c r="K835">
        <v>510.69</v>
      </c>
      <c r="L835" t="s">
        <v>34</v>
      </c>
      <c r="M835">
        <f>YEAR(SalesData[[#This Row],[Order Date]])</f>
        <v>2024</v>
      </c>
      <c r="N835">
        <f>MONTH(SalesData[[#This Row],[Order Date]])</f>
        <v>2</v>
      </c>
      <c r="O835" t="str">
        <f>TEXT(SalesData[[#This Row],[Order Date]],"mmmm")</f>
        <v>February</v>
      </c>
      <c r="P835" t="str">
        <f>TEXT(SalesData[[#This Row],[Order Date]], "mmmm yyyyy")</f>
        <v>February 2024</v>
      </c>
      <c r="Q835" s="3">
        <f>IF(SalesData[[#This Row],[Total Sales]]=0,0,SalesData[[#This Row],[Profit]]/SalesData[[#This Row],[Total Sales]])</f>
        <v>0.17832600041902366</v>
      </c>
    </row>
    <row r="836" spans="1:17" x14ac:dyDescent="0.3">
      <c r="A836" t="s">
        <v>888</v>
      </c>
      <c r="B836" s="2">
        <v>45331</v>
      </c>
      <c r="C836" t="s">
        <v>25</v>
      </c>
      <c r="D836" t="s">
        <v>71</v>
      </c>
      <c r="E836" t="s">
        <v>37</v>
      </c>
      <c r="F836" t="s">
        <v>46</v>
      </c>
      <c r="G836" t="s">
        <v>53</v>
      </c>
      <c r="H836">
        <v>8</v>
      </c>
      <c r="I836">
        <v>1270.71</v>
      </c>
      <c r="J836">
        <v>10165.68</v>
      </c>
      <c r="K836">
        <v>1688.21</v>
      </c>
      <c r="L836" t="s">
        <v>18</v>
      </c>
      <c r="M836">
        <f>YEAR(SalesData[[#This Row],[Order Date]])</f>
        <v>2024</v>
      </c>
      <c r="N836">
        <f>MONTH(SalesData[[#This Row],[Order Date]])</f>
        <v>2</v>
      </c>
      <c r="O836" t="str">
        <f>TEXT(SalesData[[#This Row],[Order Date]],"mmmm")</f>
        <v>February</v>
      </c>
      <c r="P836" t="str">
        <f>TEXT(SalesData[[#This Row],[Order Date]], "mmmm yyyyy")</f>
        <v>February 2024</v>
      </c>
      <c r="Q836" s="3">
        <f>IF(SalesData[[#This Row],[Total Sales]]=0,0,SalesData[[#This Row],[Profit]]/SalesData[[#This Row],[Total Sales]])</f>
        <v>0.16606955953758135</v>
      </c>
    </row>
    <row r="837" spans="1:17" x14ac:dyDescent="0.3">
      <c r="A837" t="s">
        <v>889</v>
      </c>
      <c r="B837" s="2">
        <v>45332</v>
      </c>
      <c r="C837" t="s">
        <v>13</v>
      </c>
      <c r="D837" t="s">
        <v>14</v>
      </c>
      <c r="E837" t="s">
        <v>27</v>
      </c>
      <c r="F837" t="s">
        <v>46</v>
      </c>
      <c r="G837" t="s">
        <v>123</v>
      </c>
      <c r="H837">
        <v>8</v>
      </c>
      <c r="I837">
        <v>1754.5</v>
      </c>
      <c r="J837">
        <v>14036</v>
      </c>
      <c r="K837">
        <v>1540.55</v>
      </c>
      <c r="L837" t="s">
        <v>18</v>
      </c>
      <c r="M837">
        <f>YEAR(SalesData[[#This Row],[Order Date]])</f>
        <v>2024</v>
      </c>
      <c r="N837">
        <f>MONTH(SalesData[[#This Row],[Order Date]])</f>
        <v>2</v>
      </c>
      <c r="O837" t="str">
        <f>TEXT(SalesData[[#This Row],[Order Date]],"mmmm")</f>
        <v>February</v>
      </c>
      <c r="P837" t="str">
        <f>TEXT(SalesData[[#This Row],[Order Date]], "mmmm yyyyy")</f>
        <v>February 2024</v>
      </c>
      <c r="Q837" s="3">
        <f>IF(SalesData[[#This Row],[Total Sales]]=0,0,SalesData[[#This Row],[Profit]]/SalesData[[#This Row],[Total Sales]])</f>
        <v>0.10975705329153605</v>
      </c>
    </row>
    <row r="838" spans="1:17" x14ac:dyDescent="0.3">
      <c r="A838" t="s">
        <v>890</v>
      </c>
      <c r="B838" s="2">
        <v>45333</v>
      </c>
      <c r="C838" t="s">
        <v>25</v>
      </c>
      <c r="D838" t="s">
        <v>26</v>
      </c>
      <c r="E838" t="s">
        <v>15</v>
      </c>
      <c r="F838" t="s">
        <v>32</v>
      </c>
      <c r="G838" t="s">
        <v>33</v>
      </c>
      <c r="H838">
        <v>1</v>
      </c>
      <c r="I838">
        <v>670.73</v>
      </c>
      <c r="J838">
        <v>670.73</v>
      </c>
      <c r="K838">
        <v>199.56</v>
      </c>
      <c r="L838" t="s">
        <v>18</v>
      </c>
      <c r="M838">
        <f>YEAR(SalesData[[#This Row],[Order Date]])</f>
        <v>2024</v>
      </c>
      <c r="N838">
        <f>MONTH(SalesData[[#This Row],[Order Date]])</f>
        <v>2</v>
      </c>
      <c r="O838" t="str">
        <f>TEXT(SalesData[[#This Row],[Order Date]],"mmmm")</f>
        <v>February</v>
      </c>
      <c r="P838" t="str">
        <f>TEXT(SalesData[[#This Row],[Order Date]], "mmmm yyyyy")</f>
        <v>February 2024</v>
      </c>
      <c r="Q838" s="3">
        <f>IF(SalesData[[#This Row],[Total Sales]]=0,0,SalesData[[#This Row],[Profit]]/SalesData[[#This Row],[Total Sales]])</f>
        <v>0.29752657552219225</v>
      </c>
    </row>
    <row r="839" spans="1:17" x14ac:dyDescent="0.3">
      <c r="A839" t="s">
        <v>891</v>
      </c>
      <c r="B839" s="2">
        <v>45333</v>
      </c>
      <c r="C839" t="s">
        <v>41</v>
      </c>
      <c r="D839" t="s">
        <v>42</v>
      </c>
      <c r="E839" t="s">
        <v>27</v>
      </c>
      <c r="F839" t="s">
        <v>32</v>
      </c>
      <c r="G839" t="s">
        <v>56</v>
      </c>
      <c r="H839">
        <v>2</v>
      </c>
      <c r="I839">
        <v>549.89</v>
      </c>
      <c r="J839">
        <v>1099.78</v>
      </c>
      <c r="K839">
        <v>232.07</v>
      </c>
      <c r="L839" t="s">
        <v>34</v>
      </c>
      <c r="M839">
        <f>YEAR(SalesData[[#This Row],[Order Date]])</f>
        <v>2024</v>
      </c>
      <c r="N839">
        <f>MONTH(SalesData[[#This Row],[Order Date]])</f>
        <v>2</v>
      </c>
      <c r="O839" t="str">
        <f>TEXT(SalesData[[#This Row],[Order Date]],"mmmm")</f>
        <v>February</v>
      </c>
      <c r="P839" t="str">
        <f>TEXT(SalesData[[#This Row],[Order Date]], "mmmm yyyyy")</f>
        <v>February 2024</v>
      </c>
      <c r="Q839" s="3">
        <f>IF(SalesData[[#This Row],[Total Sales]]=0,0,SalesData[[#This Row],[Profit]]/SalesData[[#This Row],[Total Sales]])</f>
        <v>0.21101493025877902</v>
      </c>
    </row>
    <row r="840" spans="1:17" x14ac:dyDescent="0.3">
      <c r="A840" t="s">
        <v>892</v>
      </c>
      <c r="B840" s="2">
        <v>45333</v>
      </c>
      <c r="C840" t="s">
        <v>41</v>
      </c>
      <c r="D840" t="s">
        <v>67</v>
      </c>
      <c r="E840" t="s">
        <v>27</v>
      </c>
      <c r="F840" t="s">
        <v>32</v>
      </c>
      <c r="G840" t="s">
        <v>56</v>
      </c>
      <c r="H840">
        <v>2</v>
      </c>
      <c r="I840">
        <v>1604.34</v>
      </c>
      <c r="J840">
        <v>3208.68</v>
      </c>
      <c r="K840">
        <v>815.51</v>
      </c>
      <c r="L840" t="s">
        <v>18</v>
      </c>
      <c r="M840">
        <f>YEAR(SalesData[[#This Row],[Order Date]])</f>
        <v>2024</v>
      </c>
      <c r="N840">
        <f>MONTH(SalesData[[#This Row],[Order Date]])</f>
        <v>2</v>
      </c>
      <c r="O840" t="str">
        <f>TEXT(SalesData[[#This Row],[Order Date]],"mmmm")</f>
        <v>February</v>
      </c>
      <c r="P840" t="str">
        <f>TEXT(SalesData[[#This Row],[Order Date]], "mmmm yyyyy")</f>
        <v>February 2024</v>
      </c>
      <c r="Q840" s="3">
        <f>IF(SalesData[[#This Row],[Total Sales]]=0,0,SalesData[[#This Row],[Profit]]/SalesData[[#This Row],[Total Sales]])</f>
        <v>0.25415747285488116</v>
      </c>
    </row>
    <row r="841" spans="1:17" x14ac:dyDescent="0.3">
      <c r="A841" t="s">
        <v>893</v>
      </c>
      <c r="B841" s="2">
        <v>45333</v>
      </c>
      <c r="C841" t="s">
        <v>13</v>
      </c>
      <c r="D841" t="s">
        <v>36</v>
      </c>
      <c r="E841" t="s">
        <v>27</v>
      </c>
      <c r="F841" t="s">
        <v>46</v>
      </c>
      <c r="G841" t="s">
        <v>123</v>
      </c>
      <c r="H841">
        <v>2</v>
      </c>
      <c r="I841">
        <v>908.94</v>
      </c>
      <c r="J841">
        <v>1817.88</v>
      </c>
      <c r="K841">
        <v>396.27</v>
      </c>
      <c r="L841" t="s">
        <v>18</v>
      </c>
      <c r="M841">
        <f>YEAR(SalesData[[#This Row],[Order Date]])</f>
        <v>2024</v>
      </c>
      <c r="N841">
        <f>MONTH(SalesData[[#This Row],[Order Date]])</f>
        <v>2</v>
      </c>
      <c r="O841" t="str">
        <f>TEXT(SalesData[[#This Row],[Order Date]],"mmmm")</f>
        <v>February</v>
      </c>
      <c r="P841" t="str">
        <f>TEXT(SalesData[[#This Row],[Order Date]], "mmmm yyyyy")</f>
        <v>February 2024</v>
      </c>
      <c r="Q841" s="3">
        <f>IF(SalesData[[#This Row],[Total Sales]]=0,0,SalesData[[#This Row],[Profit]]/SalesData[[#This Row],[Total Sales]])</f>
        <v>0.21798468545778596</v>
      </c>
    </row>
    <row r="842" spans="1:17" x14ac:dyDescent="0.3">
      <c r="A842" t="s">
        <v>894</v>
      </c>
      <c r="B842" s="2">
        <v>45333</v>
      </c>
      <c r="C842" t="s">
        <v>41</v>
      </c>
      <c r="D842" t="s">
        <v>42</v>
      </c>
      <c r="E842" t="s">
        <v>37</v>
      </c>
      <c r="F842" t="s">
        <v>16</v>
      </c>
      <c r="G842" t="s">
        <v>28</v>
      </c>
      <c r="H842">
        <v>2</v>
      </c>
      <c r="I842">
        <v>1570.97</v>
      </c>
      <c r="J842">
        <v>3141.94</v>
      </c>
      <c r="K842">
        <v>532.5</v>
      </c>
      <c r="L842" t="s">
        <v>18</v>
      </c>
      <c r="M842">
        <f>YEAR(SalesData[[#This Row],[Order Date]])</f>
        <v>2024</v>
      </c>
      <c r="N842">
        <f>MONTH(SalesData[[#This Row],[Order Date]])</f>
        <v>2</v>
      </c>
      <c r="O842" t="str">
        <f>TEXT(SalesData[[#This Row],[Order Date]],"mmmm")</f>
        <v>February</v>
      </c>
      <c r="P842" t="str">
        <f>TEXT(SalesData[[#This Row],[Order Date]], "mmmm yyyyy")</f>
        <v>February 2024</v>
      </c>
      <c r="Q842" s="3">
        <f>IF(SalesData[[#This Row],[Total Sales]]=0,0,SalesData[[#This Row],[Profit]]/SalesData[[#This Row],[Total Sales]])</f>
        <v>0.16948127589960343</v>
      </c>
    </row>
    <row r="843" spans="1:17" x14ac:dyDescent="0.3">
      <c r="A843" t="s">
        <v>895</v>
      </c>
      <c r="B843" s="2">
        <v>45333</v>
      </c>
      <c r="C843" t="s">
        <v>41</v>
      </c>
      <c r="D843" t="s">
        <v>67</v>
      </c>
      <c r="E843" t="s">
        <v>27</v>
      </c>
      <c r="F843" t="s">
        <v>22</v>
      </c>
      <c r="G843" t="s">
        <v>58</v>
      </c>
      <c r="H843">
        <v>7</v>
      </c>
      <c r="I843">
        <v>2073.5100000000002</v>
      </c>
      <c r="J843">
        <v>14514.57</v>
      </c>
      <c r="K843">
        <v>2317.61</v>
      </c>
      <c r="L843" t="s">
        <v>34</v>
      </c>
      <c r="M843">
        <f>YEAR(SalesData[[#This Row],[Order Date]])</f>
        <v>2024</v>
      </c>
      <c r="N843">
        <f>MONTH(SalesData[[#This Row],[Order Date]])</f>
        <v>2</v>
      </c>
      <c r="O843" t="str">
        <f>TEXT(SalesData[[#This Row],[Order Date]],"mmmm")</f>
        <v>February</v>
      </c>
      <c r="P843" t="str">
        <f>TEXT(SalesData[[#This Row],[Order Date]], "mmmm yyyyy")</f>
        <v>February 2024</v>
      </c>
      <c r="Q843" s="3">
        <f>IF(SalesData[[#This Row],[Total Sales]]=0,0,SalesData[[#This Row],[Profit]]/SalesData[[#This Row],[Total Sales]])</f>
        <v>0.15967472684344078</v>
      </c>
    </row>
    <row r="844" spans="1:17" x14ac:dyDescent="0.3">
      <c r="A844" t="s">
        <v>896</v>
      </c>
      <c r="B844" s="2">
        <v>45333</v>
      </c>
      <c r="C844" t="s">
        <v>13</v>
      </c>
      <c r="D844" t="s">
        <v>36</v>
      </c>
      <c r="E844" t="s">
        <v>15</v>
      </c>
      <c r="F844" t="s">
        <v>16</v>
      </c>
      <c r="G844" t="s">
        <v>38</v>
      </c>
      <c r="H844">
        <v>6</v>
      </c>
      <c r="I844">
        <v>250.31</v>
      </c>
      <c r="J844">
        <v>1501.86</v>
      </c>
      <c r="K844">
        <v>412.58</v>
      </c>
      <c r="L844" t="s">
        <v>34</v>
      </c>
      <c r="M844">
        <f>YEAR(SalesData[[#This Row],[Order Date]])</f>
        <v>2024</v>
      </c>
      <c r="N844">
        <f>MONTH(SalesData[[#This Row],[Order Date]])</f>
        <v>2</v>
      </c>
      <c r="O844" t="str">
        <f>TEXT(SalesData[[#This Row],[Order Date]],"mmmm")</f>
        <v>February</v>
      </c>
      <c r="P844" t="str">
        <f>TEXT(SalesData[[#This Row],[Order Date]], "mmmm yyyyy")</f>
        <v>February 2024</v>
      </c>
      <c r="Q844" s="3">
        <f>IF(SalesData[[#This Row],[Total Sales]]=0,0,SalesData[[#This Row],[Profit]]/SalesData[[#This Row],[Total Sales]])</f>
        <v>0.27471268959823153</v>
      </c>
    </row>
    <row r="845" spans="1:17" x14ac:dyDescent="0.3">
      <c r="A845" t="s">
        <v>897</v>
      </c>
      <c r="B845" s="2">
        <v>45334</v>
      </c>
      <c r="C845" t="s">
        <v>20</v>
      </c>
      <c r="D845" t="s">
        <v>21</v>
      </c>
      <c r="E845" t="s">
        <v>27</v>
      </c>
      <c r="F845" t="s">
        <v>32</v>
      </c>
      <c r="G845" t="s">
        <v>56</v>
      </c>
      <c r="H845">
        <v>5</v>
      </c>
      <c r="I845">
        <v>895.8</v>
      </c>
      <c r="J845">
        <v>4479</v>
      </c>
      <c r="K845">
        <v>902.44</v>
      </c>
      <c r="L845" t="s">
        <v>18</v>
      </c>
      <c r="M845">
        <f>YEAR(SalesData[[#This Row],[Order Date]])</f>
        <v>2024</v>
      </c>
      <c r="N845">
        <f>MONTH(SalesData[[#This Row],[Order Date]])</f>
        <v>2</v>
      </c>
      <c r="O845" t="str">
        <f>TEXT(SalesData[[#This Row],[Order Date]],"mmmm")</f>
        <v>February</v>
      </c>
      <c r="P845" t="str">
        <f>TEXT(SalesData[[#This Row],[Order Date]], "mmmm yyyyy")</f>
        <v>February 2024</v>
      </c>
      <c r="Q845" s="3">
        <f>IF(SalesData[[#This Row],[Total Sales]]=0,0,SalesData[[#This Row],[Profit]]/SalesData[[#This Row],[Total Sales]])</f>
        <v>0.20148247376646575</v>
      </c>
    </row>
    <row r="846" spans="1:17" x14ac:dyDescent="0.3">
      <c r="A846" t="s">
        <v>898</v>
      </c>
      <c r="B846" s="2">
        <v>45334</v>
      </c>
      <c r="C846" t="s">
        <v>30</v>
      </c>
      <c r="D846" t="s">
        <v>31</v>
      </c>
      <c r="E846" t="s">
        <v>37</v>
      </c>
      <c r="F846" t="s">
        <v>46</v>
      </c>
      <c r="G846" t="s">
        <v>68</v>
      </c>
      <c r="H846">
        <v>9</v>
      </c>
      <c r="I846">
        <v>2470.0700000000002</v>
      </c>
      <c r="J846">
        <v>22230.63</v>
      </c>
      <c r="K846">
        <v>2829.69</v>
      </c>
      <c r="L846" t="s">
        <v>18</v>
      </c>
      <c r="M846">
        <f>YEAR(SalesData[[#This Row],[Order Date]])</f>
        <v>2024</v>
      </c>
      <c r="N846">
        <f>MONTH(SalesData[[#This Row],[Order Date]])</f>
        <v>2</v>
      </c>
      <c r="O846" t="str">
        <f>TEXT(SalesData[[#This Row],[Order Date]],"mmmm")</f>
        <v>February</v>
      </c>
      <c r="P846" t="str">
        <f>TEXT(SalesData[[#This Row],[Order Date]], "mmmm yyyyy")</f>
        <v>February 2024</v>
      </c>
      <c r="Q846" s="3">
        <f>IF(SalesData[[#This Row],[Total Sales]]=0,0,SalesData[[#This Row],[Profit]]/SalesData[[#This Row],[Total Sales]])</f>
        <v>0.12728789062658144</v>
      </c>
    </row>
    <row r="847" spans="1:17" x14ac:dyDescent="0.3">
      <c r="A847" t="s">
        <v>899</v>
      </c>
      <c r="B847" s="2">
        <v>45334</v>
      </c>
      <c r="C847" t="s">
        <v>13</v>
      </c>
      <c r="D847" t="s">
        <v>14</v>
      </c>
      <c r="E847" t="s">
        <v>15</v>
      </c>
      <c r="F847" t="s">
        <v>22</v>
      </c>
      <c r="G847" t="s">
        <v>23</v>
      </c>
      <c r="H847">
        <v>9</v>
      </c>
      <c r="I847">
        <v>1740.5</v>
      </c>
      <c r="J847">
        <v>15664.5</v>
      </c>
      <c r="K847">
        <v>3728.45</v>
      </c>
      <c r="L847" t="s">
        <v>34</v>
      </c>
      <c r="M847">
        <f>YEAR(SalesData[[#This Row],[Order Date]])</f>
        <v>2024</v>
      </c>
      <c r="N847">
        <f>MONTH(SalesData[[#This Row],[Order Date]])</f>
        <v>2</v>
      </c>
      <c r="O847" t="str">
        <f>TEXT(SalesData[[#This Row],[Order Date]],"mmmm")</f>
        <v>February</v>
      </c>
      <c r="P847" t="str">
        <f>TEXT(SalesData[[#This Row],[Order Date]], "mmmm yyyyy")</f>
        <v>February 2024</v>
      </c>
      <c r="Q847" s="3">
        <f>IF(SalesData[[#This Row],[Total Sales]]=0,0,SalesData[[#This Row],[Profit]]/SalesData[[#This Row],[Total Sales]])</f>
        <v>0.23801908774617764</v>
      </c>
    </row>
    <row r="848" spans="1:17" x14ac:dyDescent="0.3">
      <c r="A848" t="s">
        <v>900</v>
      </c>
      <c r="B848" s="2">
        <v>45334</v>
      </c>
      <c r="C848" t="s">
        <v>13</v>
      </c>
      <c r="D848" t="s">
        <v>36</v>
      </c>
      <c r="E848" t="s">
        <v>27</v>
      </c>
      <c r="F848" t="s">
        <v>16</v>
      </c>
      <c r="G848" t="s">
        <v>28</v>
      </c>
      <c r="H848">
        <v>3</v>
      </c>
      <c r="I848">
        <v>2354.66</v>
      </c>
      <c r="J848">
        <v>7063.98</v>
      </c>
      <c r="K848">
        <v>1072.73</v>
      </c>
      <c r="L848" t="s">
        <v>34</v>
      </c>
      <c r="M848">
        <f>YEAR(SalesData[[#This Row],[Order Date]])</f>
        <v>2024</v>
      </c>
      <c r="N848">
        <f>MONTH(SalesData[[#This Row],[Order Date]])</f>
        <v>2</v>
      </c>
      <c r="O848" t="str">
        <f>TEXT(SalesData[[#This Row],[Order Date]],"mmmm")</f>
        <v>February</v>
      </c>
      <c r="P848" t="str">
        <f>TEXT(SalesData[[#This Row],[Order Date]], "mmmm yyyyy")</f>
        <v>February 2024</v>
      </c>
      <c r="Q848" s="3">
        <f>IF(SalesData[[#This Row],[Total Sales]]=0,0,SalesData[[#This Row],[Profit]]/SalesData[[#This Row],[Total Sales]])</f>
        <v>0.15185915022409466</v>
      </c>
    </row>
    <row r="849" spans="1:17" x14ac:dyDescent="0.3">
      <c r="A849" t="s">
        <v>901</v>
      </c>
      <c r="B849" s="2">
        <v>45334</v>
      </c>
      <c r="C849" t="s">
        <v>25</v>
      </c>
      <c r="D849" t="s">
        <v>26</v>
      </c>
      <c r="E849" t="s">
        <v>37</v>
      </c>
      <c r="F849" t="s">
        <v>22</v>
      </c>
      <c r="G849" t="s">
        <v>91</v>
      </c>
      <c r="H849">
        <v>7</v>
      </c>
      <c r="I849">
        <v>385.92</v>
      </c>
      <c r="J849">
        <v>2701.44</v>
      </c>
      <c r="K849">
        <v>559.37</v>
      </c>
      <c r="L849" t="s">
        <v>34</v>
      </c>
      <c r="M849">
        <f>YEAR(SalesData[[#This Row],[Order Date]])</f>
        <v>2024</v>
      </c>
      <c r="N849">
        <f>MONTH(SalesData[[#This Row],[Order Date]])</f>
        <v>2</v>
      </c>
      <c r="O849" t="str">
        <f>TEXT(SalesData[[#This Row],[Order Date]],"mmmm")</f>
        <v>February</v>
      </c>
      <c r="P849" t="str">
        <f>TEXT(SalesData[[#This Row],[Order Date]], "mmmm yyyyy")</f>
        <v>February 2024</v>
      </c>
      <c r="Q849" s="3">
        <f>IF(SalesData[[#This Row],[Total Sales]]=0,0,SalesData[[#This Row],[Profit]]/SalesData[[#This Row],[Total Sales]])</f>
        <v>0.20706364013266998</v>
      </c>
    </row>
    <row r="850" spans="1:17" x14ac:dyDescent="0.3">
      <c r="A850" t="s">
        <v>902</v>
      </c>
      <c r="B850" s="2">
        <v>45334</v>
      </c>
      <c r="C850" t="s">
        <v>41</v>
      </c>
      <c r="D850" t="s">
        <v>42</v>
      </c>
      <c r="E850" t="s">
        <v>37</v>
      </c>
      <c r="F850" t="s">
        <v>46</v>
      </c>
      <c r="G850" t="s">
        <v>47</v>
      </c>
      <c r="H850">
        <v>8</v>
      </c>
      <c r="I850">
        <v>439.61</v>
      </c>
      <c r="J850">
        <v>3516.88</v>
      </c>
      <c r="K850">
        <v>478.43</v>
      </c>
      <c r="L850" t="s">
        <v>34</v>
      </c>
      <c r="M850">
        <f>YEAR(SalesData[[#This Row],[Order Date]])</f>
        <v>2024</v>
      </c>
      <c r="N850">
        <f>MONTH(SalesData[[#This Row],[Order Date]])</f>
        <v>2</v>
      </c>
      <c r="O850" t="str">
        <f>TEXT(SalesData[[#This Row],[Order Date]],"mmmm")</f>
        <v>February</v>
      </c>
      <c r="P850" t="str">
        <f>TEXT(SalesData[[#This Row],[Order Date]], "mmmm yyyyy")</f>
        <v>February 2024</v>
      </c>
      <c r="Q850" s="3">
        <f>IF(SalesData[[#This Row],[Total Sales]]=0,0,SalesData[[#This Row],[Profit]]/SalesData[[#This Row],[Total Sales]])</f>
        <v>0.13603819294374558</v>
      </c>
    </row>
    <row r="851" spans="1:17" x14ac:dyDescent="0.3">
      <c r="A851" t="s">
        <v>903</v>
      </c>
      <c r="B851" s="2">
        <v>45334</v>
      </c>
      <c r="C851" t="s">
        <v>30</v>
      </c>
      <c r="D851" t="s">
        <v>31</v>
      </c>
      <c r="E851" t="s">
        <v>27</v>
      </c>
      <c r="F851" t="s">
        <v>49</v>
      </c>
      <c r="G851" t="s">
        <v>63</v>
      </c>
      <c r="H851">
        <v>9</v>
      </c>
      <c r="I851">
        <v>276.11</v>
      </c>
      <c r="J851">
        <v>2484.9899999999998</v>
      </c>
      <c r="K851">
        <v>487.63</v>
      </c>
      <c r="L851" t="s">
        <v>34</v>
      </c>
      <c r="M851">
        <f>YEAR(SalesData[[#This Row],[Order Date]])</f>
        <v>2024</v>
      </c>
      <c r="N851">
        <f>MONTH(SalesData[[#This Row],[Order Date]])</f>
        <v>2</v>
      </c>
      <c r="O851" t="str">
        <f>TEXT(SalesData[[#This Row],[Order Date]],"mmmm")</f>
        <v>February</v>
      </c>
      <c r="P851" t="str">
        <f>TEXT(SalesData[[#This Row],[Order Date]], "mmmm yyyyy")</f>
        <v>February 2024</v>
      </c>
      <c r="Q851" s="3">
        <f>IF(SalesData[[#This Row],[Total Sales]]=0,0,SalesData[[#This Row],[Profit]]/SalesData[[#This Row],[Total Sales]])</f>
        <v>0.19623016591616063</v>
      </c>
    </row>
    <row r="852" spans="1:17" x14ac:dyDescent="0.3">
      <c r="A852" t="s">
        <v>904</v>
      </c>
      <c r="B852" s="2">
        <v>45336</v>
      </c>
      <c r="C852" t="s">
        <v>20</v>
      </c>
      <c r="D852" t="s">
        <v>121</v>
      </c>
      <c r="E852" t="s">
        <v>37</v>
      </c>
      <c r="F852" t="s">
        <v>49</v>
      </c>
      <c r="G852" t="s">
        <v>63</v>
      </c>
      <c r="H852">
        <v>8</v>
      </c>
      <c r="I852">
        <v>1027.8</v>
      </c>
      <c r="J852">
        <v>8222.4</v>
      </c>
      <c r="K852">
        <v>2011.44</v>
      </c>
      <c r="L852" t="s">
        <v>18</v>
      </c>
      <c r="M852">
        <f>YEAR(SalesData[[#This Row],[Order Date]])</f>
        <v>2024</v>
      </c>
      <c r="N852">
        <f>MONTH(SalesData[[#This Row],[Order Date]])</f>
        <v>2</v>
      </c>
      <c r="O852" t="str">
        <f>TEXT(SalesData[[#This Row],[Order Date]],"mmmm")</f>
        <v>February</v>
      </c>
      <c r="P852" t="str">
        <f>TEXT(SalesData[[#This Row],[Order Date]], "mmmm yyyyy")</f>
        <v>February 2024</v>
      </c>
      <c r="Q852" s="3">
        <f>IF(SalesData[[#This Row],[Total Sales]]=0,0,SalesData[[#This Row],[Profit]]/SalesData[[#This Row],[Total Sales]])</f>
        <v>0.24462930531231758</v>
      </c>
    </row>
    <row r="853" spans="1:17" x14ac:dyDescent="0.3">
      <c r="A853" t="s">
        <v>905</v>
      </c>
      <c r="B853" s="2">
        <v>45336</v>
      </c>
      <c r="C853" t="s">
        <v>30</v>
      </c>
      <c r="D853" t="s">
        <v>52</v>
      </c>
      <c r="E853" t="s">
        <v>37</v>
      </c>
      <c r="F853" t="s">
        <v>32</v>
      </c>
      <c r="G853" t="s">
        <v>33</v>
      </c>
      <c r="H853">
        <v>3</v>
      </c>
      <c r="I853">
        <v>2396.0700000000002</v>
      </c>
      <c r="J853">
        <v>7188.21</v>
      </c>
      <c r="K853">
        <v>1292.49</v>
      </c>
      <c r="L853" t="s">
        <v>34</v>
      </c>
      <c r="M853">
        <f>YEAR(SalesData[[#This Row],[Order Date]])</f>
        <v>2024</v>
      </c>
      <c r="N853">
        <f>MONTH(SalesData[[#This Row],[Order Date]])</f>
        <v>2</v>
      </c>
      <c r="O853" t="str">
        <f>TEXT(SalesData[[#This Row],[Order Date]],"mmmm")</f>
        <v>February</v>
      </c>
      <c r="P853" t="str">
        <f>TEXT(SalesData[[#This Row],[Order Date]], "mmmm yyyyy")</f>
        <v>February 2024</v>
      </c>
      <c r="Q853" s="3">
        <f>IF(SalesData[[#This Row],[Total Sales]]=0,0,SalesData[[#This Row],[Profit]]/SalesData[[#This Row],[Total Sales]])</f>
        <v>0.17980693385418622</v>
      </c>
    </row>
    <row r="854" spans="1:17" x14ac:dyDescent="0.3">
      <c r="A854" t="s">
        <v>906</v>
      </c>
      <c r="B854" s="2">
        <v>45338</v>
      </c>
      <c r="C854" t="s">
        <v>30</v>
      </c>
      <c r="D854" t="s">
        <v>52</v>
      </c>
      <c r="E854" t="s">
        <v>27</v>
      </c>
      <c r="F854" t="s">
        <v>46</v>
      </c>
      <c r="G854" t="s">
        <v>68</v>
      </c>
      <c r="H854">
        <v>4</v>
      </c>
      <c r="I854">
        <v>1579.16</v>
      </c>
      <c r="J854">
        <v>6316.64</v>
      </c>
      <c r="K854">
        <v>1148.8900000000001</v>
      </c>
      <c r="L854" t="s">
        <v>34</v>
      </c>
      <c r="M854">
        <f>YEAR(SalesData[[#This Row],[Order Date]])</f>
        <v>2024</v>
      </c>
      <c r="N854">
        <f>MONTH(SalesData[[#This Row],[Order Date]])</f>
        <v>2</v>
      </c>
      <c r="O854" t="str">
        <f>TEXT(SalesData[[#This Row],[Order Date]],"mmmm")</f>
        <v>February</v>
      </c>
      <c r="P854" t="str">
        <f>TEXT(SalesData[[#This Row],[Order Date]], "mmmm yyyyy")</f>
        <v>February 2024</v>
      </c>
      <c r="Q854" s="3">
        <f>IF(SalesData[[#This Row],[Total Sales]]=0,0,SalesData[[#This Row],[Profit]]/SalesData[[#This Row],[Total Sales]])</f>
        <v>0.18188308974391448</v>
      </c>
    </row>
    <row r="855" spans="1:17" x14ac:dyDescent="0.3">
      <c r="A855" t="s">
        <v>907</v>
      </c>
      <c r="B855" s="2">
        <v>45345</v>
      </c>
      <c r="C855" t="s">
        <v>30</v>
      </c>
      <c r="D855" t="s">
        <v>31</v>
      </c>
      <c r="E855" t="s">
        <v>27</v>
      </c>
      <c r="F855" t="s">
        <v>32</v>
      </c>
      <c r="G855" t="s">
        <v>99</v>
      </c>
      <c r="H855">
        <v>5</v>
      </c>
      <c r="I855">
        <v>1965.39</v>
      </c>
      <c r="J855">
        <v>9826.9500000000007</v>
      </c>
      <c r="K855">
        <v>2369.0500000000002</v>
      </c>
      <c r="L855" t="s">
        <v>18</v>
      </c>
      <c r="M855">
        <f>YEAR(SalesData[[#This Row],[Order Date]])</f>
        <v>2024</v>
      </c>
      <c r="N855">
        <f>MONTH(SalesData[[#This Row],[Order Date]])</f>
        <v>2</v>
      </c>
      <c r="O855" t="str">
        <f>TEXT(SalesData[[#This Row],[Order Date]],"mmmm")</f>
        <v>February</v>
      </c>
      <c r="P855" t="str">
        <f>TEXT(SalesData[[#This Row],[Order Date]], "mmmm yyyyy")</f>
        <v>February 2024</v>
      </c>
      <c r="Q855" s="3">
        <f>IF(SalesData[[#This Row],[Total Sales]]=0,0,SalesData[[#This Row],[Profit]]/SalesData[[#This Row],[Total Sales]])</f>
        <v>0.24107683462315369</v>
      </c>
    </row>
    <row r="856" spans="1:17" x14ac:dyDescent="0.3">
      <c r="A856" t="s">
        <v>908</v>
      </c>
      <c r="B856" s="2">
        <v>45345</v>
      </c>
      <c r="C856" t="s">
        <v>41</v>
      </c>
      <c r="D856" t="s">
        <v>42</v>
      </c>
      <c r="E856" t="s">
        <v>15</v>
      </c>
      <c r="F856" t="s">
        <v>16</v>
      </c>
      <c r="G856" t="s">
        <v>17</v>
      </c>
      <c r="H856">
        <v>1</v>
      </c>
      <c r="I856">
        <v>730.86</v>
      </c>
      <c r="J856">
        <v>730.86</v>
      </c>
      <c r="K856">
        <v>101.44</v>
      </c>
      <c r="L856" t="s">
        <v>34</v>
      </c>
      <c r="M856">
        <f>YEAR(SalesData[[#This Row],[Order Date]])</f>
        <v>2024</v>
      </c>
      <c r="N856">
        <f>MONTH(SalesData[[#This Row],[Order Date]])</f>
        <v>2</v>
      </c>
      <c r="O856" t="str">
        <f>TEXT(SalesData[[#This Row],[Order Date]],"mmmm")</f>
        <v>February</v>
      </c>
      <c r="P856" t="str">
        <f>TEXT(SalesData[[#This Row],[Order Date]], "mmmm yyyyy")</f>
        <v>February 2024</v>
      </c>
      <c r="Q856" s="3">
        <f>IF(SalesData[[#This Row],[Total Sales]]=0,0,SalesData[[#This Row],[Profit]]/SalesData[[#This Row],[Total Sales]])</f>
        <v>0.13879539173029035</v>
      </c>
    </row>
    <row r="857" spans="1:17" x14ac:dyDescent="0.3">
      <c r="A857" t="s">
        <v>909</v>
      </c>
      <c r="B857" s="2">
        <v>45346</v>
      </c>
      <c r="C857" t="s">
        <v>13</v>
      </c>
      <c r="D857" t="s">
        <v>36</v>
      </c>
      <c r="E857" t="s">
        <v>37</v>
      </c>
      <c r="F857" t="s">
        <v>32</v>
      </c>
      <c r="G857" t="s">
        <v>99</v>
      </c>
      <c r="H857">
        <v>1</v>
      </c>
      <c r="I857">
        <v>1664.02</v>
      </c>
      <c r="J857">
        <v>1664.02</v>
      </c>
      <c r="K857">
        <v>396.79</v>
      </c>
      <c r="L857" t="s">
        <v>34</v>
      </c>
      <c r="M857">
        <f>YEAR(SalesData[[#This Row],[Order Date]])</f>
        <v>2024</v>
      </c>
      <c r="N857">
        <f>MONTH(SalesData[[#This Row],[Order Date]])</f>
        <v>2</v>
      </c>
      <c r="O857" t="str">
        <f>TEXT(SalesData[[#This Row],[Order Date]],"mmmm")</f>
        <v>February</v>
      </c>
      <c r="P857" t="str">
        <f>TEXT(SalesData[[#This Row],[Order Date]], "mmmm yyyyy")</f>
        <v>February 2024</v>
      </c>
      <c r="Q857" s="3">
        <f>IF(SalesData[[#This Row],[Total Sales]]=0,0,SalesData[[#This Row],[Profit]]/SalesData[[#This Row],[Total Sales]])</f>
        <v>0.23845266282857178</v>
      </c>
    </row>
    <row r="858" spans="1:17" x14ac:dyDescent="0.3">
      <c r="A858" t="s">
        <v>910</v>
      </c>
      <c r="B858" s="2">
        <v>45346</v>
      </c>
      <c r="C858" t="s">
        <v>25</v>
      </c>
      <c r="D858" t="s">
        <v>26</v>
      </c>
      <c r="E858" t="s">
        <v>27</v>
      </c>
      <c r="F858" t="s">
        <v>22</v>
      </c>
      <c r="G858" t="s">
        <v>43</v>
      </c>
      <c r="H858">
        <v>5</v>
      </c>
      <c r="I858">
        <v>426.46</v>
      </c>
      <c r="J858">
        <v>2132.3000000000002</v>
      </c>
      <c r="K858">
        <v>406.71</v>
      </c>
      <c r="L858" t="s">
        <v>34</v>
      </c>
      <c r="M858">
        <f>YEAR(SalesData[[#This Row],[Order Date]])</f>
        <v>2024</v>
      </c>
      <c r="N858">
        <f>MONTH(SalesData[[#This Row],[Order Date]])</f>
        <v>2</v>
      </c>
      <c r="O858" t="str">
        <f>TEXT(SalesData[[#This Row],[Order Date]],"mmmm")</f>
        <v>February</v>
      </c>
      <c r="P858" t="str">
        <f>TEXT(SalesData[[#This Row],[Order Date]], "mmmm yyyyy")</f>
        <v>February 2024</v>
      </c>
      <c r="Q858" s="3">
        <f>IF(SalesData[[#This Row],[Total Sales]]=0,0,SalesData[[#This Row],[Profit]]/SalesData[[#This Row],[Total Sales]])</f>
        <v>0.19073770107395768</v>
      </c>
    </row>
    <row r="859" spans="1:17" x14ac:dyDescent="0.3">
      <c r="A859" t="s">
        <v>911</v>
      </c>
      <c r="B859" s="2">
        <v>45349</v>
      </c>
      <c r="C859" t="s">
        <v>41</v>
      </c>
      <c r="D859" t="s">
        <v>42</v>
      </c>
      <c r="E859" t="s">
        <v>15</v>
      </c>
      <c r="F859" t="s">
        <v>49</v>
      </c>
      <c r="G859" t="s">
        <v>72</v>
      </c>
      <c r="H859">
        <v>5</v>
      </c>
      <c r="I859">
        <v>2479.11</v>
      </c>
      <c r="J859">
        <v>12395.55</v>
      </c>
      <c r="K859">
        <v>1392.06</v>
      </c>
      <c r="L859" t="s">
        <v>34</v>
      </c>
      <c r="M859">
        <f>YEAR(SalesData[[#This Row],[Order Date]])</f>
        <v>2024</v>
      </c>
      <c r="N859">
        <f>MONTH(SalesData[[#This Row],[Order Date]])</f>
        <v>2</v>
      </c>
      <c r="O859" t="str">
        <f>TEXT(SalesData[[#This Row],[Order Date]],"mmmm")</f>
        <v>February</v>
      </c>
      <c r="P859" t="str">
        <f>TEXT(SalesData[[#This Row],[Order Date]], "mmmm yyyyy")</f>
        <v>February 2024</v>
      </c>
      <c r="Q859" s="3">
        <f>IF(SalesData[[#This Row],[Total Sales]]=0,0,SalesData[[#This Row],[Profit]]/SalesData[[#This Row],[Total Sales]])</f>
        <v>0.11230320558587557</v>
      </c>
    </row>
    <row r="860" spans="1:17" x14ac:dyDescent="0.3">
      <c r="A860" t="s">
        <v>912</v>
      </c>
      <c r="B860" s="2">
        <v>45352</v>
      </c>
      <c r="C860" t="s">
        <v>41</v>
      </c>
      <c r="D860" t="s">
        <v>67</v>
      </c>
      <c r="E860" t="s">
        <v>37</v>
      </c>
      <c r="F860" t="s">
        <v>46</v>
      </c>
      <c r="G860" t="s">
        <v>53</v>
      </c>
      <c r="H860">
        <v>5</v>
      </c>
      <c r="I860">
        <v>1583.55</v>
      </c>
      <c r="J860">
        <v>7917.75</v>
      </c>
      <c r="K860">
        <v>2090.96</v>
      </c>
      <c r="L860" t="s">
        <v>18</v>
      </c>
      <c r="M860">
        <f>YEAR(SalesData[[#This Row],[Order Date]])</f>
        <v>2024</v>
      </c>
      <c r="N860">
        <f>MONTH(SalesData[[#This Row],[Order Date]])</f>
        <v>3</v>
      </c>
      <c r="O860" t="str">
        <f>TEXT(SalesData[[#This Row],[Order Date]],"mmmm")</f>
        <v>March</v>
      </c>
      <c r="P860" t="str">
        <f>TEXT(SalesData[[#This Row],[Order Date]], "mmmm yyyyy")</f>
        <v>March 2024</v>
      </c>
      <c r="Q860" s="3">
        <f>IF(SalesData[[#This Row],[Total Sales]]=0,0,SalesData[[#This Row],[Profit]]/SalesData[[#This Row],[Total Sales]])</f>
        <v>0.26408512519339461</v>
      </c>
    </row>
    <row r="861" spans="1:17" x14ac:dyDescent="0.3">
      <c r="A861" t="s">
        <v>913</v>
      </c>
      <c r="B861" s="2">
        <v>45352</v>
      </c>
      <c r="C861" t="s">
        <v>41</v>
      </c>
      <c r="D861" t="s">
        <v>42</v>
      </c>
      <c r="E861" t="s">
        <v>27</v>
      </c>
      <c r="F861" t="s">
        <v>22</v>
      </c>
      <c r="G861" t="s">
        <v>23</v>
      </c>
      <c r="H861">
        <v>3</v>
      </c>
      <c r="I861">
        <v>2411.84</v>
      </c>
      <c r="J861">
        <v>7235.52</v>
      </c>
      <c r="K861">
        <v>1279.54</v>
      </c>
      <c r="L861" t="s">
        <v>34</v>
      </c>
      <c r="M861">
        <f>YEAR(SalesData[[#This Row],[Order Date]])</f>
        <v>2024</v>
      </c>
      <c r="N861">
        <f>MONTH(SalesData[[#This Row],[Order Date]])</f>
        <v>3</v>
      </c>
      <c r="O861" t="str">
        <f>TEXT(SalesData[[#This Row],[Order Date]],"mmmm")</f>
        <v>March</v>
      </c>
      <c r="P861" t="str">
        <f>TEXT(SalesData[[#This Row],[Order Date]], "mmmm yyyyy")</f>
        <v>March 2024</v>
      </c>
      <c r="Q861" s="3">
        <f>IF(SalesData[[#This Row],[Total Sales]]=0,0,SalesData[[#This Row],[Profit]]/SalesData[[#This Row],[Total Sales]])</f>
        <v>0.17684147096545927</v>
      </c>
    </row>
    <row r="862" spans="1:17" x14ac:dyDescent="0.3">
      <c r="A862" t="s">
        <v>914</v>
      </c>
      <c r="B862" s="2">
        <v>45355</v>
      </c>
      <c r="C862" t="s">
        <v>25</v>
      </c>
      <c r="D862" t="s">
        <v>71</v>
      </c>
      <c r="E862" t="s">
        <v>27</v>
      </c>
      <c r="F862" t="s">
        <v>32</v>
      </c>
      <c r="G862" t="s">
        <v>60</v>
      </c>
      <c r="H862">
        <v>8</v>
      </c>
      <c r="I862">
        <v>1237.08</v>
      </c>
      <c r="J862">
        <v>9896.64</v>
      </c>
      <c r="K862">
        <v>2213.39</v>
      </c>
      <c r="L862" t="s">
        <v>34</v>
      </c>
      <c r="M862">
        <f>YEAR(SalesData[[#This Row],[Order Date]])</f>
        <v>2024</v>
      </c>
      <c r="N862">
        <f>MONTH(SalesData[[#This Row],[Order Date]])</f>
        <v>3</v>
      </c>
      <c r="O862" t="str">
        <f>TEXT(SalesData[[#This Row],[Order Date]],"mmmm")</f>
        <v>March</v>
      </c>
      <c r="P862" t="str">
        <f>TEXT(SalesData[[#This Row],[Order Date]], "mmmm yyyyy")</f>
        <v>March 2024</v>
      </c>
      <c r="Q862" s="3">
        <f>IF(SalesData[[#This Row],[Total Sales]]=0,0,SalesData[[#This Row],[Profit]]/SalesData[[#This Row],[Total Sales]])</f>
        <v>0.22365065315096841</v>
      </c>
    </row>
    <row r="863" spans="1:17" x14ac:dyDescent="0.3">
      <c r="A863" t="s">
        <v>915</v>
      </c>
      <c r="B863" s="2">
        <v>45355</v>
      </c>
      <c r="C863" t="s">
        <v>13</v>
      </c>
      <c r="D863" t="s">
        <v>36</v>
      </c>
      <c r="E863" t="s">
        <v>15</v>
      </c>
      <c r="F863" t="s">
        <v>32</v>
      </c>
      <c r="G863" t="s">
        <v>56</v>
      </c>
      <c r="H863">
        <v>9</v>
      </c>
      <c r="I863">
        <v>555.23</v>
      </c>
      <c r="J863">
        <v>4997.07</v>
      </c>
      <c r="K863">
        <v>1298.96</v>
      </c>
      <c r="L863" t="s">
        <v>34</v>
      </c>
      <c r="M863">
        <f>YEAR(SalesData[[#This Row],[Order Date]])</f>
        <v>2024</v>
      </c>
      <c r="N863">
        <f>MONTH(SalesData[[#This Row],[Order Date]])</f>
        <v>3</v>
      </c>
      <c r="O863" t="str">
        <f>TEXT(SalesData[[#This Row],[Order Date]],"mmmm")</f>
        <v>March</v>
      </c>
      <c r="P863" t="str">
        <f>TEXT(SalesData[[#This Row],[Order Date]], "mmmm yyyyy")</f>
        <v>March 2024</v>
      </c>
      <c r="Q863" s="3">
        <f>IF(SalesData[[#This Row],[Total Sales]]=0,0,SalesData[[#This Row],[Profit]]/SalesData[[#This Row],[Total Sales]])</f>
        <v>0.25994432737584228</v>
      </c>
    </row>
    <row r="864" spans="1:17" x14ac:dyDescent="0.3">
      <c r="A864" t="s">
        <v>916</v>
      </c>
      <c r="B864" s="2">
        <v>45355</v>
      </c>
      <c r="C864" t="s">
        <v>41</v>
      </c>
      <c r="D864" t="s">
        <v>42</v>
      </c>
      <c r="E864" t="s">
        <v>15</v>
      </c>
      <c r="F864" t="s">
        <v>22</v>
      </c>
      <c r="G864" t="s">
        <v>91</v>
      </c>
      <c r="H864">
        <v>7</v>
      </c>
      <c r="I864">
        <v>1659.92</v>
      </c>
      <c r="J864">
        <v>11619.44</v>
      </c>
      <c r="K864">
        <v>2174.4</v>
      </c>
      <c r="L864" t="s">
        <v>18</v>
      </c>
      <c r="M864">
        <f>YEAR(SalesData[[#This Row],[Order Date]])</f>
        <v>2024</v>
      </c>
      <c r="N864">
        <f>MONTH(SalesData[[#This Row],[Order Date]])</f>
        <v>3</v>
      </c>
      <c r="O864" t="str">
        <f>TEXT(SalesData[[#This Row],[Order Date]],"mmmm")</f>
        <v>March</v>
      </c>
      <c r="P864" t="str">
        <f>TEXT(SalesData[[#This Row],[Order Date]], "mmmm yyyyy")</f>
        <v>March 2024</v>
      </c>
      <c r="Q864" s="3">
        <f>IF(SalesData[[#This Row],[Total Sales]]=0,0,SalesData[[#This Row],[Profit]]/SalesData[[#This Row],[Total Sales]])</f>
        <v>0.18713466397692144</v>
      </c>
    </row>
    <row r="865" spans="1:17" x14ac:dyDescent="0.3">
      <c r="A865" t="s">
        <v>917</v>
      </c>
      <c r="B865" s="2">
        <v>45355</v>
      </c>
      <c r="C865" t="s">
        <v>20</v>
      </c>
      <c r="D865" t="s">
        <v>121</v>
      </c>
      <c r="E865" t="s">
        <v>15</v>
      </c>
      <c r="F865" t="s">
        <v>46</v>
      </c>
      <c r="G865" t="s">
        <v>68</v>
      </c>
      <c r="H865">
        <v>8</v>
      </c>
      <c r="I865">
        <v>2078.46</v>
      </c>
      <c r="J865">
        <v>16627.68</v>
      </c>
      <c r="K865">
        <v>4158.59</v>
      </c>
      <c r="L865" t="s">
        <v>18</v>
      </c>
      <c r="M865">
        <f>YEAR(SalesData[[#This Row],[Order Date]])</f>
        <v>2024</v>
      </c>
      <c r="N865">
        <f>MONTH(SalesData[[#This Row],[Order Date]])</f>
        <v>3</v>
      </c>
      <c r="O865" t="str">
        <f>TEXT(SalesData[[#This Row],[Order Date]],"mmmm")</f>
        <v>March</v>
      </c>
      <c r="P865" t="str">
        <f>TEXT(SalesData[[#This Row],[Order Date]], "mmmm yyyyy")</f>
        <v>March 2024</v>
      </c>
      <c r="Q865" s="3">
        <f>IF(SalesData[[#This Row],[Total Sales]]=0,0,SalesData[[#This Row],[Profit]]/SalesData[[#This Row],[Total Sales]])</f>
        <v>0.25010043493740558</v>
      </c>
    </row>
    <row r="866" spans="1:17" x14ac:dyDescent="0.3">
      <c r="A866" t="s">
        <v>918</v>
      </c>
      <c r="B866" s="2">
        <v>45355</v>
      </c>
      <c r="C866" t="s">
        <v>30</v>
      </c>
      <c r="D866" t="s">
        <v>31</v>
      </c>
      <c r="E866" t="s">
        <v>27</v>
      </c>
      <c r="F866" t="s">
        <v>16</v>
      </c>
      <c r="G866" t="s">
        <v>28</v>
      </c>
      <c r="H866">
        <v>7</v>
      </c>
      <c r="I866">
        <v>1808.05</v>
      </c>
      <c r="J866">
        <v>12656.35</v>
      </c>
      <c r="K866">
        <v>3365.55</v>
      </c>
      <c r="L866" t="s">
        <v>18</v>
      </c>
      <c r="M866">
        <f>YEAR(SalesData[[#This Row],[Order Date]])</f>
        <v>2024</v>
      </c>
      <c r="N866">
        <f>MONTH(SalesData[[#This Row],[Order Date]])</f>
        <v>3</v>
      </c>
      <c r="O866" t="str">
        <f>TEXT(SalesData[[#This Row],[Order Date]],"mmmm")</f>
        <v>March</v>
      </c>
      <c r="P866" t="str">
        <f>TEXT(SalesData[[#This Row],[Order Date]], "mmmm yyyyy")</f>
        <v>March 2024</v>
      </c>
      <c r="Q866" s="3">
        <f>IF(SalesData[[#This Row],[Total Sales]]=0,0,SalesData[[#This Row],[Profit]]/SalesData[[#This Row],[Total Sales]])</f>
        <v>0.26591789892030482</v>
      </c>
    </row>
    <row r="867" spans="1:17" x14ac:dyDescent="0.3">
      <c r="A867" t="s">
        <v>919</v>
      </c>
      <c r="B867" s="2">
        <v>45355</v>
      </c>
      <c r="C867" t="s">
        <v>41</v>
      </c>
      <c r="D867" t="s">
        <v>67</v>
      </c>
      <c r="E867" t="s">
        <v>27</v>
      </c>
      <c r="F867" t="s">
        <v>49</v>
      </c>
      <c r="G867" t="s">
        <v>50</v>
      </c>
      <c r="H867">
        <v>5</v>
      </c>
      <c r="I867">
        <v>53.83</v>
      </c>
      <c r="J867">
        <v>269.14999999999998</v>
      </c>
      <c r="K867">
        <v>61.17</v>
      </c>
      <c r="L867" t="s">
        <v>34</v>
      </c>
      <c r="M867">
        <f>YEAR(SalesData[[#This Row],[Order Date]])</f>
        <v>2024</v>
      </c>
      <c r="N867">
        <f>MONTH(SalesData[[#This Row],[Order Date]])</f>
        <v>3</v>
      </c>
      <c r="O867" t="str">
        <f>TEXT(SalesData[[#This Row],[Order Date]],"mmmm")</f>
        <v>March</v>
      </c>
      <c r="P867" t="str">
        <f>TEXT(SalesData[[#This Row],[Order Date]], "mmmm yyyyy")</f>
        <v>March 2024</v>
      </c>
      <c r="Q867" s="3">
        <f>IF(SalesData[[#This Row],[Total Sales]]=0,0,SalesData[[#This Row],[Profit]]/SalesData[[#This Row],[Total Sales]])</f>
        <v>0.22727103845439348</v>
      </c>
    </row>
    <row r="868" spans="1:17" x14ac:dyDescent="0.3">
      <c r="A868" t="s">
        <v>920</v>
      </c>
      <c r="B868" s="2">
        <v>45357</v>
      </c>
      <c r="C868" t="s">
        <v>20</v>
      </c>
      <c r="D868" t="s">
        <v>121</v>
      </c>
      <c r="E868" t="s">
        <v>37</v>
      </c>
      <c r="F868" t="s">
        <v>32</v>
      </c>
      <c r="G868" t="s">
        <v>60</v>
      </c>
      <c r="H868">
        <v>3</v>
      </c>
      <c r="I868">
        <v>1130.6300000000001</v>
      </c>
      <c r="J868">
        <v>3391.89</v>
      </c>
      <c r="K868">
        <v>471.89</v>
      </c>
      <c r="L868" t="s">
        <v>18</v>
      </c>
      <c r="M868">
        <f>YEAR(SalesData[[#This Row],[Order Date]])</f>
        <v>2024</v>
      </c>
      <c r="N868">
        <f>MONTH(SalesData[[#This Row],[Order Date]])</f>
        <v>3</v>
      </c>
      <c r="O868" t="str">
        <f>TEXT(SalesData[[#This Row],[Order Date]],"mmmm")</f>
        <v>March</v>
      </c>
      <c r="P868" t="str">
        <f>TEXT(SalesData[[#This Row],[Order Date]], "mmmm yyyyy")</f>
        <v>March 2024</v>
      </c>
      <c r="Q868" s="3">
        <f>IF(SalesData[[#This Row],[Total Sales]]=0,0,SalesData[[#This Row],[Profit]]/SalesData[[#This Row],[Total Sales]])</f>
        <v>0.13912302580567176</v>
      </c>
    </row>
    <row r="869" spans="1:17" x14ac:dyDescent="0.3">
      <c r="A869" t="s">
        <v>921</v>
      </c>
      <c r="B869" s="2">
        <v>45357</v>
      </c>
      <c r="C869" t="s">
        <v>41</v>
      </c>
      <c r="D869" t="s">
        <v>67</v>
      </c>
      <c r="E869" t="s">
        <v>27</v>
      </c>
      <c r="F869" t="s">
        <v>22</v>
      </c>
      <c r="G869" t="s">
        <v>43</v>
      </c>
      <c r="H869">
        <v>9</v>
      </c>
      <c r="I869">
        <v>2231.79</v>
      </c>
      <c r="J869">
        <v>20086.11</v>
      </c>
      <c r="K869">
        <v>4393.2</v>
      </c>
      <c r="L869" t="s">
        <v>18</v>
      </c>
      <c r="M869">
        <f>YEAR(SalesData[[#This Row],[Order Date]])</f>
        <v>2024</v>
      </c>
      <c r="N869">
        <f>MONTH(SalesData[[#This Row],[Order Date]])</f>
        <v>3</v>
      </c>
      <c r="O869" t="str">
        <f>TEXT(SalesData[[#This Row],[Order Date]],"mmmm")</f>
        <v>March</v>
      </c>
      <c r="P869" t="str">
        <f>TEXT(SalesData[[#This Row],[Order Date]], "mmmm yyyyy")</f>
        <v>March 2024</v>
      </c>
      <c r="Q869" s="3">
        <f>IF(SalesData[[#This Row],[Total Sales]]=0,0,SalesData[[#This Row],[Profit]]/SalesData[[#This Row],[Total Sales]])</f>
        <v>0.21871830832351311</v>
      </c>
    </row>
    <row r="870" spans="1:17" x14ac:dyDescent="0.3">
      <c r="A870" t="s">
        <v>922</v>
      </c>
      <c r="B870" s="2">
        <v>45357</v>
      </c>
      <c r="C870" t="s">
        <v>20</v>
      </c>
      <c r="D870" t="s">
        <v>21</v>
      </c>
      <c r="E870" t="s">
        <v>37</v>
      </c>
      <c r="F870" t="s">
        <v>46</v>
      </c>
      <c r="G870" t="s">
        <v>123</v>
      </c>
      <c r="H870">
        <v>5</v>
      </c>
      <c r="I870">
        <v>1919.62</v>
      </c>
      <c r="J870">
        <v>9598.1</v>
      </c>
      <c r="K870">
        <v>2539.9699999999998</v>
      </c>
      <c r="L870" t="s">
        <v>18</v>
      </c>
      <c r="M870">
        <f>YEAR(SalesData[[#This Row],[Order Date]])</f>
        <v>2024</v>
      </c>
      <c r="N870">
        <f>MONTH(SalesData[[#This Row],[Order Date]])</f>
        <v>3</v>
      </c>
      <c r="O870" t="str">
        <f>TEXT(SalesData[[#This Row],[Order Date]],"mmmm")</f>
        <v>March</v>
      </c>
      <c r="P870" t="str">
        <f>TEXT(SalesData[[#This Row],[Order Date]], "mmmm yyyyy")</f>
        <v>March 2024</v>
      </c>
      <c r="Q870" s="3">
        <f>IF(SalesData[[#This Row],[Total Sales]]=0,0,SalesData[[#This Row],[Profit]]/SalesData[[#This Row],[Total Sales]])</f>
        <v>0.26463258353215735</v>
      </c>
    </row>
    <row r="871" spans="1:17" x14ac:dyDescent="0.3">
      <c r="A871" t="s">
        <v>923</v>
      </c>
      <c r="B871" s="2">
        <v>45359</v>
      </c>
      <c r="C871" t="s">
        <v>30</v>
      </c>
      <c r="D871" t="s">
        <v>52</v>
      </c>
      <c r="E871" t="s">
        <v>15</v>
      </c>
      <c r="F871" t="s">
        <v>46</v>
      </c>
      <c r="G871" t="s">
        <v>47</v>
      </c>
      <c r="H871">
        <v>5</v>
      </c>
      <c r="I871">
        <v>2417.7199999999998</v>
      </c>
      <c r="J871">
        <v>12088.6</v>
      </c>
      <c r="K871">
        <v>2557.2399999999998</v>
      </c>
      <c r="L871" t="s">
        <v>34</v>
      </c>
      <c r="M871">
        <f>YEAR(SalesData[[#This Row],[Order Date]])</f>
        <v>2024</v>
      </c>
      <c r="N871">
        <f>MONTH(SalesData[[#This Row],[Order Date]])</f>
        <v>3</v>
      </c>
      <c r="O871" t="str">
        <f>TEXT(SalesData[[#This Row],[Order Date]],"mmmm")</f>
        <v>March</v>
      </c>
      <c r="P871" t="str">
        <f>TEXT(SalesData[[#This Row],[Order Date]], "mmmm yyyyy")</f>
        <v>March 2024</v>
      </c>
      <c r="Q871" s="3">
        <f>IF(SalesData[[#This Row],[Total Sales]]=0,0,SalesData[[#This Row],[Profit]]/SalesData[[#This Row],[Total Sales]])</f>
        <v>0.21154145227735219</v>
      </c>
    </row>
    <row r="872" spans="1:17" x14ac:dyDescent="0.3">
      <c r="A872" t="s">
        <v>924</v>
      </c>
      <c r="B872" s="2">
        <v>45362</v>
      </c>
      <c r="C872" t="s">
        <v>41</v>
      </c>
      <c r="D872" t="s">
        <v>67</v>
      </c>
      <c r="E872" t="s">
        <v>15</v>
      </c>
      <c r="F872" t="s">
        <v>46</v>
      </c>
      <c r="G872" t="s">
        <v>47</v>
      </c>
      <c r="H872">
        <v>2</v>
      </c>
      <c r="I872">
        <v>2022.36</v>
      </c>
      <c r="J872">
        <v>4044.72</v>
      </c>
      <c r="K872">
        <v>1135.07</v>
      </c>
      <c r="L872" t="s">
        <v>34</v>
      </c>
      <c r="M872">
        <f>YEAR(SalesData[[#This Row],[Order Date]])</f>
        <v>2024</v>
      </c>
      <c r="N872">
        <f>MONTH(SalesData[[#This Row],[Order Date]])</f>
        <v>3</v>
      </c>
      <c r="O872" t="str">
        <f>TEXT(SalesData[[#This Row],[Order Date]],"mmmm")</f>
        <v>March</v>
      </c>
      <c r="P872" t="str">
        <f>TEXT(SalesData[[#This Row],[Order Date]], "mmmm yyyyy")</f>
        <v>March 2024</v>
      </c>
      <c r="Q872" s="3">
        <f>IF(SalesData[[#This Row],[Total Sales]]=0,0,SalesData[[#This Row],[Profit]]/SalesData[[#This Row],[Total Sales]])</f>
        <v>0.28063005597420837</v>
      </c>
    </row>
    <row r="873" spans="1:17" x14ac:dyDescent="0.3">
      <c r="A873" t="s">
        <v>925</v>
      </c>
      <c r="B873" s="2">
        <v>45362</v>
      </c>
      <c r="C873" t="s">
        <v>13</v>
      </c>
      <c r="D873" t="s">
        <v>36</v>
      </c>
      <c r="E873" t="s">
        <v>37</v>
      </c>
      <c r="F873" t="s">
        <v>49</v>
      </c>
      <c r="G873" t="s">
        <v>94</v>
      </c>
      <c r="H873">
        <v>2</v>
      </c>
      <c r="I873">
        <v>1402.57</v>
      </c>
      <c r="J873">
        <v>2805.14</v>
      </c>
      <c r="K873">
        <v>513.79</v>
      </c>
      <c r="L873" t="s">
        <v>34</v>
      </c>
      <c r="M873">
        <f>YEAR(SalesData[[#This Row],[Order Date]])</f>
        <v>2024</v>
      </c>
      <c r="N873">
        <f>MONTH(SalesData[[#This Row],[Order Date]])</f>
        <v>3</v>
      </c>
      <c r="O873" t="str">
        <f>TEXT(SalesData[[#This Row],[Order Date]],"mmmm")</f>
        <v>March</v>
      </c>
      <c r="P873" t="str">
        <f>TEXT(SalesData[[#This Row],[Order Date]], "mmmm yyyyy")</f>
        <v>March 2024</v>
      </c>
      <c r="Q873" s="3">
        <f>IF(SalesData[[#This Row],[Total Sales]]=0,0,SalesData[[#This Row],[Profit]]/SalesData[[#This Row],[Total Sales]])</f>
        <v>0.18316019877795761</v>
      </c>
    </row>
    <row r="874" spans="1:17" x14ac:dyDescent="0.3">
      <c r="A874" t="s">
        <v>926</v>
      </c>
      <c r="B874" s="2">
        <v>45364</v>
      </c>
      <c r="C874" t="s">
        <v>30</v>
      </c>
      <c r="D874" t="s">
        <v>31</v>
      </c>
      <c r="E874" t="s">
        <v>27</v>
      </c>
      <c r="F874" t="s">
        <v>16</v>
      </c>
      <c r="G874" t="s">
        <v>38</v>
      </c>
      <c r="H874">
        <v>5</v>
      </c>
      <c r="I874">
        <v>2437.27</v>
      </c>
      <c r="J874">
        <v>12186.35</v>
      </c>
      <c r="K874">
        <v>3622.3</v>
      </c>
      <c r="L874" t="s">
        <v>18</v>
      </c>
      <c r="M874">
        <f>YEAR(SalesData[[#This Row],[Order Date]])</f>
        <v>2024</v>
      </c>
      <c r="N874">
        <f>MONTH(SalesData[[#This Row],[Order Date]])</f>
        <v>3</v>
      </c>
      <c r="O874" t="str">
        <f>TEXT(SalesData[[#This Row],[Order Date]],"mmmm")</f>
        <v>March</v>
      </c>
      <c r="P874" t="str">
        <f>TEXT(SalesData[[#This Row],[Order Date]], "mmmm yyyyy")</f>
        <v>March 2024</v>
      </c>
      <c r="Q874" s="3">
        <f>IF(SalesData[[#This Row],[Total Sales]]=0,0,SalesData[[#This Row],[Profit]]/SalesData[[#This Row],[Total Sales]])</f>
        <v>0.29724240646296884</v>
      </c>
    </row>
    <row r="875" spans="1:17" x14ac:dyDescent="0.3">
      <c r="A875" t="s">
        <v>927</v>
      </c>
      <c r="B875" s="2">
        <v>45366</v>
      </c>
      <c r="C875" t="s">
        <v>25</v>
      </c>
      <c r="D875" t="s">
        <v>71</v>
      </c>
      <c r="E875" t="s">
        <v>37</v>
      </c>
      <c r="F875" t="s">
        <v>32</v>
      </c>
      <c r="G875" t="s">
        <v>99</v>
      </c>
      <c r="H875">
        <v>5</v>
      </c>
      <c r="I875">
        <v>1326.63</v>
      </c>
      <c r="J875">
        <v>6633.15</v>
      </c>
      <c r="K875">
        <v>1127.9000000000001</v>
      </c>
      <c r="L875" t="s">
        <v>34</v>
      </c>
      <c r="M875">
        <f>YEAR(SalesData[[#This Row],[Order Date]])</f>
        <v>2024</v>
      </c>
      <c r="N875">
        <f>MONTH(SalesData[[#This Row],[Order Date]])</f>
        <v>3</v>
      </c>
      <c r="O875" t="str">
        <f>TEXT(SalesData[[#This Row],[Order Date]],"mmmm")</f>
        <v>March</v>
      </c>
      <c r="P875" t="str">
        <f>TEXT(SalesData[[#This Row],[Order Date]], "mmmm yyyyy")</f>
        <v>March 2024</v>
      </c>
      <c r="Q875" s="3">
        <f>IF(SalesData[[#This Row],[Total Sales]]=0,0,SalesData[[#This Row],[Profit]]/SalesData[[#This Row],[Total Sales]])</f>
        <v>0.17003987547394528</v>
      </c>
    </row>
    <row r="876" spans="1:17" x14ac:dyDescent="0.3">
      <c r="A876" t="s">
        <v>928</v>
      </c>
      <c r="B876" s="2">
        <v>45367</v>
      </c>
      <c r="C876" t="s">
        <v>30</v>
      </c>
      <c r="D876" t="s">
        <v>52</v>
      </c>
      <c r="E876" t="s">
        <v>15</v>
      </c>
      <c r="F876" t="s">
        <v>16</v>
      </c>
      <c r="G876" t="s">
        <v>17</v>
      </c>
      <c r="H876">
        <v>2</v>
      </c>
      <c r="I876">
        <v>511.46</v>
      </c>
      <c r="J876">
        <v>1022.92</v>
      </c>
      <c r="K876">
        <v>251.81</v>
      </c>
      <c r="L876" t="s">
        <v>18</v>
      </c>
      <c r="M876">
        <f>YEAR(SalesData[[#This Row],[Order Date]])</f>
        <v>2024</v>
      </c>
      <c r="N876">
        <f>MONTH(SalesData[[#This Row],[Order Date]])</f>
        <v>3</v>
      </c>
      <c r="O876" t="str">
        <f>TEXT(SalesData[[#This Row],[Order Date]],"mmmm")</f>
        <v>March</v>
      </c>
      <c r="P876" t="str">
        <f>TEXT(SalesData[[#This Row],[Order Date]], "mmmm yyyyy")</f>
        <v>March 2024</v>
      </c>
      <c r="Q876" s="3">
        <f>IF(SalesData[[#This Row],[Total Sales]]=0,0,SalesData[[#This Row],[Profit]]/SalesData[[#This Row],[Total Sales]])</f>
        <v>0.24616783326164315</v>
      </c>
    </row>
    <row r="877" spans="1:17" x14ac:dyDescent="0.3">
      <c r="A877" t="s">
        <v>929</v>
      </c>
      <c r="B877" s="2">
        <v>45367</v>
      </c>
      <c r="C877" t="s">
        <v>20</v>
      </c>
      <c r="D877" t="s">
        <v>121</v>
      </c>
      <c r="E877" t="s">
        <v>37</v>
      </c>
      <c r="F877" t="s">
        <v>22</v>
      </c>
      <c r="G877" t="s">
        <v>91</v>
      </c>
      <c r="H877">
        <v>3</v>
      </c>
      <c r="I877">
        <v>208.89</v>
      </c>
      <c r="J877">
        <v>626.66999999999996</v>
      </c>
      <c r="K877">
        <v>135.36000000000001</v>
      </c>
      <c r="L877" t="s">
        <v>18</v>
      </c>
      <c r="M877">
        <f>YEAR(SalesData[[#This Row],[Order Date]])</f>
        <v>2024</v>
      </c>
      <c r="N877">
        <f>MONTH(SalesData[[#This Row],[Order Date]])</f>
        <v>3</v>
      </c>
      <c r="O877" t="str">
        <f>TEXT(SalesData[[#This Row],[Order Date]],"mmmm")</f>
        <v>March</v>
      </c>
      <c r="P877" t="str">
        <f>TEXT(SalesData[[#This Row],[Order Date]], "mmmm yyyyy")</f>
        <v>March 2024</v>
      </c>
      <c r="Q877" s="3">
        <f>IF(SalesData[[#This Row],[Total Sales]]=0,0,SalesData[[#This Row],[Profit]]/SalesData[[#This Row],[Total Sales]])</f>
        <v>0.21599885106994116</v>
      </c>
    </row>
    <row r="878" spans="1:17" x14ac:dyDescent="0.3">
      <c r="A878" t="s">
        <v>930</v>
      </c>
      <c r="B878" s="2">
        <v>45374</v>
      </c>
      <c r="C878" t="s">
        <v>20</v>
      </c>
      <c r="D878" t="s">
        <v>21</v>
      </c>
      <c r="E878" t="s">
        <v>15</v>
      </c>
      <c r="F878" t="s">
        <v>16</v>
      </c>
      <c r="G878" t="s">
        <v>82</v>
      </c>
      <c r="H878">
        <v>6</v>
      </c>
      <c r="I878">
        <v>2176.9499999999998</v>
      </c>
      <c r="J878">
        <v>13061.7</v>
      </c>
      <c r="K878">
        <v>1768.95</v>
      </c>
      <c r="L878" t="s">
        <v>18</v>
      </c>
      <c r="M878">
        <f>YEAR(SalesData[[#This Row],[Order Date]])</f>
        <v>2024</v>
      </c>
      <c r="N878">
        <f>MONTH(SalesData[[#This Row],[Order Date]])</f>
        <v>3</v>
      </c>
      <c r="O878" t="str">
        <f>TEXT(SalesData[[#This Row],[Order Date]],"mmmm")</f>
        <v>March</v>
      </c>
      <c r="P878" t="str">
        <f>TEXT(SalesData[[#This Row],[Order Date]], "mmmm yyyyy")</f>
        <v>March 2024</v>
      </c>
      <c r="Q878" s="3">
        <f>IF(SalesData[[#This Row],[Total Sales]]=0,0,SalesData[[#This Row],[Profit]]/SalesData[[#This Row],[Total Sales]])</f>
        <v>0.1354303038654999</v>
      </c>
    </row>
    <row r="879" spans="1:17" x14ac:dyDescent="0.3">
      <c r="A879" t="s">
        <v>931</v>
      </c>
      <c r="B879" s="2">
        <v>45375</v>
      </c>
      <c r="C879" t="s">
        <v>25</v>
      </c>
      <c r="D879" t="s">
        <v>26</v>
      </c>
      <c r="E879" t="s">
        <v>27</v>
      </c>
      <c r="F879" t="s">
        <v>32</v>
      </c>
      <c r="G879" t="s">
        <v>99</v>
      </c>
      <c r="H879">
        <v>1</v>
      </c>
      <c r="I879">
        <v>1302.27</v>
      </c>
      <c r="J879">
        <v>1302.27</v>
      </c>
      <c r="K879">
        <v>142.43</v>
      </c>
      <c r="L879" t="s">
        <v>34</v>
      </c>
      <c r="M879">
        <f>YEAR(SalesData[[#This Row],[Order Date]])</f>
        <v>2024</v>
      </c>
      <c r="N879">
        <f>MONTH(SalesData[[#This Row],[Order Date]])</f>
        <v>3</v>
      </c>
      <c r="O879" t="str">
        <f>TEXT(SalesData[[#This Row],[Order Date]],"mmmm")</f>
        <v>March</v>
      </c>
      <c r="P879" t="str">
        <f>TEXT(SalesData[[#This Row],[Order Date]], "mmmm yyyyy")</f>
        <v>March 2024</v>
      </c>
      <c r="Q879" s="3">
        <f>IF(SalesData[[#This Row],[Total Sales]]=0,0,SalesData[[#This Row],[Profit]]/SalesData[[#This Row],[Total Sales]])</f>
        <v>0.10937056063642717</v>
      </c>
    </row>
    <row r="880" spans="1:17" x14ac:dyDescent="0.3">
      <c r="A880" t="s">
        <v>932</v>
      </c>
      <c r="B880" s="2">
        <v>45375</v>
      </c>
      <c r="C880" t="s">
        <v>41</v>
      </c>
      <c r="D880" t="s">
        <v>67</v>
      </c>
      <c r="E880" t="s">
        <v>15</v>
      </c>
      <c r="F880" t="s">
        <v>32</v>
      </c>
      <c r="G880" t="s">
        <v>56</v>
      </c>
      <c r="H880">
        <v>1</v>
      </c>
      <c r="I880">
        <v>2111.5500000000002</v>
      </c>
      <c r="J880">
        <v>2111.5500000000002</v>
      </c>
      <c r="K880">
        <v>410.18</v>
      </c>
      <c r="L880" t="s">
        <v>34</v>
      </c>
      <c r="M880">
        <f>YEAR(SalesData[[#This Row],[Order Date]])</f>
        <v>2024</v>
      </c>
      <c r="N880">
        <f>MONTH(SalesData[[#This Row],[Order Date]])</f>
        <v>3</v>
      </c>
      <c r="O880" t="str">
        <f>TEXT(SalesData[[#This Row],[Order Date]],"mmmm")</f>
        <v>March</v>
      </c>
      <c r="P880" t="str">
        <f>TEXT(SalesData[[#This Row],[Order Date]], "mmmm yyyyy")</f>
        <v>March 2024</v>
      </c>
      <c r="Q880" s="3">
        <f>IF(SalesData[[#This Row],[Total Sales]]=0,0,SalesData[[#This Row],[Profit]]/SalesData[[#This Row],[Total Sales]])</f>
        <v>0.19425540479742368</v>
      </c>
    </row>
    <row r="881" spans="1:17" x14ac:dyDescent="0.3">
      <c r="A881" t="s">
        <v>933</v>
      </c>
      <c r="B881" s="2">
        <v>45376</v>
      </c>
      <c r="C881" t="s">
        <v>20</v>
      </c>
      <c r="D881" t="s">
        <v>121</v>
      </c>
      <c r="E881" t="s">
        <v>37</v>
      </c>
      <c r="F881" t="s">
        <v>16</v>
      </c>
      <c r="G881" t="s">
        <v>82</v>
      </c>
      <c r="H881">
        <v>1</v>
      </c>
      <c r="I881">
        <v>344.51</v>
      </c>
      <c r="J881">
        <v>344.51</v>
      </c>
      <c r="K881">
        <v>71.97</v>
      </c>
      <c r="L881" t="s">
        <v>18</v>
      </c>
      <c r="M881">
        <f>YEAR(SalesData[[#This Row],[Order Date]])</f>
        <v>2024</v>
      </c>
      <c r="N881">
        <f>MONTH(SalesData[[#This Row],[Order Date]])</f>
        <v>3</v>
      </c>
      <c r="O881" t="str">
        <f>TEXT(SalesData[[#This Row],[Order Date]],"mmmm")</f>
        <v>March</v>
      </c>
      <c r="P881" t="str">
        <f>TEXT(SalesData[[#This Row],[Order Date]], "mmmm yyyyy")</f>
        <v>March 2024</v>
      </c>
      <c r="Q881" s="3">
        <f>IF(SalesData[[#This Row],[Total Sales]]=0,0,SalesData[[#This Row],[Profit]]/SalesData[[#This Row],[Total Sales]])</f>
        <v>0.20890540187512699</v>
      </c>
    </row>
    <row r="882" spans="1:17" x14ac:dyDescent="0.3">
      <c r="A882" t="s">
        <v>934</v>
      </c>
      <c r="B882" s="2">
        <v>45377</v>
      </c>
      <c r="C882" t="s">
        <v>13</v>
      </c>
      <c r="D882" t="s">
        <v>36</v>
      </c>
      <c r="E882" t="s">
        <v>37</v>
      </c>
      <c r="F882" t="s">
        <v>32</v>
      </c>
      <c r="G882" t="s">
        <v>99</v>
      </c>
      <c r="H882">
        <v>5</v>
      </c>
      <c r="I882">
        <v>895.42</v>
      </c>
      <c r="J882">
        <v>4477.1000000000004</v>
      </c>
      <c r="K882">
        <v>1015.72</v>
      </c>
      <c r="L882" t="s">
        <v>34</v>
      </c>
      <c r="M882">
        <f>YEAR(SalesData[[#This Row],[Order Date]])</f>
        <v>2024</v>
      </c>
      <c r="N882">
        <f>MONTH(SalesData[[#This Row],[Order Date]])</f>
        <v>3</v>
      </c>
      <c r="O882" t="str">
        <f>TEXT(SalesData[[#This Row],[Order Date]],"mmmm")</f>
        <v>March</v>
      </c>
      <c r="P882" t="str">
        <f>TEXT(SalesData[[#This Row],[Order Date]], "mmmm yyyyy")</f>
        <v>March 2024</v>
      </c>
      <c r="Q882" s="3">
        <f>IF(SalesData[[#This Row],[Total Sales]]=0,0,SalesData[[#This Row],[Profit]]/SalesData[[#This Row],[Total Sales]])</f>
        <v>0.22687007214491522</v>
      </c>
    </row>
    <row r="883" spans="1:17" x14ac:dyDescent="0.3">
      <c r="A883" t="s">
        <v>935</v>
      </c>
      <c r="B883" s="2">
        <v>45378</v>
      </c>
      <c r="C883" t="s">
        <v>41</v>
      </c>
      <c r="D883" t="s">
        <v>67</v>
      </c>
      <c r="E883" t="s">
        <v>27</v>
      </c>
      <c r="F883" t="s">
        <v>32</v>
      </c>
      <c r="G883" t="s">
        <v>60</v>
      </c>
      <c r="H883">
        <v>8</v>
      </c>
      <c r="I883">
        <v>1828.92</v>
      </c>
      <c r="J883">
        <v>14631.36</v>
      </c>
      <c r="K883">
        <v>4318.74</v>
      </c>
      <c r="L883" t="s">
        <v>34</v>
      </c>
      <c r="M883">
        <f>YEAR(SalesData[[#This Row],[Order Date]])</f>
        <v>2024</v>
      </c>
      <c r="N883">
        <f>MONTH(SalesData[[#This Row],[Order Date]])</f>
        <v>3</v>
      </c>
      <c r="O883" t="str">
        <f>TEXT(SalesData[[#This Row],[Order Date]],"mmmm")</f>
        <v>March</v>
      </c>
      <c r="P883" t="str">
        <f>TEXT(SalesData[[#This Row],[Order Date]], "mmmm yyyyy")</f>
        <v>March 2024</v>
      </c>
      <c r="Q883" s="3">
        <f>IF(SalesData[[#This Row],[Total Sales]]=0,0,SalesData[[#This Row],[Profit]]/SalesData[[#This Row],[Total Sales]])</f>
        <v>0.29517010038711367</v>
      </c>
    </row>
    <row r="884" spans="1:17" x14ac:dyDescent="0.3">
      <c r="A884" t="s">
        <v>936</v>
      </c>
      <c r="B884" s="2">
        <v>45378</v>
      </c>
      <c r="C884" t="s">
        <v>41</v>
      </c>
      <c r="D884" t="s">
        <v>42</v>
      </c>
      <c r="E884" t="s">
        <v>15</v>
      </c>
      <c r="F884" t="s">
        <v>46</v>
      </c>
      <c r="G884" t="s">
        <v>68</v>
      </c>
      <c r="H884">
        <v>9</v>
      </c>
      <c r="I884">
        <v>1739.34</v>
      </c>
      <c r="J884">
        <v>15654.06</v>
      </c>
      <c r="K884">
        <v>3683.44</v>
      </c>
      <c r="L884" t="s">
        <v>18</v>
      </c>
      <c r="M884">
        <f>YEAR(SalesData[[#This Row],[Order Date]])</f>
        <v>2024</v>
      </c>
      <c r="N884">
        <f>MONTH(SalesData[[#This Row],[Order Date]])</f>
        <v>3</v>
      </c>
      <c r="O884" t="str">
        <f>TEXT(SalesData[[#This Row],[Order Date]],"mmmm")</f>
        <v>March</v>
      </c>
      <c r="P884" t="str">
        <f>TEXT(SalesData[[#This Row],[Order Date]], "mmmm yyyyy")</f>
        <v>March 2024</v>
      </c>
      <c r="Q884" s="3">
        <f>IF(SalesData[[#This Row],[Total Sales]]=0,0,SalesData[[#This Row],[Profit]]/SalesData[[#This Row],[Total Sales]])</f>
        <v>0.23530253493342942</v>
      </c>
    </row>
    <row r="885" spans="1:17" x14ac:dyDescent="0.3">
      <c r="A885" t="s">
        <v>937</v>
      </c>
      <c r="B885" s="2">
        <v>45378</v>
      </c>
      <c r="C885" t="s">
        <v>25</v>
      </c>
      <c r="D885" t="s">
        <v>26</v>
      </c>
      <c r="E885" t="s">
        <v>37</v>
      </c>
      <c r="F885" t="s">
        <v>46</v>
      </c>
      <c r="G885" t="s">
        <v>53</v>
      </c>
      <c r="H885">
        <v>2</v>
      </c>
      <c r="I885">
        <v>390.23</v>
      </c>
      <c r="J885">
        <v>780.46</v>
      </c>
      <c r="K885">
        <v>96.11</v>
      </c>
      <c r="L885" t="s">
        <v>34</v>
      </c>
      <c r="M885">
        <f>YEAR(SalesData[[#This Row],[Order Date]])</f>
        <v>2024</v>
      </c>
      <c r="N885">
        <f>MONTH(SalesData[[#This Row],[Order Date]])</f>
        <v>3</v>
      </c>
      <c r="O885" t="str">
        <f>TEXT(SalesData[[#This Row],[Order Date]],"mmmm")</f>
        <v>March</v>
      </c>
      <c r="P885" t="str">
        <f>TEXT(SalesData[[#This Row],[Order Date]], "mmmm yyyyy")</f>
        <v>March 2024</v>
      </c>
      <c r="Q885" s="3">
        <f>IF(SalesData[[#This Row],[Total Sales]]=0,0,SalesData[[#This Row],[Profit]]/SalesData[[#This Row],[Total Sales]])</f>
        <v>0.12314532455218717</v>
      </c>
    </row>
    <row r="886" spans="1:17" x14ac:dyDescent="0.3">
      <c r="A886" t="s">
        <v>938</v>
      </c>
      <c r="B886" s="2">
        <v>45378</v>
      </c>
      <c r="C886" t="s">
        <v>20</v>
      </c>
      <c r="D886" t="s">
        <v>121</v>
      </c>
      <c r="E886" t="s">
        <v>27</v>
      </c>
      <c r="F886" t="s">
        <v>22</v>
      </c>
      <c r="G886" t="s">
        <v>58</v>
      </c>
      <c r="H886">
        <v>9</v>
      </c>
      <c r="I886">
        <v>122.69</v>
      </c>
      <c r="J886">
        <v>1104.21</v>
      </c>
      <c r="K886">
        <v>259.58</v>
      </c>
      <c r="L886" t="s">
        <v>34</v>
      </c>
      <c r="M886">
        <f>YEAR(SalesData[[#This Row],[Order Date]])</f>
        <v>2024</v>
      </c>
      <c r="N886">
        <f>MONTH(SalesData[[#This Row],[Order Date]])</f>
        <v>3</v>
      </c>
      <c r="O886" t="str">
        <f>TEXT(SalesData[[#This Row],[Order Date]],"mmmm")</f>
        <v>March</v>
      </c>
      <c r="P886" t="str">
        <f>TEXT(SalesData[[#This Row],[Order Date]], "mmmm yyyyy")</f>
        <v>March 2024</v>
      </c>
      <c r="Q886" s="3">
        <f>IF(SalesData[[#This Row],[Total Sales]]=0,0,SalesData[[#This Row],[Profit]]/SalesData[[#This Row],[Total Sales]])</f>
        <v>0.23508209489137027</v>
      </c>
    </row>
    <row r="887" spans="1:17" x14ac:dyDescent="0.3">
      <c r="A887" t="s">
        <v>939</v>
      </c>
      <c r="B887" s="2">
        <v>45378</v>
      </c>
      <c r="C887" t="s">
        <v>30</v>
      </c>
      <c r="D887" t="s">
        <v>31</v>
      </c>
      <c r="E887" t="s">
        <v>27</v>
      </c>
      <c r="F887" t="s">
        <v>49</v>
      </c>
      <c r="G887" t="s">
        <v>94</v>
      </c>
      <c r="H887">
        <v>7</v>
      </c>
      <c r="I887">
        <v>1695.52</v>
      </c>
      <c r="J887">
        <v>11868.64</v>
      </c>
      <c r="K887">
        <v>2568.87</v>
      </c>
      <c r="L887" t="s">
        <v>34</v>
      </c>
      <c r="M887">
        <f>YEAR(SalesData[[#This Row],[Order Date]])</f>
        <v>2024</v>
      </c>
      <c r="N887">
        <f>MONTH(SalesData[[#This Row],[Order Date]])</f>
        <v>3</v>
      </c>
      <c r="O887" t="str">
        <f>TEXT(SalesData[[#This Row],[Order Date]],"mmmm")</f>
        <v>March</v>
      </c>
      <c r="P887" t="str">
        <f>TEXT(SalesData[[#This Row],[Order Date]], "mmmm yyyyy")</f>
        <v>March 2024</v>
      </c>
      <c r="Q887" s="3">
        <f>IF(SalesData[[#This Row],[Total Sales]]=0,0,SalesData[[#This Row],[Profit]]/SalesData[[#This Row],[Total Sales]])</f>
        <v>0.21644181641704527</v>
      </c>
    </row>
    <row r="888" spans="1:17" x14ac:dyDescent="0.3">
      <c r="A888" t="s">
        <v>940</v>
      </c>
      <c r="B888" s="2">
        <v>45378</v>
      </c>
      <c r="C888" t="s">
        <v>30</v>
      </c>
      <c r="D888" t="s">
        <v>31</v>
      </c>
      <c r="E888" t="s">
        <v>27</v>
      </c>
      <c r="F888" t="s">
        <v>49</v>
      </c>
      <c r="G888" t="s">
        <v>72</v>
      </c>
      <c r="H888">
        <v>7</v>
      </c>
      <c r="I888">
        <v>2186.73</v>
      </c>
      <c r="J888">
        <v>15307.11</v>
      </c>
      <c r="K888">
        <v>3198.72</v>
      </c>
      <c r="L888" t="s">
        <v>18</v>
      </c>
      <c r="M888">
        <f>YEAR(SalesData[[#This Row],[Order Date]])</f>
        <v>2024</v>
      </c>
      <c r="N888">
        <f>MONTH(SalesData[[#This Row],[Order Date]])</f>
        <v>3</v>
      </c>
      <c r="O888" t="str">
        <f>TEXT(SalesData[[#This Row],[Order Date]],"mmmm")</f>
        <v>March</v>
      </c>
      <c r="P888" t="str">
        <f>TEXT(SalesData[[#This Row],[Order Date]], "mmmm yyyyy")</f>
        <v>March 2024</v>
      </c>
      <c r="Q888" s="3">
        <f>IF(SalesData[[#This Row],[Total Sales]]=0,0,SalesData[[#This Row],[Profit]]/SalesData[[#This Row],[Total Sales]])</f>
        <v>0.208969557284164</v>
      </c>
    </row>
    <row r="889" spans="1:17" x14ac:dyDescent="0.3">
      <c r="A889" t="s">
        <v>941</v>
      </c>
      <c r="B889" s="2">
        <v>45379</v>
      </c>
      <c r="C889" t="s">
        <v>13</v>
      </c>
      <c r="D889" t="s">
        <v>36</v>
      </c>
      <c r="E889" t="s">
        <v>37</v>
      </c>
      <c r="F889" t="s">
        <v>16</v>
      </c>
      <c r="G889" t="s">
        <v>38</v>
      </c>
      <c r="H889">
        <v>7</v>
      </c>
      <c r="I889">
        <v>1040.99</v>
      </c>
      <c r="J889">
        <v>7286.93</v>
      </c>
      <c r="K889">
        <v>1562.94</v>
      </c>
      <c r="L889" t="s">
        <v>34</v>
      </c>
      <c r="M889">
        <f>YEAR(SalesData[[#This Row],[Order Date]])</f>
        <v>2024</v>
      </c>
      <c r="N889">
        <f>MONTH(SalesData[[#This Row],[Order Date]])</f>
        <v>3</v>
      </c>
      <c r="O889" t="str">
        <f>TEXT(SalesData[[#This Row],[Order Date]],"mmmm")</f>
        <v>March</v>
      </c>
      <c r="P889" t="str">
        <f>TEXT(SalesData[[#This Row],[Order Date]], "mmmm yyyyy")</f>
        <v>March 2024</v>
      </c>
      <c r="Q889" s="3">
        <f>IF(SalesData[[#This Row],[Total Sales]]=0,0,SalesData[[#This Row],[Profit]]/SalesData[[#This Row],[Total Sales]])</f>
        <v>0.214485386850155</v>
      </c>
    </row>
    <row r="890" spans="1:17" x14ac:dyDescent="0.3">
      <c r="A890" t="s">
        <v>942</v>
      </c>
      <c r="B890" s="2">
        <v>45380</v>
      </c>
      <c r="C890" t="s">
        <v>13</v>
      </c>
      <c r="D890" t="s">
        <v>36</v>
      </c>
      <c r="E890" t="s">
        <v>37</v>
      </c>
      <c r="F890" t="s">
        <v>46</v>
      </c>
      <c r="G890" t="s">
        <v>53</v>
      </c>
      <c r="H890">
        <v>2</v>
      </c>
      <c r="I890">
        <v>1675.67</v>
      </c>
      <c r="J890">
        <v>3351.34</v>
      </c>
      <c r="K890">
        <v>454.47</v>
      </c>
      <c r="L890" t="s">
        <v>34</v>
      </c>
      <c r="M890">
        <f>YEAR(SalesData[[#This Row],[Order Date]])</f>
        <v>2024</v>
      </c>
      <c r="N890">
        <f>MONTH(SalesData[[#This Row],[Order Date]])</f>
        <v>3</v>
      </c>
      <c r="O890" t="str">
        <f>TEXT(SalesData[[#This Row],[Order Date]],"mmmm")</f>
        <v>March</v>
      </c>
      <c r="P890" t="str">
        <f>TEXT(SalesData[[#This Row],[Order Date]], "mmmm yyyyy")</f>
        <v>March 2024</v>
      </c>
      <c r="Q890" s="3">
        <f>IF(SalesData[[#This Row],[Total Sales]]=0,0,SalesData[[#This Row],[Profit]]/SalesData[[#This Row],[Total Sales]])</f>
        <v>0.13560844318988824</v>
      </c>
    </row>
    <row r="891" spans="1:17" x14ac:dyDescent="0.3">
      <c r="A891" t="s">
        <v>943</v>
      </c>
      <c r="B891" s="2">
        <v>45381</v>
      </c>
      <c r="C891" t="s">
        <v>41</v>
      </c>
      <c r="D891" t="s">
        <v>67</v>
      </c>
      <c r="E891" t="s">
        <v>15</v>
      </c>
      <c r="F891" t="s">
        <v>49</v>
      </c>
      <c r="G891" t="s">
        <v>63</v>
      </c>
      <c r="H891">
        <v>5</v>
      </c>
      <c r="I891">
        <v>2392</v>
      </c>
      <c r="J891">
        <v>11960</v>
      </c>
      <c r="K891">
        <v>1947.01</v>
      </c>
      <c r="L891" t="s">
        <v>18</v>
      </c>
      <c r="M891">
        <f>YEAR(SalesData[[#This Row],[Order Date]])</f>
        <v>2024</v>
      </c>
      <c r="N891">
        <f>MONTH(SalesData[[#This Row],[Order Date]])</f>
        <v>3</v>
      </c>
      <c r="O891" t="str">
        <f>TEXT(SalesData[[#This Row],[Order Date]],"mmmm")</f>
        <v>March</v>
      </c>
      <c r="P891" t="str">
        <f>TEXT(SalesData[[#This Row],[Order Date]], "mmmm yyyyy")</f>
        <v>March 2024</v>
      </c>
      <c r="Q891" s="3">
        <f>IF(SalesData[[#This Row],[Total Sales]]=0,0,SalesData[[#This Row],[Profit]]/SalesData[[#This Row],[Total Sales]])</f>
        <v>0.16279347826086957</v>
      </c>
    </row>
    <row r="892" spans="1:17" x14ac:dyDescent="0.3">
      <c r="A892" t="s">
        <v>944</v>
      </c>
      <c r="B892" s="2">
        <v>45381</v>
      </c>
      <c r="C892" t="s">
        <v>20</v>
      </c>
      <c r="D892" t="s">
        <v>21</v>
      </c>
      <c r="E892" t="s">
        <v>37</v>
      </c>
      <c r="F892" t="s">
        <v>46</v>
      </c>
      <c r="G892" t="s">
        <v>123</v>
      </c>
      <c r="H892">
        <v>3</v>
      </c>
      <c r="I892">
        <v>418.78</v>
      </c>
      <c r="J892">
        <v>1256.3399999999999</v>
      </c>
      <c r="K892">
        <v>330.86</v>
      </c>
      <c r="L892" t="s">
        <v>34</v>
      </c>
      <c r="M892">
        <f>YEAR(SalesData[[#This Row],[Order Date]])</f>
        <v>2024</v>
      </c>
      <c r="N892">
        <f>MONTH(SalesData[[#This Row],[Order Date]])</f>
        <v>3</v>
      </c>
      <c r="O892" t="str">
        <f>TEXT(SalesData[[#This Row],[Order Date]],"mmmm")</f>
        <v>March</v>
      </c>
      <c r="P892" t="str">
        <f>TEXT(SalesData[[#This Row],[Order Date]], "mmmm yyyyy")</f>
        <v>March 2024</v>
      </c>
      <c r="Q892" s="3">
        <f>IF(SalesData[[#This Row],[Total Sales]]=0,0,SalesData[[#This Row],[Profit]]/SalesData[[#This Row],[Total Sales]])</f>
        <v>0.2633522772497891</v>
      </c>
    </row>
    <row r="893" spans="1:17" x14ac:dyDescent="0.3">
      <c r="A893" t="s">
        <v>945</v>
      </c>
      <c r="B893" s="2">
        <v>45383</v>
      </c>
      <c r="C893" t="s">
        <v>20</v>
      </c>
      <c r="D893" t="s">
        <v>21</v>
      </c>
      <c r="E893" t="s">
        <v>15</v>
      </c>
      <c r="F893" t="s">
        <v>32</v>
      </c>
      <c r="G893" t="s">
        <v>33</v>
      </c>
      <c r="H893">
        <v>9</v>
      </c>
      <c r="I893">
        <v>763.51</v>
      </c>
      <c r="J893">
        <v>6871.59</v>
      </c>
      <c r="K893">
        <v>1528.04</v>
      </c>
      <c r="L893" t="s">
        <v>18</v>
      </c>
      <c r="M893">
        <f>YEAR(SalesData[[#This Row],[Order Date]])</f>
        <v>2024</v>
      </c>
      <c r="N893">
        <f>MONTH(SalesData[[#This Row],[Order Date]])</f>
        <v>4</v>
      </c>
      <c r="O893" t="str">
        <f>TEXT(SalesData[[#This Row],[Order Date]],"mmmm")</f>
        <v>April</v>
      </c>
      <c r="P893" t="str">
        <f>TEXT(SalesData[[#This Row],[Order Date]], "mmmm yyyyy")</f>
        <v>April 2024</v>
      </c>
      <c r="Q893" s="3">
        <f>IF(SalesData[[#This Row],[Total Sales]]=0,0,SalesData[[#This Row],[Profit]]/SalesData[[#This Row],[Total Sales]])</f>
        <v>0.22237065948346743</v>
      </c>
    </row>
    <row r="894" spans="1:17" x14ac:dyDescent="0.3">
      <c r="A894" t="s">
        <v>946</v>
      </c>
      <c r="B894" s="2">
        <v>45384</v>
      </c>
      <c r="C894" t="s">
        <v>20</v>
      </c>
      <c r="D894" t="s">
        <v>121</v>
      </c>
      <c r="E894" t="s">
        <v>27</v>
      </c>
      <c r="F894" t="s">
        <v>22</v>
      </c>
      <c r="G894" t="s">
        <v>58</v>
      </c>
      <c r="H894">
        <v>6</v>
      </c>
      <c r="I894">
        <v>50.81</v>
      </c>
      <c r="J894">
        <v>304.86</v>
      </c>
      <c r="K894">
        <v>31.56</v>
      </c>
      <c r="L894" t="s">
        <v>18</v>
      </c>
      <c r="M894">
        <f>YEAR(SalesData[[#This Row],[Order Date]])</f>
        <v>2024</v>
      </c>
      <c r="N894">
        <f>MONTH(SalesData[[#This Row],[Order Date]])</f>
        <v>4</v>
      </c>
      <c r="O894" t="str">
        <f>TEXT(SalesData[[#This Row],[Order Date]],"mmmm")</f>
        <v>April</v>
      </c>
      <c r="P894" t="str">
        <f>TEXT(SalesData[[#This Row],[Order Date]], "mmmm yyyyy")</f>
        <v>April 2024</v>
      </c>
      <c r="Q894" s="3">
        <f>IF(SalesData[[#This Row],[Total Sales]]=0,0,SalesData[[#This Row],[Profit]]/SalesData[[#This Row],[Total Sales]])</f>
        <v>0.10352292855737059</v>
      </c>
    </row>
    <row r="895" spans="1:17" x14ac:dyDescent="0.3">
      <c r="A895" t="s">
        <v>947</v>
      </c>
      <c r="B895" s="2">
        <v>45384</v>
      </c>
      <c r="C895" t="s">
        <v>20</v>
      </c>
      <c r="D895" t="s">
        <v>21</v>
      </c>
      <c r="E895" t="s">
        <v>15</v>
      </c>
      <c r="F895" t="s">
        <v>32</v>
      </c>
      <c r="G895" t="s">
        <v>33</v>
      </c>
      <c r="H895">
        <v>9</v>
      </c>
      <c r="I895">
        <v>1533.57</v>
      </c>
      <c r="J895">
        <v>13802.13</v>
      </c>
      <c r="K895">
        <v>2364.9499999999998</v>
      </c>
      <c r="L895" t="s">
        <v>18</v>
      </c>
      <c r="M895">
        <f>YEAR(SalesData[[#This Row],[Order Date]])</f>
        <v>2024</v>
      </c>
      <c r="N895">
        <f>MONTH(SalesData[[#This Row],[Order Date]])</f>
        <v>4</v>
      </c>
      <c r="O895" t="str">
        <f>TEXT(SalesData[[#This Row],[Order Date]],"mmmm")</f>
        <v>April</v>
      </c>
      <c r="P895" t="str">
        <f>TEXT(SalesData[[#This Row],[Order Date]], "mmmm yyyyy")</f>
        <v>April 2024</v>
      </c>
      <c r="Q895" s="3">
        <f>IF(SalesData[[#This Row],[Total Sales]]=0,0,SalesData[[#This Row],[Profit]]/SalesData[[#This Row],[Total Sales]])</f>
        <v>0.17134674140875358</v>
      </c>
    </row>
    <row r="896" spans="1:17" x14ac:dyDescent="0.3">
      <c r="A896" t="s">
        <v>948</v>
      </c>
      <c r="B896" s="2">
        <v>45387</v>
      </c>
      <c r="C896" t="s">
        <v>13</v>
      </c>
      <c r="D896" t="s">
        <v>36</v>
      </c>
      <c r="E896" t="s">
        <v>15</v>
      </c>
      <c r="F896" t="s">
        <v>16</v>
      </c>
      <c r="G896" t="s">
        <v>17</v>
      </c>
      <c r="H896">
        <v>4</v>
      </c>
      <c r="I896">
        <v>479.56</v>
      </c>
      <c r="J896">
        <v>1918.24</v>
      </c>
      <c r="K896">
        <v>198.41</v>
      </c>
      <c r="L896" t="s">
        <v>18</v>
      </c>
      <c r="M896">
        <f>YEAR(SalesData[[#This Row],[Order Date]])</f>
        <v>2024</v>
      </c>
      <c r="N896">
        <f>MONTH(SalesData[[#This Row],[Order Date]])</f>
        <v>4</v>
      </c>
      <c r="O896" t="str">
        <f>TEXT(SalesData[[#This Row],[Order Date]],"mmmm")</f>
        <v>April</v>
      </c>
      <c r="P896" t="str">
        <f>TEXT(SalesData[[#This Row],[Order Date]], "mmmm yyyyy")</f>
        <v>April 2024</v>
      </c>
      <c r="Q896" s="3">
        <f>IF(SalesData[[#This Row],[Total Sales]]=0,0,SalesData[[#This Row],[Profit]]/SalesData[[#This Row],[Total Sales]])</f>
        <v>0.10343335557594462</v>
      </c>
    </row>
    <row r="897" spans="1:17" x14ac:dyDescent="0.3">
      <c r="A897" t="s">
        <v>949</v>
      </c>
      <c r="B897" s="2">
        <v>45387</v>
      </c>
      <c r="C897" t="s">
        <v>20</v>
      </c>
      <c r="D897" t="s">
        <v>21</v>
      </c>
      <c r="E897" t="s">
        <v>27</v>
      </c>
      <c r="F897" t="s">
        <v>46</v>
      </c>
      <c r="G897" t="s">
        <v>123</v>
      </c>
      <c r="H897">
        <v>8</v>
      </c>
      <c r="I897">
        <v>1944.07</v>
      </c>
      <c r="J897">
        <v>15552.56</v>
      </c>
      <c r="K897">
        <v>2519.5100000000002</v>
      </c>
      <c r="L897" t="s">
        <v>34</v>
      </c>
      <c r="M897">
        <f>YEAR(SalesData[[#This Row],[Order Date]])</f>
        <v>2024</v>
      </c>
      <c r="N897">
        <f>MONTH(SalesData[[#This Row],[Order Date]])</f>
        <v>4</v>
      </c>
      <c r="O897" t="str">
        <f>TEXT(SalesData[[#This Row],[Order Date]],"mmmm")</f>
        <v>April</v>
      </c>
      <c r="P897" t="str">
        <f>TEXT(SalesData[[#This Row],[Order Date]], "mmmm yyyyy")</f>
        <v>April 2024</v>
      </c>
      <c r="Q897" s="3">
        <f>IF(SalesData[[#This Row],[Total Sales]]=0,0,SalesData[[#This Row],[Profit]]/SalesData[[#This Row],[Total Sales]])</f>
        <v>0.16199969651298565</v>
      </c>
    </row>
    <row r="898" spans="1:17" x14ac:dyDescent="0.3">
      <c r="A898" t="s">
        <v>950</v>
      </c>
      <c r="B898" s="2">
        <v>45387</v>
      </c>
      <c r="C898" t="s">
        <v>20</v>
      </c>
      <c r="D898" t="s">
        <v>21</v>
      </c>
      <c r="E898" t="s">
        <v>27</v>
      </c>
      <c r="F898" t="s">
        <v>22</v>
      </c>
      <c r="G898" t="s">
        <v>58</v>
      </c>
      <c r="H898">
        <v>3</v>
      </c>
      <c r="I898">
        <v>2379.62</v>
      </c>
      <c r="J898">
        <v>7138.86</v>
      </c>
      <c r="K898">
        <v>929.56</v>
      </c>
      <c r="L898" t="s">
        <v>34</v>
      </c>
      <c r="M898">
        <f>YEAR(SalesData[[#This Row],[Order Date]])</f>
        <v>2024</v>
      </c>
      <c r="N898">
        <f>MONTH(SalesData[[#This Row],[Order Date]])</f>
        <v>4</v>
      </c>
      <c r="O898" t="str">
        <f>TEXT(SalesData[[#This Row],[Order Date]],"mmmm")</f>
        <v>April</v>
      </c>
      <c r="P898" t="str">
        <f>TEXT(SalesData[[#This Row],[Order Date]], "mmmm yyyyy")</f>
        <v>April 2024</v>
      </c>
      <c r="Q898" s="3">
        <f>IF(SalesData[[#This Row],[Total Sales]]=0,0,SalesData[[#This Row],[Profit]]/SalesData[[#This Row],[Total Sales]])</f>
        <v>0.13021126622457926</v>
      </c>
    </row>
    <row r="899" spans="1:17" x14ac:dyDescent="0.3">
      <c r="A899" t="s">
        <v>150</v>
      </c>
      <c r="B899" s="2">
        <v>45389</v>
      </c>
      <c r="C899" t="s">
        <v>41</v>
      </c>
      <c r="D899" t="s">
        <v>67</v>
      </c>
      <c r="E899" t="s">
        <v>37</v>
      </c>
      <c r="F899" t="s">
        <v>22</v>
      </c>
      <c r="G899" t="s">
        <v>91</v>
      </c>
      <c r="H899">
        <v>3</v>
      </c>
      <c r="I899">
        <v>1366.3</v>
      </c>
      <c r="J899">
        <v>4098.8999999999996</v>
      </c>
      <c r="K899">
        <v>787.09</v>
      </c>
      <c r="L899" t="s">
        <v>34</v>
      </c>
      <c r="M899">
        <f>YEAR(SalesData[[#This Row],[Order Date]])</f>
        <v>2024</v>
      </c>
      <c r="N899">
        <f>MONTH(SalesData[[#This Row],[Order Date]])</f>
        <v>4</v>
      </c>
      <c r="O899" t="str">
        <f>TEXT(SalesData[[#This Row],[Order Date]],"mmmm")</f>
        <v>April</v>
      </c>
      <c r="P899" t="str">
        <f>TEXT(SalesData[[#This Row],[Order Date]], "mmmm yyyyy")</f>
        <v>April 2024</v>
      </c>
      <c r="Q899" s="3">
        <f>IF(SalesData[[#This Row],[Total Sales]]=0,0,SalesData[[#This Row],[Profit]]/SalesData[[#This Row],[Total Sales]])</f>
        <v>0.19202468955085514</v>
      </c>
    </row>
    <row r="900" spans="1:17" x14ac:dyDescent="0.3">
      <c r="A900" t="s">
        <v>951</v>
      </c>
      <c r="B900" s="2">
        <v>45390</v>
      </c>
      <c r="C900" t="s">
        <v>30</v>
      </c>
      <c r="D900" t="s">
        <v>31</v>
      </c>
      <c r="E900" t="s">
        <v>15</v>
      </c>
      <c r="F900" t="s">
        <v>46</v>
      </c>
      <c r="G900" t="s">
        <v>53</v>
      </c>
      <c r="H900">
        <v>8</v>
      </c>
      <c r="I900">
        <v>826.52</v>
      </c>
      <c r="J900">
        <v>6612.16</v>
      </c>
      <c r="K900">
        <v>1235.94</v>
      </c>
      <c r="L900" t="s">
        <v>18</v>
      </c>
      <c r="M900">
        <f>YEAR(SalesData[[#This Row],[Order Date]])</f>
        <v>2024</v>
      </c>
      <c r="N900">
        <f>MONTH(SalesData[[#This Row],[Order Date]])</f>
        <v>4</v>
      </c>
      <c r="O900" t="str">
        <f>TEXT(SalesData[[#This Row],[Order Date]],"mmmm")</f>
        <v>April</v>
      </c>
      <c r="P900" t="str">
        <f>TEXT(SalesData[[#This Row],[Order Date]], "mmmm yyyyy")</f>
        <v>April 2024</v>
      </c>
      <c r="Q900" s="3">
        <f>IF(SalesData[[#This Row],[Total Sales]]=0,0,SalesData[[#This Row],[Profit]]/SalesData[[#This Row],[Total Sales]])</f>
        <v>0.18691925180273922</v>
      </c>
    </row>
    <row r="901" spans="1:17" x14ac:dyDescent="0.3">
      <c r="A901" t="s">
        <v>952</v>
      </c>
      <c r="B901" s="2">
        <v>45391</v>
      </c>
      <c r="C901" t="s">
        <v>41</v>
      </c>
      <c r="D901" t="s">
        <v>67</v>
      </c>
      <c r="E901" t="s">
        <v>37</v>
      </c>
      <c r="F901" t="s">
        <v>49</v>
      </c>
      <c r="G901" t="s">
        <v>94</v>
      </c>
      <c r="H901">
        <v>4</v>
      </c>
      <c r="I901">
        <v>62.99</v>
      </c>
      <c r="J901">
        <v>251.96</v>
      </c>
      <c r="K901">
        <v>74.33</v>
      </c>
      <c r="L901" t="s">
        <v>18</v>
      </c>
      <c r="M901">
        <f>YEAR(SalesData[[#This Row],[Order Date]])</f>
        <v>2024</v>
      </c>
      <c r="N901">
        <f>MONTH(SalesData[[#This Row],[Order Date]])</f>
        <v>4</v>
      </c>
      <c r="O901" t="str">
        <f>TEXT(SalesData[[#This Row],[Order Date]],"mmmm")</f>
        <v>April</v>
      </c>
      <c r="P901" t="str">
        <f>TEXT(SalesData[[#This Row],[Order Date]], "mmmm yyyyy")</f>
        <v>April 2024</v>
      </c>
      <c r="Q901" s="3">
        <f>IF(SalesData[[#This Row],[Total Sales]]=0,0,SalesData[[#This Row],[Profit]]/SalesData[[#This Row],[Total Sales]])</f>
        <v>0.29500714399110967</v>
      </c>
    </row>
    <row r="902" spans="1:17" x14ac:dyDescent="0.3">
      <c r="A902" t="s">
        <v>953</v>
      </c>
      <c r="B902" s="2">
        <v>45391</v>
      </c>
      <c r="C902" t="s">
        <v>41</v>
      </c>
      <c r="D902" t="s">
        <v>42</v>
      </c>
      <c r="E902" t="s">
        <v>15</v>
      </c>
      <c r="F902" t="s">
        <v>22</v>
      </c>
      <c r="G902" t="s">
        <v>91</v>
      </c>
      <c r="H902">
        <v>8</v>
      </c>
      <c r="I902">
        <v>176.59</v>
      </c>
      <c r="J902">
        <v>1412.72</v>
      </c>
      <c r="K902">
        <v>283.89999999999998</v>
      </c>
      <c r="L902" t="s">
        <v>18</v>
      </c>
      <c r="M902">
        <f>YEAR(SalesData[[#This Row],[Order Date]])</f>
        <v>2024</v>
      </c>
      <c r="N902">
        <f>MONTH(SalesData[[#This Row],[Order Date]])</f>
        <v>4</v>
      </c>
      <c r="O902" t="str">
        <f>TEXT(SalesData[[#This Row],[Order Date]],"mmmm")</f>
        <v>April</v>
      </c>
      <c r="P902" t="str">
        <f>TEXT(SalesData[[#This Row],[Order Date]], "mmmm yyyyy")</f>
        <v>April 2024</v>
      </c>
      <c r="Q902" s="3">
        <f>IF(SalesData[[#This Row],[Total Sales]]=0,0,SalesData[[#This Row],[Profit]]/SalesData[[#This Row],[Total Sales]])</f>
        <v>0.20095985050116086</v>
      </c>
    </row>
    <row r="903" spans="1:17" x14ac:dyDescent="0.3">
      <c r="A903" t="s">
        <v>954</v>
      </c>
      <c r="B903" s="2">
        <v>45391</v>
      </c>
      <c r="C903" t="s">
        <v>13</v>
      </c>
      <c r="D903" t="s">
        <v>36</v>
      </c>
      <c r="E903" t="s">
        <v>27</v>
      </c>
      <c r="F903" t="s">
        <v>49</v>
      </c>
      <c r="G903" t="s">
        <v>94</v>
      </c>
      <c r="H903">
        <v>3</v>
      </c>
      <c r="I903">
        <v>462.69</v>
      </c>
      <c r="J903">
        <v>1388.07</v>
      </c>
      <c r="K903">
        <v>317.2</v>
      </c>
      <c r="L903" t="s">
        <v>18</v>
      </c>
      <c r="M903">
        <f>YEAR(SalesData[[#This Row],[Order Date]])</f>
        <v>2024</v>
      </c>
      <c r="N903">
        <f>MONTH(SalesData[[#This Row],[Order Date]])</f>
        <v>4</v>
      </c>
      <c r="O903" t="str">
        <f>TEXT(SalesData[[#This Row],[Order Date]],"mmmm")</f>
        <v>April</v>
      </c>
      <c r="P903" t="str">
        <f>TEXT(SalesData[[#This Row],[Order Date]], "mmmm yyyyy")</f>
        <v>April 2024</v>
      </c>
      <c r="Q903" s="3">
        <f>IF(SalesData[[#This Row],[Total Sales]]=0,0,SalesData[[#This Row],[Profit]]/SalesData[[#This Row],[Total Sales]])</f>
        <v>0.22851873464594724</v>
      </c>
    </row>
    <row r="904" spans="1:17" x14ac:dyDescent="0.3">
      <c r="A904" t="s">
        <v>955</v>
      </c>
      <c r="B904" s="2">
        <v>45392</v>
      </c>
      <c r="C904" t="s">
        <v>20</v>
      </c>
      <c r="D904" t="s">
        <v>121</v>
      </c>
      <c r="E904" t="s">
        <v>15</v>
      </c>
      <c r="F904" t="s">
        <v>49</v>
      </c>
      <c r="G904" t="s">
        <v>50</v>
      </c>
      <c r="H904">
        <v>9</v>
      </c>
      <c r="I904">
        <v>1836.48</v>
      </c>
      <c r="J904">
        <v>16528.32</v>
      </c>
      <c r="K904">
        <v>3809.09</v>
      </c>
      <c r="L904" t="s">
        <v>34</v>
      </c>
      <c r="M904">
        <f>YEAR(SalesData[[#This Row],[Order Date]])</f>
        <v>2024</v>
      </c>
      <c r="N904">
        <f>MONTH(SalesData[[#This Row],[Order Date]])</f>
        <v>4</v>
      </c>
      <c r="O904" t="str">
        <f>TEXT(SalesData[[#This Row],[Order Date]],"mmmm")</f>
        <v>April</v>
      </c>
      <c r="P904" t="str">
        <f>TEXT(SalesData[[#This Row],[Order Date]], "mmmm yyyyy")</f>
        <v>April 2024</v>
      </c>
      <c r="Q904" s="3">
        <f>IF(SalesData[[#This Row],[Total Sales]]=0,0,SalesData[[#This Row],[Profit]]/SalesData[[#This Row],[Total Sales]])</f>
        <v>0.2304583889953728</v>
      </c>
    </row>
    <row r="905" spans="1:17" x14ac:dyDescent="0.3">
      <c r="A905" t="s">
        <v>956</v>
      </c>
      <c r="B905" s="2">
        <v>45393</v>
      </c>
      <c r="C905" t="s">
        <v>20</v>
      </c>
      <c r="D905" t="s">
        <v>21</v>
      </c>
      <c r="E905" t="s">
        <v>27</v>
      </c>
      <c r="F905" t="s">
        <v>22</v>
      </c>
      <c r="G905" t="s">
        <v>58</v>
      </c>
      <c r="H905">
        <v>5</v>
      </c>
      <c r="I905">
        <v>1170.3</v>
      </c>
      <c r="J905">
        <v>5851.5</v>
      </c>
      <c r="K905">
        <v>1570.57</v>
      </c>
      <c r="L905" t="s">
        <v>34</v>
      </c>
      <c r="M905">
        <f>YEAR(SalesData[[#This Row],[Order Date]])</f>
        <v>2024</v>
      </c>
      <c r="N905">
        <f>MONTH(SalesData[[#This Row],[Order Date]])</f>
        <v>4</v>
      </c>
      <c r="O905" t="str">
        <f>TEXT(SalesData[[#This Row],[Order Date]],"mmmm")</f>
        <v>April</v>
      </c>
      <c r="P905" t="str">
        <f>TEXT(SalesData[[#This Row],[Order Date]], "mmmm yyyyy")</f>
        <v>April 2024</v>
      </c>
      <c r="Q905" s="3">
        <f>IF(SalesData[[#This Row],[Total Sales]]=0,0,SalesData[[#This Row],[Profit]]/SalesData[[#This Row],[Total Sales]])</f>
        <v>0.26840468256002731</v>
      </c>
    </row>
    <row r="906" spans="1:17" x14ac:dyDescent="0.3">
      <c r="A906" t="s">
        <v>957</v>
      </c>
      <c r="B906" s="2">
        <v>45393</v>
      </c>
      <c r="C906" t="s">
        <v>30</v>
      </c>
      <c r="D906" t="s">
        <v>52</v>
      </c>
      <c r="E906" t="s">
        <v>37</v>
      </c>
      <c r="F906" t="s">
        <v>22</v>
      </c>
      <c r="G906" t="s">
        <v>91</v>
      </c>
      <c r="H906">
        <v>4</v>
      </c>
      <c r="I906">
        <v>1418.11</v>
      </c>
      <c r="J906">
        <v>5672.44</v>
      </c>
      <c r="K906">
        <v>823.12</v>
      </c>
      <c r="L906" t="s">
        <v>34</v>
      </c>
      <c r="M906">
        <f>YEAR(SalesData[[#This Row],[Order Date]])</f>
        <v>2024</v>
      </c>
      <c r="N906">
        <f>MONTH(SalesData[[#This Row],[Order Date]])</f>
        <v>4</v>
      </c>
      <c r="O906" t="str">
        <f>TEXT(SalesData[[#This Row],[Order Date]],"mmmm")</f>
        <v>April</v>
      </c>
      <c r="P906" t="str">
        <f>TEXT(SalesData[[#This Row],[Order Date]], "mmmm yyyyy")</f>
        <v>April 2024</v>
      </c>
      <c r="Q906" s="3">
        <f>IF(SalesData[[#This Row],[Total Sales]]=0,0,SalesData[[#This Row],[Profit]]/SalesData[[#This Row],[Total Sales]])</f>
        <v>0.14510863050116002</v>
      </c>
    </row>
    <row r="907" spans="1:17" x14ac:dyDescent="0.3">
      <c r="A907" t="s">
        <v>958</v>
      </c>
      <c r="B907" s="2">
        <v>45393</v>
      </c>
      <c r="C907" t="s">
        <v>20</v>
      </c>
      <c r="D907" t="s">
        <v>121</v>
      </c>
      <c r="E907" t="s">
        <v>37</v>
      </c>
      <c r="F907" t="s">
        <v>46</v>
      </c>
      <c r="G907" t="s">
        <v>68</v>
      </c>
      <c r="H907">
        <v>2</v>
      </c>
      <c r="I907">
        <v>2419.2800000000002</v>
      </c>
      <c r="J907">
        <v>4838.5600000000004</v>
      </c>
      <c r="K907">
        <v>863.97</v>
      </c>
      <c r="L907" t="s">
        <v>18</v>
      </c>
      <c r="M907">
        <f>YEAR(SalesData[[#This Row],[Order Date]])</f>
        <v>2024</v>
      </c>
      <c r="N907">
        <f>MONTH(SalesData[[#This Row],[Order Date]])</f>
        <v>4</v>
      </c>
      <c r="O907" t="str">
        <f>TEXT(SalesData[[#This Row],[Order Date]],"mmmm")</f>
        <v>April</v>
      </c>
      <c r="P907" t="str">
        <f>TEXT(SalesData[[#This Row],[Order Date]], "mmmm yyyyy")</f>
        <v>April 2024</v>
      </c>
      <c r="Q907" s="3">
        <f>IF(SalesData[[#This Row],[Total Sales]]=0,0,SalesData[[#This Row],[Profit]]/SalesData[[#This Row],[Total Sales]])</f>
        <v>0.17855932343507158</v>
      </c>
    </row>
    <row r="908" spans="1:17" x14ac:dyDescent="0.3">
      <c r="A908" t="s">
        <v>959</v>
      </c>
      <c r="B908" s="2">
        <v>45394</v>
      </c>
      <c r="C908" t="s">
        <v>30</v>
      </c>
      <c r="D908" t="s">
        <v>31</v>
      </c>
      <c r="E908" t="s">
        <v>27</v>
      </c>
      <c r="F908" t="s">
        <v>49</v>
      </c>
      <c r="G908" t="s">
        <v>72</v>
      </c>
      <c r="H908">
        <v>3</v>
      </c>
      <c r="I908">
        <v>550.58000000000004</v>
      </c>
      <c r="J908">
        <v>1651.74</v>
      </c>
      <c r="K908">
        <v>332.93</v>
      </c>
      <c r="L908" t="s">
        <v>34</v>
      </c>
      <c r="M908">
        <f>YEAR(SalesData[[#This Row],[Order Date]])</f>
        <v>2024</v>
      </c>
      <c r="N908">
        <f>MONTH(SalesData[[#This Row],[Order Date]])</f>
        <v>4</v>
      </c>
      <c r="O908" t="str">
        <f>TEXT(SalesData[[#This Row],[Order Date]],"mmmm")</f>
        <v>April</v>
      </c>
      <c r="P908" t="str">
        <f>TEXT(SalesData[[#This Row],[Order Date]], "mmmm yyyyy")</f>
        <v>April 2024</v>
      </c>
      <c r="Q908" s="3">
        <f>IF(SalesData[[#This Row],[Total Sales]]=0,0,SalesData[[#This Row],[Profit]]/SalesData[[#This Row],[Total Sales]])</f>
        <v>0.2015632000193735</v>
      </c>
    </row>
    <row r="909" spans="1:17" x14ac:dyDescent="0.3">
      <c r="A909" t="s">
        <v>960</v>
      </c>
      <c r="B909" s="2">
        <v>45394</v>
      </c>
      <c r="C909" t="s">
        <v>30</v>
      </c>
      <c r="D909" t="s">
        <v>31</v>
      </c>
      <c r="E909" t="s">
        <v>27</v>
      </c>
      <c r="F909" t="s">
        <v>16</v>
      </c>
      <c r="G909" t="s">
        <v>82</v>
      </c>
      <c r="H909">
        <v>5</v>
      </c>
      <c r="I909">
        <v>1886.47</v>
      </c>
      <c r="J909">
        <v>9432.35</v>
      </c>
      <c r="K909">
        <v>1684.6</v>
      </c>
      <c r="L909" t="s">
        <v>34</v>
      </c>
      <c r="M909">
        <f>YEAR(SalesData[[#This Row],[Order Date]])</f>
        <v>2024</v>
      </c>
      <c r="N909">
        <f>MONTH(SalesData[[#This Row],[Order Date]])</f>
        <v>4</v>
      </c>
      <c r="O909" t="str">
        <f>TEXT(SalesData[[#This Row],[Order Date]],"mmmm")</f>
        <v>April</v>
      </c>
      <c r="P909" t="str">
        <f>TEXT(SalesData[[#This Row],[Order Date]], "mmmm yyyyy")</f>
        <v>April 2024</v>
      </c>
      <c r="Q909" s="3">
        <f>IF(SalesData[[#This Row],[Total Sales]]=0,0,SalesData[[#This Row],[Profit]]/SalesData[[#This Row],[Total Sales]])</f>
        <v>0.1785981224191214</v>
      </c>
    </row>
    <row r="910" spans="1:17" x14ac:dyDescent="0.3">
      <c r="A910" t="s">
        <v>961</v>
      </c>
      <c r="B910" s="2">
        <v>45394</v>
      </c>
      <c r="C910" t="s">
        <v>13</v>
      </c>
      <c r="D910" t="s">
        <v>14</v>
      </c>
      <c r="E910" t="s">
        <v>15</v>
      </c>
      <c r="F910" t="s">
        <v>46</v>
      </c>
      <c r="G910" t="s">
        <v>53</v>
      </c>
      <c r="H910">
        <v>2</v>
      </c>
      <c r="I910">
        <v>1582</v>
      </c>
      <c r="J910">
        <v>3164</v>
      </c>
      <c r="K910">
        <v>812.15</v>
      </c>
      <c r="L910" t="s">
        <v>34</v>
      </c>
      <c r="M910">
        <f>YEAR(SalesData[[#This Row],[Order Date]])</f>
        <v>2024</v>
      </c>
      <c r="N910">
        <f>MONTH(SalesData[[#This Row],[Order Date]])</f>
        <v>4</v>
      </c>
      <c r="O910" t="str">
        <f>TEXT(SalesData[[#This Row],[Order Date]],"mmmm")</f>
        <v>April</v>
      </c>
      <c r="P910" t="str">
        <f>TEXT(SalesData[[#This Row],[Order Date]], "mmmm yyyyy")</f>
        <v>April 2024</v>
      </c>
      <c r="Q910" s="3">
        <f>IF(SalesData[[#This Row],[Total Sales]]=0,0,SalesData[[#This Row],[Profit]]/SalesData[[#This Row],[Total Sales]])</f>
        <v>0.25668457648546145</v>
      </c>
    </row>
    <row r="911" spans="1:17" x14ac:dyDescent="0.3">
      <c r="A911" t="s">
        <v>962</v>
      </c>
      <c r="B911" s="2">
        <v>45395</v>
      </c>
      <c r="C911" t="s">
        <v>41</v>
      </c>
      <c r="D911" t="s">
        <v>42</v>
      </c>
      <c r="E911" t="s">
        <v>15</v>
      </c>
      <c r="F911" t="s">
        <v>22</v>
      </c>
      <c r="G911" t="s">
        <v>91</v>
      </c>
      <c r="H911">
        <v>4</v>
      </c>
      <c r="I911">
        <v>1980.09</v>
      </c>
      <c r="J911">
        <v>7920.36</v>
      </c>
      <c r="K911">
        <v>1748.37</v>
      </c>
      <c r="L911" t="s">
        <v>18</v>
      </c>
      <c r="M911">
        <f>YEAR(SalesData[[#This Row],[Order Date]])</f>
        <v>2024</v>
      </c>
      <c r="N911">
        <f>MONTH(SalesData[[#This Row],[Order Date]])</f>
        <v>4</v>
      </c>
      <c r="O911" t="str">
        <f>TEXT(SalesData[[#This Row],[Order Date]],"mmmm")</f>
        <v>April</v>
      </c>
      <c r="P911" t="str">
        <f>TEXT(SalesData[[#This Row],[Order Date]], "mmmm yyyyy")</f>
        <v>April 2024</v>
      </c>
      <c r="Q911" s="3">
        <f>IF(SalesData[[#This Row],[Total Sales]]=0,0,SalesData[[#This Row],[Profit]]/SalesData[[#This Row],[Total Sales]])</f>
        <v>0.22074375407178462</v>
      </c>
    </row>
    <row r="912" spans="1:17" x14ac:dyDescent="0.3">
      <c r="A912" t="s">
        <v>963</v>
      </c>
      <c r="B912" s="2">
        <v>45396</v>
      </c>
      <c r="C912" t="s">
        <v>20</v>
      </c>
      <c r="D912" t="s">
        <v>121</v>
      </c>
      <c r="E912" t="s">
        <v>37</v>
      </c>
      <c r="F912" t="s">
        <v>16</v>
      </c>
      <c r="G912" t="s">
        <v>82</v>
      </c>
      <c r="H912">
        <v>5</v>
      </c>
      <c r="I912">
        <v>1871.6</v>
      </c>
      <c r="J912">
        <v>9358</v>
      </c>
      <c r="K912">
        <v>1236.68</v>
      </c>
      <c r="L912" t="s">
        <v>18</v>
      </c>
      <c r="M912">
        <f>YEAR(SalesData[[#This Row],[Order Date]])</f>
        <v>2024</v>
      </c>
      <c r="N912">
        <f>MONTH(SalesData[[#This Row],[Order Date]])</f>
        <v>4</v>
      </c>
      <c r="O912" t="str">
        <f>TEXT(SalesData[[#This Row],[Order Date]],"mmmm")</f>
        <v>April</v>
      </c>
      <c r="P912" t="str">
        <f>TEXT(SalesData[[#This Row],[Order Date]], "mmmm yyyyy")</f>
        <v>April 2024</v>
      </c>
      <c r="Q912" s="3">
        <f>IF(SalesData[[#This Row],[Total Sales]]=0,0,SalesData[[#This Row],[Profit]]/SalesData[[#This Row],[Total Sales]])</f>
        <v>0.13215216926693737</v>
      </c>
    </row>
    <row r="913" spans="1:17" x14ac:dyDescent="0.3">
      <c r="A913" t="s">
        <v>964</v>
      </c>
      <c r="B913" s="2">
        <v>45397</v>
      </c>
      <c r="C913" t="s">
        <v>20</v>
      </c>
      <c r="D913" t="s">
        <v>21</v>
      </c>
      <c r="E913" t="s">
        <v>15</v>
      </c>
      <c r="F913" t="s">
        <v>49</v>
      </c>
      <c r="G913" t="s">
        <v>63</v>
      </c>
      <c r="H913">
        <v>6</v>
      </c>
      <c r="I913">
        <v>129.16999999999999</v>
      </c>
      <c r="J913">
        <v>775.02</v>
      </c>
      <c r="K913">
        <v>120.87</v>
      </c>
      <c r="L913" t="s">
        <v>18</v>
      </c>
      <c r="M913">
        <f>YEAR(SalesData[[#This Row],[Order Date]])</f>
        <v>2024</v>
      </c>
      <c r="N913">
        <f>MONTH(SalesData[[#This Row],[Order Date]])</f>
        <v>4</v>
      </c>
      <c r="O913" t="str">
        <f>TEXT(SalesData[[#This Row],[Order Date]],"mmmm")</f>
        <v>April</v>
      </c>
      <c r="P913" t="str">
        <f>TEXT(SalesData[[#This Row],[Order Date]], "mmmm yyyyy")</f>
        <v>April 2024</v>
      </c>
      <c r="Q913" s="3">
        <f>IF(SalesData[[#This Row],[Total Sales]]=0,0,SalesData[[#This Row],[Profit]]/SalesData[[#This Row],[Total Sales]])</f>
        <v>0.15595726561895179</v>
      </c>
    </row>
    <row r="914" spans="1:17" x14ac:dyDescent="0.3">
      <c r="A914" t="s">
        <v>965</v>
      </c>
      <c r="B914" s="2">
        <v>45398</v>
      </c>
      <c r="C914" t="s">
        <v>13</v>
      </c>
      <c r="D914" t="s">
        <v>14</v>
      </c>
      <c r="E914" t="s">
        <v>15</v>
      </c>
      <c r="F914" t="s">
        <v>49</v>
      </c>
      <c r="G914" t="s">
        <v>63</v>
      </c>
      <c r="H914">
        <v>6</v>
      </c>
      <c r="I914">
        <v>783.94</v>
      </c>
      <c r="J914">
        <v>4703.6400000000003</v>
      </c>
      <c r="K914">
        <v>542.66999999999996</v>
      </c>
      <c r="L914" t="s">
        <v>34</v>
      </c>
      <c r="M914">
        <f>YEAR(SalesData[[#This Row],[Order Date]])</f>
        <v>2024</v>
      </c>
      <c r="N914">
        <f>MONTH(SalesData[[#This Row],[Order Date]])</f>
        <v>4</v>
      </c>
      <c r="O914" t="str">
        <f>TEXT(SalesData[[#This Row],[Order Date]],"mmmm")</f>
        <v>April</v>
      </c>
      <c r="P914" t="str">
        <f>TEXT(SalesData[[#This Row],[Order Date]], "mmmm yyyyy")</f>
        <v>April 2024</v>
      </c>
      <c r="Q914" s="3">
        <f>IF(SalesData[[#This Row],[Total Sales]]=0,0,SalesData[[#This Row],[Profit]]/SalesData[[#This Row],[Total Sales]])</f>
        <v>0.11537234992473912</v>
      </c>
    </row>
    <row r="915" spans="1:17" x14ac:dyDescent="0.3">
      <c r="A915" t="s">
        <v>966</v>
      </c>
      <c r="B915" s="2">
        <v>45399</v>
      </c>
      <c r="C915" t="s">
        <v>13</v>
      </c>
      <c r="D915" t="s">
        <v>14</v>
      </c>
      <c r="E915" t="s">
        <v>37</v>
      </c>
      <c r="F915" t="s">
        <v>49</v>
      </c>
      <c r="G915" t="s">
        <v>72</v>
      </c>
      <c r="H915">
        <v>8</v>
      </c>
      <c r="I915">
        <v>417.3</v>
      </c>
      <c r="J915">
        <v>3338.4</v>
      </c>
      <c r="K915">
        <v>486.91</v>
      </c>
      <c r="L915" t="s">
        <v>34</v>
      </c>
      <c r="M915">
        <f>YEAR(SalesData[[#This Row],[Order Date]])</f>
        <v>2024</v>
      </c>
      <c r="N915">
        <f>MONTH(SalesData[[#This Row],[Order Date]])</f>
        <v>4</v>
      </c>
      <c r="O915" t="str">
        <f>TEXT(SalesData[[#This Row],[Order Date]],"mmmm")</f>
        <v>April</v>
      </c>
      <c r="P915" t="str">
        <f>TEXT(SalesData[[#This Row],[Order Date]], "mmmm yyyyy")</f>
        <v>April 2024</v>
      </c>
      <c r="Q915" s="3">
        <f>IF(SalesData[[#This Row],[Total Sales]]=0,0,SalesData[[#This Row],[Profit]]/SalesData[[#This Row],[Total Sales]])</f>
        <v>0.14585130601485741</v>
      </c>
    </row>
    <row r="916" spans="1:17" x14ac:dyDescent="0.3">
      <c r="A916" t="s">
        <v>967</v>
      </c>
      <c r="B916" s="2">
        <v>45399</v>
      </c>
      <c r="C916" t="s">
        <v>30</v>
      </c>
      <c r="D916" t="s">
        <v>52</v>
      </c>
      <c r="E916" t="s">
        <v>37</v>
      </c>
      <c r="F916" t="s">
        <v>46</v>
      </c>
      <c r="G916" t="s">
        <v>68</v>
      </c>
      <c r="H916">
        <v>4</v>
      </c>
      <c r="I916">
        <v>1057.82</v>
      </c>
      <c r="J916">
        <v>4231.28</v>
      </c>
      <c r="K916">
        <v>1015.09</v>
      </c>
      <c r="L916" t="s">
        <v>34</v>
      </c>
      <c r="M916">
        <f>YEAR(SalesData[[#This Row],[Order Date]])</f>
        <v>2024</v>
      </c>
      <c r="N916">
        <f>MONTH(SalesData[[#This Row],[Order Date]])</f>
        <v>4</v>
      </c>
      <c r="O916" t="str">
        <f>TEXT(SalesData[[#This Row],[Order Date]],"mmmm")</f>
        <v>April</v>
      </c>
      <c r="P916" t="str">
        <f>TEXT(SalesData[[#This Row],[Order Date]], "mmmm yyyyy")</f>
        <v>April 2024</v>
      </c>
      <c r="Q916" s="3">
        <f>IF(SalesData[[#This Row],[Total Sales]]=0,0,SalesData[[#This Row],[Profit]]/SalesData[[#This Row],[Total Sales]])</f>
        <v>0.23990140099449814</v>
      </c>
    </row>
    <row r="917" spans="1:17" x14ac:dyDescent="0.3">
      <c r="A917" t="s">
        <v>968</v>
      </c>
      <c r="B917" s="2">
        <v>45400</v>
      </c>
      <c r="C917" t="s">
        <v>41</v>
      </c>
      <c r="D917" t="s">
        <v>42</v>
      </c>
      <c r="E917" t="s">
        <v>37</v>
      </c>
      <c r="F917" t="s">
        <v>22</v>
      </c>
      <c r="G917" t="s">
        <v>58</v>
      </c>
      <c r="H917">
        <v>7</v>
      </c>
      <c r="I917">
        <v>1351.73</v>
      </c>
      <c r="J917">
        <v>9462.11</v>
      </c>
      <c r="K917">
        <v>2532.35</v>
      </c>
      <c r="L917" t="s">
        <v>18</v>
      </c>
      <c r="M917">
        <f>YEAR(SalesData[[#This Row],[Order Date]])</f>
        <v>2024</v>
      </c>
      <c r="N917">
        <f>MONTH(SalesData[[#This Row],[Order Date]])</f>
        <v>4</v>
      </c>
      <c r="O917" t="str">
        <f>TEXT(SalesData[[#This Row],[Order Date]],"mmmm")</f>
        <v>April</v>
      </c>
      <c r="P917" t="str">
        <f>TEXT(SalesData[[#This Row],[Order Date]], "mmmm yyyyy")</f>
        <v>April 2024</v>
      </c>
      <c r="Q917" s="3">
        <f>IF(SalesData[[#This Row],[Total Sales]]=0,0,SalesData[[#This Row],[Profit]]/SalesData[[#This Row],[Total Sales]])</f>
        <v>0.26763058133968004</v>
      </c>
    </row>
    <row r="918" spans="1:17" x14ac:dyDescent="0.3">
      <c r="A918" t="s">
        <v>969</v>
      </c>
      <c r="B918" s="2">
        <v>45400</v>
      </c>
      <c r="C918" t="s">
        <v>25</v>
      </c>
      <c r="D918" t="s">
        <v>71</v>
      </c>
      <c r="E918" t="s">
        <v>27</v>
      </c>
      <c r="F918" t="s">
        <v>49</v>
      </c>
      <c r="G918" t="s">
        <v>50</v>
      </c>
      <c r="H918">
        <v>4</v>
      </c>
      <c r="I918">
        <v>495.72</v>
      </c>
      <c r="J918">
        <v>1982.88</v>
      </c>
      <c r="K918">
        <v>540.04999999999995</v>
      </c>
      <c r="L918" t="s">
        <v>18</v>
      </c>
      <c r="M918">
        <f>YEAR(SalesData[[#This Row],[Order Date]])</f>
        <v>2024</v>
      </c>
      <c r="N918">
        <f>MONTH(SalesData[[#This Row],[Order Date]])</f>
        <v>4</v>
      </c>
      <c r="O918" t="str">
        <f>TEXT(SalesData[[#This Row],[Order Date]],"mmmm")</f>
        <v>April</v>
      </c>
      <c r="P918" t="str">
        <f>TEXT(SalesData[[#This Row],[Order Date]], "mmmm yyyyy")</f>
        <v>April 2024</v>
      </c>
      <c r="Q918" s="3">
        <f>IF(SalesData[[#This Row],[Total Sales]]=0,0,SalesData[[#This Row],[Profit]]/SalesData[[#This Row],[Total Sales]])</f>
        <v>0.27235637053175177</v>
      </c>
    </row>
    <row r="919" spans="1:17" x14ac:dyDescent="0.3">
      <c r="A919" t="s">
        <v>970</v>
      </c>
      <c r="B919" s="2">
        <v>45402</v>
      </c>
      <c r="C919" t="s">
        <v>25</v>
      </c>
      <c r="D919" t="s">
        <v>71</v>
      </c>
      <c r="E919" t="s">
        <v>27</v>
      </c>
      <c r="F919" t="s">
        <v>46</v>
      </c>
      <c r="G919" t="s">
        <v>68</v>
      </c>
      <c r="H919">
        <v>9</v>
      </c>
      <c r="I919">
        <v>1914.75</v>
      </c>
      <c r="J919">
        <v>17232.75</v>
      </c>
      <c r="K919">
        <v>2274.9699999999998</v>
      </c>
      <c r="L919" t="s">
        <v>34</v>
      </c>
      <c r="M919">
        <f>YEAR(SalesData[[#This Row],[Order Date]])</f>
        <v>2024</v>
      </c>
      <c r="N919">
        <f>MONTH(SalesData[[#This Row],[Order Date]])</f>
        <v>4</v>
      </c>
      <c r="O919" t="str">
        <f>TEXT(SalesData[[#This Row],[Order Date]],"mmmm")</f>
        <v>April</v>
      </c>
      <c r="P919" t="str">
        <f>TEXT(SalesData[[#This Row],[Order Date]], "mmmm yyyyy")</f>
        <v>April 2024</v>
      </c>
      <c r="Q919" s="3">
        <f>IF(SalesData[[#This Row],[Total Sales]]=0,0,SalesData[[#This Row],[Profit]]/SalesData[[#This Row],[Total Sales]])</f>
        <v>0.13201433317375344</v>
      </c>
    </row>
    <row r="920" spans="1:17" x14ac:dyDescent="0.3">
      <c r="A920" t="s">
        <v>971</v>
      </c>
      <c r="B920" s="2">
        <v>45402</v>
      </c>
      <c r="C920" t="s">
        <v>25</v>
      </c>
      <c r="D920" t="s">
        <v>71</v>
      </c>
      <c r="E920" t="s">
        <v>37</v>
      </c>
      <c r="F920" t="s">
        <v>46</v>
      </c>
      <c r="G920" t="s">
        <v>123</v>
      </c>
      <c r="H920">
        <v>4</v>
      </c>
      <c r="I920">
        <v>1035.7</v>
      </c>
      <c r="J920">
        <v>4142.8</v>
      </c>
      <c r="K920">
        <v>1138.6600000000001</v>
      </c>
      <c r="L920" t="s">
        <v>34</v>
      </c>
      <c r="M920">
        <f>YEAR(SalesData[[#This Row],[Order Date]])</f>
        <v>2024</v>
      </c>
      <c r="N920">
        <f>MONTH(SalesData[[#This Row],[Order Date]])</f>
        <v>4</v>
      </c>
      <c r="O920" t="str">
        <f>TEXT(SalesData[[#This Row],[Order Date]],"mmmm")</f>
        <v>April</v>
      </c>
      <c r="P920" t="str">
        <f>TEXT(SalesData[[#This Row],[Order Date]], "mmmm yyyyy")</f>
        <v>April 2024</v>
      </c>
      <c r="Q920" s="3">
        <f>IF(SalesData[[#This Row],[Total Sales]]=0,0,SalesData[[#This Row],[Profit]]/SalesData[[#This Row],[Total Sales]])</f>
        <v>0.27485275658974606</v>
      </c>
    </row>
    <row r="921" spans="1:17" x14ac:dyDescent="0.3">
      <c r="A921" t="s">
        <v>972</v>
      </c>
      <c r="B921" s="2">
        <v>45403</v>
      </c>
      <c r="C921" t="s">
        <v>41</v>
      </c>
      <c r="D921" t="s">
        <v>67</v>
      </c>
      <c r="E921" t="s">
        <v>15</v>
      </c>
      <c r="F921" t="s">
        <v>16</v>
      </c>
      <c r="G921" t="s">
        <v>82</v>
      </c>
      <c r="H921">
        <v>9</v>
      </c>
      <c r="I921">
        <v>641.67999999999995</v>
      </c>
      <c r="J921">
        <v>5775.12</v>
      </c>
      <c r="K921">
        <v>825.74</v>
      </c>
      <c r="L921" t="s">
        <v>18</v>
      </c>
      <c r="M921">
        <f>YEAR(SalesData[[#This Row],[Order Date]])</f>
        <v>2024</v>
      </c>
      <c r="N921">
        <f>MONTH(SalesData[[#This Row],[Order Date]])</f>
        <v>4</v>
      </c>
      <c r="O921" t="str">
        <f>TEXT(SalesData[[#This Row],[Order Date]],"mmmm")</f>
        <v>April</v>
      </c>
      <c r="P921" t="str">
        <f>TEXT(SalesData[[#This Row],[Order Date]], "mmmm yyyyy")</f>
        <v>April 2024</v>
      </c>
      <c r="Q921" s="3">
        <f>IF(SalesData[[#This Row],[Total Sales]]=0,0,SalesData[[#This Row],[Profit]]/SalesData[[#This Row],[Total Sales]])</f>
        <v>0.14298231032428763</v>
      </c>
    </row>
    <row r="922" spans="1:17" x14ac:dyDescent="0.3">
      <c r="A922" t="s">
        <v>973</v>
      </c>
      <c r="B922" s="2">
        <v>45403</v>
      </c>
      <c r="C922" t="s">
        <v>20</v>
      </c>
      <c r="D922" t="s">
        <v>121</v>
      </c>
      <c r="E922" t="s">
        <v>27</v>
      </c>
      <c r="F922" t="s">
        <v>16</v>
      </c>
      <c r="G922" t="s">
        <v>28</v>
      </c>
      <c r="H922">
        <v>8</v>
      </c>
      <c r="I922">
        <v>1993.85</v>
      </c>
      <c r="J922">
        <v>15950.8</v>
      </c>
      <c r="K922">
        <v>2185.9899999999998</v>
      </c>
      <c r="L922" t="s">
        <v>34</v>
      </c>
      <c r="M922">
        <f>YEAR(SalesData[[#This Row],[Order Date]])</f>
        <v>2024</v>
      </c>
      <c r="N922">
        <f>MONTH(SalesData[[#This Row],[Order Date]])</f>
        <v>4</v>
      </c>
      <c r="O922" t="str">
        <f>TEXT(SalesData[[#This Row],[Order Date]],"mmmm")</f>
        <v>April</v>
      </c>
      <c r="P922" t="str">
        <f>TEXT(SalesData[[#This Row],[Order Date]], "mmmm yyyyy")</f>
        <v>April 2024</v>
      </c>
      <c r="Q922" s="3">
        <f>IF(SalesData[[#This Row],[Total Sales]]=0,0,SalesData[[#This Row],[Profit]]/SalesData[[#This Row],[Total Sales]])</f>
        <v>0.13704579080673068</v>
      </c>
    </row>
    <row r="923" spans="1:17" x14ac:dyDescent="0.3">
      <c r="A923" t="s">
        <v>974</v>
      </c>
      <c r="B923" s="2">
        <v>45403</v>
      </c>
      <c r="C923" t="s">
        <v>30</v>
      </c>
      <c r="D923" t="s">
        <v>31</v>
      </c>
      <c r="E923" t="s">
        <v>37</v>
      </c>
      <c r="F923" t="s">
        <v>46</v>
      </c>
      <c r="G923" t="s">
        <v>123</v>
      </c>
      <c r="H923">
        <v>9</v>
      </c>
      <c r="I923">
        <v>1116.99</v>
      </c>
      <c r="J923">
        <v>10052.91</v>
      </c>
      <c r="K923">
        <v>2165.9</v>
      </c>
      <c r="L923" t="s">
        <v>18</v>
      </c>
      <c r="M923">
        <f>YEAR(SalesData[[#This Row],[Order Date]])</f>
        <v>2024</v>
      </c>
      <c r="N923">
        <f>MONTH(SalesData[[#This Row],[Order Date]])</f>
        <v>4</v>
      </c>
      <c r="O923" t="str">
        <f>TEXT(SalesData[[#This Row],[Order Date]],"mmmm")</f>
        <v>April</v>
      </c>
      <c r="P923" t="str">
        <f>TEXT(SalesData[[#This Row],[Order Date]], "mmmm yyyyy")</f>
        <v>April 2024</v>
      </c>
      <c r="Q923" s="3">
        <f>IF(SalesData[[#This Row],[Total Sales]]=0,0,SalesData[[#This Row],[Profit]]/SalesData[[#This Row],[Total Sales]])</f>
        <v>0.21545005376552662</v>
      </c>
    </row>
    <row r="924" spans="1:17" x14ac:dyDescent="0.3">
      <c r="A924" t="s">
        <v>975</v>
      </c>
      <c r="B924" s="2">
        <v>45405</v>
      </c>
      <c r="C924" t="s">
        <v>25</v>
      </c>
      <c r="D924" t="s">
        <v>26</v>
      </c>
      <c r="E924" t="s">
        <v>27</v>
      </c>
      <c r="F924" t="s">
        <v>22</v>
      </c>
      <c r="G924" t="s">
        <v>43</v>
      </c>
      <c r="H924">
        <v>3</v>
      </c>
      <c r="I924">
        <v>1003.54</v>
      </c>
      <c r="J924">
        <v>3010.62</v>
      </c>
      <c r="K924">
        <v>307.58999999999997</v>
      </c>
      <c r="L924" t="s">
        <v>34</v>
      </c>
      <c r="M924">
        <f>YEAR(SalesData[[#This Row],[Order Date]])</f>
        <v>2024</v>
      </c>
      <c r="N924">
        <f>MONTH(SalesData[[#This Row],[Order Date]])</f>
        <v>4</v>
      </c>
      <c r="O924" t="str">
        <f>TEXT(SalesData[[#This Row],[Order Date]],"mmmm")</f>
        <v>April</v>
      </c>
      <c r="P924" t="str">
        <f>TEXT(SalesData[[#This Row],[Order Date]], "mmmm yyyyy")</f>
        <v>April 2024</v>
      </c>
      <c r="Q924" s="3">
        <f>IF(SalesData[[#This Row],[Total Sales]]=0,0,SalesData[[#This Row],[Profit]]/SalesData[[#This Row],[Total Sales]])</f>
        <v>0.1021683241325707</v>
      </c>
    </row>
    <row r="925" spans="1:17" x14ac:dyDescent="0.3">
      <c r="A925" t="s">
        <v>976</v>
      </c>
      <c r="B925" s="2">
        <v>45405</v>
      </c>
      <c r="C925" t="s">
        <v>20</v>
      </c>
      <c r="D925" t="s">
        <v>21</v>
      </c>
      <c r="E925" t="s">
        <v>27</v>
      </c>
      <c r="F925" t="s">
        <v>46</v>
      </c>
      <c r="G925" t="s">
        <v>53</v>
      </c>
      <c r="H925">
        <v>7</v>
      </c>
      <c r="I925">
        <v>2264.59</v>
      </c>
      <c r="J925">
        <v>15852.13</v>
      </c>
      <c r="K925">
        <v>4468.37</v>
      </c>
      <c r="L925" t="s">
        <v>18</v>
      </c>
      <c r="M925">
        <f>YEAR(SalesData[[#This Row],[Order Date]])</f>
        <v>2024</v>
      </c>
      <c r="N925">
        <f>MONTH(SalesData[[#This Row],[Order Date]])</f>
        <v>4</v>
      </c>
      <c r="O925" t="str">
        <f>TEXT(SalesData[[#This Row],[Order Date]],"mmmm")</f>
        <v>April</v>
      </c>
      <c r="P925" t="str">
        <f>TEXT(SalesData[[#This Row],[Order Date]], "mmmm yyyyy")</f>
        <v>April 2024</v>
      </c>
      <c r="Q925" s="3">
        <f>IF(SalesData[[#This Row],[Total Sales]]=0,0,SalesData[[#This Row],[Profit]]/SalesData[[#This Row],[Total Sales]])</f>
        <v>0.28187820816508569</v>
      </c>
    </row>
    <row r="926" spans="1:17" x14ac:dyDescent="0.3">
      <c r="A926" t="s">
        <v>977</v>
      </c>
      <c r="B926" s="2">
        <v>45409</v>
      </c>
      <c r="C926" t="s">
        <v>30</v>
      </c>
      <c r="D926" t="s">
        <v>52</v>
      </c>
      <c r="E926" t="s">
        <v>27</v>
      </c>
      <c r="F926" t="s">
        <v>49</v>
      </c>
      <c r="G926" t="s">
        <v>50</v>
      </c>
      <c r="H926">
        <v>3</v>
      </c>
      <c r="I926">
        <v>1153.96</v>
      </c>
      <c r="J926">
        <v>3461.88</v>
      </c>
      <c r="K926">
        <v>989.7</v>
      </c>
      <c r="L926" t="s">
        <v>34</v>
      </c>
      <c r="M926">
        <f>YEAR(SalesData[[#This Row],[Order Date]])</f>
        <v>2024</v>
      </c>
      <c r="N926">
        <f>MONTH(SalesData[[#This Row],[Order Date]])</f>
        <v>4</v>
      </c>
      <c r="O926" t="str">
        <f>TEXT(SalesData[[#This Row],[Order Date]],"mmmm")</f>
        <v>April</v>
      </c>
      <c r="P926" t="str">
        <f>TEXT(SalesData[[#This Row],[Order Date]], "mmmm yyyyy")</f>
        <v>April 2024</v>
      </c>
      <c r="Q926" s="3">
        <f>IF(SalesData[[#This Row],[Total Sales]]=0,0,SalesData[[#This Row],[Profit]]/SalesData[[#This Row],[Total Sales]])</f>
        <v>0.28588512600090127</v>
      </c>
    </row>
    <row r="927" spans="1:17" x14ac:dyDescent="0.3">
      <c r="A927" t="s">
        <v>978</v>
      </c>
      <c r="B927" s="2">
        <v>45409</v>
      </c>
      <c r="C927" t="s">
        <v>41</v>
      </c>
      <c r="D927" t="s">
        <v>42</v>
      </c>
      <c r="E927" t="s">
        <v>37</v>
      </c>
      <c r="F927" t="s">
        <v>22</v>
      </c>
      <c r="G927" t="s">
        <v>43</v>
      </c>
      <c r="H927">
        <v>9</v>
      </c>
      <c r="I927">
        <v>562.23</v>
      </c>
      <c r="J927">
        <v>5060.07</v>
      </c>
      <c r="K927">
        <v>1053.96</v>
      </c>
      <c r="L927" t="s">
        <v>18</v>
      </c>
      <c r="M927">
        <f>YEAR(SalesData[[#This Row],[Order Date]])</f>
        <v>2024</v>
      </c>
      <c r="N927">
        <f>MONTH(SalesData[[#This Row],[Order Date]])</f>
        <v>4</v>
      </c>
      <c r="O927" t="str">
        <f>TEXT(SalesData[[#This Row],[Order Date]],"mmmm")</f>
        <v>April</v>
      </c>
      <c r="P927" t="str">
        <f>TEXT(SalesData[[#This Row],[Order Date]], "mmmm yyyyy")</f>
        <v>April 2024</v>
      </c>
      <c r="Q927" s="3">
        <f>IF(SalesData[[#This Row],[Total Sales]]=0,0,SalesData[[#This Row],[Profit]]/SalesData[[#This Row],[Total Sales]])</f>
        <v>0.2082896086417777</v>
      </c>
    </row>
    <row r="928" spans="1:17" x14ac:dyDescent="0.3">
      <c r="A928" t="s">
        <v>979</v>
      </c>
      <c r="B928" s="2">
        <v>45411</v>
      </c>
      <c r="C928" t="s">
        <v>30</v>
      </c>
      <c r="D928" t="s">
        <v>31</v>
      </c>
      <c r="E928" t="s">
        <v>15</v>
      </c>
      <c r="F928" t="s">
        <v>49</v>
      </c>
      <c r="G928" t="s">
        <v>50</v>
      </c>
      <c r="H928">
        <v>8</v>
      </c>
      <c r="I928">
        <v>2197.8200000000002</v>
      </c>
      <c r="J928">
        <v>17582.560000000001</v>
      </c>
      <c r="K928">
        <v>3697.92</v>
      </c>
      <c r="L928" t="s">
        <v>34</v>
      </c>
      <c r="M928">
        <f>YEAR(SalesData[[#This Row],[Order Date]])</f>
        <v>2024</v>
      </c>
      <c r="N928">
        <f>MONTH(SalesData[[#This Row],[Order Date]])</f>
        <v>4</v>
      </c>
      <c r="O928" t="str">
        <f>TEXT(SalesData[[#This Row],[Order Date]],"mmmm")</f>
        <v>April</v>
      </c>
      <c r="P928" t="str">
        <f>TEXT(SalesData[[#This Row],[Order Date]], "mmmm yyyyy")</f>
        <v>April 2024</v>
      </c>
      <c r="Q928" s="3">
        <f>IF(SalesData[[#This Row],[Total Sales]]=0,0,SalesData[[#This Row],[Profit]]/SalesData[[#This Row],[Total Sales]])</f>
        <v>0.21031749642827893</v>
      </c>
    </row>
    <row r="929" spans="1:17" x14ac:dyDescent="0.3">
      <c r="A929" t="s">
        <v>980</v>
      </c>
      <c r="B929" s="2">
        <v>45411</v>
      </c>
      <c r="C929" t="s">
        <v>41</v>
      </c>
      <c r="D929" t="s">
        <v>67</v>
      </c>
      <c r="E929" t="s">
        <v>27</v>
      </c>
      <c r="F929" t="s">
        <v>46</v>
      </c>
      <c r="G929" t="s">
        <v>68</v>
      </c>
      <c r="H929">
        <v>3</v>
      </c>
      <c r="I929">
        <v>1133.6199999999999</v>
      </c>
      <c r="J929">
        <v>3400.86</v>
      </c>
      <c r="K929">
        <v>821.24</v>
      </c>
      <c r="L929" t="s">
        <v>18</v>
      </c>
      <c r="M929">
        <f>YEAR(SalesData[[#This Row],[Order Date]])</f>
        <v>2024</v>
      </c>
      <c r="N929">
        <f>MONTH(SalesData[[#This Row],[Order Date]])</f>
        <v>4</v>
      </c>
      <c r="O929" t="str">
        <f>TEXT(SalesData[[#This Row],[Order Date]],"mmmm")</f>
        <v>April</v>
      </c>
      <c r="P929" t="str">
        <f>TEXT(SalesData[[#This Row],[Order Date]], "mmmm yyyyy")</f>
        <v>April 2024</v>
      </c>
      <c r="Q929" s="3">
        <f>IF(SalesData[[#This Row],[Total Sales]]=0,0,SalesData[[#This Row],[Profit]]/SalesData[[#This Row],[Total Sales]])</f>
        <v>0.24148009621095839</v>
      </c>
    </row>
    <row r="930" spans="1:17" x14ac:dyDescent="0.3">
      <c r="A930" t="s">
        <v>981</v>
      </c>
      <c r="B930" s="2">
        <v>45419</v>
      </c>
      <c r="C930" t="s">
        <v>13</v>
      </c>
      <c r="D930" t="s">
        <v>36</v>
      </c>
      <c r="E930" t="s">
        <v>15</v>
      </c>
      <c r="F930" t="s">
        <v>16</v>
      </c>
      <c r="G930" t="s">
        <v>82</v>
      </c>
      <c r="H930">
        <v>9</v>
      </c>
      <c r="I930">
        <v>1392.53</v>
      </c>
      <c r="J930">
        <v>12532.77</v>
      </c>
      <c r="K930">
        <v>2314.73</v>
      </c>
      <c r="L930" t="s">
        <v>34</v>
      </c>
      <c r="M930">
        <f>YEAR(SalesData[[#This Row],[Order Date]])</f>
        <v>2024</v>
      </c>
      <c r="N930">
        <f>MONTH(SalesData[[#This Row],[Order Date]])</f>
        <v>5</v>
      </c>
      <c r="O930" t="str">
        <f>TEXT(SalesData[[#This Row],[Order Date]],"mmmm")</f>
        <v>May</v>
      </c>
      <c r="P930" t="str">
        <f>TEXT(SalesData[[#This Row],[Order Date]], "mmmm yyyyy")</f>
        <v>May 2024</v>
      </c>
      <c r="Q930" s="3">
        <f>IF(SalesData[[#This Row],[Total Sales]]=0,0,SalesData[[#This Row],[Profit]]/SalesData[[#This Row],[Total Sales]])</f>
        <v>0.18469420567041445</v>
      </c>
    </row>
    <row r="931" spans="1:17" x14ac:dyDescent="0.3">
      <c r="A931" t="s">
        <v>982</v>
      </c>
      <c r="B931" s="2">
        <v>45420</v>
      </c>
      <c r="C931" t="s">
        <v>25</v>
      </c>
      <c r="D931" t="s">
        <v>71</v>
      </c>
      <c r="E931" t="s">
        <v>37</v>
      </c>
      <c r="F931" t="s">
        <v>22</v>
      </c>
      <c r="G931" t="s">
        <v>91</v>
      </c>
      <c r="H931">
        <v>4</v>
      </c>
      <c r="I931">
        <v>2184.4499999999998</v>
      </c>
      <c r="J931">
        <v>8737.7999999999993</v>
      </c>
      <c r="K931">
        <v>2212.52</v>
      </c>
      <c r="L931" t="s">
        <v>18</v>
      </c>
      <c r="M931">
        <f>YEAR(SalesData[[#This Row],[Order Date]])</f>
        <v>2024</v>
      </c>
      <c r="N931">
        <f>MONTH(SalesData[[#This Row],[Order Date]])</f>
        <v>5</v>
      </c>
      <c r="O931" t="str">
        <f>TEXT(SalesData[[#This Row],[Order Date]],"mmmm")</f>
        <v>May</v>
      </c>
      <c r="P931" t="str">
        <f>TEXT(SalesData[[#This Row],[Order Date]], "mmmm yyyyy")</f>
        <v>May 2024</v>
      </c>
      <c r="Q931" s="3">
        <f>IF(SalesData[[#This Row],[Total Sales]]=0,0,SalesData[[#This Row],[Profit]]/SalesData[[#This Row],[Total Sales]])</f>
        <v>0.25321247911373573</v>
      </c>
    </row>
    <row r="932" spans="1:17" x14ac:dyDescent="0.3">
      <c r="A932" t="s">
        <v>983</v>
      </c>
      <c r="B932" s="2">
        <v>45421</v>
      </c>
      <c r="C932" t="s">
        <v>30</v>
      </c>
      <c r="D932" t="s">
        <v>31</v>
      </c>
      <c r="E932" t="s">
        <v>27</v>
      </c>
      <c r="F932" t="s">
        <v>16</v>
      </c>
      <c r="G932" t="s">
        <v>38</v>
      </c>
      <c r="H932">
        <v>6</v>
      </c>
      <c r="I932">
        <v>1942.18</v>
      </c>
      <c r="J932">
        <v>11653.08</v>
      </c>
      <c r="K932">
        <v>2377.61</v>
      </c>
      <c r="L932" t="s">
        <v>34</v>
      </c>
      <c r="M932">
        <f>YEAR(SalesData[[#This Row],[Order Date]])</f>
        <v>2024</v>
      </c>
      <c r="N932">
        <f>MONTH(SalesData[[#This Row],[Order Date]])</f>
        <v>5</v>
      </c>
      <c r="O932" t="str">
        <f>TEXT(SalesData[[#This Row],[Order Date]],"mmmm")</f>
        <v>May</v>
      </c>
      <c r="P932" t="str">
        <f>TEXT(SalesData[[#This Row],[Order Date]], "mmmm yyyyy")</f>
        <v>May 2024</v>
      </c>
      <c r="Q932" s="3">
        <f>IF(SalesData[[#This Row],[Total Sales]]=0,0,SalesData[[#This Row],[Profit]]/SalesData[[#This Row],[Total Sales]])</f>
        <v>0.2040327535724461</v>
      </c>
    </row>
    <row r="933" spans="1:17" x14ac:dyDescent="0.3">
      <c r="A933" t="s">
        <v>984</v>
      </c>
      <c r="B933" s="2">
        <v>45423</v>
      </c>
      <c r="C933" t="s">
        <v>13</v>
      </c>
      <c r="D933" t="s">
        <v>14</v>
      </c>
      <c r="E933" t="s">
        <v>37</v>
      </c>
      <c r="F933" t="s">
        <v>49</v>
      </c>
      <c r="G933" t="s">
        <v>94</v>
      </c>
      <c r="H933">
        <v>6</v>
      </c>
      <c r="I933">
        <v>2041.36</v>
      </c>
      <c r="J933">
        <v>12248.16</v>
      </c>
      <c r="K933">
        <v>3545.23</v>
      </c>
      <c r="L933" t="s">
        <v>18</v>
      </c>
      <c r="M933">
        <f>YEAR(SalesData[[#This Row],[Order Date]])</f>
        <v>2024</v>
      </c>
      <c r="N933">
        <f>MONTH(SalesData[[#This Row],[Order Date]])</f>
        <v>5</v>
      </c>
      <c r="O933" t="str">
        <f>TEXT(SalesData[[#This Row],[Order Date]],"mmmm")</f>
        <v>May</v>
      </c>
      <c r="P933" t="str">
        <f>TEXT(SalesData[[#This Row],[Order Date]], "mmmm yyyyy")</f>
        <v>May 2024</v>
      </c>
      <c r="Q933" s="3">
        <f>IF(SalesData[[#This Row],[Total Sales]]=0,0,SalesData[[#This Row],[Profit]]/SalesData[[#This Row],[Total Sales]])</f>
        <v>0.28945000718475267</v>
      </c>
    </row>
    <row r="934" spans="1:17" x14ac:dyDescent="0.3">
      <c r="A934" t="s">
        <v>985</v>
      </c>
      <c r="B934" s="2">
        <v>45425</v>
      </c>
      <c r="C934" t="s">
        <v>13</v>
      </c>
      <c r="D934" t="s">
        <v>36</v>
      </c>
      <c r="E934" t="s">
        <v>37</v>
      </c>
      <c r="F934" t="s">
        <v>46</v>
      </c>
      <c r="G934" t="s">
        <v>47</v>
      </c>
      <c r="H934">
        <v>2</v>
      </c>
      <c r="I934">
        <v>705.13</v>
      </c>
      <c r="J934">
        <v>1410.26</v>
      </c>
      <c r="K934">
        <v>145.29</v>
      </c>
      <c r="L934" t="s">
        <v>34</v>
      </c>
      <c r="M934">
        <f>YEAR(SalesData[[#This Row],[Order Date]])</f>
        <v>2024</v>
      </c>
      <c r="N934">
        <f>MONTH(SalesData[[#This Row],[Order Date]])</f>
        <v>5</v>
      </c>
      <c r="O934" t="str">
        <f>TEXT(SalesData[[#This Row],[Order Date]],"mmmm")</f>
        <v>May</v>
      </c>
      <c r="P934" t="str">
        <f>TEXT(SalesData[[#This Row],[Order Date]], "mmmm yyyyy")</f>
        <v>May 2024</v>
      </c>
      <c r="Q934" s="3">
        <f>IF(SalesData[[#This Row],[Total Sales]]=0,0,SalesData[[#This Row],[Profit]]/SalesData[[#This Row],[Total Sales]])</f>
        <v>0.10302355594003942</v>
      </c>
    </row>
    <row r="935" spans="1:17" x14ac:dyDescent="0.3">
      <c r="A935" t="s">
        <v>986</v>
      </c>
      <c r="B935" s="2">
        <v>45427</v>
      </c>
      <c r="C935" t="s">
        <v>41</v>
      </c>
      <c r="D935" t="s">
        <v>42</v>
      </c>
      <c r="E935" t="s">
        <v>27</v>
      </c>
      <c r="F935" t="s">
        <v>16</v>
      </c>
      <c r="G935" t="s">
        <v>38</v>
      </c>
      <c r="H935">
        <v>6</v>
      </c>
      <c r="I935">
        <v>945.12</v>
      </c>
      <c r="J935">
        <v>5670.72</v>
      </c>
      <c r="K935">
        <v>1120.32</v>
      </c>
      <c r="L935" t="s">
        <v>34</v>
      </c>
      <c r="M935">
        <f>YEAR(SalesData[[#This Row],[Order Date]])</f>
        <v>2024</v>
      </c>
      <c r="N935">
        <f>MONTH(SalesData[[#This Row],[Order Date]])</f>
        <v>5</v>
      </c>
      <c r="O935" t="str">
        <f>TEXT(SalesData[[#This Row],[Order Date]],"mmmm")</f>
        <v>May</v>
      </c>
      <c r="P935" t="str">
        <f>TEXT(SalesData[[#This Row],[Order Date]], "mmmm yyyyy")</f>
        <v>May 2024</v>
      </c>
      <c r="Q935" s="3">
        <f>IF(SalesData[[#This Row],[Total Sales]]=0,0,SalesData[[#This Row],[Profit]]/SalesData[[#This Row],[Total Sales]])</f>
        <v>0.19756221432199084</v>
      </c>
    </row>
    <row r="936" spans="1:17" x14ac:dyDescent="0.3">
      <c r="A936" t="s">
        <v>987</v>
      </c>
      <c r="B936" s="2">
        <v>45427</v>
      </c>
      <c r="C936" t="s">
        <v>20</v>
      </c>
      <c r="D936" t="s">
        <v>121</v>
      </c>
      <c r="E936" t="s">
        <v>15</v>
      </c>
      <c r="F936" t="s">
        <v>46</v>
      </c>
      <c r="G936" t="s">
        <v>68</v>
      </c>
      <c r="H936">
        <v>2</v>
      </c>
      <c r="I936">
        <v>1185.56</v>
      </c>
      <c r="J936">
        <v>2371.12</v>
      </c>
      <c r="K936">
        <v>417.22</v>
      </c>
      <c r="L936" t="s">
        <v>34</v>
      </c>
      <c r="M936">
        <f>YEAR(SalesData[[#This Row],[Order Date]])</f>
        <v>2024</v>
      </c>
      <c r="N936">
        <f>MONTH(SalesData[[#This Row],[Order Date]])</f>
        <v>5</v>
      </c>
      <c r="O936" t="str">
        <f>TEXT(SalesData[[#This Row],[Order Date]],"mmmm")</f>
        <v>May</v>
      </c>
      <c r="P936" t="str">
        <f>TEXT(SalesData[[#This Row],[Order Date]], "mmmm yyyyy")</f>
        <v>May 2024</v>
      </c>
      <c r="Q936" s="3">
        <f>IF(SalesData[[#This Row],[Total Sales]]=0,0,SalesData[[#This Row],[Profit]]/SalesData[[#This Row],[Total Sales]])</f>
        <v>0.17595904045345662</v>
      </c>
    </row>
    <row r="937" spans="1:17" x14ac:dyDescent="0.3">
      <c r="A937" t="s">
        <v>988</v>
      </c>
      <c r="B937" s="2">
        <v>45427</v>
      </c>
      <c r="C937" t="s">
        <v>20</v>
      </c>
      <c r="D937" t="s">
        <v>121</v>
      </c>
      <c r="E937" t="s">
        <v>27</v>
      </c>
      <c r="F937" t="s">
        <v>22</v>
      </c>
      <c r="G937" t="s">
        <v>91</v>
      </c>
      <c r="H937">
        <v>6</v>
      </c>
      <c r="I937">
        <v>1973.49</v>
      </c>
      <c r="J937">
        <v>11840.94</v>
      </c>
      <c r="K937">
        <v>2602.27</v>
      </c>
      <c r="L937" t="s">
        <v>18</v>
      </c>
      <c r="M937">
        <f>YEAR(SalesData[[#This Row],[Order Date]])</f>
        <v>2024</v>
      </c>
      <c r="N937">
        <f>MONTH(SalesData[[#This Row],[Order Date]])</f>
        <v>5</v>
      </c>
      <c r="O937" t="str">
        <f>TEXT(SalesData[[#This Row],[Order Date]],"mmmm")</f>
        <v>May</v>
      </c>
      <c r="P937" t="str">
        <f>TEXT(SalesData[[#This Row],[Order Date]], "mmmm yyyyy")</f>
        <v>May 2024</v>
      </c>
      <c r="Q937" s="3">
        <f>IF(SalesData[[#This Row],[Total Sales]]=0,0,SalesData[[#This Row],[Profit]]/SalesData[[#This Row],[Total Sales]])</f>
        <v>0.21976886970122303</v>
      </c>
    </row>
    <row r="938" spans="1:17" x14ac:dyDescent="0.3">
      <c r="A938" t="s">
        <v>989</v>
      </c>
      <c r="B938" s="2">
        <v>45427</v>
      </c>
      <c r="C938" t="s">
        <v>13</v>
      </c>
      <c r="D938" t="s">
        <v>36</v>
      </c>
      <c r="E938" t="s">
        <v>37</v>
      </c>
      <c r="F938" t="s">
        <v>16</v>
      </c>
      <c r="G938" t="s">
        <v>82</v>
      </c>
      <c r="H938">
        <v>5</v>
      </c>
      <c r="I938">
        <v>1844.38</v>
      </c>
      <c r="J938">
        <v>9221.9</v>
      </c>
      <c r="K938">
        <v>1871.92</v>
      </c>
      <c r="L938" t="s">
        <v>18</v>
      </c>
      <c r="M938">
        <f>YEAR(SalesData[[#This Row],[Order Date]])</f>
        <v>2024</v>
      </c>
      <c r="N938">
        <f>MONTH(SalesData[[#This Row],[Order Date]])</f>
        <v>5</v>
      </c>
      <c r="O938" t="str">
        <f>TEXT(SalesData[[#This Row],[Order Date]],"mmmm")</f>
        <v>May</v>
      </c>
      <c r="P938" t="str">
        <f>TEXT(SalesData[[#This Row],[Order Date]], "mmmm yyyyy")</f>
        <v>May 2024</v>
      </c>
      <c r="Q938" s="3">
        <f>IF(SalesData[[#This Row],[Total Sales]]=0,0,SalesData[[#This Row],[Profit]]/SalesData[[#This Row],[Total Sales]])</f>
        <v>0.20298636940326834</v>
      </c>
    </row>
    <row r="939" spans="1:17" x14ac:dyDescent="0.3">
      <c r="A939" t="s">
        <v>990</v>
      </c>
      <c r="B939" s="2">
        <v>45427</v>
      </c>
      <c r="C939" t="s">
        <v>13</v>
      </c>
      <c r="D939" t="s">
        <v>14</v>
      </c>
      <c r="E939" t="s">
        <v>15</v>
      </c>
      <c r="F939" t="s">
        <v>16</v>
      </c>
      <c r="G939" t="s">
        <v>82</v>
      </c>
      <c r="H939">
        <v>8</v>
      </c>
      <c r="I939">
        <v>1042.5</v>
      </c>
      <c r="J939">
        <v>8340</v>
      </c>
      <c r="K939">
        <v>2345.39</v>
      </c>
      <c r="L939" t="s">
        <v>34</v>
      </c>
      <c r="M939">
        <f>YEAR(SalesData[[#This Row],[Order Date]])</f>
        <v>2024</v>
      </c>
      <c r="N939">
        <f>MONTH(SalesData[[#This Row],[Order Date]])</f>
        <v>5</v>
      </c>
      <c r="O939" t="str">
        <f>TEXT(SalesData[[#This Row],[Order Date]],"mmmm")</f>
        <v>May</v>
      </c>
      <c r="P939" t="str">
        <f>TEXT(SalesData[[#This Row],[Order Date]], "mmmm yyyyy")</f>
        <v>May 2024</v>
      </c>
      <c r="Q939" s="3">
        <f>IF(SalesData[[#This Row],[Total Sales]]=0,0,SalesData[[#This Row],[Profit]]/SalesData[[#This Row],[Total Sales]])</f>
        <v>0.28122182254196643</v>
      </c>
    </row>
    <row r="940" spans="1:17" x14ac:dyDescent="0.3">
      <c r="A940" t="s">
        <v>991</v>
      </c>
      <c r="B940" s="2">
        <v>45427</v>
      </c>
      <c r="C940" t="s">
        <v>41</v>
      </c>
      <c r="D940" t="s">
        <v>42</v>
      </c>
      <c r="E940" t="s">
        <v>15</v>
      </c>
      <c r="F940" t="s">
        <v>46</v>
      </c>
      <c r="G940" t="s">
        <v>68</v>
      </c>
      <c r="H940">
        <v>8</v>
      </c>
      <c r="I940">
        <v>1998.85</v>
      </c>
      <c r="J940">
        <v>15990.8</v>
      </c>
      <c r="K940">
        <v>4564.34</v>
      </c>
      <c r="L940" t="s">
        <v>18</v>
      </c>
      <c r="M940">
        <f>YEAR(SalesData[[#This Row],[Order Date]])</f>
        <v>2024</v>
      </c>
      <c r="N940">
        <f>MONTH(SalesData[[#This Row],[Order Date]])</f>
        <v>5</v>
      </c>
      <c r="O940" t="str">
        <f>TEXT(SalesData[[#This Row],[Order Date]],"mmmm")</f>
        <v>May</v>
      </c>
      <c r="P940" t="str">
        <f>TEXT(SalesData[[#This Row],[Order Date]], "mmmm yyyyy")</f>
        <v>May 2024</v>
      </c>
      <c r="Q940" s="3">
        <f>IF(SalesData[[#This Row],[Total Sales]]=0,0,SalesData[[#This Row],[Profit]]/SalesData[[#This Row],[Total Sales]])</f>
        <v>0.28543537534082097</v>
      </c>
    </row>
    <row r="941" spans="1:17" x14ac:dyDescent="0.3">
      <c r="A941" t="s">
        <v>992</v>
      </c>
      <c r="B941" s="2">
        <v>45427</v>
      </c>
      <c r="C941" t="s">
        <v>25</v>
      </c>
      <c r="D941" t="s">
        <v>71</v>
      </c>
      <c r="E941" t="s">
        <v>27</v>
      </c>
      <c r="F941" t="s">
        <v>16</v>
      </c>
      <c r="G941" t="s">
        <v>17</v>
      </c>
      <c r="H941">
        <v>3</v>
      </c>
      <c r="I941">
        <v>114.18</v>
      </c>
      <c r="J941">
        <v>342.54</v>
      </c>
      <c r="K941">
        <v>35.909999999999997</v>
      </c>
      <c r="L941" t="s">
        <v>34</v>
      </c>
      <c r="M941">
        <f>YEAR(SalesData[[#This Row],[Order Date]])</f>
        <v>2024</v>
      </c>
      <c r="N941">
        <f>MONTH(SalesData[[#This Row],[Order Date]])</f>
        <v>5</v>
      </c>
      <c r="O941" t="str">
        <f>TEXT(SalesData[[#This Row],[Order Date]],"mmmm")</f>
        <v>May</v>
      </c>
      <c r="P941" t="str">
        <f>TEXT(SalesData[[#This Row],[Order Date]], "mmmm yyyyy")</f>
        <v>May 2024</v>
      </c>
      <c r="Q941" s="3">
        <f>IF(SalesData[[#This Row],[Total Sales]]=0,0,SalesData[[#This Row],[Profit]]/SalesData[[#This Row],[Total Sales]])</f>
        <v>0.10483447188649499</v>
      </c>
    </row>
    <row r="942" spans="1:17" x14ac:dyDescent="0.3">
      <c r="A942" t="s">
        <v>993</v>
      </c>
      <c r="B942" s="2">
        <v>45429</v>
      </c>
      <c r="C942" t="s">
        <v>25</v>
      </c>
      <c r="D942" t="s">
        <v>71</v>
      </c>
      <c r="E942" t="s">
        <v>27</v>
      </c>
      <c r="F942" t="s">
        <v>46</v>
      </c>
      <c r="G942" t="s">
        <v>53</v>
      </c>
      <c r="H942">
        <v>4</v>
      </c>
      <c r="I942">
        <v>2016.48</v>
      </c>
      <c r="J942">
        <v>8065.92</v>
      </c>
      <c r="K942">
        <v>1545.73</v>
      </c>
      <c r="L942" t="s">
        <v>34</v>
      </c>
      <c r="M942">
        <f>YEAR(SalesData[[#This Row],[Order Date]])</f>
        <v>2024</v>
      </c>
      <c r="N942">
        <f>MONTH(SalesData[[#This Row],[Order Date]])</f>
        <v>5</v>
      </c>
      <c r="O942" t="str">
        <f>TEXT(SalesData[[#This Row],[Order Date]],"mmmm")</f>
        <v>May</v>
      </c>
      <c r="P942" t="str">
        <f>TEXT(SalesData[[#This Row],[Order Date]], "mmmm yyyyy")</f>
        <v>May 2024</v>
      </c>
      <c r="Q942" s="3">
        <f>IF(SalesData[[#This Row],[Total Sales]]=0,0,SalesData[[#This Row],[Profit]]/SalesData[[#This Row],[Total Sales]])</f>
        <v>0.19163715980322146</v>
      </c>
    </row>
    <row r="943" spans="1:17" x14ac:dyDescent="0.3">
      <c r="A943" t="s">
        <v>994</v>
      </c>
      <c r="B943" s="2">
        <v>45429</v>
      </c>
      <c r="C943" t="s">
        <v>13</v>
      </c>
      <c r="D943" t="s">
        <v>36</v>
      </c>
      <c r="E943" t="s">
        <v>15</v>
      </c>
      <c r="F943" t="s">
        <v>32</v>
      </c>
      <c r="G943" t="s">
        <v>33</v>
      </c>
      <c r="H943">
        <v>3</v>
      </c>
      <c r="I943">
        <v>364.7</v>
      </c>
      <c r="J943">
        <v>1094.0999999999999</v>
      </c>
      <c r="K943">
        <v>171.41</v>
      </c>
      <c r="L943" t="s">
        <v>18</v>
      </c>
      <c r="M943">
        <f>YEAR(SalesData[[#This Row],[Order Date]])</f>
        <v>2024</v>
      </c>
      <c r="N943">
        <f>MONTH(SalesData[[#This Row],[Order Date]])</f>
        <v>5</v>
      </c>
      <c r="O943" t="str">
        <f>TEXT(SalesData[[#This Row],[Order Date]],"mmmm")</f>
        <v>May</v>
      </c>
      <c r="P943" t="str">
        <f>TEXT(SalesData[[#This Row],[Order Date]], "mmmm yyyyy")</f>
        <v>May 2024</v>
      </c>
      <c r="Q943" s="3">
        <f>IF(SalesData[[#This Row],[Total Sales]]=0,0,SalesData[[#This Row],[Profit]]/SalesData[[#This Row],[Total Sales]])</f>
        <v>0.15666758065990313</v>
      </c>
    </row>
    <row r="944" spans="1:17" x14ac:dyDescent="0.3">
      <c r="A944" t="s">
        <v>995</v>
      </c>
      <c r="B944" s="2">
        <v>45429</v>
      </c>
      <c r="C944" t="s">
        <v>13</v>
      </c>
      <c r="D944" t="s">
        <v>36</v>
      </c>
      <c r="E944" t="s">
        <v>27</v>
      </c>
      <c r="F944" t="s">
        <v>32</v>
      </c>
      <c r="G944" t="s">
        <v>33</v>
      </c>
      <c r="H944">
        <v>7</v>
      </c>
      <c r="I944">
        <v>1657.6</v>
      </c>
      <c r="J944">
        <v>11603.2</v>
      </c>
      <c r="K944">
        <v>1572.07</v>
      </c>
      <c r="L944" t="s">
        <v>34</v>
      </c>
      <c r="M944">
        <f>YEAR(SalesData[[#This Row],[Order Date]])</f>
        <v>2024</v>
      </c>
      <c r="N944">
        <f>MONTH(SalesData[[#This Row],[Order Date]])</f>
        <v>5</v>
      </c>
      <c r="O944" t="str">
        <f>TEXT(SalesData[[#This Row],[Order Date]],"mmmm")</f>
        <v>May</v>
      </c>
      <c r="P944" t="str">
        <f>TEXT(SalesData[[#This Row],[Order Date]], "mmmm yyyyy")</f>
        <v>May 2024</v>
      </c>
      <c r="Q944" s="3">
        <f>IF(SalesData[[#This Row],[Total Sales]]=0,0,SalesData[[#This Row],[Profit]]/SalesData[[#This Row],[Total Sales]])</f>
        <v>0.13548590044125758</v>
      </c>
    </row>
    <row r="945" spans="1:17" x14ac:dyDescent="0.3">
      <c r="A945" t="s">
        <v>996</v>
      </c>
      <c r="B945" s="2">
        <v>45433</v>
      </c>
      <c r="C945" t="s">
        <v>30</v>
      </c>
      <c r="D945" t="s">
        <v>52</v>
      </c>
      <c r="E945" t="s">
        <v>37</v>
      </c>
      <c r="F945" t="s">
        <v>22</v>
      </c>
      <c r="G945" t="s">
        <v>91</v>
      </c>
      <c r="H945">
        <v>8</v>
      </c>
      <c r="I945">
        <v>2438.34</v>
      </c>
      <c r="J945">
        <v>19506.72</v>
      </c>
      <c r="K945">
        <v>3398.88</v>
      </c>
      <c r="L945" t="s">
        <v>34</v>
      </c>
      <c r="M945">
        <f>YEAR(SalesData[[#This Row],[Order Date]])</f>
        <v>2024</v>
      </c>
      <c r="N945">
        <f>MONTH(SalesData[[#This Row],[Order Date]])</f>
        <v>5</v>
      </c>
      <c r="O945" t="str">
        <f>TEXT(SalesData[[#This Row],[Order Date]],"mmmm")</f>
        <v>May</v>
      </c>
      <c r="P945" t="str">
        <f>TEXT(SalesData[[#This Row],[Order Date]], "mmmm yyyyy")</f>
        <v>May 2024</v>
      </c>
      <c r="Q945" s="3">
        <f>IF(SalesData[[#This Row],[Total Sales]]=0,0,SalesData[[#This Row],[Profit]]/SalesData[[#This Row],[Total Sales]])</f>
        <v>0.17424149216270085</v>
      </c>
    </row>
    <row r="946" spans="1:17" x14ac:dyDescent="0.3">
      <c r="A946" t="s">
        <v>997</v>
      </c>
      <c r="B946" s="2">
        <v>45436</v>
      </c>
      <c r="C946" t="s">
        <v>20</v>
      </c>
      <c r="D946" t="s">
        <v>121</v>
      </c>
      <c r="E946" t="s">
        <v>27</v>
      </c>
      <c r="F946" t="s">
        <v>16</v>
      </c>
      <c r="G946" t="s">
        <v>17</v>
      </c>
      <c r="H946">
        <v>4</v>
      </c>
      <c r="I946">
        <v>771.4</v>
      </c>
      <c r="J946">
        <v>3085.6</v>
      </c>
      <c r="K946">
        <v>546.21</v>
      </c>
      <c r="L946" t="s">
        <v>18</v>
      </c>
      <c r="M946">
        <f>YEAR(SalesData[[#This Row],[Order Date]])</f>
        <v>2024</v>
      </c>
      <c r="N946">
        <f>MONTH(SalesData[[#This Row],[Order Date]])</f>
        <v>5</v>
      </c>
      <c r="O946" t="str">
        <f>TEXT(SalesData[[#This Row],[Order Date]],"mmmm")</f>
        <v>May</v>
      </c>
      <c r="P946" t="str">
        <f>TEXT(SalesData[[#This Row],[Order Date]], "mmmm yyyyy")</f>
        <v>May 2024</v>
      </c>
      <c r="Q946" s="3">
        <f>IF(SalesData[[#This Row],[Total Sales]]=0,0,SalesData[[#This Row],[Profit]]/SalesData[[#This Row],[Total Sales]])</f>
        <v>0.17701905626134304</v>
      </c>
    </row>
    <row r="947" spans="1:17" x14ac:dyDescent="0.3">
      <c r="A947" t="s">
        <v>998</v>
      </c>
      <c r="B947" s="2">
        <v>45436</v>
      </c>
      <c r="C947" t="s">
        <v>30</v>
      </c>
      <c r="D947" t="s">
        <v>52</v>
      </c>
      <c r="E947" t="s">
        <v>27</v>
      </c>
      <c r="F947" t="s">
        <v>32</v>
      </c>
      <c r="G947" t="s">
        <v>99</v>
      </c>
      <c r="H947">
        <v>7</v>
      </c>
      <c r="I947">
        <v>1737.77</v>
      </c>
      <c r="J947">
        <v>12164.39</v>
      </c>
      <c r="K947">
        <v>3341.13</v>
      </c>
      <c r="L947" t="s">
        <v>34</v>
      </c>
      <c r="M947">
        <f>YEAR(SalesData[[#This Row],[Order Date]])</f>
        <v>2024</v>
      </c>
      <c r="N947">
        <f>MONTH(SalesData[[#This Row],[Order Date]])</f>
        <v>5</v>
      </c>
      <c r="O947" t="str">
        <f>TEXT(SalesData[[#This Row],[Order Date]],"mmmm")</f>
        <v>May</v>
      </c>
      <c r="P947" t="str">
        <f>TEXT(SalesData[[#This Row],[Order Date]], "mmmm yyyyy")</f>
        <v>May 2024</v>
      </c>
      <c r="Q947" s="3">
        <f>IF(SalesData[[#This Row],[Total Sales]]=0,0,SalesData[[#This Row],[Profit]]/SalesData[[#This Row],[Total Sales]])</f>
        <v>0.27466482084181781</v>
      </c>
    </row>
    <row r="948" spans="1:17" x14ac:dyDescent="0.3">
      <c r="A948" t="s">
        <v>999</v>
      </c>
      <c r="B948" s="2">
        <v>45436</v>
      </c>
      <c r="C948" t="s">
        <v>13</v>
      </c>
      <c r="D948" t="s">
        <v>36</v>
      </c>
      <c r="E948" t="s">
        <v>15</v>
      </c>
      <c r="F948" t="s">
        <v>16</v>
      </c>
      <c r="G948" t="s">
        <v>38</v>
      </c>
      <c r="H948">
        <v>6</v>
      </c>
      <c r="I948">
        <v>188.21</v>
      </c>
      <c r="J948">
        <v>1129.26</v>
      </c>
      <c r="K948">
        <v>275.99</v>
      </c>
      <c r="L948" t="s">
        <v>18</v>
      </c>
      <c r="M948">
        <f>YEAR(SalesData[[#This Row],[Order Date]])</f>
        <v>2024</v>
      </c>
      <c r="N948">
        <f>MONTH(SalesData[[#This Row],[Order Date]])</f>
        <v>5</v>
      </c>
      <c r="O948" t="str">
        <f>TEXT(SalesData[[#This Row],[Order Date]],"mmmm")</f>
        <v>May</v>
      </c>
      <c r="P948" t="str">
        <f>TEXT(SalesData[[#This Row],[Order Date]], "mmmm yyyyy")</f>
        <v>May 2024</v>
      </c>
      <c r="Q948" s="3">
        <f>IF(SalesData[[#This Row],[Total Sales]]=0,0,SalesData[[#This Row],[Profit]]/SalesData[[#This Row],[Total Sales]])</f>
        <v>0.24439898694720438</v>
      </c>
    </row>
    <row r="949" spans="1:17" x14ac:dyDescent="0.3">
      <c r="A949" t="s">
        <v>1000</v>
      </c>
      <c r="B949" s="2">
        <v>45437</v>
      </c>
      <c r="C949" t="s">
        <v>41</v>
      </c>
      <c r="D949" t="s">
        <v>42</v>
      </c>
      <c r="E949" t="s">
        <v>27</v>
      </c>
      <c r="F949" t="s">
        <v>49</v>
      </c>
      <c r="G949" t="s">
        <v>63</v>
      </c>
      <c r="H949">
        <v>5</v>
      </c>
      <c r="I949">
        <v>1435.06</v>
      </c>
      <c r="J949">
        <v>7175.3</v>
      </c>
      <c r="K949">
        <v>1383.3</v>
      </c>
      <c r="L949" t="s">
        <v>34</v>
      </c>
      <c r="M949">
        <f>YEAR(SalesData[[#This Row],[Order Date]])</f>
        <v>2024</v>
      </c>
      <c r="N949">
        <f>MONTH(SalesData[[#This Row],[Order Date]])</f>
        <v>5</v>
      </c>
      <c r="O949" t="str">
        <f>TEXT(SalesData[[#This Row],[Order Date]],"mmmm")</f>
        <v>May</v>
      </c>
      <c r="P949" t="str">
        <f>TEXT(SalesData[[#This Row],[Order Date]], "mmmm yyyyy")</f>
        <v>May 2024</v>
      </c>
      <c r="Q949" s="3">
        <f>IF(SalesData[[#This Row],[Total Sales]]=0,0,SalesData[[#This Row],[Profit]]/SalesData[[#This Row],[Total Sales]])</f>
        <v>0.1927863643331986</v>
      </c>
    </row>
    <row r="950" spans="1:17" x14ac:dyDescent="0.3">
      <c r="A950" t="s">
        <v>1001</v>
      </c>
      <c r="B950" s="2">
        <v>45437</v>
      </c>
      <c r="C950" t="s">
        <v>30</v>
      </c>
      <c r="D950" t="s">
        <v>31</v>
      </c>
      <c r="E950" t="s">
        <v>15</v>
      </c>
      <c r="F950" t="s">
        <v>49</v>
      </c>
      <c r="G950" t="s">
        <v>72</v>
      </c>
      <c r="H950">
        <v>2</v>
      </c>
      <c r="I950">
        <v>197.86</v>
      </c>
      <c r="J950">
        <v>395.72</v>
      </c>
      <c r="K950">
        <v>59.13</v>
      </c>
      <c r="L950" t="s">
        <v>18</v>
      </c>
      <c r="M950">
        <f>YEAR(SalesData[[#This Row],[Order Date]])</f>
        <v>2024</v>
      </c>
      <c r="N950">
        <f>MONTH(SalesData[[#This Row],[Order Date]])</f>
        <v>5</v>
      </c>
      <c r="O950" t="str">
        <f>TEXT(SalesData[[#This Row],[Order Date]],"mmmm")</f>
        <v>May</v>
      </c>
      <c r="P950" t="str">
        <f>TEXT(SalesData[[#This Row],[Order Date]], "mmmm yyyyy")</f>
        <v>May 2024</v>
      </c>
      <c r="Q950" s="3">
        <f>IF(SalesData[[#This Row],[Total Sales]]=0,0,SalesData[[#This Row],[Profit]]/SalesData[[#This Row],[Total Sales]])</f>
        <v>0.14942383503487314</v>
      </c>
    </row>
    <row r="951" spans="1:17" x14ac:dyDescent="0.3">
      <c r="A951" t="s">
        <v>1002</v>
      </c>
      <c r="B951" s="2">
        <v>45439</v>
      </c>
      <c r="C951" t="s">
        <v>30</v>
      </c>
      <c r="D951" t="s">
        <v>31</v>
      </c>
      <c r="E951" t="s">
        <v>15</v>
      </c>
      <c r="F951" t="s">
        <v>22</v>
      </c>
      <c r="G951" t="s">
        <v>43</v>
      </c>
      <c r="H951">
        <v>9</v>
      </c>
      <c r="I951">
        <v>435.32</v>
      </c>
      <c r="J951">
        <v>3917.88</v>
      </c>
      <c r="K951">
        <v>634.53</v>
      </c>
      <c r="L951" t="s">
        <v>18</v>
      </c>
      <c r="M951">
        <f>YEAR(SalesData[[#This Row],[Order Date]])</f>
        <v>2024</v>
      </c>
      <c r="N951">
        <f>MONTH(SalesData[[#This Row],[Order Date]])</f>
        <v>5</v>
      </c>
      <c r="O951" t="str">
        <f>TEXT(SalesData[[#This Row],[Order Date]],"mmmm")</f>
        <v>May</v>
      </c>
      <c r="P951" t="str">
        <f>TEXT(SalesData[[#This Row],[Order Date]], "mmmm yyyyy")</f>
        <v>May 2024</v>
      </c>
      <c r="Q951" s="3">
        <f>IF(SalesData[[#This Row],[Total Sales]]=0,0,SalesData[[#This Row],[Profit]]/SalesData[[#This Row],[Total Sales]])</f>
        <v>0.16195748721247205</v>
      </c>
    </row>
    <row r="952" spans="1:17" x14ac:dyDescent="0.3">
      <c r="A952" t="s">
        <v>1003</v>
      </c>
      <c r="B952" s="2">
        <v>45439</v>
      </c>
      <c r="C952" t="s">
        <v>30</v>
      </c>
      <c r="D952" t="s">
        <v>31</v>
      </c>
      <c r="E952" t="s">
        <v>37</v>
      </c>
      <c r="F952" t="s">
        <v>32</v>
      </c>
      <c r="G952" t="s">
        <v>33</v>
      </c>
      <c r="H952">
        <v>8</v>
      </c>
      <c r="I952">
        <v>2248.7199999999998</v>
      </c>
      <c r="J952">
        <v>17989.759999999998</v>
      </c>
      <c r="K952">
        <v>3466.2</v>
      </c>
      <c r="L952" t="s">
        <v>18</v>
      </c>
      <c r="M952">
        <f>YEAR(SalesData[[#This Row],[Order Date]])</f>
        <v>2024</v>
      </c>
      <c r="N952">
        <f>MONTH(SalesData[[#This Row],[Order Date]])</f>
        <v>5</v>
      </c>
      <c r="O952" t="str">
        <f>TEXT(SalesData[[#This Row],[Order Date]],"mmmm")</f>
        <v>May</v>
      </c>
      <c r="P952" t="str">
        <f>TEXT(SalesData[[#This Row],[Order Date]], "mmmm yyyyy")</f>
        <v>May 2024</v>
      </c>
      <c r="Q952" s="3">
        <f>IF(SalesData[[#This Row],[Total Sales]]=0,0,SalesData[[#This Row],[Profit]]/SalesData[[#This Row],[Total Sales]])</f>
        <v>0.19267627806040771</v>
      </c>
    </row>
    <row r="953" spans="1:17" x14ac:dyDescent="0.3">
      <c r="A953" t="s">
        <v>1004</v>
      </c>
      <c r="B953" s="2">
        <v>45439</v>
      </c>
      <c r="C953" t="s">
        <v>20</v>
      </c>
      <c r="D953" t="s">
        <v>21</v>
      </c>
      <c r="E953" t="s">
        <v>27</v>
      </c>
      <c r="F953" t="s">
        <v>49</v>
      </c>
      <c r="G953" t="s">
        <v>50</v>
      </c>
      <c r="H953">
        <v>7</v>
      </c>
      <c r="I953">
        <v>1395.81</v>
      </c>
      <c r="J953">
        <v>9770.67</v>
      </c>
      <c r="K953">
        <v>1586.73</v>
      </c>
      <c r="L953" t="s">
        <v>34</v>
      </c>
      <c r="M953">
        <f>YEAR(SalesData[[#This Row],[Order Date]])</f>
        <v>2024</v>
      </c>
      <c r="N953">
        <f>MONTH(SalesData[[#This Row],[Order Date]])</f>
        <v>5</v>
      </c>
      <c r="O953" t="str">
        <f>TEXT(SalesData[[#This Row],[Order Date]],"mmmm")</f>
        <v>May</v>
      </c>
      <c r="P953" t="str">
        <f>TEXT(SalesData[[#This Row],[Order Date]], "mmmm yyyyy")</f>
        <v>May 2024</v>
      </c>
      <c r="Q953" s="3">
        <f>IF(SalesData[[#This Row],[Total Sales]]=0,0,SalesData[[#This Row],[Profit]]/SalesData[[#This Row],[Total Sales]])</f>
        <v>0.16239725627822862</v>
      </c>
    </row>
    <row r="954" spans="1:17" x14ac:dyDescent="0.3">
      <c r="A954" t="s">
        <v>1005</v>
      </c>
      <c r="B954" s="2">
        <v>45439</v>
      </c>
      <c r="C954" t="s">
        <v>25</v>
      </c>
      <c r="D954" t="s">
        <v>71</v>
      </c>
      <c r="E954" t="s">
        <v>37</v>
      </c>
      <c r="F954" t="s">
        <v>22</v>
      </c>
      <c r="G954" t="s">
        <v>43</v>
      </c>
      <c r="H954">
        <v>9</v>
      </c>
      <c r="I954">
        <v>721.48</v>
      </c>
      <c r="J954">
        <v>6493.32</v>
      </c>
      <c r="K954">
        <v>1697.45</v>
      </c>
      <c r="L954" t="s">
        <v>18</v>
      </c>
      <c r="M954">
        <f>YEAR(SalesData[[#This Row],[Order Date]])</f>
        <v>2024</v>
      </c>
      <c r="N954">
        <f>MONTH(SalesData[[#This Row],[Order Date]])</f>
        <v>5</v>
      </c>
      <c r="O954" t="str">
        <f>TEXT(SalesData[[#This Row],[Order Date]],"mmmm")</f>
        <v>May</v>
      </c>
      <c r="P954" t="str">
        <f>TEXT(SalesData[[#This Row],[Order Date]], "mmmm yyyyy")</f>
        <v>May 2024</v>
      </c>
      <c r="Q954" s="3">
        <f>IF(SalesData[[#This Row],[Total Sales]]=0,0,SalesData[[#This Row],[Profit]]/SalesData[[#This Row],[Total Sales]])</f>
        <v>0.26141480783328097</v>
      </c>
    </row>
    <row r="955" spans="1:17" x14ac:dyDescent="0.3">
      <c r="A955" t="s">
        <v>1006</v>
      </c>
      <c r="B955" s="2">
        <v>45440</v>
      </c>
      <c r="C955" t="s">
        <v>13</v>
      </c>
      <c r="D955" t="s">
        <v>36</v>
      </c>
      <c r="E955" t="s">
        <v>27</v>
      </c>
      <c r="F955" t="s">
        <v>16</v>
      </c>
      <c r="G955" t="s">
        <v>38</v>
      </c>
      <c r="H955">
        <v>3</v>
      </c>
      <c r="I955">
        <v>2494.19</v>
      </c>
      <c r="J955">
        <v>7482.57</v>
      </c>
      <c r="K955">
        <v>1109.6600000000001</v>
      </c>
      <c r="L955" t="s">
        <v>34</v>
      </c>
      <c r="M955">
        <f>YEAR(SalesData[[#This Row],[Order Date]])</f>
        <v>2024</v>
      </c>
      <c r="N955">
        <f>MONTH(SalesData[[#This Row],[Order Date]])</f>
        <v>5</v>
      </c>
      <c r="O955" t="str">
        <f>TEXT(SalesData[[#This Row],[Order Date]],"mmmm")</f>
        <v>May</v>
      </c>
      <c r="P955" t="str">
        <f>TEXT(SalesData[[#This Row],[Order Date]], "mmmm yyyyy")</f>
        <v>May 2024</v>
      </c>
      <c r="Q955" s="3">
        <f>IF(SalesData[[#This Row],[Total Sales]]=0,0,SalesData[[#This Row],[Profit]]/SalesData[[#This Row],[Total Sales]])</f>
        <v>0.14829931427303722</v>
      </c>
    </row>
    <row r="956" spans="1:17" x14ac:dyDescent="0.3">
      <c r="A956" t="s">
        <v>1007</v>
      </c>
      <c r="B956" s="2">
        <v>45442</v>
      </c>
      <c r="C956" t="s">
        <v>30</v>
      </c>
      <c r="D956" t="s">
        <v>52</v>
      </c>
      <c r="E956" t="s">
        <v>37</v>
      </c>
      <c r="F956" t="s">
        <v>46</v>
      </c>
      <c r="G956" t="s">
        <v>123</v>
      </c>
      <c r="H956">
        <v>7</v>
      </c>
      <c r="I956">
        <v>1376.1</v>
      </c>
      <c r="J956">
        <v>9632.7000000000007</v>
      </c>
      <c r="K956">
        <v>2818.51</v>
      </c>
      <c r="L956" t="s">
        <v>18</v>
      </c>
      <c r="M956">
        <f>YEAR(SalesData[[#This Row],[Order Date]])</f>
        <v>2024</v>
      </c>
      <c r="N956">
        <f>MONTH(SalesData[[#This Row],[Order Date]])</f>
        <v>5</v>
      </c>
      <c r="O956" t="str">
        <f>TEXT(SalesData[[#This Row],[Order Date]],"mmmm")</f>
        <v>May</v>
      </c>
      <c r="P956" t="str">
        <f>TEXT(SalesData[[#This Row],[Order Date]], "mmmm yyyyy")</f>
        <v>May 2024</v>
      </c>
      <c r="Q956" s="3">
        <f>IF(SalesData[[#This Row],[Total Sales]]=0,0,SalesData[[#This Row],[Profit]]/SalesData[[#This Row],[Total Sales]])</f>
        <v>0.29259812928877676</v>
      </c>
    </row>
    <row r="957" spans="1:17" x14ac:dyDescent="0.3">
      <c r="A957" t="s">
        <v>1008</v>
      </c>
      <c r="B957" s="2">
        <v>45443</v>
      </c>
      <c r="C957" t="s">
        <v>25</v>
      </c>
      <c r="D957" t="s">
        <v>26</v>
      </c>
      <c r="E957" t="s">
        <v>15</v>
      </c>
      <c r="F957" t="s">
        <v>46</v>
      </c>
      <c r="G957" t="s">
        <v>47</v>
      </c>
      <c r="H957">
        <v>5</v>
      </c>
      <c r="I957">
        <v>1746.47</v>
      </c>
      <c r="J957">
        <v>8732.35</v>
      </c>
      <c r="K957">
        <v>1343.76</v>
      </c>
      <c r="L957" t="s">
        <v>18</v>
      </c>
      <c r="M957">
        <f>YEAR(SalesData[[#This Row],[Order Date]])</f>
        <v>2024</v>
      </c>
      <c r="N957">
        <f>MONTH(SalesData[[#This Row],[Order Date]])</f>
        <v>5</v>
      </c>
      <c r="O957" t="str">
        <f>TEXT(SalesData[[#This Row],[Order Date]],"mmmm")</f>
        <v>May</v>
      </c>
      <c r="P957" t="str">
        <f>TEXT(SalesData[[#This Row],[Order Date]], "mmmm yyyyy")</f>
        <v>May 2024</v>
      </c>
      <c r="Q957" s="3">
        <f>IF(SalesData[[#This Row],[Total Sales]]=0,0,SalesData[[#This Row],[Profit]]/SalesData[[#This Row],[Total Sales]])</f>
        <v>0.15388297537318132</v>
      </c>
    </row>
    <row r="958" spans="1:17" x14ac:dyDescent="0.3">
      <c r="A958" t="s">
        <v>1009</v>
      </c>
      <c r="B958" s="2">
        <v>45443</v>
      </c>
      <c r="C958" t="s">
        <v>41</v>
      </c>
      <c r="D958" t="s">
        <v>67</v>
      </c>
      <c r="E958" t="s">
        <v>37</v>
      </c>
      <c r="F958" t="s">
        <v>16</v>
      </c>
      <c r="G958" t="s">
        <v>17</v>
      </c>
      <c r="H958">
        <v>4</v>
      </c>
      <c r="I958">
        <v>355.42</v>
      </c>
      <c r="J958">
        <v>1421.68</v>
      </c>
      <c r="K958">
        <v>404</v>
      </c>
      <c r="L958" t="s">
        <v>34</v>
      </c>
      <c r="M958">
        <f>YEAR(SalesData[[#This Row],[Order Date]])</f>
        <v>2024</v>
      </c>
      <c r="N958">
        <f>MONTH(SalesData[[#This Row],[Order Date]])</f>
        <v>5</v>
      </c>
      <c r="O958" t="str">
        <f>TEXT(SalesData[[#This Row],[Order Date]],"mmmm")</f>
        <v>May</v>
      </c>
      <c r="P958" t="str">
        <f>TEXT(SalesData[[#This Row],[Order Date]], "mmmm yyyyy")</f>
        <v>May 2024</v>
      </c>
      <c r="Q958" s="3">
        <f>IF(SalesData[[#This Row],[Total Sales]]=0,0,SalesData[[#This Row],[Profit]]/SalesData[[#This Row],[Total Sales]])</f>
        <v>0.28417084013280064</v>
      </c>
    </row>
    <row r="959" spans="1:17" x14ac:dyDescent="0.3">
      <c r="A959" t="s">
        <v>1010</v>
      </c>
      <c r="B959" s="2">
        <v>45444</v>
      </c>
      <c r="C959" t="s">
        <v>13</v>
      </c>
      <c r="D959" t="s">
        <v>14</v>
      </c>
      <c r="E959" t="s">
        <v>15</v>
      </c>
      <c r="F959" t="s">
        <v>16</v>
      </c>
      <c r="G959" t="s">
        <v>82</v>
      </c>
      <c r="H959">
        <v>3</v>
      </c>
      <c r="I959">
        <v>2112.83</v>
      </c>
      <c r="J959">
        <v>6338.49</v>
      </c>
      <c r="K959">
        <v>1230.07</v>
      </c>
      <c r="L959" t="s">
        <v>18</v>
      </c>
      <c r="M959">
        <f>YEAR(SalesData[[#This Row],[Order Date]])</f>
        <v>2024</v>
      </c>
      <c r="N959">
        <f>MONTH(SalesData[[#This Row],[Order Date]])</f>
        <v>6</v>
      </c>
      <c r="O959" t="str">
        <f>TEXT(SalesData[[#This Row],[Order Date]],"mmmm")</f>
        <v>June</v>
      </c>
      <c r="P959" t="str">
        <f>TEXT(SalesData[[#This Row],[Order Date]], "mmmm yyyyy")</f>
        <v>June 2024</v>
      </c>
      <c r="Q959" s="3">
        <f>IF(SalesData[[#This Row],[Total Sales]]=0,0,SalesData[[#This Row],[Profit]]/SalesData[[#This Row],[Total Sales]])</f>
        <v>0.19406357034561858</v>
      </c>
    </row>
    <row r="960" spans="1:17" x14ac:dyDescent="0.3">
      <c r="A960" t="s">
        <v>1011</v>
      </c>
      <c r="B960" s="2">
        <v>45444</v>
      </c>
      <c r="C960" t="s">
        <v>13</v>
      </c>
      <c r="D960" t="s">
        <v>14</v>
      </c>
      <c r="E960" t="s">
        <v>15</v>
      </c>
      <c r="F960" t="s">
        <v>46</v>
      </c>
      <c r="G960" t="s">
        <v>68</v>
      </c>
      <c r="H960">
        <v>3</v>
      </c>
      <c r="I960">
        <v>2355.14</v>
      </c>
      <c r="J960">
        <v>7065.42</v>
      </c>
      <c r="K960">
        <v>1874.93</v>
      </c>
      <c r="L960" t="s">
        <v>18</v>
      </c>
      <c r="M960">
        <f>YEAR(SalesData[[#This Row],[Order Date]])</f>
        <v>2024</v>
      </c>
      <c r="N960">
        <f>MONTH(SalesData[[#This Row],[Order Date]])</f>
        <v>6</v>
      </c>
      <c r="O960" t="str">
        <f>TEXT(SalesData[[#This Row],[Order Date]],"mmmm")</f>
        <v>June</v>
      </c>
      <c r="P960" t="str">
        <f>TEXT(SalesData[[#This Row],[Order Date]], "mmmm yyyyy")</f>
        <v>June 2024</v>
      </c>
      <c r="Q960" s="3">
        <f>IF(SalesData[[#This Row],[Total Sales]]=0,0,SalesData[[#This Row],[Profit]]/SalesData[[#This Row],[Total Sales]])</f>
        <v>0.26536709778045753</v>
      </c>
    </row>
    <row r="961" spans="1:17" x14ac:dyDescent="0.3">
      <c r="A961" t="s">
        <v>1012</v>
      </c>
      <c r="B961" s="2">
        <v>45444</v>
      </c>
      <c r="C961" t="s">
        <v>41</v>
      </c>
      <c r="D961" t="s">
        <v>67</v>
      </c>
      <c r="E961" t="s">
        <v>27</v>
      </c>
      <c r="F961" t="s">
        <v>32</v>
      </c>
      <c r="G961" t="s">
        <v>56</v>
      </c>
      <c r="H961">
        <v>4</v>
      </c>
      <c r="I961">
        <v>1174.52</v>
      </c>
      <c r="J961">
        <v>4698.08</v>
      </c>
      <c r="K961">
        <v>993.46</v>
      </c>
      <c r="L961" t="s">
        <v>34</v>
      </c>
      <c r="M961">
        <f>YEAR(SalesData[[#This Row],[Order Date]])</f>
        <v>2024</v>
      </c>
      <c r="N961">
        <f>MONTH(SalesData[[#This Row],[Order Date]])</f>
        <v>6</v>
      </c>
      <c r="O961" t="str">
        <f>TEXT(SalesData[[#This Row],[Order Date]],"mmmm")</f>
        <v>June</v>
      </c>
      <c r="P961" t="str">
        <f>TEXT(SalesData[[#This Row],[Order Date]], "mmmm yyyyy")</f>
        <v>June 2024</v>
      </c>
      <c r="Q961" s="3">
        <f>IF(SalesData[[#This Row],[Total Sales]]=0,0,SalesData[[#This Row],[Profit]]/SalesData[[#This Row],[Total Sales]])</f>
        <v>0.21146085209276982</v>
      </c>
    </row>
    <row r="962" spans="1:17" x14ac:dyDescent="0.3">
      <c r="A962" t="s">
        <v>1013</v>
      </c>
      <c r="B962" s="2">
        <v>45445</v>
      </c>
      <c r="C962" t="s">
        <v>20</v>
      </c>
      <c r="D962" t="s">
        <v>21</v>
      </c>
      <c r="E962" t="s">
        <v>27</v>
      </c>
      <c r="F962" t="s">
        <v>46</v>
      </c>
      <c r="G962" t="s">
        <v>53</v>
      </c>
      <c r="H962">
        <v>7</v>
      </c>
      <c r="I962">
        <v>1572.29</v>
      </c>
      <c r="J962">
        <v>11006.03</v>
      </c>
      <c r="K962">
        <v>2331.48</v>
      </c>
      <c r="L962" t="s">
        <v>18</v>
      </c>
      <c r="M962">
        <f>YEAR(SalesData[[#This Row],[Order Date]])</f>
        <v>2024</v>
      </c>
      <c r="N962">
        <f>MONTH(SalesData[[#This Row],[Order Date]])</f>
        <v>6</v>
      </c>
      <c r="O962" t="str">
        <f>TEXT(SalesData[[#This Row],[Order Date]],"mmmm")</f>
        <v>June</v>
      </c>
      <c r="P962" t="str">
        <f>TEXT(SalesData[[#This Row],[Order Date]], "mmmm yyyyy")</f>
        <v>June 2024</v>
      </c>
      <c r="Q962" s="3">
        <f>IF(SalesData[[#This Row],[Total Sales]]=0,0,SalesData[[#This Row],[Profit]]/SalesData[[#This Row],[Total Sales]])</f>
        <v>0.21183660229892157</v>
      </c>
    </row>
    <row r="963" spans="1:17" x14ac:dyDescent="0.3">
      <c r="A963" t="s">
        <v>1014</v>
      </c>
      <c r="B963" s="2">
        <v>45445</v>
      </c>
      <c r="C963" t="s">
        <v>20</v>
      </c>
      <c r="D963" t="s">
        <v>21</v>
      </c>
      <c r="E963" t="s">
        <v>37</v>
      </c>
      <c r="F963" t="s">
        <v>16</v>
      </c>
      <c r="G963" t="s">
        <v>82</v>
      </c>
      <c r="H963">
        <v>3</v>
      </c>
      <c r="I963">
        <v>387.67</v>
      </c>
      <c r="J963">
        <v>1163.01</v>
      </c>
      <c r="K963">
        <v>270.52999999999997</v>
      </c>
      <c r="L963" t="s">
        <v>18</v>
      </c>
      <c r="M963">
        <f>YEAR(SalesData[[#This Row],[Order Date]])</f>
        <v>2024</v>
      </c>
      <c r="N963">
        <f>MONTH(SalesData[[#This Row],[Order Date]])</f>
        <v>6</v>
      </c>
      <c r="O963" t="str">
        <f>TEXT(SalesData[[#This Row],[Order Date]],"mmmm")</f>
        <v>June</v>
      </c>
      <c r="P963" t="str">
        <f>TEXT(SalesData[[#This Row],[Order Date]], "mmmm yyyyy")</f>
        <v>June 2024</v>
      </c>
      <c r="Q963" s="3">
        <f>IF(SalesData[[#This Row],[Total Sales]]=0,0,SalesData[[#This Row],[Profit]]/SalesData[[#This Row],[Total Sales]])</f>
        <v>0.23261192939011699</v>
      </c>
    </row>
    <row r="964" spans="1:17" x14ac:dyDescent="0.3">
      <c r="A964" t="s">
        <v>1015</v>
      </c>
      <c r="B964" s="2">
        <v>45446</v>
      </c>
      <c r="C964" t="s">
        <v>20</v>
      </c>
      <c r="D964" t="s">
        <v>21</v>
      </c>
      <c r="E964" t="s">
        <v>15</v>
      </c>
      <c r="F964" t="s">
        <v>16</v>
      </c>
      <c r="G964" t="s">
        <v>28</v>
      </c>
      <c r="H964">
        <v>2</v>
      </c>
      <c r="I964">
        <v>1914.51</v>
      </c>
      <c r="J964">
        <v>3829.02</v>
      </c>
      <c r="K964">
        <v>862.46</v>
      </c>
      <c r="L964" t="s">
        <v>34</v>
      </c>
      <c r="M964">
        <f>YEAR(SalesData[[#This Row],[Order Date]])</f>
        <v>2024</v>
      </c>
      <c r="N964">
        <f>MONTH(SalesData[[#This Row],[Order Date]])</f>
        <v>6</v>
      </c>
      <c r="O964" t="str">
        <f>TEXT(SalesData[[#This Row],[Order Date]],"mmmm")</f>
        <v>June</v>
      </c>
      <c r="P964" t="str">
        <f>TEXT(SalesData[[#This Row],[Order Date]], "mmmm yyyyy")</f>
        <v>June 2024</v>
      </c>
      <c r="Q964" s="3">
        <f>IF(SalesData[[#This Row],[Total Sales]]=0,0,SalesData[[#This Row],[Profit]]/SalesData[[#This Row],[Total Sales]])</f>
        <v>0.22524301257240756</v>
      </c>
    </row>
    <row r="965" spans="1:17" x14ac:dyDescent="0.3">
      <c r="A965" t="s">
        <v>1016</v>
      </c>
      <c r="B965" s="2">
        <v>45447</v>
      </c>
      <c r="C965" t="s">
        <v>41</v>
      </c>
      <c r="D965" t="s">
        <v>67</v>
      </c>
      <c r="E965" t="s">
        <v>27</v>
      </c>
      <c r="F965" t="s">
        <v>49</v>
      </c>
      <c r="G965" t="s">
        <v>94</v>
      </c>
      <c r="H965">
        <v>6</v>
      </c>
      <c r="I965">
        <v>1044.0899999999999</v>
      </c>
      <c r="J965">
        <v>6264.54</v>
      </c>
      <c r="K965">
        <v>902.71</v>
      </c>
      <c r="L965" t="s">
        <v>18</v>
      </c>
      <c r="M965">
        <f>YEAR(SalesData[[#This Row],[Order Date]])</f>
        <v>2024</v>
      </c>
      <c r="N965">
        <f>MONTH(SalesData[[#This Row],[Order Date]])</f>
        <v>6</v>
      </c>
      <c r="O965" t="str">
        <f>TEXT(SalesData[[#This Row],[Order Date]],"mmmm")</f>
        <v>June</v>
      </c>
      <c r="P965" t="str">
        <f>TEXT(SalesData[[#This Row],[Order Date]], "mmmm yyyyy")</f>
        <v>June 2024</v>
      </c>
      <c r="Q965" s="3">
        <f>IF(SalesData[[#This Row],[Total Sales]]=0,0,SalesData[[#This Row],[Profit]]/SalesData[[#This Row],[Total Sales]])</f>
        <v>0.14409836955307173</v>
      </c>
    </row>
    <row r="966" spans="1:17" x14ac:dyDescent="0.3">
      <c r="A966" t="s">
        <v>1017</v>
      </c>
      <c r="B966" s="2">
        <v>45447</v>
      </c>
      <c r="C966" t="s">
        <v>20</v>
      </c>
      <c r="D966" t="s">
        <v>121</v>
      </c>
      <c r="E966" t="s">
        <v>37</v>
      </c>
      <c r="F966" t="s">
        <v>46</v>
      </c>
      <c r="G966" t="s">
        <v>47</v>
      </c>
      <c r="H966">
        <v>2</v>
      </c>
      <c r="I966">
        <v>109.78</v>
      </c>
      <c r="J966">
        <v>219.56</v>
      </c>
      <c r="K966">
        <v>60.16</v>
      </c>
      <c r="L966" t="s">
        <v>34</v>
      </c>
      <c r="M966">
        <f>YEAR(SalesData[[#This Row],[Order Date]])</f>
        <v>2024</v>
      </c>
      <c r="N966">
        <f>MONTH(SalesData[[#This Row],[Order Date]])</f>
        <v>6</v>
      </c>
      <c r="O966" t="str">
        <f>TEXT(SalesData[[#This Row],[Order Date]],"mmmm")</f>
        <v>June</v>
      </c>
      <c r="P966" t="str">
        <f>TEXT(SalesData[[#This Row],[Order Date]], "mmmm yyyyy")</f>
        <v>June 2024</v>
      </c>
      <c r="Q966" s="3">
        <f>IF(SalesData[[#This Row],[Total Sales]]=0,0,SalesData[[#This Row],[Profit]]/SalesData[[#This Row],[Total Sales]])</f>
        <v>0.27400255055565675</v>
      </c>
    </row>
    <row r="967" spans="1:17" x14ac:dyDescent="0.3">
      <c r="A967" t="s">
        <v>1018</v>
      </c>
      <c r="B967" s="2">
        <v>45447</v>
      </c>
      <c r="C967" t="s">
        <v>25</v>
      </c>
      <c r="D967" t="s">
        <v>26</v>
      </c>
      <c r="E967" t="s">
        <v>15</v>
      </c>
      <c r="F967" t="s">
        <v>16</v>
      </c>
      <c r="G967" t="s">
        <v>38</v>
      </c>
      <c r="H967">
        <v>5</v>
      </c>
      <c r="I967">
        <v>1995.82</v>
      </c>
      <c r="J967">
        <v>9979.1</v>
      </c>
      <c r="K967">
        <v>1548.29</v>
      </c>
      <c r="L967" t="s">
        <v>34</v>
      </c>
      <c r="M967">
        <f>YEAR(SalesData[[#This Row],[Order Date]])</f>
        <v>2024</v>
      </c>
      <c r="N967">
        <f>MONTH(SalesData[[#This Row],[Order Date]])</f>
        <v>6</v>
      </c>
      <c r="O967" t="str">
        <f>TEXT(SalesData[[#This Row],[Order Date]],"mmmm")</f>
        <v>June</v>
      </c>
      <c r="P967" t="str">
        <f>TEXT(SalesData[[#This Row],[Order Date]], "mmmm yyyyy")</f>
        <v>June 2024</v>
      </c>
      <c r="Q967" s="3">
        <f>IF(SalesData[[#This Row],[Total Sales]]=0,0,SalesData[[#This Row],[Profit]]/SalesData[[#This Row],[Total Sales]])</f>
        <v>0.15515327033500015</v>
      </c>
    </row>
    <row r="968" spans="1:17" x14ac:dyDescent="0.3">
      <c r="A968" t="s">
        <v>1019</v>
      </c>
      <c r="B968" s="2">
        <v>45447</v>
      </c>
      <c r="C968" t="s">
        <v>41</v>
      </c>
      <c r="D968" t="s">
        <v>42</v>
      </c>
      <c r="E968" t="s">
        <v>15</v>
      </c>
      <c r="F968" t="s">
        <v>46</v>
      </c>
      <c r="G968" t="s">
        <v>68</v>
      </c>
      <c r="H968">
        <v>7</v>
      </c>
      <c r="I968">
        <v>2363.42</v>
      </c>
      <c r="J968">
        <v>16543.939999999999</v>
      </c>
      <c r="K968">
        <v>4523.7700000000004</v>
      </c>
      <c r="L968" t="s">
        <v>18</v>
      </c>
      <c r="M968">
        <f>YEAR(SalesData[[#This Row],[Order Date]])</f>
        <v>2024</v>
      </c>
      <c r="N968">
        <f>MONTH(SalesData[[#This Row],[Order Date]])</f>
        <v>6</v>
      </c>
      <c r="O968" t="str">
        <f>TEXT(SalesData[[#This Row],[Order Date]],"mmmm")</f>
        <v>June</v>
      </c>
      <c r="P968" t="str">
        <f>TEXT(SalesData[[#This Row],[Order Date]], "mmmm yyyyy")</f>
        <v>June 2024</v>
      </c>
      <c r="Q968" s="3">
        <f>IF(SalesData[[#This Row],[Total Sales]]=0,0,SalesData[[#This Row],[Profit]]/SalesData[[#This Row],[Total Sales]])</f>
        <v>0.27343970057918493</v>
      </c>
    </row>
    <row r="969" spans="1:17" x14ac:dyDescent="0.3">
      <c r="A969" t="s">
        <v>1020</v>
      </c>
      <c r="B969" s="2">
        <v>45447</v>
      </c>
      <c r="C969" t="s">
        <v>30</v>
      </c>
      <c r="D969" t="s">
        <v>31</v>
      </c>
      <c r="E969" t="s">
        <v>27</v>
      </c>
      <c r="F969" t="s">
        <v>32</v>
      </c>
      <c r="G969" t="s">
        <v>33</v>
      </c>
      <c r="H969">
        <v>1</v>
      </c>
      <c r="I969">
        <v>2103.91</v>
      </c>
      <c r="J969">
        <v>2103.91</v>
      </c>
      <c r="K969">
        <v>407.61</v>
      </c>
      <c r="L969" t="s">
        <v>34</v>
      </c>
      <c r="M969">
        <f>YEAR(SalesData[[#This Row],[Order Date]])</f>
        <v>2024</v>
      </c>
      <c r="N969">
        <f>MONTH(SalesData[[#This Row],[Order Date]])</f>
        <v>6</v>
      </c>
      <c r="O969" t="str">
        <f>TEXT(SalesData[[#This Row],[Order Date]],"mmmm")</f>
        <v>June</v>
      </c>
      <c r="P969" t="str">
        <f>TEXT(SalesData[[#This Row],[Order Date]], "mmmm yyyyy")</f>
        <v>June 2024</v>
      </c>
      <c r="Q969" s="3">
        <f>IF(SalesData[[#This Row],[Total Sales]]=0,0,SalesData[[#This Row],[Profit]]/SalesData[[#This Row],[Total Sales]])</f>
        <v>0.19373927591959733</v>
      </c>
    </row>
    <row r="970" spans="1:17" x14ac:dyDescent="0.3">
      <c r="A970" t="s">
        <v>1021</v>
      </c>
      <c r="B970" s="2">
        <v>45448</v>
      </c>
      <c r="C970" t="s">
        <v>30</v>
      </c>
      <c r="D970" t="s">
        <v>31</v>
      </c>
      <c r="E970" t="s">
        <v>27</v>
      </c>
      <c r="F970" t="s">
        <v>32</v>
      </c>
      <c r="G970" t="s">
        <v>56</v>
      </c>
      <c r="H970">
        <v>4</v>
      </c>
      <c r="I970">
        <v>259.86</v>
      </c>
      <c r="J970">
        <v>1039.44</v>
      </c>
      <c r="K970">
        <v>289.83999999999997</v>
      </c>
      <c r="L970" t="s">
        <v>18</v>
      </c>
      <c r="M970">
        <f>YEAR(SalesData[[#This Row],[Order Date]])</f>
        <v>2024</v>
      </c>
      <c r="N970">
        <f>MONTH(SalesData[[#This Row],[Order Date]])</f>
        <v>6</v>
      </c>
      <c r="O970" t="str">
        <f>TEXT(SalesData[[#This Row],[Order Date]],"mmmm")</f>
        <v>June</v>
      </c>
      <c r="P970" t="str">
        <f>TEXT(SalesData[[#This Row],[Order Date]], "mmmm yyyyy")</f>
        <v>June 2024</v>
      </c>
      <c r="Q970" s="3">
        <f>IF(SalesData[[#This Row],[Total Sales]]=0,0,SalesData[[#This Row],[Profit]]/SalesData[[#This Row],[Total Sales]])</f>
        <v>0.27884245362887705</v>
      </c>
    </row>
    <row r="971" spans="1:17" x14ac:dyDescent="0.3">
      <c r="A971" t="s">
        <v>1022</v>
      </c>
      <c r="B971" s="2">
        <v>45448</v>
      </c>
      <c r="C971" t="s">
        <v>13</v>
      </c>
      <c r="D971" t="s">
        <v>14</v>
      </c>
      <c r="E971" t="s">
        <v>27</v>
      </c>
      <c r="F971" t="s">
        <v>49</v>
      </c>
      <c r="G971" t="s">
        <v>50</v>
      </c>
      <c r="H971">
        <v>4</v>
      </c>
      <c r="I971">
        <v>2437.64</v>
      </c>
      <c r="J971">
        <v>9750.56</v>
      </c>
      <c r="K971">
        <v>2495.67</v>
      </c>
      <c r="L971" t="s">
        <v>18</v>
      </c>
      <c r="M971">
        <f>YEAR(SalesData[[#This Row],[Order Date]])</f>
        <v>2024</v>
      </c>
      <c r="N971">
        <f>MONTH(SalesData[[#This Row],[Order Date]])</f>
        <v>6</v>
      </c>
      <c r="O971" t="str">
        <f>TEXT(SalesData[[#This Row],[Order Date]],"mmmm")</f>
        <v>June</v>
      </c>
      <c r="P971" t="str">
        <f>TEXT(SalesData[[#This Row],[Order Date]], "mmmm yyyyy")</f>
        <v>June 2024</v>
      </c>
      <c r="Q971" s="3">
        <f>IF(SalesData[[#This Row],[Total Sales]]=0,0,SalesData[[#This Row],[Profit]]/SalesData[[#This Row],[Total Sales]])</f>
        <v>0.2559514530447482</v>
      </c>
    </row>
    <row r="972" spans="1:17" x14ac:dyDescent="0.3">
      <c r="A972" t="s">
        <v>1023</v>
      </c>
      <c r="B972" s="2">
        <v>45448</v>
      </c>
      <c r="C972" t="s">
        <v>13</v>
      </c>
      <c r="D972" t="s">
        <v>14</v>
      </c>
      <c r="E972" t="s">
        <v>15</v>
      </c>
      <c r="F972" t="s">
        <v>16</v>
      </c>
      <c r="G972" t="s">
        <v>82</v>
      </c>
      <c r="H972">
        <v>6</v>
      </c>
      <c r="I972">
        <v>2302.5100000000002</v>
      </c>
      <c r="J972">
        <v>13815.06</v>
      </c>
      <c r="K972">
        <v>2754.62</v>
      </c>
      <c r="L972" t="s">
        <v>18</v>
      </c>
      <c r="M972">
        <f>YEAR(SalesData[[#This Row],[Order Date]])</f>
        <v>2024</v>
      </c>
      <c r="N972">
        <f>MONTH(SalesData[[#This Row],[Order Date]])</f>
        <v>6</v>
      </c>
      <c r="O972" t="str">
        <f>TEXT(SalesData[[#This Row],[Order Date]],"mmmm")</f>
        <v>June</v>
      </c>
      <c r="P972" t="str">
        <f>TEXT(SalesData[[#This Row],[Order Date]], "mmmm yyyyy")</f>
        <v>June 2024</v>
      </c>
      <c r="Q972" s="3">
        <f>IF(SalesData[[#This Row],[Total Sales]]=0,0,SalesData[[#This Row],[Profit]]/SalesData[[#This Row],[Total Sales]])</f>
        <v>0.19939254697409928</v>
      </c>
    </row>
    <row r="973" spans="1:17" x14ac:dyDescent="0.3">
      <c r="A973" t="s">
        <v>1024</v>
      </c>
      <c r="B973" s="2">
        <v>45448</v>
      </c>
      <c r="C973" t="s">
        <v>25</v>
      </c>
      <c r="D973" t="s">
        <v>26</v>
      </c>
      <c r="E973" t="s">
        <v>37</v>
      </c>
      <c r="F973" t="s">
        <v>32</v>
      </c>
      <c r="G973" t="s">
        <v>56</v>
      </c>
      <c r="H973">
        <v>7</v>
      </c>
      <c r="I973">
        <v>130.38</v>
      </c>
      <c r="J973">
        <v>912.66</v>
      </c>
      <c r="K973">
        <v>207.36</v>
      </c>
      <c r="L973" t="s">
        <v>18</v>
      </c>
      <c r="M973">
        <f>YEAR(SalesData[[#This Row],[Order Date]])</f>
        <v>2024</v>
      </c>
      <c r="N973">
        <f>MONTH(SalesData[[#This Row],[Order Date]])</f>
        <v>6</v>
      </c>
      <c r="O973" t="str">
        <f>TEXT(SalesData[[#This Row],[Order Date]],"mmmm")</f>
        <v>June</v>
      </c>
      <c r="P973" t="str">
        <f>TEXT(SalesData[[#This Row],[Order Date]], "mmmm yyyyy")</f>
        <v>June 2024</v>
      </c>
      <c r="Q973" s="3">
        <f>IF(SalesData[[#This Row],[Total Sales]]=0,0,SalesData[[#This Row],[Profit]]/SalesData[[#This Row],[Total Sales]])</f>
        <v>0.22720399710735653</v>
      </c>
    </row>
    <row r="974" spans="1:17" x14ac:dyDescent="0.3">
      <c r="A974" t="s">
        <v>1025</v>
      </c>
      <c r="B974" s="2">
        <v>45448</v>
      </c>
      <c r="C974" t="s">
        <v>13</v>
      </c>
      <c r="D974" t="s">
        <v>36</v>
      </c>
      <c r="E974" t="s">
        <v>37</v>
      </c>
      <c r="F974" t="s">
        <v>16</v>
      </c>
      <c r="G974" t="s">
        <v>17</v>
      </c>
      <c r="H974">
        <v>3</v>
      </c>
      <c r="I974">
        <v>1305.52</v>
      </c>
      <c r="J974">
        <v>3916.56</v>
      </c>
      <c r="K974">
        <v>972.63</v>
      </c>
      <c r="L974" t="s">
        <v>34</v>
      </c>
      <c r="M974">
        <f>YEAR(SalesData[[#This Row],[Order Date]])</f>
        <v>2024</v>
      </c>
      <c r="N974">
        <f>MONTH(SalesData[[#This Row],[Order Date]])</f>
        <v>6</v>
      </c>
      <c r="O974" t="str">
        <f>TEXT(SalesData[[#This Row],[Order Date]],"mmmm")</f>
        <v>June</v>
      </c>
      <c r="P974" t="str">
        <f>TEXT(SalesData[[#This Row],[Order Date]], "mmmm yyyyy")</f>
        <v>June 2024</v>
      </c>
      <c r="Q974" s="3">
        <f>IF(SalesData[[#This Row],[Total Sales]]=0,0,SalesData[[#This Row],[Profit]]/SalesData[[#This Row],[Total Sales]])</f>
        <v>0.2483378270727373</v>
      </c>
    </row>
    <row r="975" spans="1:17" x14ac:dyDescent="0.3">
      <c r="A975" t="s">
        <v>1026</v>
      </c>
      <c r="B975" s="2">
        <v>45449</v>
      </c>
      <c r="C975" t="s">
        <v>30</v>
      </c>
      <c r="D975" t="s">
        <v>52</v>
      </c>
      <c r="E975" t="s">
        <v>15</v>
      </c>
      <c r="F975" t="s">
        <v>22</v>
      </c>
      <c r="G975" t="s">
        <v>58</v>
      </c>
      <c r="H975">
        <v>2</v>
      </c>
      <c r="I975">
        <v>1603.31</v>
      </c>
      <c r="J975">
        <v>3206.62</v>
      </c>
      <c r="K975">
        <v>666.97</v>
      </c>
      <c r="L975" t="s">
        <v>34</v>
      </c>
      <c r="M975">
        <f>YEAR(SalesData[[#This Row],[Order Date]])</f>
        <v>2024</v>
      </c>
      <c r="N975">
        <f>MONTH(SalesData[[#This Row],[Order Date]])</f>
        <v>6</v>
      </c>
      <c r="O975" t="str">
        <f>TEXT(SalesData[[#This Row],[Order Date]],"mmmm")</f>
        <v>June</v>
      </c>
      <c r="P975" t="str">
        <f>TEXT(SalesData[[#This Row],[Order Date]], "mmmm yyyyy")</f>
        <v>June 2024</v>
      </c>
      <c r="Q975" s="3">
        <f>IF(SalesData[[#This Row],[Total Sales]]=0,0,SalesData[[#This Row],[Profit]]/SalesData[[#This Row],[Total Sales]])</f>
        <v>0.20799782949024206</v>
      </c>
    </row>
    <row r="976" spans="1:17" x14ac:dyDescent="0.3">
      <c r="A976" t="s">
        <v>1027</v>
      </c>
      <c r="B976" s="2">
        <v>45449</v>
      </c>
      <c r="C976" t="s">
        <v>20</v>
      </c>
      <c r="D976" t="s">
        <v>21</v>
      </c>
      <c r="E976" t="s">
        <v>27</v>
      </c>
      <c r="F976" t="s">
        <v>16</v>
      </c>
      <c r="G976" t="s">
        <v>38</v>
      </c>
      <c r="H976">
        <v>3</v>
      </c>
      <c r="I976">
        <v>149.85</v>
      </c>
      <c r="J976">
        <v>449.55</v>
      </c>
      <c r="K976">
        <v>59.7</v>
      </c>
      <c r="L976" t="s">
        <v>34</v>
      </c>
      <c r="M976">
        <f>YEAR(SalesData[[#This Row],[Order Date]])</f>
        <v>2024</v>
      </c>
      <c r="N976">
        <f>MONTH(SalesData[[#This Row],[Order Date]])</f>
        <v>6</v>
      </c>
      <c r="O976" t="str">
        <f>TEXT(SalesData[[#This Row],[Order Date]],"mmmm")</f>
        <v>June</v>
      </c>
      <c r="P976" t="str">
        <f>TEXT(SalesData[[#This Row],[Order Date]], "mmmm yyyyy")</f>
        <v>June 2024</v>
      </c>
      <c r="Q976" s="3">
        <f>IF(SalesData[[#This Row],[Total Sales]]=0,0,SalesData[[#This Row],[Profit]]/SalesData[[#This Row],[Total Sales]])</f>
        <v>0.13279946613279947</v>
      </c>
    </row>
    <row r="977" spans="1:17" x14ac:dyDescent="0.3">
      <c r="A977" t="s">
        <v>1028</v>
      </c>
      <c r="B977" s="2">
        <v>45449</v>
      </c>
      <c r="C977" t="s">
        <v>20</v>
      </c>
      <c r="D977" t="s">
        <v>121</v>
      </c>
      <c r="E977" t="s">
        <v>37</v>
      </c>
      <c r="F977" t="s">
        <v>22</v>
      </c>
      <c r="G977" t="s">
        <v>58</v>
      </c>
      <c r="H977">
        <v>8</v>
      </c>
      <c r="I977">
        <v>1579.38</v>
      </c>
      <c r="J977">
        <v>12635.04</v>
      </c>
      <c r="K977">
        <v>1558.91</v>
      </c>
      <c r="L977" t="s">
        <v>34</v>
      </c>
      <c r="M977">
        <f>YEAR(SalesData[[#This Row],[Order Date]])</f>
        <v>2024</v>
      </c>
      <c r="N977">
        <f>MONTH(SalesData[[#This Row],[Order Date]])</f>
        <v>6</v>
      </c>
      <c r="O977" t="str">
        <f>TEXT(SalesData[[#This Row],[Order Date]],"mmmm")</f>
        <v>June</v>
      </c>
      <c r="P977" t="str">
        <f>TEXT(SalesData[[#This Row],[Order Date]], "mmmm yyyyy")</f>
        <v>June 2024</v>
      </c>
      <c r="Q977" s="3">
        <f>IF(SalesData[[#This Row],[Total Sales]]=0,0,SalesData[[#This Row],[Profit]]/SalesData[[#This Row],[Total Sales]])</f>
        <v>0.12337990224011953</v>
      </c>
    </row>
    <row r="978" spans="1:17" x14ac:dyDescent="0.3">
      <c r="A978" t="s">
        <v>322</v>
      </c>
      <c r="B978" s="2">
        <v>45449</v>
      </c>
      <c r="C978" t="s">
        <v>30</v>
      </c>
      <c r="D978" t="s">
        <v>31</v>
      </c>
      <c r="E978" t="s">
        <v>27</v>
      </c>
      <c r="F978" t="s">
        <v>46</v>
      </c>
      <c r="G978" t="s">
        <v>53</v>
      </c>
      <c r="H978">
        <v>4</v>
      </c>
      <c r="I978">
        <v>2138.83</v>
      </c>
      <c r="J978">
        <v>8555.32</v>
      </c>
      <c r="K978">
        <v>1782.32</v>
      </c>
      <c r="L978" t="s">
        <v>18</v>
      </c>
      <c r="M978">
        <f>YEAR(SalesData[[#This Row],[Order Date]])</f>
        <v>2024</v>
      </c>
      <c r="N978">
        <f>MONTH(SalesData[[#This Row],[Order Date]])</f>
        <v>6</v>
      </c>
      <c r="O978" t="str">
        <f>TEXT(SalesData[[#This Row],[Order Date]],"mmmm")</f>
        <v>June</v>
      </c>
      <c r="P978" t="str">
        <f>TEXT(SalesData[[#This Row],[Order Date]], "mmmm yyyyy")</f>
        <v>June 2024</v>
      </c>
      <c r="Q978" s="3">
        <f>IF(SalesData[[#This Row],[Total Sales]]=0,0,SalesData[[#This Row],[Profit]]/SalesData[[#This Row],[Total Sales]])</f>
        <v>0.20832885269048965</v>
      </c>
    </row>
    <row r="979" spans="1:17" x14ac:dyDescent="0.3">
      <c r="A979" t="s">
        <v>1029</v>
      </c>
      <c r="B979" s="2">
        <v>45449</v>
      </c>
      <c r="C979" t="s">
        <v>30</v>
      </c>
      <c r="D979" t="s">
        <v>31</v>
      </c>
      <c r="E979" t="s">
        <v>37</v>
      </c>
      <c r="F979" t="s">
        <v>49</v>
      </c>
      <c r="G979" t="s">
        <v>94</v>
      </c>
      <c r="H979">
        <v>6</v>
      </c>
      <c r="I979">
        <v>719.02</v>
      </c>
      <c r="J979">
        <v>4314.12</v>
      </c>
      <c r="K979">
        <v>878.42</v>
      </c>
      <c r="L979" t="s">
        <v>18</v>
      </c>
      <c r="M979">
        <f>YEAR(SalesData[[#This Row],[Order Date]])</f>
        <v>2024</v>
      </c>
      <c r="N979">
        <f>MONTH(SalesData[[#This Row],[Order Date]])</f>
        <v>6</v>
      </c>
      <c r="O979" t="str">
        <f>TEXT(SalesData[[#This Row],[Order Date]],"mmmm")</f>
        <v>June</v>
      </c>
      <c r="P979" t="str">
        <f>TEXT(SalesData[[#This Row],[Order Date]], "mmmm yyyyy")</f>
        <v>June 2024</v>
      </c>
      <c r="Q979" s="3">
        <f>IF(SalesData[[#This Row],[Total Sales]]=0,0,SalesData[[#This Row],[Profit]]/SalesData[[#This Row],[Total Sales]])</f>
        <v>0.20361510574578362</v>
      </c>
    </row>
    <row r="980" spans="1:17" x14ac:dyDescent="0.3">
      <c r="A980" t="s">
        <v>1030</v>
      </c>
      <c r="B980" s="2">
        <v>45451</v>
      </c>
      <c r="C980" t="s">
        <v>41</v>
      </c>
      <c r="D980" t="s">
        <v>67</v>
      </c>
      <c r="E980" t="s">
        <v>15</v>
      </c>
      <c r="F980" t="s">
        <v>16</v>
      </c>
      <c r="G980" t="s">
        <v>28</v>
      </c>
      <c r="H980">
        <v>6</v>
      </c>
      <c r="I980">
        <v>1753.77</v>
      </c>
      <c r="J980">
        <v>10522.62</v>
      </c>
      <c r="K980">
        <v>2622.08</v>
      </c>
      <c r="L980" t="s">
        <v>34</v>
      </c>
      <c r="M980">
        <f>YEAR(SalesData[[#This Row],[Order Date]])</f>
        <v>2024</v>
      </c>
      <c r="N980">
        <f>MONTH(SalesData[[#This Row],[Order Date]])</f>
        <v>6</v>
      </c>
      <c r="O980" t="str">
        <f>TEXT(SalesData[[#This Row],[Order Date]],"mmmm")</f>
        <v>June</v>
      </c>
      <c r="P980" t="str">
        <f>TEXT(SalesData[[#This Row],[Order Date]], "mmmm yyyyy")</f>
        <v>June 2024</v>
      </c>
      <c r="Q980" s="3">
        <f>IF(SalesData[[#This Row],[Total Sales]]=0,0,SalesData[[#This Row],[Profit]]/SalesData[[#This Row],[Total Sales]])</f>
        <v>0.24918508888470739</v>
      </c>
    </row>
    <row r="981" spans="1:17" x14ac:dyDescent="0.3">
      <c r="A981" t="s">
        <v>1031</v>
      </c>
      <c r="B981" s="2">
        <v>45451</v>
      </c>
      <c r="C981" t="s">
        <v>13</v>
      </c>
      <c r="D981" t="s">
        <v>14</v>
      </c>
      <c r="E981" t="s">
        <v>15</v>
      </c>
      <c r="F981" t="s">
        <v>16</v>
      </c>
      <c r="G981" t="s">
        <v>17</v>
      </c>
      <c r="H981">
        <v>9</v>
      </c>
      <c r="I981">
        <v>2441.1799999999998</v>
      </c>
      <c r="J981">
        <v>21970.62</v>
      </c>
      <c r="K981">
        <v>5129.4799999999996</v>
      </c>
      <c r="L981" t="s">
        <v>34</v>
      </c>
      <c r="M981">
        <f>YEAR(SalesData[[#This Row],[Order Date]])</f>
        <v>2024</v>
      </c>
      <c r="N981">
        <f>MONTH(SalesData[[#This Row],[Order Date]])</f>
        <v>6</v>
      </c>
      <c r="O981" t="str">
        <f>TEXT(SalesData[[#This Row],[Order Date]],"mmmm")</f>
        <v>June</v>
      </c>
      <c r="P981" t="str">
        <f>TEXT(SalesData[[#This Row],[Order Date]], "mmmm yyyyy")</f>
        <v>June 2024</v>
      </c>
      <c r="Q981" s="3">
        <f>IF(SalesData[[#This Row],[Total Sales]]=0,0,SalesData[[#This Row],[Profit]]/SalesData[[#This Row],[Total Sales]])</f>
        <v>0.23346997035131462</v>
      </c>
    </row>
    <row r="982" spans="1:17" x14ac:dyDescent="0.3">
      <c r="A982" t="s">
        <v>1032</v>
      </c>
      <c r="B982" s="2">
        <v>45451</v>
      </c>
      <c r="C982" t="s">
        <v>20</v>
      </c>
      <c r="D982" t="s">
        <v>121</v>
      </c>
      <c r="E982" t="s">
        <v>37</v>
      </c>
      <c r="F982" t="s">
        <v>49</v>
      </c>
      <c r="G982" t="s">
        <v>94</v>
      </c>
      <c r="H982">
        <v>4</v>
      </c>
      <c r="I982">
        <v>125.8</v>
      </c>
      <c r="J982">
        <v>503.2</v>
      </c>
      <c r="K982">
        <v>148.02000000000001</v>
      </c>
      <c r="L982" t="s">
        <v>18</v>
      </c>
      <c r="M982">
        <f>YEAR(SalesData[[#This Row],[Order Date]])</f>
        <v>2024</v>
      </c>
      <c r="N982">
        <f>MONTH(SalesData[[#This Row],[Order Date]])</f>
        <v>6</v>
      </c>
      <c r="O982" t="str">
        <f>TEXT(SalesData[[#This Row],[Order Date]],"mmmm")</f>
        <v>June</v>
      </c>
      <c r="P982" t="str">
        <f>TEXT(SalesData[[#This Row],[Order Date]], "mmmm yyyyy")</f>
        <v>June 2024</v>
      </c>
      <c r="Q982" s="3">
        <f>IF(SalesData[[#This Row],[Total Sales]]=0,0,SalesData[[#This Row],[Profit]]/SalesData[[#This Row],[Total Sales]])</f>
        <v>0.29415739268680446</v>
      </c>
    </row>
    <row r="983" spans="1:17" x14ac:dyDescent="0.3">
      <c r="A983" t="s">
        <v>1033</v>
      </c>
      <c r="B983" s="2">
        <v>45451</v>
      </c>
      <c r="C983" t="s">
        <v>13</v>
      </c>
      <c r="D983" t="s">
        <v>36</v>
      </c>
      <c r="E983" t="s">
        <v>15</v>
      </c>
      <c r="F983" t="s">
        <v>49</v>
      </c>
      <c r="G983" t="s">
        <v>72</v>
      </c>
      <c r="H983">
        <v>9</v>
      </c>
      <c r="I983">
        <v>398.51</v>
      </c>
      <c r="J983">
        <v>3586.59</v>
      </c>
      <c r="K983">
        <v>445.73</v>
      </c>
      <c r="L983" t="s">
        <v>18</v>
      </c>
      <c r="M983">
        <f>YEAR(SalesData[[#This Row],[Order Date]])</f>
        <v>2024</v>
      </c>
      <c r="N983">
        <f>MONTH(SalesData[[#This Row],[Order Date]])</f>
        <v>6</v>
      </c>
      <c r="O983" t="str">
        <f>TEXT(SalesData[[#This Row],[Order Date]],"mmmm")</f>
        <v>June</v>
      </c>
      <c r="P983" t="str">
        <f>TEXT(SalesData[[#This Row],[Order Date]], "mmmm yyyyy")</f>
        <v>June 2024</v>
      </c>
      <c r="Q983" s="3">
        <f>IF(SalesData[[#This Row],[Total Sales]]=0,0,SalesData[[#This Row],[Profit]]/SalesData[[#This Row],[Total Sales]])</f>
        <v>0.12427682004355112</v>
      </c>
    </row>
    <row r="984" spans="1:17" x14ac:dyDescent="0.3">
      <c r="A984" t="s">
        <v>1034</v>
      </c>
      <c r="B984" s="2">
        <v>45452</v>
      </c>
      <c r="C984" t="s">
        <v>41</v>
      </c>
      <c r="D984" t="s">
        <v>42</v>
      </c>
      <c r="E984" t="s">
        <v>27</v>
      </c>
      <c r="F984" t="s">
        <v>16</v>
      </c>
      <c r="G984" t="s">
        <v>17</v>
      </c>
      <c r="H984">
        <v>8</v>
      </c>
      <c r="I984">
        <v>1092.46</v>
      </c>
      <c r="J984">
        <v>8739.68</v>
      </c>
      <c r="K984">
        <v>1478.64</v>
      </c>
      <c r="L984" t="s">
        <v>34</v>
      </c>
      <c r="M984">
        <f>YEAR(SalesData[[#This Row],[Order Date]])</f>
        <v>2024</v>
      </c>
      <c r="N984">
        <f>MONTH(SalesData[[#This Row],[Order Date]])</f>
        <v>6</v>
      </c>
      <c r="O984" t="str">
        <f>TEXT(SalesData[[#This Row],[Order Date]],"mmmm")</f>
        <v>June</v>
      </c>
      <c r="P984" t="str">
        <f>TEXT(SalesData[[#This Row],[Order Date]], "mmmm yyyyy")</f>
        <v>June 2024</v>
      </c>
      <c r="Q984" s="3">
        <f>IF(SalesData[[#This Row],[Total Sales]]=0,0,SalesData[[#This Row],[Profit]]/SalesData[[#This Row],[Total Sales]])</f>
        <v>0.16918697252073303</v>
      </c>
    </row>
    <row r="985" spans="1:17" x14ac:dyDescent="0.3">
      <c r="A985" t="s">
        <v>1035</v>
      </c>
      <c r="B985" s="2">
        <v>45452</v>
      </c>
      <c r="C985" t="s">
        <v>30</v>
      </c>
      <c r="D985" t="s">
        <v>31</v>
      </c>
      <c r="E985" t="s">
        <v>15</v>
      </c>
      <c r="F985" t="s">
        <v>46</v>
      </c>
      <c r="G985" t="s">
        <v>53</v>
      </c>
      <c r="H985">
        <v>9</v>
      </c>
      <c r="I985">
        <v>1682.45</v>
      </c>
      <c r="J985">
        <v>15142.05</v>
      </c>
      <c r="K985">
        <v>1882.95</v>
      </c>
      <c r="L985" t="s">
        <v>34</v>
      </c>
      <c r="M985">
        <f>YEAR(SalesData[[#This Row],[Order Date]])</f>
        <v>2024</v>
      </c>
      <c r="N985">
        <f>MONTH(SalesData[[#This Row],[Order Date]])</f>
        <v>6</v>
      </c>
      <c r="O985" t="str">
        <f>TEXT(SalesData[[#This Row],[Order Date]],"mmmm")</f>
        <v>June</v>
      </c>
      <c r="P985" t="str">
        <f>TEXT(SalesData[[#This Row],[Order Date]], "mmmm yyyyy")</f>
        <v>June 2024</v>
      </c>
      <c r="Q985" s="3">
        <f>IF(SalesData[[#This Row],[Total Sales]]=0,0,SalesData[[#This Row],[Profit]]/SalesData[[#This Row],[Total Sales]])</f>
        <v>0.12435238293361864</v>
      </c>
    </row>
    <row r="986" spans="1:17" x14ac:dyDescent="0.3">
      <c r="A986" t="s">
        <v>1036</v>
      </c>
      <c r="B986" s="2">
        <v>45452</v>
      </c>
      <c r="C986" t="s">
        <v>30</v>
      </c>
      <c r="D986" t="s">
        <v>31</v>
      </c>
      <c r="E986" t="s">
        <v>37</v>
      </c>
      <c r="F986" t="s">
        <v>49</v>
      </c>
      <c r="G986" t="s">
        <v>94</v>
      </c>
      <c r="H986">
        <v>4</v>
      </c>
      <c r="I986">
        <v>1517.66</v>
      </c>
      <c r="J986">
        <v>6070.64</v>
      </c>
      <c r="K986">
        <v>1364.25</v>
      </c>
      <c r="L986" t="s">
        <v>34</v>
      </c>
      <c r="M986">
        <f>YEAR(SalesData[[#This Row],[Order Date]])</f>
        <v>2024</v>
      </c>
      <c r="N986">
        <f>MONTH(SalesData[[#This Row],[Order Date]])</f>
        <v>6</v>
      </c>
      <c r="O986" t="str">
        <f>TEXT(SalesData[[#This Row],[Order Date]],"mmmm")</f>
        <v>June</v>
      </c>
      <c r="P986" t="str">
        <f>TEXT(SalesData[[#This Row],[Order Date]], "mmmm yyyyy")</f>
        <v>June 2024</v>
      </c>
      <c r="Q986" s="3">
        <f>IF(SalesData[[#This Row],[Total Sales]]=0,0,SalesData[[#This Row],[Profit]]/SalesData[[#This Row],[Total Sales]])</f>
        <v>0.2247291883557582</v>
      </c>
    </row>
    <row r="987" spans="1:17" x14ac:dyDescent="0.3">
      <c r="A987" t="s">
        <v>1037</v>
      </c>
      <c r="B987" s="2">
        <v>45453</v>
      </c>
      <c r="C987" t="s">
        <v>25</v>
      </c>
      <c r="D987" t="s">
        <v>71</v>
      </c>
      <c r="E987" t="s">
        <v>37</v>
      </c>
      <c r="F987" t="s">
        <v>16</v>
      </c>
      <c r="G987" t="s">
        <v>82</v>
      </c>
      <c r="H987">
        <v>4</v>
      </c>
      <c r="I987">
        <v>1638.38</v>
      </c>
      <c r="J987">
        <v>6553.52</v>
      </c>
      <c r="K987">
        <v>752.48</v>
      </c>
      <c r="L987" t="s">
        <v>18</v>
      </c>
      <c r="M987">
        <f>YEAR(SalesData[[#This Row],[Order Date]])</f>
        <v>2024</v>
      </c>
      <c r="N987">
        <f>MONTH(SalesData[[#This Row],[Order Date]])</f>
        <v>6</v>
      </c>
      <c r="O987" t="str">
        <f>TEXT(SalesData[[#This Row],[Order Date]],"mmmm")</f>
        <v>June</v>
      </c>
      <c r="P987" t="str">
        <f>TEXT(SalesData[[#This Row],[Order Date]], "mmmm yyyyy")</f>
        <v>June 2024</v>
      </c>
      <c r="Q987" s="3">
        <f>IF(SalesData[[#This Row],[Total Sales]]=0,0,SalesData[[#This Row],[Profit]]/SalesData[[#This Row],[Total Sales]])</f>
        <v>0.11482073755783151</v>
      </c>
    </row>
    <row r="988" spans="1:17" x14ac:dyDescent="0.3">
      <c r="A988" t="s">
        <v>1038</v>
      </c>
      <c r="B988" s="2">
        <v>45453</v>
      </c>
      <c r="C988" t="s">
        <v>20</v>
      </c>
      <c r="D988" t="s">
        <v>121</v>
      </c>
      <c r="E988" t="s">
        <v>15</v>
      </c>
      <c r="F988" t="s">
        <v>32</v>
      </c>
      <c r="G988" t="s">
        <v>60</v>
      </c>
      <c r="H988">
        <v>3</v>
      </c>
      <c r="I988">
        <v>1507.94</v>
      </c>
      <c r="J988">
        <v>4523.82</v>
      </c>
      <c r="K988">
        <v>498.91</v>
      </c>
      <c r="L988" t="s">
        <v>34</v>
      </c>
      <c r="M988">
        <f>YEAR(SalesData[[#This Row],[Order Date]])</f>
        <v>2024</v>
      </c>
      <c r="N988">
        <f>MONTH(SalesData[[#This Row],[Order Date]])</f>
        <v>6</v>
      </c>
      <c r="O988" t="str">
        <f>TEXT(SalesData[[#This Row],[Order Date]],"mmmm")</f>
        <v>June</v>
      </c>
      <c r="P988" t="str">
        <f>TEXT(SalesData[[#This Row],[Order Date]], "mmmm yyyyy")</f>
        <v>June 2024</v>
      </c>
      <c r="Q988" s="3">
        <f>IF(SalesData[[#This Row],[Total Sales]]=0,0,SalesData[[#This Row],[Profit]]/SalesData[[#This Row],[Total Sales]])</f>
        <v>0.11028511302394881</v>
      </c>
    </row>
    <row r="989" spans="1:17" x14ac:dyDescent="0.3">
      <c r="A989" t="s">
        <v>1039</v>
      </c>
      <c r="B989" s="2">
        <v>45453</v>
      </c>
      <c r="C989" t="s">
        <v>41</v>
      </c>
      <c r="D989" t="s">
        <v>67</v>
      </c>
      <c r="E989" t="s">
        <v>37</v>
      </c>
      <c r="F989" t="s">
        <v>49</v>
      </c>
      <c r="G989" t="s">
        <v>72</v>
      </c>
      <c r="H989">
        <v>5</v>
      </c>
      <c r="I989">
        <v>1128.79</v>
      </c>
      <c r="J989">
        <v>5643.95</v>
      </c>
      <c r="K989">
        <v>1258.94</v>
      </c>
      <c r="L989" t="s">
        <v>34</v>
      </c>
      <c r="M989">
        <f>YEAR(SalesData[[#This Row],[Order Date]])</f>
        <v>2024</v>
      </c>
      <c r="N989">
        <f>MONTH(SalesData[[#This Row],[Order Date]])</f>
        <v>6</v>
      </c>
      <c r="O989" t="str">
        <f>TEXT(SalesData[[#This Row],[Order Date]],"mmmm")</f>
        <v>June</v>
      </c>
      <c r="P989" t="str">
        <f>TEXT(SalesData[[#This Row],[Order Date]], "mmmm yyyyy")</f>
        <v>June 2024</v>
      </c>
      <c r="Q989" s="3">
        <f>IF(SalesData[[#This Row],[Total Sales]]=0,0,SalesData[[#This Row],[Profit]]/SalesData[[#This Row],[Total Sales]])</f>
        <v>0.22306009089378895</v>
      </c>
    </row>
    <row r="990" spans="1:17" x14ac:dyDescent="0.3">
      <c r="A990" t="s">
        <v>1040</v>
      </c>
      <c r="B990" s="2">
        <v>45454</v>
      </c>
      <c r="C990" t="s">
        <v>25</v>
      </c>
      <c r="D990" t="s">
        <v>71</v>
      </c>
      <c r="E990" t="s">
        <v>27</v>
      </c>
      <c r="F990" t="s">
        <v>16</v>
      </c>
      <c r="G990" t="s">
        <v>38</v>
      </c>
      <c r="H990">
        <v>4</v>
      </c>
      <c r="I990">
        <v>792.83</v>
      </c>
      <c r="J990">
        <v>3171.32</v>
      </c>
      <c r="K990">
        <v>501.05</v>
      </c>
      <c r="L990" t="s">
        <v>18</v>
      </c>
      <c r="M990">
        <f>YEAR(SalesData[[#This Row],[Order Date]])</f>
        <v>2024</v>
      </c>
      <c r="N990">
        <f>MONTH(SalesData[[#This Row],[Order Date]])</f>
        <v>6</v>
      </c>
      <c r="O990" t="str">
        <f>TEXT(SalesData[[#This Row],[Order Date]],"mmmm")</f>
        <v>June</v>
      </c>
      <c r="P990" t="str">
        <f>TEXT(SalesData[[#This Row],[Order Date]], "mmmm yyyyy")</f>
        <v>June 2024</v>
      </c>
      <c r="Q990" s="3">
        <f>IF(SalesData[[#This Row],[Total Sales]]=0,0,SalesData[[#This Row],[Profit]]/SalesData[[#This Row],[Total Sales]])</f>
        <v>0.15799414754739352</v>
      </c>
    </row>
    <row r="991" spans="1:17" x14ac:dyDescent="0.3">
      <c r="A991" t="s">
        <v>136</v>
      </c>
      <c r="B991" s="2">
        <v>45454</v>
      </c>
      <c r="C991" t="s">
        <v>20</v>
      </c>
      <c r="D991" t="s">
        <v>121</v>
      </c>
      <c r="E991" t="s">
        <v>37</v>
      </c>
      <c r="F991" t="s">
        <v>32</v>
      </c>
      <c r="G991" t="s">
        <v>56</v>
      </c>
      <c r="H991">
        <v>7</v>
      </c>
      <c r="I991">
        <v>2102.88</v>
      </c>
      <c r="J991">
        <v>14720.16</v>
      </c>
      <c r="K991">
        <v>4000.25</v>
      </c>
      <c r="L991" t="s">
        <v>34</v>
      </c>
      <c r="M991">
        <f>YEAR(SalesData[[#This Row],[Order Date]])</f>
        <v>2024</v>
      </c>
      <c r="N991">
        <f>MONTH(SalesData[[#This Row],[Order Date]])</f>
        <v>6</v>
      </c>
      <c r="O991" t="str">
        <f>TEXT(SalesData[[#This Row],[Order Date]],"mmmm")</f>
        <v>June</v>
      </c>
      <c r="P991" t="str">
        <f>TEXT(SalesData[[#This Row],[Order Date]], "mmmm yyyyy")</f>
        <v>June 2024</v>
      </c>
      <c r="Q991" s="3">
        <f>IF(SalesData[[#This Row],[Total Sales]]=0,0,SalesData[[#This Row],[Profit]]/SalesData[[#This Row],[Total Sales]])</f>
        <v>0.27175316029173596</v>
      </c>
    </row>
    <row r="992" spans="1:17" x14ac:dyDescent="0.3">
      <c r="A992" t="s">
        <v>1041</v>
      </c>
      <c r="B992" s="2">
        <v>45460</v>
      </c>
      <c r="C992" t="s">
        <v>41</v>
      </c>
      <c r="D992" t="s">
        <v>67</v>
      </c>
      <c r="E992" t="s">
        <v>37</v>
      </c>
      <c r="F992" t="s">
        <v>22</v>
      </c>
      <c r="G992" t="s">
        <v>43</v>
      </c>
      <c r="H992">
        <v>1</v>
      </c>
      <c r="I992">
        <v>716.27</v>
      </c>
      <c r="J992">
        <v>716.27</v>
      </c>
      <c r="K992">
        <v>170.81</v>
      </c>
      <c r="L992" t="s">
        <v>34</v>
      </c>
      <c r="M992">
        <f>YEAR(SalesData[[#This Row],[Order Date]])</f>
        <v>2024</v>
      </c>
      <c r="N992">
        <f>MONTH(SalesData[[#This Row],[Order Date]])</f>
        <v>6</v>
      </c>
      <c r="O992" t="str">
        <f>TEXT(SalesData[[#This Row],[Order Date]],"mmmm")</f>
        <v>June</v>
      </c>
      <c r="P992" t="str">
        <f>TEXT(SalesData[[#This Row],[Order Date]], "mmmm yyyyy")</f>
        <v>June 2024</v>
      </c>
      <c r="Q992" s="3">
        <f>IF(SalesData[[#This Row],[Total Sales]]=0,0,SalesData[[#This Row],[Profit]]/SalesData[[#This Row],[Total Sales]])</f>
        <v>0.23847152610049285</v>
      </c>
    </row>
    <row r="993" spans="1:17" x14ac:dyDescent="0.3">
      <c r="A993" t="s">
        <v>1042</v>
      </c>
      <c r="B993" s="2">
        <v>45460</v>
      </c>
      <c r="C993" t="s">
        <v>30</v>
      </c>
      <c r="D993" t="s">
        <v>31</v>
      </c>
      <c r="E993" t="s">
        <v>37</v>
      </c>
      <c r="F993" t="s">
        <v>22</v>
      </c>
      <c r="G993" t="s">
        <v>43</v>
      </c>
      <c r="H993">
        <v>8</v>
      </c>
      <c r="I993">
        <v>293.63</v>
      </c>
      <c r="J993">
        <v>2349.04</v>
      </c>
      <c r="K993">
        <v>349.15</v>
      </c>
      <c r="L993" t="s">
        <v>34</v>
      </c>
      <c r="M993">
        <f>YEAR(SalesData[[#This Row],[Order Date]])</f>
        <v>2024</v>
      </c>
      <c r="N993">
        <f>MONTH(SalesData[[#This Row],[Order Date]])</f>
        <v>6</v>
      </c>
      <c r="O993" t="str">
        <f>TEXT(SalesData[[#This Row],[Order Date]],"mmmm")</f>
        <v>June</v>
      </c>
      <c r="P993" t="str">
        <f>TEXT(SalesData[[#This Row],[Order Date]], "mmmm yyyyy")</f>
        <v>June 2024</v>
      </c>
      <c r="Q993" s="3">
        <f>IF(SalesData[[#This Row],[Total Sales]]=0,0,SalesData[[#This Row],[Profit]]/SalesData[[#This Row],[Total Sales]])</f>
        <v>0.14863518714027857</v>
      </c>
    </row>
    <row r="994" spans="1:17" x14ac:dyDescent="0.3">
      <c r="A994" t="s">
        <v>1043</v>
      </c>
      <c r="B994" s="2">
        <v>45460</v>
      </c>
      <c r="C994" t="s">
        <v>25</v>
      </c>
      <c r="D994" t="s">
        <v>26</v>
      </c>
      <c r="E994" t="s">
        <v>37</v>
      </c>
      <c r="F994" t="s">
        <v>16</v>
      </c>
      <c r="G994" t="s">
        <v>28</v>
      </c>
      <c r="H994">
        <v>3</v>
      </c>
      <c r="I994">
        <v>494.95</v>
      </c>
      <c r="J994">
        <v>1484.85</v>
      </c>
      <c r="K994">
        <v>258.64</v>
      </c>
      <c r="L994" t="s">
        <v>18</v>
      </c>
      <c r="M994">
        <f>YEAR(SalesData[[#This Row],[Order Date]])</f>
        <v>2024</v>
      </c>
      <c r="N994">
        <f>MONTH(SalesData[[#This Row],[Order Date]])</f>
        <v>6</v>
      </c>
      <c r="O994" t="str">
        <f>TEXT(SalesData[[#This Row],[Order Date]],"mmmm")</f>
        <v>June</v>
      </c>
      <c r="P994" t="str">
        <f>TEXT(SalesData[[#This Row],[Order Date]], "mmmm yyyyy")</f>
        <v>June 2024</v>
      </c>
      <c r="Q994" s="3">
        <f>IF(SalesData[[#This Row],[Total Sales]]=0,0,SalesData[[#This Row],[Profit]]/SalesData[[#This Row],[Total Sales]])</f>
        <v>0.17418594470821969</v>
      </c>
    </row>
    <row r="995" spans="1:17" x14ac:dyDescent="0.3">
      <c r="A995" t="s">
        <v>1044</v>
      </c>
      <c r="B995" s="2">
        <v>45464</v>
      </c>
      <c r="C995" t="s">
        <v>30</v>
      </c>
      <c r="D995" t="s">
        <v>31</v>
      </c>
      <c r="E995" t="s">
        <v>15</v>
      </c>
      <c r="F995" t="s">
        <v>22</v>
      </c>
      <c r="G995" t="s">
        <v>58</v>
      </c>
      <c r="H995">
        <v>2</v>
      </c>
      <c r="I995">
        <v>2483.4699999999998</v>
      </c>
      <c r="J995">
        <v>4966.9399999999996</v>
      </c>
      <c r="K995">
        <v>541.30999999999995</v>
      </c>
      <c r="L995" t="s">
        <v>18</v>
      </c>
      <c r="M995">
        <f>YEAR(SalesData[[#This Row],[Order Date]])</f>
        <v>2024</v>
      </c>
      <c r="N995">
        <f>MONTH(SalesData[[#This Row],[Order Date]])</f>
        <v>6</v>
      </c>
      <c r="O995" t="str">
        <f>TEXT(SalesData[[#This Row],[Order Date]],"mmmm")</f>
        <v>June</v>
      </c>
      <c r="P995" t="str">
        <f>TEXT(SalesData[[#This Row],[Order Date]], "mmmm yyyyy")</f>
        <v>June 2024</v>
      </c>
      <c r="Q995" s="3">
        <f>IF(SalesData[[#This Row],[Total Sales]]=0,0,SalesData[[#This Row],[Profit]]/SalesData[[#This Row],[Total Sales]])</f>
        <v>0.10898259290428312</v>
      </c>
    </row>
    <row r="996" spans="1:17" x14ac:dyDescent="0.3">
      <c r="A996" t="s">
        <v>1045</v>
      </c>
      <c r="B996" s="2">
        <v>45466</v>
      </c>
      <c r="C996" t="s">
        <v>25</v>
      </c>
      <c r="D996" t="s">
        <v>71</v>
      </c>
      <c r="E996" t="s">
        <v>37</v>
      </c>
      <c r="F996" t="s">
        <v>22</v>
      </c>
      <c r="G996" t="s">
        <v>23</v>
      </c>
      <c r="H996">
        <v>9</v>
      </c>
      <c r="I996">
        <v>1863.4</v>
      </c>
      <c r="J996">
        <v>16770.599999999999</v>
      </c>
      <c r="K996">
        <v>3792.51</v>
      </c>
      <c r="L996" t="s">
        <v>18</v>
      </c>
      <c r="M996">
        <f>YEAR(SalesData[[#This Row],[Order Date]])</f>
        <v>2024</v>
      </c>
      <c r="N996">
        <f>MONTH(SalesData[[#This Row],[Order Date]])</f>
        <v>6</v>
      </c>
      <c r="O996" t="str">
        <f>TEXT(SalesData[[#This Row],[Order Date]],"mmmm")</f>
        <v>June</v>
      </c>
      <c r="P996" t="str">
        <f>TEXT(SalesData[[#This Row],[Order Date]], "mmmm yyyyy")</f>
        <v>June 2024</v>
      </c>
      <c r="Q996" s="3">
        <f>IF(SalesData[[#This Row],[Total Sales]]=0,0,SalesData[[#This Row],[Profit]]/SalesData[[#This Row],[Total Sales]])</f>
        <v>0.22614038853708279</v>
      </c>
    </row>
    <row r="997" spans="1:17" x14ac:dyDescent="0.3">
      <c r="A997" t="s">
        <v>1046</v>
      </c>
      <c r="B997" s="2">
        <v>45466</v>
      </c>
      <c r="C997" t="s">
        <v>20</v>
      </c>
      <c r="D997" t="s">
        <v>121</v>
      </c>
      <c r="E997" t="s">
        <v>37</v>
      </c>
      <c r="F997" t="s">
        <v>32</v>
      </c>
      <c r="G997" t="s">
        <v>99</v>
      </c>
      <c r="H997">
        <v>5</v>
      </c>
      <c r="I997">
        <v>1970.77</v>
      </c>
      <c r="J997">
        <v>9853.85</v>
      </c>
      <c r="K997">
        <v>1811.91</v>
      </c>
      <c r="L997" t="s">
        <v>18</v>
      </c>
      <c r="M997">
        <f>YEAR(SalesData[[#This Row],[Order Date]])</f>
        <v>2024</v>
      </c>
      <c r="N997">
        <f>MONTH(SalesData[[#This Row],[Order Date]])</f>
        <v>6</v>
      </c>
      <c r="O997" t="str">
        <f>TEXT(SalesData[[#This Row],[Order Date]],"mmmm")</f>
        <v>June</v>
      </c>
      <c r="P997" t="str">
        <f>TEXT(SalesData[[#This Row],[Order Date]], "mmmm yyyyy")</f>
        <v>June 2024</v>
      </c>
      <c r="Q997" s="3">
        <f>IF(SalesData[[#This Row],[Total Sales]]=0,0,SalesData[[#This Row],[Profit]]/SalesData[[#This Row],[Total Sales]])</f>
        <v>0.18387838256113093</v>
      </c>
    </row>
    <row r="998" spans="1:17" x14ac:dyDescent="0.3">
      <c r="A998" t="s">
        <v>1047</v>
      </c>
      <c r="B998" s="2">
        <v>45467</v>
      </c>
      <c r="C998" t="s">
        <v>30</v>
      </c>
      <c r="D998" t="s">
        <v>52</v>
      </c>
      <c r="E998" t="s">
        <v>37</v>
      </c>
      <c r="F998" t="s">
        <v>49</v>
      </c>
      <c r="G998" t="s">
        <v>72</v>
      </c>
      <c r="H998">
        <v>7</v>
      </c>
      <c r="I998">
        <v>2001.53</v>
      </c>
      <c r="J998">
        <v>14010.71</v>
      </c>
      <c r="K998">
        <v>1915.08</v>
      </c>
      <c r="L998" t="s">
        <v>34</v>
      </c>
      <c r="M998">
        <f>YEAR(SalesData[[#This Row],[Order Date]])</f>
        <v>2024</v>
      </c>
      <c r="N998">
        <f>MONTH(SalesData[[#This Row],[Order Date]])</f>
        <v>6</v>
      </c>
      <c r="O998" t="str">
        <f>TEXT(SalesData[[#This Row],[Order Date]],"mmmm")</f>
        <v>June</v>
      </c>
      <c r="P998" t="str">
        <f>TEXT(SalesData[[#This Row],[Order Date]], "mmmm yyyyy")</f>
        <v>June 2024</v>
      </c>
      <c r="Q998" s="3">
        <f>IF(SalesData[[#This Row],[Total Sales]]=0,0,SalesData[[#This Row],[Profit]]/SalesData[[#This Row],[Total Sales]])</f>
        <v>0.13668686312114089</v>
      </c>
    </row>
    <row r="999" spans="1:17" x14ac:dyDescent="0.3">
      <c r="A999" t="s">
        <v>1048</v>
      </c>
      <c r="B999" s="2">
        <v>45467</v>
      </c>
      <c r="C999" t="s">
        <v>25</v>
      </c>
      <c r="D999" t="s">
        <v>26</v>
      </c>
      <c r="E999" t="s">
        <v>27</v>
      </c>
      <c r="F999" t="s">
        <v>49</v>
      </c>
      <c r="G999" t="s">
        <v>50</v>
      </c>
      <c r="H999">
        <v>3</v>
      </c>
      <c r="I999">
        <v>1160.56</v>
      </c>
      <c r="J999">
        <v>3481.68</v>
      </c>
      <c r="K999">
        <v>713.32</v>
      </c>
      <c r="L999" t="s">
        <v>18</v>
      </c>
      <c r="M999">
        <f>YEAR(SalesData[[#This Row],[Order Date]])</f>
        <v>2024</v>
      </c>
      <c r="N999">
        <f>MONTH(SalesData[[#This Row],[Order Date]])</f>
        <v>6</v>
      </c>
      <c r="O999" t="str">
        <f>TEXT(SalesData[[#This Row],[Order Date]],"mmmm")</f>
        <v>June</v>
      </c>
      <c r="P999" t="str">
        <f>TEXT(SalesData[[#This Row],[Order Date]], "mmmm yyyyy")</f>
        <v>June 2024</v>
      </c>
      <c r="Q999" s="3">
        <f>IF(SalesData[[#This Row],[Total Sales]]=0,0,SalesData[[#This Row],[Profit]]/SalesData[[#This Row],[Total Sales]])</f>
        <v>0.20487810482295907</v>
      </c>
    </row>
    <row r="1000" spans="1:17" x14ac:dyDescent="0.3">
      <c r="A1000" t="s">
        <v>1049</v>
      </c>
      <c r="B1000" s="2">
        <v>45467</v>
      </c>
      <c r="C1000" t="s">
        <v>13</v>
      </c>
      <c r="D1000" t="s">
        <v>36</v>
      </c>
      <c r="E1000" t="s">
        <v>15</v>
      </c>
      <c r="F1000" t="s">
        <v>49</v>
      </c>
      <c r="G1000" t="s">
        <v>72</v>
      </c>
      <c r="H1000">
        <v>6</v>
      </c>
      <c r="I1000">
        <v>2332.8000000000002</v>
      </c>
      <c r="J1000">
        <v>13996.8</v>
      </c>
      <c r="K1000">
        <v>2511.0700000000002</v>
      </c>
      <c r="L1000" t="s">
        <v>18</v>
      </c>
      <c r="M1000">
        <f>YEAR(SalesData[[#This Row],[Order Date]])</f>
        <v>2024</v>
      </c>
      <c r="N1000">
        <f>MONTH(SalesData[[#This Row],[Order Date]])</f>
        <v>6</v>
      </c>
      <c r="O1000" t="str">
        <f>TEXT(SalesData[[#This Row],[Order Date]],"mmmm")</f>
        <v>June</v>
      </c>
      <c r="P1000" t="str">
        <f>TEXT(SalesData[[#This Row],[Order Date]], "mmmm yyyyy")</f>
        <v>June 2024</v>
      </c>
      <c r="Q1000" s="3">
        <f>IF(SalesData[[#This Row],[Total Sales]]=0,0,SalesData[[#This Row],[Profit]]/SalesData[[#This Row],[Total Sales]])</f>
        <v>0.17940314929126661</v>
      </c>
    </row>
    <row r="1001" spans="1:17" x14ac:dyDescent="0.3">
      <c r="A1001" t="s">
        <v>1050</v>
      </c>
      <c r="B1001" s="2">
        <v>45467</v>
      </c>
      <c r="C1001" t="s">
        <v>30</v>
      </c>
      <c r="D1001" t="s">
        <v>52</v>
      </c>
      <c r="E1001" t="s">
        <v>37</v>
      </c>
      <c r="F1001" t="s">
        <v>49</v>
      </c>
      <c r="G1001" t="s">
        <v>72</v>
      </c>
      <c r="H1001">
        <v>4</v>
      </c>
      <c r="I1001">
        <v>1643.75</v>
      </c>
      <c r="J1001">
        <v>6575</v>
      </c>
      <c r="K1001">
        <v>1663.73</v>
      </c>
      <c r="L1001" t="s">
        <v>18</v>
      </c>
      <c r="M1001">
        <f>YEAR(SalesData[[#This Row],[Order Date]])</f>
        <v>2024</v>
      </c>
      <c r="N1001">
        <f>MONTH(SalesData[[#This Row],[Order Date]])</f>
        <v>6</v>
      </c>
      <c r="O1001" t="str">
        <f>TEXT(SalesData[[#This Row],[Order Date]],"mmmm")</f>
        <v>June</v>
      </c>
      <c r="P1001" t="str">
        <f>TEXT(SalesData[[#This Row],[Order Date]], "mmmm yyyyy")</f>
        <v>June 2024</v>
      </c>
      <c r="Q1001" s="3">
        <f>IF(SalesData[[#This Row],[Total Sales]]=0,0,SalesData[[#This Row],[Profit]]/SalesData[[#This Row],[Total Sales]])</f>
        <v>0.25303878326996199</v>
      </c>
    </row>
    <row r="1002" spans="1:17" x14ac:dyDescent="0.3">
      <c r="A1002" t="s">
        <v>1051</v>
      </c>
      <c r="B1002" s="2">
        <v>45467</v>
      </c>
      <c r="C1002" t="s">
        <v>20</v>
      </c>
      <c r="D1002" t="s">
        <v>121</v>
      </c>
      <c r="E1002" t="s">
        <v>15</v>
      </c>
      <c r="F1002" t="s">
        <v>49</v>
      </c>
      <c r="G1002" t="s">
        <v>94</v>
      </c>
      <c r="H1002">
        <v>1</v>
      </c>
      <c r="I1002">
        <v>1034.73</v>
      </c>
      <c r="J1002">
        <v>1034.73</v>
      </c>
      <c r="K1002">
        <v>202.78</v>
      </c>
      <c r="L1002" t="s">
        <v>18</v>
      </c>
      <c r="M1002">
        <f>YEAR(SalesData[[#This Row],[Order Date]])</f>
        <v>2024</v>
      </c>
      <c r="N1002">
        <f>MONTH(SalesData[[#This Row],[Order Date]])</f>
        <v>6</v>
      </c>
      <c r="O1002" t="str">
        <f>TEXT(SalesData[[#This Row],[Order Date]],"mmmm")</f>
        <v>June</v>
      </c>
      <c r="P1002" t="str">
        <f>TEXT(SalesData[[#This Row],[Order Date]], "mmmm yyyyy")</f>
        <v>June 2024</v>
      </c>
      <c r="Q1002" s="3">
        <f>IF(SalesData[[#This Row],[Total Sales]]=0,0,SalesData[[#This Row],[Profit]]/SalesData[[#This Row],[Total Sales]])</f>
        <v>0.1959738289215544</v>
      </c>
    </row>
    <row r="1003" spans="1:17" x14ac:dyDescent="0.3">
      <c r="A1003" t="s">
        <v>1052</v>
      </c>
      <c r="B1003" s="2">
        <v>45468</v>
      </c>
      <c r="C1003" t="s">
        <v>41</v>
      </c>
      <c r="D1003" t="s">
        <v>42</v>
      </c>
      <c r="E1003" t="s">
        <v>15</v>
      </c>
      <c r="F1003" t="s">
        <v>22</v>
      </c>
      <c r="G1003" t="s">
        <v>91</v>
      </c>
      <c r="H1003">
        <v>2</v>
      </c>
      <c r="I1003">
        <v>637.48</v>
      </c>
      <c r="J1003">
        <v>1274.96</v>
      </c>
      <c r="K1003">
        <v>151.43</v>
      </c>
      <c r="L1003" t="s">
        <v>18</v>
      </c>
      <c r="M1003">
        <f>YEAR(SalesData[[#This Row],[Order Date]])</f>
        <v>2024</v>
      </c>
      <c r="N1003">
        <f>MONTH(SalesData[[#This Row],[Order Date]])</f>
        <v>6</v>
      </c>
      <c r="O1003" t="str">
        <f>TEXT(SalesData[[#This Row],[Order Date]],"mmmm")</f>
        <v>June</v>
      </c>
      <c r="P1003" t="str">
        <f>TEXT(SalesData[[#This Row],[Order Date]], "mmmm yyyyy")</f>
        <v>June 2024</v>
      </c>
      <c r="Q1003" s="3">
        <f>IF(SalesData[[#This Row],[Total Sales]]=0,0,SalesData[[#This Row],[Profit]]/SalesData[[#This Row],[Total Sales]])</f>
        <v>0.11877235364246722</v>
      </c>
    </row>
    <row r="1004" spans="1:17" x14ac:dyDescent="0.3">
      <c r="A1004" t="s">
        <v>1053</v>
      </c>
      <c r="B1004" s="2">
        <v>45472</v>
      </c>
      <c r="C1004" t="s">
        <v>20</v>
      </c>
      <c r="D1004" t="s">
        <v>21</v>
      </c>
      <c r="E1004" t="s">
        <v>27</v>
      </c>
      <c r="F1004" t="s">
        <v>32</v>
      </c>
      <c r="G1004" t="s">
        <v>99</v>
      </c>
      <c r="H1004">
        <v>1</v>
      </c>
      <c r="I1004">
        <v>2134.2800000000002</v>
      </c>
      <c r="J1004">
        <v>2134.2800000000002</v>
      </c>
      <c r="K1004">
        <v>531.85</v>
      </c>
      <c r="L1004" t="s">
        <v>18</v>
      </c>
      <c r="M1004">
        <f>YEAR(SalesData[[#This Row],[Order Date]])</f>
        <v>2024</v>
      </c>
      <c r="N1004">
        <f>MONTH(SalesData[[#This Row],[Order Date]])</f>
        <v>6</v>
      </c>
      <c r="O1004" t="str">
        <f>TEXT(SalesData[[#This Row],[Order Date]],"mmmm")</f>
        <v>June</v>
      </c>
      <c r="P1004" t="str">
        <f>TEXT(SalesData[[#This Row],[Order Date]], "mmmm yyyyy")</f>
        <v>June 2024</v>
      </c>
      <c r="Q1004" s="3">
        <f>IF(SalesData[[#This Row],[Total Sales]]=0,0,SalesData[[#This Row],[Profit]]/SalesData[[#This Row],[Total Sales]])</f>
        <v>0.24919410761474595</v>
      </c>
    </row>
    <row r="1005" spans="1:17" x14ac:dyDescent="0.3">
      <c r="A1005" t="s">
        <v>1054</v>
      </c>
      <c r="B1005" s="2">
        <v>45472</v>
      </c>
      <c r="C1005" t="s">
        <v>20</v>
      </c>
      <c r="D1005" t="s">
        <v>21</v>
      </c>
      <c r="E1005" t="s">
        <v>37</v>
      </c>
      <c r="F1005" t="s">
        <v>49</v>
      </c>
      <c r="G1005" t="s">
        <v>50</v>
      </c>
      <c r="H1005">
        <v>9</v>
      </c>
      <c r="I1005">
        <v>2134.0100000000002</v>
      </c>
      <c r="J1005">
        <v>19206.09</v>
      </c>
      <c r="K1005">
        <v>4076.39</v>
      </c>
      <c r="L1005" t="s">
        <v>18</v>
      </c>
      <c r="M1005">
        <f>YEAR(SalesData[[#This Row],[Order Date]])</f>
        <v>2024</v>
      </c>
      <c r="N1005">
        <f>MONTH(SalesData[[#This Row],[Order Date]])</f>
        <v>6</v>
      </c>
      <c r="O1005" t="str">
        <f>TEXT(SalesData[[#This Row],[Order Date]],"mmmm")</f>
        <v>June</v>
      </c>
      <c r="P1005" t="str">
        <f>TEXT(SalesData[[#This Row],[Order Date]], "mmmm yyyyy")</f>
        <v>June 2024</v>
      </c>
      <c r="Q1005" s="3">
        <f>IF(SalesData[[#This Row],[Total Sales]]=0,0,SalesData[[#This Row],[Profit]]/SalesData[[#This Row],[Total Sales]])</f>
        <v>0.21224465781426619</v>
      </c>
    </row>
    <row r="1006" spans="1:17" x14ac:dyDescent="0.3">
      <c r="A1006" t="s">
        <v>1055</v>
      </c>
      <c r="B1006" s="2">
        <v>45474</v>
      </c>
      <c r="C1006" t="s">
        <v>13</v>
      </c>
      <c r="D1006" t="s">
        <v>36</v>
      </c>
      <c r="E1006" t="s">
        <v>15</v>
      </c>
      <c r="F1006" t="s">
        <v>32</v>
      </c>
      <c r="G1006" t="s">
        <v>33</v>
      </c>
      <c r="H1006">
        <v>2</v>
      </c>
      <c r="I1006">
        <v>2260.48</v>
      </c>
      <c r="J1006">
        <v>4520.96</v>
      </c>
      <c r="K1006">
        <v>1245.3900000000001</v>
      </c>
      <c r="L1006" t="s">
        <v>34</v>
      </c>
      <c r="M1006">
        <f>YEAR(SalesData[[#This Row],[Order Date]])</f>
        <v>2024</v>
      </c>
      <c r="N1006">
        <f>MONTH(SalesData[[#This Row],[Order Date]])</f>
        <v>7</v>
      </c>
      <c r="O1006" t="str">
        <f>TEXT(SalesData[[#This Row],[Order Date]],"mmmm")</f>
        <v>July</v>
      </c>
      <c r="P1006" t="str">
        <f>TEXT(SalesData[[#This Row],[Order Date]], "mmmm yyyyy")</f>
        <v>July 2024</v>
      </c>
      <c r="Q1006" s="3">
        <f>IF(SalesData[[#This Row],[Total Sales]]=0,0,SalesData[[#This Row],[Profit]]/SalesData[[#This Row],[Total Sales]])</f>
        <v>0.27547025410532278</v>
      </c>
    </row>
    <row r="1007" spans="1:17" x14ac:dyDescent="0.3">
      <c r="A1007" t="s">
        <v>1056</v>
      </c>
      <c r="B1007" s="2">
        <v>45474</v>
      </c>
      <c r="C1007" t="s">
        <v>13</v>
      </c>
      <c r="D1007" t="s">
        <v>14</v>
      </c>
      <c r="E1007" t="s">
        <v>15</v>
      </c>
      <c r="F1007" t="s">
        <v>49</v>
      </c>
      <c r="G1007" t="s">
        <v>72</v>
      </c>
      <c r="H1007">
        <v>3</v>
      </c>
      <c r="I1007">
        <v>1537.38</v>
      </c>
      <c r="J1007">
        <v>4612.1400000000003</v>
      </c>
      <c r="K1007">
        <v>965.5</v>
      </c>
      <c r="L1007" t="s">
        <v>18</v>
      </c>
      <c r="M1007">
        <f>YEAR(SalesData[[#This Row],[Order Date]])</f>
        <v>2024</v>
      </c>
      <c r="N1007">
        <f>MONTH(SalesData[[#This Row],[Order Date]])</f>
        <v>7</v>
      </c>
      <c r="O1007" t="str">
        <f>TEXT(SalesData[[#This Row],[Order Date]],"mmmm")</f>
        <v>July</v>
      </c>
      <c r="P1007" t="str">
        <f>TEXT(SalesData[[#This Row],[Order Date]], "mmmm yyyyy")</f>
        <v>July 2024</v>
      </c>
      <c r="Q1007" s="3">
        <f>IF(SalesData[[#This Row],[Total Sales]]=0,0,SalesData[[#This Row],[Profit]]/SalesData[[#This Row],[Total Sales]])</f>
        <v>0.20933883186546809</v>
      </c>
    </row>
    <row r="1008" spans="1:17" x14ac:dyDescent="0.3">
      <c r="A1008" t="s">
        <v>1057</v>
      </c>
      <c r="B1008" s="2">
        <v>45474</v>
      </c>
      <c r="C1008" t="s">
        <v>25</v>
      </c>
      <c r="D1008" t="s">
        <v>26</v>
      </c>
      <c r="E1008" t="s">
        <v>37</v>
      </c>
      <c r="F1008" t="s">
        <v>22</v>
      </c>
      <c r="G1008" t="s">
        <v>43</v>
      </c>
      <c r="H1008">
        <v>9</v>
      </c>
      <c r="I1008">
        <v>2346.58</v>
      </c>
      <c r="J1008">
        <v>21119.22</v>
      </c>
      <c r="K1008">
        <v>4660.13</v>
      </c>
      <c r="L1008" t="s">
        <v>34</v>
      </c>
      <c r="M1008">
        <f>YEAR(SalesData[[#This Row],[Order Date]])</f>
        <v>2024</v>
      </c>
      <c r="N1008">
        <f>MONTH(SalesData[[#This Row],[Order Date]])</f>
        <v>7</v>
      </c>
      <c r="O1008" t="str">
        <f>TEXT(SalesData[[#This Row],[Order Date]],"mmmm")</f>
        <v>July</v>
      </c>
      <c r="P1008" t="str">
        <f>TEXT(SalesData[[#This Row],[Order Date]], "mmmm yyyyy")</f>
        <v>July 2024</v>
      </c>
      <c r="Q1008" s="3">
        <f>IF(SalesData[[#This Row],[Total Sales]]=0,0,SalesData[[#This Row],[Profit]]/SalesData[[#This Row],[Total Sales]])</f>
        <v>0.22065824400711767</v>
      </c>
    </row>
    <row r="1009" spans="1:17" x14ac:dyDescent="0.3">
      <c r="A1009" t="s">
        <v>1058</v>
      </c>
      <c r="B1009" s="2">
        <v>45474</v>
      </c>
      <c r="C1009" t="s">
        <v>41</v>
      </c>
      <c r="D1009" t="s">
        <v>42</v>
      </c>
      <c r="E1009" t="s">
        <v>27</v>
      </c>
      <c r="F1009" t="s">
        <v>16</v>
      </c>
      <c r="G1009" t="s">
        <v>17</v>
      </c>
      <c r="H1009">
        <v>1</v>
      </c>
      <c r="I1009">
        <v>1226.9100000000001</v>
      </c>
      <c r="J1009">
        <v>1226.9100000000001</v>
      </c>
      <c r="K1009">
        <v>364.46</v>
      </c>
      <c r="L1009" t="s">
        <v>34</v>
      </c>
      <c r="M1009">
        <f>YEAR(SalesData[[#This Row],[Order Date]])</f>
        <v>2024</v>
      </c>
      <c r="N1009">
        <f>MONTH(SalesData[[#This Row],[Order Date]])</f>
        <v>7</v>
      </c>
      <c r="O1009" t="str">
        <f>TEXT(SalesData[[#This Row],[Order Date]],"mmmm")</f>
        <v>July</v>
      </c>
      <c r="P1009" t="str">
        <f>TEXT(SalesData[[#This Row],[Order Date]], "mmmm yyyyy")</f>
        <v>July 2024</v>
      </c>
      <c r="Q1009" s="3">
        <f>IF(SalesData[[#This Row],[Total Sales]]=0,0,SalesData[[#This Row],[Profit]]/SalesData[[#This Row],[Total Sales]])</f>
        <v>0.29705520372317445</v>
      </c>
    </row>
    <row r="1010" spans="1:17" x14ac:dyDescent="0.3">
      <c r="A1010" t="s">
        <v>1059</v>
      </c>
      <c r="B1010" s="2">
        <v>45474</v>
      </c>
      <c r="C1010" t="s">
        <v>30</v>
      </c>
      <c r="D1010" t="s">
        <v>52</v>
      </c>
      <c r="E1010" t="s">
        <v>27</v>
      </c>
      <c r="F1010" t="s">
        <v>22</v>
      </c>
      <c r="G1010" t="s">
        <v>43</v>
      </c>
      <c r="H1010">
        <v>6</v>
      </c>
      <c r="I1010">
        <v>282.55</v>
      </c>
      <c r="J1010">
        <v>1695.3</v>
      </c>
      <c r="K1010">
        <v>508.21</v>
      </c>
      <c r="L1010" t="s">
        <v>34</v>
      </c>
      <c r="M1010">
        <f>YEAR(SalesData[[#This Row],[Order Date]])</f>
        <v>2024</v>
      </c>
      <c r="N1010">
        <f>MONTH(SalesData[[#This Row],[Order Date]])</f>
        <v>7</v>
      </c>
      <c r="O1010" t="str">
        <f>TEXT(SalesData[[#This Row],[Order Date]],"mmmm")</f>
        <v>July</v>
      </c>
      <c r="P1010" t="str">
        <f>TEXT(SalesData[[#This Row],[Order Date]], "mmmm yyyyy")</f>
        <v>July 2024</v>
      </c>
      <c r="Q1010" s="3">
        <f>IF(SalesData[[#This Row],[Total Sales]]=0,0,SalesData[[#This Row],[Profit]]/SalesData[[#This Row],[Total Sales]])</f>
        <v>0.29977585088184983</v>
      </c>
    </row>
    <row r="1011" spans="1:17" x14ac:dyDescent="0.3">
      <c r="A1011" t="s">
        <v>1060</v>
      </c>
      <c r="B1011" s="2">
        <v>45475</v>
      </c>
      <c r="C1011" t="s">
        <v>30</v>
      </c>
      <c r="D1011" t="s">
        <v>31</v>
      </c>
      <c r="E1011" t="s">
        <v>27</v>
      </c>
      <c r="F1011" t="s">
        <v>49</v>
      </c>
      <c r="G1011" t="s">
        <v>50</v>
      </c>
      <c r="H1011">
        <v>5</v>
      </c>
      <c r="I1011">
        <v>303.11</v>
      </c>
      <c r="J1011">
        <v>1515.55</v>
      </c>
      <c r="K1011">
        <v>328.77</v>
      </c>
      <c r="L1011" t="s">
        <v>34</v>
      </c>
      <c r="M1011">
        <f>YEAR(SalesData[[#This Row],[Order Date]])</f>
        <v>2024</v>
      </c>
      <c r="N1011">
        <f>MONTH(SalesData[[#This Row],[Order Date]])</f>
        <v>7</v>
      </c>
      <c r="O1011" t="str">
        <f>TEXT(SalesData[[#This Row],[Order Date]],"mmmm")</f>
        <v>July</v>
      </c>
      <c r="P1011" t="str">
        <f>TEXT(SalesData[[#This Row],[Order Date]], "mmmm yyyyy")</f>
        <v>July 2024</v>
      </c>
      <c r="Q1011" s="3">
        <f>IF(SalesData[[#This Row],[Total Sales]]=0,0,SalesData[[#This Row],[Profit]]/SalesData[[#This Row],[Total Sales]])</f>
        <v>0.21693114710831052</v>
      </c>
    </row>
    <row r="1012" spans="1:17" x14ac:dyDescent="0.3">
      <c r="A1012" t="s">
        <v>1061</v>
      </c>
      <c r="B1012" s="2">
        <v>45476</v>
      </c>
      <c r="C1012" t="s">
        <v>30</v>
      </c>
      <c r="D1012" t="s">
        <v>31</v>
      </c>
      <c r="E1012" t="s">
        <v>27</v>
      </c>
      <c r="F1012" t="s">
        <v>16</v>
      </c>
      <c r="G1012" t="s">
        <v>38</v>
      </c>
      <c r="H1012">
        <v>6</v>
      </c>
      <c r="I1012">
        <v>1405.76</v>
      </c>
      <c r="J1012">
        <v>8434.56</v>
      </c>
      <c r="K1012">
        <v>1692.2</v>
      </c>
      <c r="L1012" t="s">
        <v>18</v>
      </c>
      <c r="M1012">
        <f>YEAR(SalesData[[#This Row],[Order Date]])</f>
        <v>2024</v>
      </c>
      <c r="N1012">
        <f>MONTH(SalesData[[#This Row],[Order Date]])</f>
        <v>7</v>
      </c>
      <c r="O1012" t="str">
        <f>TEXT(SalesData[[#This Row],[Order Date]],"mmmm")</f>
        <v>July</v>
      </c>
      <c r="P1012" t="str">
        <f>TEXT(SalesData[[#This Row],[Order Date]], "mmmm yyyyy")</f>
        <v>July 2024</v>
      </c>
      <c r="Q1012" s="3">
        <f>IF(SalesData[[#This Row],[Total Sales]]=0,0,SalesData[[#This Row],[Profit]]/SalesData[[#This Row],[Total Sales]])</f>
        <v>0.20062694438121256</v>
      </c>
    </row>
    <row r="1013" spans="1:17" x14ac:dyDescent="0.3">
      <c r="A1013" t="s">
        <v>1062</v>
      </c>
      <c r="B1013" s="2">
        <v>45477</v>
      </c>
      <c r="C1013" t="s">
        <v>13</v>
      </c>
      <c r="D1013" t="s">
        <v>14</v>
      </c>
      <c r="E1013" t="s">
        <v>27</v>
      </c>
      <c r="F1013" t="s">
        <v>49</v>
      </c>
      <c r="G1013" t="s">
        <v>94</v>
      </c>
      <c r="H1013">
        <v>9</v>
      </c>
      <c r="I1013">
        <v>173.7</v>
      </c>
      <c r="J1013">
        <v>1563.3</v>
      </c>
      <c r="K1013">
        <v>352.52</v>
      </c>
      <c r="L1013" t="s">
        <v>18</v>
      </c>
      <c r="M1013">
        <f>YEAR(SalesData[[#This Row],[Order Date]])</f>
        <v>2024</v>
      </c>
      <c r="N1013">
        <f>MONTH(SalesData[[#This Row],[Order Date]])</f>
        <v>7</v>
      </c>
      <c r="O1013" t="str">
        <f>TEXT(SalesData[[#This Row],[Order Date]],"mmmm")</f>
        <v>July</v>
      </c>
      <c r="P1013" t="str">
        <f>TEXT(SalesData[[#This Row],[Order Date]], "mmmm yyyyy")</f>
        <v>July 2024</v>
      </c>
      <c r="Q1013" s="3">
        <f>IF(SalesData[[#This Row],[Total Sales]]=0,0,SalesData[[#This Row],[Profit]]/SalesData[[#This Row],[Total Sales]])</f>
        <v>0.22549734535917609</v>
      </c>
    </row>
    <row r="1014" spans="1:17" x14ac:dyDescent="0.3">
      <c r="A1014" t="s">
        <v>1063</v>
      </c>
      <c r="B1014" s="2">
        <v>45477</v>
      </c>
      <c r="C1014" t="s">
        <v>20</v>
      </c>
      <c r="D1014" t="s">
        <v>21</v>
      </c>
      <c r="E1014" t="s">
        <v>37</v>
      </c>
      <c r="F1014" t="s">
        <v>46</v>
      </c>
      <c r="G1014" t="s">
        <v>68</v>
      </c>
      <c r="H1014">
        <v>4</v>
      </c>
      <c r="I1014">
        <v>2177.9499999999998</v>
      </c>
      <c r="J1014">
        <v>8711.7999999999993</v>
      </c>
      <c r="K1014">
        <v>983.89</v>
      </c>
      <c r="L1014" t="s">
        <v>34</v>
      </c>
      <c r="M1014">
        <f>YEAR(SalesData[[#This Row],[Order Date]])</f>
        <v>2024</v>
      </c>
      <c r="N1014">
        <f>MONTH(SalesData[[#This Row],[Order Date]])</f>
        <v>7</v>
      </c>
      <c r="O1014" t="str">
        <f>TEXT(SalesData[[#This Row],[Order Date]],"mmmm")</f>
        <v>July</v>
      </c>
      <c r="P1014" t="str">
        <f>TEXT(SalesData[[#This Row],[Order Date]], "mmmm yyyyy")</f>
        <v>July 2024</v>
      </c>
      <c r="Q1014" s="3">
        <f>IF(SalesData[[#This Row],[Total Sales]]=0,0,SalesData[[#This Row],[Profit]]/SalesData[[#This Row],[Total Sales]])</f>
        <v>0.11293762483068942</v>
      </c>
    </row>
    <row r="1015" spans="1:17" x14ac:dyDescent="0.3">
      <c r="A1015" t="s">
        <v>1064</v>
      </c>
      <c r="B1015" s="2">
        <v>45479</v>
      </c>
      <c r="C1015" t="s">
        <v>25</v>
      </c>
      <c r="D1015" t="s">
        <v>26</v>
      </c>
      <c r="E1015" t="s">
        <v>27</v>
      </c>
      <c r="F1015" t="s">
        <v>16</v>
      </c>
      <c r="G1015" t="s">
        <v>82</v>
      </c>
      <c r="H1015">
        <v>8</v>
      </c>
      <c r="I1015">
        <v>1769.82</v>
      </c>
      <c r="J1015">
        <v>14158.56</v>
      </c>
      <c r="K1015">
        <v>3669.31</v>
      </c>
      <c r="L1015" t="s">
        <v>34</v>
      </c>
      <c r="M1015">
        <f>YEAR(SalesData[[#This Row],[Order Date]])</f>
        <v>2024</v>
      </c>
      <c r="N1015">
        <f>MONTH(SalesData[[#This Row],[Order Date]])</f>
        <v>7</v>
      </c>
      <c r="O1015" t="str">
        <f>TEXT(SalesData[[#This Row],[Order Date]],"mmmm")</f>
        <v>July</v>
      </c>
      <c r="P1015" t="str">
        <f>TEXT(SalesData[[#This Row],[Order Date]], "mmmm yyyyy")</f>
        <v>July 2024</v>
      </c>
      <c r="Q1015" s="3">
        <f>IF(SalesData[[#This Row],[Total Sales]]=0,0,SalesData[[#This Row],[Profit]]/SalesData[[#This Row],[Total Sales]])</f>
        <v>0.2591584172401713</v>
      </c>
    </row>
    <row r="1016" spans="1:17" x14ac:dyDescent="0.3">
      <c r="A1016" t="s">
        <v>1065</v>
      </c>
      <c r="B1016" s="2">
        <v>45479</v>
      </c>
      <c r="C1016" t="s">
        <v>41</v>
      </c>
      <c r="D1016" t="s">
        <v>42</v>
      </c>
      <c r="E1016" t="s">
        <v>27</v>
      </c>
      <c r="F1016" t="s">
        <v>16</v>
      </c>
      <c r="G1016" t="s">
        <v>17</v>
      </c>
      <c r="H1016">
        <v>4</v>
      </c>
      <c r="I1016">
        <v>1904.04</v>
      </c>
      <c r="J1016">
        <v>7616.16</v>
      </c>
      <c r="K1016">
        <v>1552.76</v>
      </c>
      <c r="L1016" t="s">
        <v>34</v>
      </c>
      <c r="M1016">
        <f>YEAR(SalesData[[#This Row],[Order Date]])</f>
        <v>2024</v>
      </c>
      <c r="N1016">
        <f>MONTH(SalesData[[#This Row],[Order Date]])</f>
        <v>7</v>
      </c>
      <c r="O1016" t="str">
        <f>TEXT(SalesData[[#This Row],[Order Date]],"mmmm")</f>
        <v>July</v>
      </c>
      <c r="P1016" t="str">
        <f>TEXT(SalesData[[#This Row],[Order Date]], "mmmm yyyyy")</f>
        <v>July 2024</v>
      </c>
      <c r="Q1016" s="3">
        <f>IF(SalesData[[#This Row],[Total Sales]]=0,0,SalesData[[#This Row],[Profit]]/SalesData[[#This Row],[Total Sales]])</f>
        <v>0.20387701939034894</v>
      </c>
    </row>
    <row r="1017" spans="1:17" x14ac:dyDescent="0.3">
      <c r="A1017" t="s">
        <v>1066</v>
      </c>
      <c r="B1017" s="2">
        <v>45480</v>
      </c>
      <c r="C1017" t="s">
        <v>13</v>
      </c>
      <c r="D1017" t="s">
        <v>14</v>
      </c>
      <c r="E1017" t="s">
        <v>27</v>
      </c>
      <c r="F1017" t="s">
        <v>49</v>
      </c>
      <c r="G1017" t="s">
        <v>72</v>
      </c>
      <c r="H1017">
        <v>8</v>
      </c>
      <c r="I1017">
        <v>386.93</v>
      </c>
      <c r="J1017">
        <v>3095.44</v>
      </c>
      <c r="K1017">
        <v>520.69000000000005</v>
      </c>
      <c r="L1017" t="s">
        <v>18</v>
      </c>
      <c r="M1017">
        <f>YEAR(SalesData[[#This Row],[Order Date]])</f>
        <v>2024</v>
      </c>
      <c r="N1017">
        <f>MONTH(SalesData[[#This Row],[Order Date]])</f>
        <v>7</v>
      </c>
      <c r="O1017" t="str">
        <f>TEXT(SalesData[[#This Row],[Order Date]],"mmmm")</f>
        <v>July</v>
      </c>
      <c r="P1017" t="str">
        <f>TEXT(SalesData[[#This Row],[Order Date]], "mmmm yyyyy")</f>
        <v>July 2024</v>
      </c>
      <c r="Q1017" s="3">
        <f>IF(SalesData[[#This Row],[Total Sales]]=0,0,SalesData[[#This Row],[Profit]]/SalesData[[#This Row],[Total Sales]])</f>
        <v>0.16821195048199936</v>
      </c>
    </row>
    <row r="1018" spans="1:17" x14ac:dyDescent="0.3">
      <c r="A1018" t="s">
        <v>1067</v>
      </c>
      <c r="B1018" s="2">
        <v>45480</v>
      </c>
      <c r="C1018" t="s">
        <v>13</v>
      </c>
      <c r="D1018" t="s">
        <v>36</v>
      </c>
      <c r="E1018" t="s">
        <v>37</v>
      </c>
      <c r="F1018" t="s">
        <v>46</v>
      </c>
      <c r="G1018" t="s">
        <v>68</v>
      </c>
      <c r="H1018">
        <v>2</v>
      </c>
      <c r="I1018">
        <v>2022.47</v>
      </c>
      <c r="J1018">
        <v>4044.94</v>
      </c>
      <c r="K1018">
        <v>1070.28</v>
      </c>
      <c r="L1018" t="s">
        <v>18</v>
      </c>
      <c r="M1018">
        <f>YEAR(SalesData[[#This Row],[Order Date]])</f>
        <v>2024</v>
      </c>
      <c r="N1018">
        <f>MONTH(SalesData[[#This Row],[Order Date]])</f>
        <v>7</v>
      </c>
      <c r="O1018" t="str">
        <f>TEXT(SalesData[[#This Row],[Order Date]],"mmmm")</f>
        <v>July</v>
      </c>
      <c r="P1018" t="str">
        <f>TEXT(SalesData[[#This Row],[Order Date]], "mmmm yyyyy")</f>
        <v>July 2024</v>
      </c>
      <c r="Q1018" s="3">
        <f>IF(SalesData[[#This Row],[Total Sales]]=0,0,SalesData[[#This Row],[Profit]]/SalesData[[#This Row],[Total Sales]])</f>
        <v>0.26459724989740269</v>
      </c>
    </row>
    <row r="1019" spans="1:17" x14ac:dyDescent="0.3">
      <c r="A1019" t="s">
        <v>1068</v>
      </c>
      <c r="B1019" s="2">
        <v>45480</v>
      </c>
      <c r="C1019" t="s">
        <v>20</v>
      </c>
      <c r="D1019" t="s">
        <v>121</v>
      </c>
      <c r="E1019" t="s">
        <v>37</v>
      </c>
      <c r="F1019" t="s">
        <v>46</v>
      </c>
      <c r="G1019" t="s">
        <v>47</v>
      </c>
      <c r="H1019">
        <v>5</v>
      </c>
      <c r="I1019">
        <v>280.68</v>
      </c>
      <c r="J1019">
        <v>1403.4</v>
      </c>
      <c r="K1019">
        <v>227.75</v>
      </c>
      <c r="L1019" t="s">
        <v>34</v>
      </c>
      <c r="M1019">
        <f>YEAR(SalesData[[#This Row],[Order Date]])</f>
        <v>2024</v>
      </c>
      <c r="N1019">
        <f>MONTH(SalesData[[#This Row],[Order Date]])</f>
        <v>7</v>
      </c>
      <c r="O1019" t="str">
        <f>TEXT(SalesData[[#This Row],[Order Date]],"mmmm")</f>
        <v>July</v>
      </c>
      <c r="P1019" t="str">
        <f>TEXT(SalesData[[#This Row],[Order Date]], "mmmm yyyyy")</f>
        <v>July 2024</v>
      </c>
      <c r="Q1019" s="3">
        <f>IF(SalesData[[#This Row],[Total Sales]]=0,0,SalesData[[#This Row],[Profit]]/SalesData[[#This Row],[Total Sales]])</f>
        <v>0.16228445204503347</v>
      </c>
    </row>
    <row r="1020" spans="1:17" x14ac:dyDescent="0.3">
      <c r="A1020" t="s">
        <v>1069</v>
      </c>
      <c r="B1020" s="2">
        <v>45480</v>
      </c>
      <c r="C1020" t="s">
        <v>20</v>
      </c>
      <c r="D1020" t="s">
        <v>121</v>
      </c>
      <c r="E1020" t="s">
        <v>37</v>
      </c>
      <c r="F1020" t="s">
        <v>46</v>
      </c>
      <c r="G1020" t="s">
        <v>68</v>
      </c>
      <c r="H1020">
        <v>8</v>
      </c>
      <c r="I1020">
        <v>915.71</v>
      </c>
      <c r="J1020">
        <v>7325.68</v>
      </c>
      <c r="K1020">
        <v>1587.7</v>
      </c>
      <c r="L1020" t="s">
        <v>34</v>
      </c>
      <c r="M1020">
        <f>YEAR(SalesData[[#This Row],[Order Date]])</f>
        <v>2024</v>
      </c>
      <c r="N1020">
        <f>MONTH(SalesData[[#This Row],[Order Date]])</f>
        <v>7</v>
      </c>
      <c r="O1020" t="str">
        <f>TEXT(SalesData[[#This Row],[Order Date]],"mmmm")</f>
        <v>July</v>
      </c>
      <c r="P1020" t="str">
        <f>TEXT(SalesData[[#This Row],[Order Date]], "mmmm yyyyy")</f>
        <v>July 2024</v>
      </c>
      <c r="Q1020" s="3">
        <f>IF(SalesData[[#This Row],[Total Sales]]=0,0,SalesData[[#This Row],[Profit]]/SalesData[[#This Row],[Total Sales]])</f>
        <v>0.21673073352917407</v>
      </c>
    </row>
    <row r="1021" spans="1:17" x14ac:dyDescent="0.3">
      <c r="A1021" t="s">
        <v>1070</v>
      </c>
      <c r="B1021" s="2">
        <v>45481</v>
      </c>
      <c r="C1021" t="s">
        <v>13</v>
      </c>
      <c r="D1021" t="s">
        <v>14</v>
      </c>
      <c r="E1021" t="s">
        <v>37</v>
      </c>
      <c r="F1021" t="s">
        <v>49</v>
      </c>
      <c r="G1021" t="s">
        <v>63</v>
      </c>
      <c r="H1021">
        <v>4</v>
      </c>
      <c r="I1021">
        <v>2068.23</v>
      </c>
      <c r="J1021">
        <v>8272.92</v>
      </c>
      <c r="K1021">
        <v>931.76</v>
      </c>
      <c r="L1021" t="s">
        <v>18</v>
      </c>
      <c r="M1021">
        <f>YEAR(SalesData[[#This Row],[Order Date]])</f>
        <v>2024</v>
      </c>
      <c r="N1021">
        <f>MONTH(SalesData[[#This Row],[Order Date]])</f>
        <v>7</v>
      </c>
      <c r="O1021" t="str">
        <f>TEXT(SalesData[[#This Row],[Order Date]],"mmmm")</f>
        <v>July</v>
      </c>
      <c r="P1021" t="str">
        <f>TEXT(SalesData[[#This Row],[Order Date]], "mmmm yyyyy")</f>
        <v>July 2024</v>
      </c>
      <c r="Q1021" s="3">
        <f>IF(SalesData[[#This Row],[Total Sales]]=0,0,SalesData[[#This Row],[Profit]]/SalesData[[#This Row],[Total Sales]])</f>
        <v>0.11262770581608428</v>
      </c>
    </row>
    <row r="1022" spans="1:17" x14ac:dyDescent="0.3">
      <c r="A1022" t="s">
        <v>1071</v>
      </c>
      <c r="B1022" s="2">
        <v>45481</v>
      </c>
      <c r="C1022" t="s">
        <v>30</v>
      </c>
      <c r="D1022" t="s">
        <v>52</v>
      </c>
      <c r="E1022" t="s">
        <v>37</v>
      </c>
      <c r="F1022" t="s">
        <v>46</v>
      </c>
      <c r="G1022" t="s">
        <v>68</v>
      </c>
      <c r="H1022">
        <v>8</v>
      </c>
      <c r="I1022">
        <v>1344.51</v>
      </c>
      <c r="J1022">
        <v>10756.08</v>
      </c>
      <c r="K1022">
        <v>2014.26</v>
      </c>
      <c r="L1022" t="s">
        <v>18</v>
      </c>
      <c r="M1022">
        <f>YEAR(SalesData[[#This Row],[Order Date]])</f>
        <v>2024</v>
      </c>
      <c r="N1022">
        <f>MONTH(SalesData[[#This Row],[Order Date]])</f>
        <v>7</v>
      </c>
      <c r="O1022" t="str">
        <f>TEXT(SalesData[[#This Row],[Order Date]],"mmmm")</f>
        <v>July</v>
      </c>
      <c r="P1022" t="str">
        <f>TEXT(SalesData[[#This Row],[Order Date]], "mmmm yyyyy")</f>
        <v>July 2024</v>
      </c>
      <c r="Q1022" s="3">
        <f>IF(SalesData[[#This Row],[Total Sales]]=0,0,SalesData[[#This Row],[Profit]]/SalesData[[#This Row],[Total Sales]])</f>
        <v>0.18726710846330633</v>
      </c>
    </row>
    <row r="1023" spans="1:17" x14ac:dyDescent="0.3">
      <c r="A1023" t="s">
        <v>1072</v>
      </c>
      <c r="B1023" s="2">
        <v>45484</v>
      </c>
      <c r="C1023" t="s">
        <v>13</v>
      </c>
      <c r="D1023" t="s">
        <v>14</v>
      </c>
      <c r="E1023" t="s">
        <v>27</v>
      </c>
      <c r="F1023" t="s">
        <v>49</v>
      </c>
      <c r="G1023" t="s">
        <v>50</v>
      </c>
      <c r="H1023">
        <v>2</v>
      </c>
      <c r="I1023">
        <v>457.39</v>
      </c>
      <c r="J1023">
        <v>914.78</v>
      </c>
      <c r="K1023">
        <v>226.51</v>
      </c>
      <c r="L1023" t="s">
        <v>34</v>
      </c>
      <c r="M1023">
        <f>YEAR(SalesData[[#This Row],[Order Date]])</f>
        <v>2024</v>
      </c>
      <c r="N1023">
        <f>MONTH(SalesData[[#This Row],[Order Date]])</f>
        <v>7</v>
      </c>
      <c r="O1023" t="str">
        <f>TEXT(SalesData[[#This Row],[Order Date]],"mmmm")</f>
        <v>July</v>
      </c>
      <c r="P1023" t="str">
        <f>TEXT(SalesData[[#This Row],[Order Date]], "mmmm yyyyy")</f>
        <v>July 2024</v>
      </c>
      <c r="Q1023" s="3">
        <f>IF(SalesData[[#This Row],[Total Sales]]=0,0,SalesData[[#This Row],[Profit]]/SalesData[[#This Row],[Total Sales]])</f>
        <v>0.24761144756116224</v>
      </c>
    </row>
    <row r="1024" spans="1:17" x14ac:dyDescent="0.3">
      <c r="A1024" t="s">
        <v>1073</v>
      </c>
      <c r="B1024" s="2">
        <v>45484</v>
      </c>
      <c r="C1024" t="s">
        <v>30</v>
      </c>
      <c r="D1024" t="s">
        <v>31</v>
      </c>
      <c r="E1024" t="s">
        <v>27</v>
      </c>
      <c r="F1024" t="s">
        <v>16</v>
      </c>
      <c r="G1024" t="s">
        <v>82</v>
      </c>
      <c r="H1024">
        <v>9</v>
      </c>
      <c r="I1024">
        <v>264.72000000000003</v>
      </c>
      <c r="J1024">
        <v>2382.48</v>
      </c>
      <c r="K1024">
        <v>684.7</v>
      </c>
      <c r="L1024" t="s">
        <v>34</v>
      </c>
      <c r="M1024">
        <f>YEAR(SalesData[[#This Row],[Order Date]])</f>
        <v>2024</v>
      </c>
      <c r="N1024">
        <f>MONTH(SalesData[[#This Row],[Order Date]])</f>
        <v>7</v>
      </c>
      <c r="O1024" t="str">
        <f>TEXT(SalesData[[#This Row],[Order Date]],"mmmm")</f>
        <v>July</v>
      </c>
      <c r="P1024" t="str">
        <f>TEXT(SalesData[[#This Row],[Order Date]], "mmmm yyyyy")</f>
        <v>July 2024</v>
      </c>
      <c r="Q1024" s="3">
        <f>IF(SalesData[[#This Row],[Total Sales]]=0,0,SalesData[[#This Row],[Profit]]/SalesData[[#This Row],[Total Sales]])</f>
        <v>0.28738961082569425</v>
      </c>
    </row>
    <row r="1025" spans="1:17" x14ac:dyDescent="0.3">
      <c r="A1025" t="s">
        <v>1074</v>
      </c>
      <c r="B1025" s="2">
        <v>45487</v>
      </c>
      <c r="C1025" t="s">
        <v>30</v>
      </c>
      <c r="D1025" t="s">
        <v>52</v>
      </c>
      <c r="E1025" t="s">
        <v>27</v>
      </c>
      <c r="F1025" t="s">
        <v>49</v>
      </c>
      <c r="G1025" t="s">
        <v>50</v>
      </c>
      <c r="H1025">
        <v>5</v>
      </c>
      <c r="I1025">
        <v>660.77</v>
      </c>
      <c r="J1025">
        <v>3303.85</v>
      </c>
      <c r="K1025">
        <v>601.54999999999995</v>
      </c>
      <c r="L1025" t="s">
        <v>34</v>
      </c>
      <c r="M1025">
        <f>YEAR(SalesData[[#This Row],[Order Date]])</f>
        <v>2024</v>
      </c>
      <c r="N1025">
        <f>MONTH(SalesData[[#This Row],[Order Date]])</f>
        <v>7</v>
      </c>
      <c r="O1025" t="str">
        <f>TEXT(SalesData[[#This Row],[Order Date]],"mmmm")</f>
        <v>July</v>
      </c>
      <c r="P1025" t="str">
        <f>TEXT(SalesData[[#This Row],[Order Date]], "mmmm yyyyy")</f>
        <v>July 2024</v>
      </c>
      <c r="Q1025" s="3">
        <f>IF(SalesData[[#This Row],[Total Sales]]=0,0,SalesData[[#This Row],[Profit]]/SalesData[[#This Row],[Total Sales]])</f>
        <v>0.18207545742088774</v>
      </c>
    </row>
    <row r="1026" spans="1:17" x14ac:dyDescent="0.3">
      <c r="A1026" t="s">
        <v>1075</v>
      </c>
      <c r="B1026" s="2">
        <v>45487</v>
      </c>
      <c r="C1026" t="s">
        <v>13</v>
      </c>
      <c r="D1026" t="s">
        <v>14</v>
      </c>
      <c r="E1026" t="s">
        <v>15</v>
      </c>
      <c r="F1026" t="s">
        <v>46</v>
      </c>
      <c r="G1026" t="s">
        <v>53</v>
      </c>
      <c r="H1026">
        <v>6</v>
      </c>
      <c r="I1026">
        <v>1389.44</v>
      </c>
      <c r="J1026">
        <v>8336.64</v>
      </c>
      <c r="K1026">
        <v>1141.8800000000001</v>
      </c>
      <c r="L1026" t="s">
        <v>34</v>
      </c>
      <c r="M1026">
        <f>YEAR(SalesData[[#This Row],[Order Date]])</f>
        <v>2024</v>
      </c>
      <c r="N1026">
        <f>MONTH(SalesData[[#This Row],[Order Date]])</f>
        <v>7</v>
      </c>
      <c r="O1026" t="str">
        <f>TEXT(SalesData[[#This Row],[Order Date]],"mmmm")</f>
        <v>July</v>
      </c>
      <c r="P1026" t="str">
        <f>TEXT(SalesData[[#This Row],[Order Date]], "mmmm yyyyy")</f>
        <v>July 2024</v>
      </c>
      <c r="Q1026" s="3">
        <f>IF(SalesData[[#This Row],[Total Sales]]=0,0,SalesData[[#This Row],[Profit]]/SalesData[[#This Row],[Total Sales]])</f>
        <v>0.13697124980807618</v>
      </c>
    </row>
    <row r="1027" spans="1:17" x14ac:dyDescent="0.3">
      <c r="A1027" t="s">
        <v>1076</v>
      </c>
      <c r="B1027" s="2">
        <v>45487</v>
      </c>
      <c r="C1027" t="s">
        <v>41</v>
      </c>
      <c r="D1027" t="s">
        <v>67</v>
      </c>
      <c r="E1027" t="s">
        <v>37</v>
      </c>
      <c r="F1027" t="s">
        <v>46</v>
      </c>
      <c r="G1027" t="s">
        <v>123</v>
      </c>
      <c r="H1027">
        <v>1</v>
      </c>
      <c r="I1027">
        <v>205.72</v>
      </c>
      <c r="J1027">
        <v>205.72</v>
      </c>
      <c r="K1027">
        <v>33.369999999999997</v>
      </c>
      <c r="L1027" t="s">
        <v>18</v>
      </c>
      <c r="M1027">
        <f>YEAR(SalesData[[#This Row],[Order Date]])</f>
        <v>2024</v>
      </c>
      <c r="N1027">
        <f>MONTH(SalesData[[#This Row],[Order Date]])</f>
        <v>7</v>
      </c>
      <c r="O1027" t="str">
        <f>TEXT(SalesData[[#This Row],[Order Date]],"mmmm")</f>
        <v>July</v>
      </c>
      <c r="P1027" t="str">
        <f>TEXT(SalesData[[#This Row],[Order Date]], "mmmm yyyyy")</f>
        <v>July 2024</v>
      </c>
      <c r="Q1027" s="3">
        <f>IF(SalesData[[#This Row],[Total Sales]]=0,0,SalesData[[#This Row],[Profit]]/SalesData[[#This Row],[Total Sales]])</f>
        <v>0.16221077192300212</v>
      </c>
    </row>
    <row r="1028" spans="1:17" x14ac:dyDescent="0.3">
      <c r="A1028" t="s">
        <v>1077</v>
      </c>
      <c r="B1028" s="2">
        <v>45491</v>
      </c>
      <c r="C1028" t="s">
        <v>20</v>
      </c>
      <c r="D1028" t="s">
        <v>121</v>
      </c>
      <c r="E1028" t="s">
        <v>37</v>
      </c>
      <c r="F1028" t="s">
        <v>32</v>
      </c>
      <c r="G1028" t="s">
        <v>60</v>
      </c>
      <c r="H1028">
        <v>3</v>
      </c>
      <c r="I1028">
        <v>516.29999999999995</v>
      </c>
      <c r="J1028">
        <v>1548.9</v>
      </c>
      <c r="K1028">
        <v>171.1</v>
      </c>
      <c r="L1028" t="s">
        <v>34</v>
      </c>
      <c r="M1028">
        <f>YEAR(SalesData[[#This Row],[Order Date]])</f>
        <v>2024</v>
      </c>
      <c r="N1028">
        <f>MONTH(SalesData[[#This Row],[Order Date]])</f>
        <v>7</v>
      </c>
      <c r="O1028" t="str">
        <f>TEXT(SalesData[[#This Row],[Order Date]],"mmmm")</f>
        <v>July</v>
      </c>
      <c r="P1028" t="str">
        <f>TEXT(SalesData[[#This Row],[Order Date]], "mmmm yyyyy")</f>
        <v>July 2024</v>
      </c>
      <c r="Q1028" s="3">
        <f>IF(SalesData[[#This Row],[Total Sales]]=0,0,SalesData[[#This Row],[Profit]]/SalesData[[#This Row],[Total Sales]])</f>
        <v>0.11046549163922782</v>
      </c>
    </row>
    <row r="1029" spans="1:17" x14ac:dyDescent="0.3">
      <c r="A1029" t="s">
        <v>1078</v>
      </c>
      <c r="B1029" s="2">
        <v>45491</v>
      </c>
      <c r="C1029" t="s">
        <v>30</v>
      </c>
      <c r="D1029" t="s">
        <v>52</v>
      </c>
      <c r="E1029" t="s">
        <v>15</v>
      </c>
      <c r="F1029" t="s">
        <v>22</v>
      </c>
      <c r="G1029" t="s">
        <v>91</v>
      </c>
      <c r="H1029">
        <v>3</v>
      </c>
      <c r="I1029">
        <v>606.80999999999995</v>
      </c>
      <c r="J1029">
        <v>1820.43</v>
      </c>
      <c r="K1029">
        <v>208.69</v>
      </c>
      <c r="L1029" t="s">
        <v>34</v>
      </c>
      <c r="M1029">
        <f>YEAR(SalesData[[#This Row],[Order Date]])</f>
        <v>2024</v>
      </c>
      <c r="N1029">
        <f>MONTH(SalesData[[#This Row],[Order Date]])</f>
        <v>7</v>
      </c>
      <c r="O1029" t="str">
        <f>TEXT(SalesData[[#This Row],[Order Date]],"mmmm")</f>
        <v>July</v>
      </c>
      <c r="P1029" t="str">
        <f>TEXT(SalesData[[#This Row],[Order Date]], "mmmm yyyyy")</f>
        <v>July 2024</v>
      </c>
      <c r="Q1029" s="3">
        <f>IF(SalesData[[#This Row],[Total Sales]]=0,0,SalesData[[#This Row],[Profit]]/SalesData[[#This Row],[Total Sales]])</f>
        <v>0.11463775042160368</v>
      </c>
    </row>
    <row r="1030" spans="1:17" x14ac:dyDescent="0.3">
      <c r="A1030" t="s">
        <v>1079</v>
      </c>
      <c r="B1030" s="2">
        <v>45497</v>
      </c>
      <c r="C1030" t="s">
        <v>20</v>
      </c>
      <c r="D1030" t="s">
        <v>21</v>
      </c>
      <c r="E1030" t="s">
        <v>37</v>
      </c>
      <c r="F1030" t="s">
        <v>46</v>
      </c>
      <c r="G1030" t="s">
        <v>47</v>
      </c>
      <c r="H1030">
        <v>5</v>
      </c>
      <c r="I1030">
        <v>903.42</v>
      </c>
      <c r="J1030">
        <v>4517.1000000000004</v>
      </c>
      <c r="K1030">
        <v>1297.9000000000001</v>
      </c>
      <c r="L1030" t="s">
        <v>34</v>
      </c>
      <c r="M1030">
        <f>YEAR(SalesData[[#This Row],[Order Date]])</f>
        <v>2024</v>
      </c>
      <c r="N1030">
        <f>MONTH(SalesData[[#This Row],[Order Date]])</f>
        <v>7</v>
      </c>
      <c r="O1030" t="str">
        <f>TEXT(SalesData[[#This Row],[Order Date]],"mmmm")</f>
        <v>July</v>
      </c>
      <c r="P1030" t="str">
        <f>TEXT(SalesData[[#This Row],[Order Date]], "mmmm yyyyy")</f>
        <v>July 2024</v>
      </c>
      <c r="Q1030" s="3">
        <f>IF(SalesData[[#This Row],[Total Sales]]=0,0,SalesData[[#This Row],[Profit]]/SalesData[[#This Row],[Total Sales]])</f>
        <v>0.28733036682827479</v>
      </c>
    </row>
    <row r="1031" spans="1:17" x14ac:dyDescent="0.3">
      <c r="A1031" t="s">
        <v>1080</v>
      </c>
      <c r="B1031" s="2">
        <v>45498</v>
      </c>
      <c r="C1031" t="s">
        <v>25</v>
      </c>
      <c r="D1031" t="s">
        <v>26</v>
      </c>
      <c r="E1031" t="s">
        <v>37</v>
      </c>
      <c r="F1031" t="s">
        <v>32</v>
      </c>
      <c r="G1031" t="s">
        <v>33</v>
      </c>
      <c r="H1031">
        <v>8</v>
      </c>
      <c r="I1031">
        <v>540.69000000000005</v>
      </c>
      <c r="J1031">
        <v>4325.5200000000004</v>
      </c>
      <c r="K1031">
        <v>966.13</v>
      </c>
      <c r="L1031" t="s">
        <v>18</v>
      </c>
      <c r="M1031">
        <f>YEAR(SalesData[[#This Row],[Order Date]])</f>
        <v>2024</v>
      </c>
      <c r="N1031">
        <f>MONTH(SalesData[[#This Row],[Order Date]])</f>
        <v>7</v>
      </c>
      <c r="O1031" t="str">
        <f>TEXT(SalesData[[#This Row],[Order Date]],"mmmm")</f>
        <v>July</v>
      </c>
      <c r="P1031" t="str">
        <f>TEXT(SalesData[[#This Row],[Order Date]], "mmmm yyyyy")</f>
        <v>July 2024</v>
      </c>
      <c r="Q1031" s="3">
        <f>IF(SalesData[[#This Row],[Total Sales]]=0,0,SalesData[[#This Row],[Profit]]/SalesData[[#This Row],[Total Sales]])</f>
        <v>0.22335580462002255</v>
      </c>
    </row>
    <row r="1032" spans="1:17" x14ac:dyDescent="0.3">
      <c r="A1032" t="s">
        <v>1081</v>
      </c>
      <c r="B1032" s="2">
        <v>45499</v>
      </c>
      <c r="C1032" t="s">
        <v>13</v>
      </c>
      <c r="D1032" t="s">
        <v>14</v>
      </c>
      <c r="E1032" t="s">
        <v>27</v>
      </c>
      <c r="F1032" t="s">
        <v>16</v>
      </c>
      <c r="G1032" t="s">
        <v>38</v>
      </c>
      <c r="H1032">
        <v>1</v>
      </c>
      <c r="I1032">
        <v>474.57</v>
      </c>
      <c r="J1032">
        <v>474.57</v>
      </c>
      <c r="K1032">
        <v>62.31</v>
      </c>
      <c r="L1032" t="s">
        <v>34</v>
      </c>
      <c r="M1032">
        <f>YEAR(SalesData[[#This Row],[Order Date]])</f>
        <v>2024</v>
      </c>
      <c r="N1032">
        <f>MONTH(SalesData[[#This Row],[Order Date]])</f>
        <v>7</v>
      </c>
      <c r="O1032" t="str">
        <f>TEXT(SalesData[[#This Row],[Order Date]],"mmmm")</f>
        <v>July</v>
      </c>
      <c r="P1032" t="str">
        <f>TEXT(SalesData[[#This Row],[Order Date]], "mmmm yyyyy")</f>
        <v>July 2024</v>
      </c>
      <c r="Q1032" s="3">
        <f>IF(SalesData[[#This Row],[Total Sales]]=0,0,SalesData[[#This Row],[Profit]]/SalesData[[#This Row],[Total Sales]])</f>
        <v>0.13129780643529934</v>
      </c>
    </row>
    <row r="1033" spans="1:17" x14ac:dyDescent="0.3">
      <c r="A1033" t="s">
        <v>1082</v>
      </c>
      <c r="B1033" s="2">
        <v>45499</v>
      </c>
      <c r="C1033" t="s">
        <v>30</v>
      </c>
      <c r="D1033" t="s">
        <v>31</v>
      </c>
      <c r="E1033" t="s">
        <v>27</v>
      </c>
      <c r="F1033" t="s">
        <v>46</v>
      </c>
      <c r="G1033" t="s">
        <v>47</v>
      </c>
      <c r="H1033">
        <v>1</v>
      </c>
      <c r="I1033">
        <v>2125.0700000000002</v>
      </c>
      <c r="J1033">
        <v>2125.0700000000002</v>
      </c>
      <c r="K1033">
        <v>592.08000000000004</v>
      </c>
      <c r="L1033" t="s">
        <v>18</v>
      </c>
      <c r="M1033">
        <f>YEAR(SalesData[[#This Row],[Order Date]])</f>
        <v>2024</v>
      </c>
      <c r="N1033">
        <f>MONTH(SalesData[[#This Row],[Order Date]])</f>
        <v>7</v>
      </c>
      <c r="O1033" t="str">
        <f>TEXT(SalesData[[#This Row],[Order Date]],"mmmm")</f>
        <v>July</v>
      </c>
      <c r="P1033" t="str">
        <f>TEXT(SalesData[[#This Row],[Order Date]], "mmmm yyyyy")</f>
        <v>July 2024</v>
      </c>
      <c r="Q1033" s="3">
        <f>IF(SalesData[[#This Row],[Total Sales]]=0,0,SalesData[[#This Row],[Profit]]/SalesData[[#This Row],[Total Sales]])</f>
        <v>0.27861670439091418</v>
      </c>
    </row>
    <row r="1034" spans="1:17" x14ac:dyDescent="0.3">
      <c r="A1034" t="s">
        <v>1083</v>
      </c>
      <c r="B1034" s="2">
        <v>45499</v>
      </c>
      <c r="C1034" t="s">
        <v>30</v>
      </c>
      <c r="D1034" t="s">
        <v>31</v>
      </c>
      <c r="E1034" t="s">
        <v>37</v>
      </c>
      <c r="F1034" t="s">
        <v>16</v>
      </c>
      <c r="G1034" t="s">
        <v>38</v>
      </c>
      <c r="H1034">
        <v>5</v>
      </c>
      <c r="I1034">
        <v>2043.8</v>
      </c>
      <c r="J1034">
        <v>10219</v>
      </c>
      <c r="K1034">
        <v>2421.35</v>
      </c>
      <c r="L1034" t="s">
        <v>18</v>
      </c>
      <c r="M1034">
        <f>YEAR(SalesData[[#This Row],[Order Date]])</f>
        <v>2024</v>
      </c>
      <c r="N1034">
        <f>MONTH(SalesData[[#This Row],[Order Date]])</f>
        <v>7</v>
      </c>
      <c r="O1034" t="str">
        <f>TEXT(SalesData[[#This Row],[Order Date]],"mmmm")</f>
        <v>July</v>
      </c>
      <c r="P1034" t="str">
        <f>TEXT(SalesData[[#This Row],[Order Date]], "mmmm yyyyy")</f>
        <v>July 2024</v>
      </c>
      <c r="Q1034" s="3">
        <f>IF(SalesData[[#This Row],[Total Sales]]=0,0,SalesData[[#This Row],[Profit]]/SalesData[[#This Row],[Total Sales]])</f>
        <v>0.23694588511596046</v>
      </c>
    </row>
    <row r="1035" spans="1:17" x14ac:dyDescent="0.3">
      <c r="A1035" t="s">
        <v>1084</v>
      </c>
      <c r="B1035" s="2">
        <v>45499</v>
      </c>
      <c r="C1035" t="s">
        <v>41</v>
      </c>
      <c r="D1035" t="s">
        <v>42</v>
      </c>
      <c r="E1035" t="s">
        <v>27</v>
      </c>
      <c r="F1035" t="s">
        <v>22</v>
      </c>
      <c r="G1035" t="s">
        <v>23</v>
      </c>
      <c r="H1035">
        <v>4</v>
      </c>
      <c r="I1035">
        <v>1995.36</v>
      </c>
      <c r="J1035">
        <v>7981.44</v>
      </c>
      <c r="K1035">
        <v>1787.96</v>
      </c>
      <c r="L1035" t="s">
        <v>18</v>
      </c>
      <c r="M1035">
        <f>YEAR(SalesData[[#This Row],[Order Date]])</f>
        <v>2024</v>
      </c>
      <c r="N1035">
        <f>MONTH(SalesData[[#This Row],[Order Date]])</f>
        <v>7</v>
      </c>
      <c r="O1035" t="str">
        <f>TEXT(SalesData[[#This Row],[Order Date]],"mmmm")</f>
        <v>July</v>
      </c>
      <c r="P1035" t="str">
        <f>TEXT(SalesData[[#This Row],[Order Date]], "mmmm yyyyy")</f>
        <v>July 2024</v>
      </c>
      <c r="Q1035" s="3">
        <f>IF(SalesData[[#This Row],[Total Sales]]=0,0,SalesData[[#This Row],[Profit]]/SalesData[[#This Row],[Total Sales]])</f>
        <v>0.22401471413679738</v>
      </c>
    </row>
    <row r="1036" spans="1:17" x14ac:dyDescent="0.3">
      <c r="A1036" t="s">
        <v>1085</v>
      </c>
      <c r="B1036" s="2">
        <v>45499</v>
      </c>
      <c r="C1036" t="s">
        <v>13</v>
      </c>
      <c r="D1036" t="s">
        <v>36</v>
      </c>
      <c r="E1036" t="s">
        <v>15</v>
      </c>
      <c r="F1036" t="s">
        <v>46</v>
      </c>
      <c r="G1036" t="s">
        <v>53</v>
      </c>
      <c r="H1036">
        <v>5</v>
      </c>
      <c r="I1036">
        <v>1841.01</v>
      </c>
      <c r="J1036">
        <v>9205.0499999999993</v>
      </c>
      <c r="K1036">
        <v>1275.08</v>
      </c>
      <c r="L1036" t="s">
        <v>34</v>
      </c>
      <c r="M1036">
        <f>YEAR(SalesData[[#This Row],[Order Date]])</f>
        <v>2024</v>
      </c>
      <c r="N1036">
        <f>MONTH(SalesData[[#This Row],[Order Date]])</f>
        <v>7</v>
      </c>
      <c r="O1036" t="str">
        <f>TEXT(SalesData[[#This Row],[Order Date]],"mmmm")</f>
        <v>July</v>
      </c>
      <c r="P1036" t="str">
        <f>TEXT(SalesData[[#This Row],[Order Date]], "mmmm yyyyy")</f>
        <v>July 2024</v>
      </c>
      <c r="Q1036" s="3">
        <f>IF(SalesData[[#This Row],[Total Sales]]=0,0,SalesData[[#This Row],[Profit]]/SalesData[[#This Row],[Total Sales]])</f>
        <v>0.13851961694939191</v>
      </c>
    </row>
    <row r="1037" spans="1:17" x14ac:dyDescent="0.3">
      <c r="A1037" t="s">
        <v>1086</v>
      </c>
      <c r="B1037" s="2">
        <v>45499</v>
      </c>
      <c r="C1037" t="s">
        <v>30</v>
      </c>
      <c r="D1037" t="s">
        <v>31</v>
      </c>
      <c r="E1037" t="s">
        <v>27</v>
      </c>
      <c r="F1037" t="s">
        <v>49</v>
      </c>
      <c r="G1037" t="s">
        <v>50</v>
      </c>
      <c r="H1037">
        <v>1</v>
      </c>
      <c r="I1037">
        <v>1632.24</v>
      </c>
      <c r="J1037">
        <v>1632.24</v>
      </c>
      <c r="K1037">
        <v>256.56</v>
      </c>
      <c r="L1037" t="s">
        <v>18</v>
      </c>
      <c r="M1037">
        <f>YEAR(SalesData[[#This Row],[Order Date]])</f>
        <v>2024</v>
      </c>
      <c r="N1037">
        <f>MONTH(SalesData[[#This Row],[Order Date]])</f>
        <v>7</v>
      </c>
      <c r="O1037" t="str">
        <f>TEXT(SalesData[[#This Row],[Order Date]],"mmmm")</f>
        <v>July</v>
      </c>
      <c r="P1037" t="str">
        <f>TEXT(SalesData[[#This Row],[Order Date]], "mmmm yyyyy")</f>
        <v>July 2024</v>
      </c>
      <c r="Q1037" s="3">
        <f>IF(SalesData[[#This Row],[Total Sales]]=0,0,SalesData[[#This Row],[Profit]]/SalesData[[#This Row],[Total Sales]])</f>
        <v>0.15718276724011174</v>
      </c>
    </row>
    <row r="1038" spans="1:17" x14ac:dyDescent="0.3">
      <c r="A1038" t="s">
        <v>1087</v>
      </c>
      <c r="B1038" s="2">
        <v>45501</v>
      </c>
      <c r="C1038" t="s">
        <v>20</v>
      </c>
      <c r="D1038" t="s">
        <v>121</v>
      </c>
      <c r="E1038" t="s">
        <v>27</v>
      </c>
      <c r="F1038" t="s">
        <v>49</v>
      </c>
      <c r="G1038" t="s">
        <v>50</v>
      </c>
      <c r="H1038">
        <v>8</v>
      </c>
      <c r="I1038">
        <v>2359.69</v>
      </c>
      <c r="J1038">
        <v>18877.52</v>
      </c>
      <c r="K1038">
        <v>4340.5</v>
      </c>
      <c r="L1038" t="s">
        <v>34</v>
      </c>
      <c r="M1038">
        <f>YEAR(SalesData[[#This Row],[Order Date]])</f>
        <v>2024</v>
      </c>
      <c r="N1038">
        <f>MONTH(SalesData[[#This Row],[Order Date]])</f>
        <v>7</v>
      </c>
      <c r="O1038" t="str">
        <f>TEXT(SalesData[[#This Row],[Order Date]],"mmmm")</f>
        <v>July</v>
      </c>
      <c r="P1038" t="str">
        <f>TEXT(SalesData[[#This Row],[Order Date]], "mmmm yyyyy")</f>
        <v>July 2024</v>
      </c>
      <c r="Q1038" s="3">
        <f>IF(SalesData[[#This Row],[Total Sales]]=0,0,SalesData[[#This Row],[Profit]]/SalesData[[#This Row],[Total Sales]])</f>
        <v>0.2299295670193966</v>
      </c>
    </row>
    <row r="1039" spans="1:17" x14ac:dyDescent="0.3">
      <c r="A1039" t="s">
        <v>1088</v>
      </c>
      <c r="B1039" s="2">
        <v>45501</v>
      </c>
      <c r="C1039" t="s">
        <v>25</v>
      </c>
      <c r="D1039" t="s">
        <v>26</v>
      </c>
      <c r="E1039" t="s">
        <v>15</v>
      </c>
      <c r="F1039" t="s">
        <v>32</v>
      </c>
      <c r="G1039" t="s">
        <v>33</v>
      </c>
      <c r="H1039">
        <v>5</v>
      </c>
      <c r="I1039">
        <v>351.36</v>
      </c>
      <c r="J1039">
        <v>1756.8</v>
      </c>
      <c r="K1039">
        <v>371.96</v>
      </c>
      <c r="L1039" t="s">
        <v>18</v>
      </c>
      <c r="M1039">
        <f>YEAR(SalesData[[#This Row],[Order Date]])</f>
        <v>2024</v>
      </c>
      <c r="N1039">
        <f>MONTH(SalesData[[#This Row],[Order Date]])</f>
        <v>7</v>
      </c>
      <c r="O1039" t="str">
        <f>TEXT(SalesData[[#This Row],[Order Date]],"mmmm")</f>
        <v>July</v>
      </c>
      <c r="P1039" t="str">
        <f>TEXT(SalesData[[#This Row],[Order Date]], "mmmm yyyyy")</f>
        <v>July 2024</v>
      </c>
      <c r="Q1039" s="3">
        <f>IF(SalesData[[#This Row],[Total Sales]]=0,0,SalesData[[#This Row],[Profit]]/SalesData[[#This Row],[Total Sales]])</f>
        <v>0.21172586520947176</v>
      </c>
    </row>
    <row r="1040" spans="1:17" x14ac:dyDescent="0.3">
      <c r="A1040" t="s">
        <v>1089</v>
      </c>
      <c r="B1040" s="2">
        <v>45501</v>
      </c>
      <c r="C1040" t="s">
        <v>20</v>
      </c>
      <c r="D1040" t="s">
        <v>21</v>
      </c>
      <c r="E1040" t="s">
        <v>37</v>
      </c>
      <c r="F1040" t="s">
        <v>22</v>
      </c>
      <c r="G1040" t="s">
        <v>58</v>
      </c>
      <c r="H1040">
        <v>1</v>
      </c>
      <c r="I1040">
        <v>1715.62</v>
      </c>
      <c r="J1040">
        <v>1715.62</v>
      </c>
      <c r="K1040">
        <v>425.44</v>
      </c>
      <c r="L1040" t="s">
        <v>18</v>
      </c>
      <c r="M1040">
        <f>YEAR(SalesData[[#This Row],[Order Date]])</f>
        <v>2024</v>
      </c>
      <c r="N1040">
        <f>MONTH(SalesData[[#This Row],[Order Date]])</f>
        <v>7</v>
      </c>
      <c r="O1040" t="str">
        <f>TEXT(SalesData[[#This Row],[Order Date]],"mmmm")</f>
        <v>July</v>
      </c>
      <c r="P1040" t="str">
        <f>TEXT(SalesData[[#This Row],[Order Date]], "mmmm yyyyy")</f>
        <v>July 2024</v>
      </c>
      <c r="Q1040" s="3">
        <f>IF(SalesData[[#This Row],[Total Sales]]=0,0,SalesData[[#This Row],[Profit]]/SalesData[[#This Row],[Total Sales]])</f>
        <v>0.24798032198272346</v>
      </c>
    </row>
    <row r="1041" spans="1:17" x14ac:dyDescent="0.3">
      <c r="A1041" t="s">
        <v>1090</v>
      </c>
      <c r="B1041" s="2">
        <v>45501</v>
      </c>
      <c r="C1041" t="s">
        <v>25</v>
      </c>
      <c r="D1041" t="s">
        <v>71</v>
      </c>
      <c r="E1041" t="s">
        <v>37</v>
      </c>
      <c r="F1041" t="s">
        <v>49</v>
      </c>
      <c r="G1041" t="s">
        <v>50</v>
      </c>
      <c r="H1041">
        <v>8</v>
      </c>
      <c r="I1041">
        <v>2411.9899999999998</v>
      </c>
      <c r="J1041">
        <v>19295.919999999998</v>
      </c>
      <c r="K1041">
        <v>2274.1799999999998</v>
      </c>
      <c r="L1041" t="s">
        <v>34</v>
      </c>
      <c r="M1041">
        <f>YEAR(SalesData[[#This Row],[Order Date]])</f>
        <v>2024</v>
      </c>
      <c r="N1041">
        <f>MONTH(SalesData[[#This Row],[Order Date]])</f>
        <v>7</v>
      </c>
      <c r="O1041" t="str">
        <f>TEXT(SalesData[[#This Row],[Order Date]],"mmmm")</f>
        <v>July</v>
      </c>
      <c r="P1041" t="str">
        <f>TEXT(SalesData[[#This Row],[Order Date]], "mmmm yyyyy")</f>
        <v>July 2024</v>
      </c>
      <c r="Q1041" s="3">
        <f>IF(SalesData[[#This Row],[Total Sales]]=0,0,SalesData[[#This Row],[Profit]]/SalesData[[#This Row],[Total Sales]])</f>
        <v>0.11785807569683125</v>
      </c>
    </row>
    <row r="1042" spans="1:17" x14ac:dyDescent="0.3">
      <c r="A1042" t="s">
        <v>1091</v>
      </c>
      <c r="B1042" s="2">
        <v>45502</v>
      </c>
      <c r="C1042" t="s">
        <v>13</v>
      </c>
      <c r="D1042" t="s">
        <v>14</v>
      </c>
      <c r="E1042" t="s">
        <v>15</v>
      </c>
      <c r="F1042" t="s">
        <v>49</v>
      </c>
      <c r="G1042" t="s">
        <v>63</v>
      </c>
      <c r="H1042">
        <v>3</v>
      </c>
      <c r="I1042">
        <v>814.28</v>
      </c>
      <c r="J1042">
        <v>2442.84</v>
      </c>
      <c r="K1042">
        <v>400.99</v>
      </c>
      <c r="L1042" t="s">
        <v>18</v>
      </c>
      <c r="M1042">
        <f>YEAR(SalesData[[#This Row],[Order Date]])</f>
        <v>2024</v>
      </c>
      <c r="N1042">
        <f>MONTH(SalesData[[#This Row],[Order Date]])</f>
        <v>7</v>
      </c>
      <c r="O1042" t="str">
        <f>TEXT(SalesData[[#This Row],[Order Date]],"mmmm")</f>
        <v>July</v>
      </c>
      <c r="P1042" t="str">
        <f>TEXT(SalesData[[#This Row],[Order Date]], "mmmm yyyyy")</f>
        <v>July 2024</v>
      </c>
      <c r="Q1042" s="3">
        <f>IF(SalesData[[#This Row],[Total Sales]]=0,0,SalesData[[#This Row],[Profit]]/SalesData[[#This Row],[Total Sales]])</f>
        <v>0.16414910513991909</v>
      </c>
    </row>
    <row r="1043" spans="1:17" x14ac:dyDescent="0.3">
      <c r="A1043" t="s">
        <v>1092</v>
      </c>
      <c r="B1043" s="2">
        <v>45502</v>
      </c>
      <c r="C1043" t="s">
        <v>25</v>
      </c>
      <c r="D1043" t="s">
        <v>71</v>
      </c>
      <c r="E1043" t="s">
        <v>27</v>
      </c>
      <c r="F1043" t="s">
        <v>49</v>
      </c>
      <c r="G1043" t="s">
        <v>50</v>
      </c>
      <c r="H1043">
        <v>8</v>
      </c>
      <c r="I1043">
        <v>2174.44</v>
      </c>
      <c r="J1043">
        <v>17395.52</v>
      </c>
      <c r="K1043">
        <v>3694.34</v>
      </c>
      <c r="L1043" t="s">
        <v>18</v>
      </c>
      <c r="M1043">
        <f>YEAR(SalesData[[#This Row],[Order Date]])</f>
        <v>2024</v>
      </c>
      <c r="N1043">
        <f>MONTH(SalesData[[#This Row],[Order Date]])</f>
        <v>7</v>
      </c>
      <c r="O1043" t="str">
        <f>TEXT(SalesData[[#This Row],[Order Date]],"mmmm")</f>
        <v>July</v>
      </c>
      <c r="P1043" t="str">
        <f>TEXT(SalesData[[#This Row],[Order Date]], "mmmm yyyyy")</f>
        <v>July 2024</v>
      </c>
      <c r="Q1043" s="3">
        <f>IF(SalesData[[#This Row],[Total Sales]]=0,0,SalesData[[#This Row],[Profit]]/SalesData[[#This Row],[Total Sales]])</f>
        <v>0.21237307076764592</v>
      </c>
    </row>
    <row r="1044" spans="1:17" x14ac:dyDescent="0.3">
      <c r="A1044" t="s">
        <v>1093</v>
      </c>
      <c r="B1044" s="2">
        <v>45502</v>
      </c>
      <c r="C1044" t="s">
        <v>20</v>
      </c>
      <c r="D1044" t="s">
        <v>21</v>
      </c>
      <c r="E1044" t="s">
        <v>15</v>
      </c>
      <c r="F1044" t="s">
        <v>22</v>
      </c>
      <c r="G1044" t="s">
        <v>58</v>
      </c>
      <c r="H1044">
        <v>5</v>
      </c>
      <c r="I1044">
        <v>1721.38</v>
      </c>
      <c r="J1044">
        <v>8606.9</v>
      </c>
      <c r="K1044">
        <v>1666.56</v>
      </c>
      <c r="L1044" t="s">
        <v>18</v>
      </c>
      <c r="M1044">
        <f>YEAR(SalesData[[#This Row],[Order Date]])</f>
        <v>2024</v>
      </c>
      <c r="N1044">
        <f>MONTH(SalesData[[#This Row],[Order Date]])</f>
        <v>7</v>
      </c>
      <c r="O1044" t="str">
        <f>TEXT(SalesData[[#This Row],[Order Date]],"mmmm")</f>
        <v>July</v>
      </c>
      <c r="P1044" t="str">
        <f>TEXT(SalesData[[#This Row],[Order Date]], "mmmm yyyyy")</f>
        <v>July 2024</v>
      </c>
      <c r="Q1044" s="3">
        <f>IF(SalesData[[#This Row],[Total Sales]]=0,0,SalesData[[#This Row],[Profit]]/SalesData[[#This Row],[Total Sales]])</f>
        <v>0.19363069165437033</v>
      </c>
    </row>
    <row r="1045" spans="1:17" x14ac:dyDescent="0.3">
      <c r="A1045" t="s">
        <v>1094</v>
      </c>
      <c r="B1045" s="2">
        <v>45503</v>
      </c>
      <c r="C1045" t="s">
        <v>13</v>
      </c>
      <c r="D1045" t="s">
        <v>14</v>
      </c>
      <c r="E1045" t="s">
        <v>37</v>
      </c>
      <c r="F1045" t="s">
        <v>22</v>
      </c>
      <c r="G1045" t="s">
        <v>23</v>
      </c>
      <c r="H1045">
        <v>3</v>
      </c>
      <c r="I1045">
        <v>951.01</v>
      </c>
      <c r="J1045">
        <v>2853.03</v>
      </c>
      <c r="K1045">
        <v>521.61</v>
      </c>
      <c r="L1045" t="s">
        <v>34</v>
      </c>
      <c r="M1045">
        <f>YEAR(SalesData[[#This Row],[Order Date]])</f>
        <v>2024</v>
      </c>
      <c r="N1045">
        <f>MONTH(SalesData[[#This Row],[Order Date]])</f>
        <v>7</v>
      </c>
      <c r="O1045" t="str">
        <f>TEXT(SalesData[[#This Row],[Order Date]],"mmmm")</f>
        <v>July</v>
      </c>
      <c r="P1045" t="str">
        <f>TEXT(SalesData[[#This Row],[Order Date]], "mmmm yyyyy")</f>
        <v>July 2024</v>
      </c>
      <c r="Q1045" s="3">
        <f>IF(SalesData[[#This Row],[Total Sales]]=0,0,SalesData[[#This Row],[Profit]]/SalesData[[#This Row],[Total Sales]])</f>
        <v>0.18282667900442687</v>
      </c>
    </row>
    <row r="1046" spans="1:17" x14ac:dyDescent="0.3">
      <c r="A1046" t="s">
        <v>1095</v>
      </c>
      <c r="B1046" s="2">
        <v>45503</v>
      </c>
      <c r="C1046" t="s">
        <v>25</v>
      </c>
      <c r="D1046" t="s">
        <v>26</v>
      </c>
      <c r="E1046" t="s">
        <v>27</v>
      </c>
      <c r="F1046" t="s">
        <v>16</v>
      </c>
      <c r="G1046" t="s">
        <v>28</v>
      </c>
      <c r="H1046">
        <v>1</v>
      </c>
      <c r="I1046">
        <v>2390.5700000000002</v>
      </c>
      <c r="J1046">
        <v>2390.5700000000002</v>
      </c>
      <c r="K1046">
        <v>615.29</v>
      </c>
      <c r="L1046" t="s">
        <v>18</v>
      </c>
      <c r="M1046">
        <f>YEAR(SalesData[[#This Row],[Order Date]])</f>
        <v>2024</v>
      </c>
      <c r="N1046">
        <f>MONTH(SalesData[[#This Row],[Order Date]])</f>
        <v>7</v>
      </c>
      <c r="O1046" t="str">
        <f>TEXT(SalesData[[#This Row],[Order Date]],"mmmm")</f>
        <v>July</v>
      </c>
      <c r="P1046" t="str">
        <f>TEXT(SalesData[[#This Row],[Order Date]], "mmmm yyyyy")</f>
        <v>July 2024</v>
      </c>
      <c r="Q1046" s="3">
        <f>IF(SalesData[[#This Row],[Total Sales]]=0,0,SalesData[[#This Row],[Profit]]/SalesData[[#This Row],[Total Sales]])</f>
        <v>0.25738213062156723</v>
      </c>
    </row>
    <row r="1047" spans="1:17" x14ac:dyDescent="0.3">
      <c r="A1047" t="s">
        <v>1096</v>
      </c>
      <c r="B1047" s="2">
        <v>45503</v>
      </c>
      <c r="C1047" t="s">
        <v>30</v>
      </c>
      <c r="D1047" t="s">
        <v>31</v>
      </c>
      <c r="E1047" t="s">
        <v>27</v>
      </c>
      <c r="F1047" t="s">
        <v>49</v>
      </c>
      <c r="G1047" t="s">
        <v>72</v>
      </c>
      <c r="H1047">
        <v>1</v>
      </c>
      <c r="I1047">
        <v>607.03</v>
      </c>
      <c r="J1047">
        <v>607.03</v>
      </c>
      <c r="K1047">
        <v>102.18</v>
      </c>
      <c r="L1047" t="s">
        <v>34</v>
      </c>
      <c r="M1047">
        <f>YEAR(SalesData[[#This Row],[Order Date]])</f>
        <v>2024</v>
      </c>
      <c r="N1047">
        <f>MONTH(SalesData[[#This Row],[Order Date]])</f>
        <v>7</v>
      </c>
      <c r="O1047" t="str">
        <f>TEXT(SalesData[[#This Row],[Order Date]],"mmmm")</f>
        <v>July</v>
      </c>
      <c r="P1047" t="str">
        <f>TEXT(SalesData[[#This Row],[Order Date]], "mmmm yyyyy")</f>
        <v>July 2024</v>
      </c>
      <c r="Q1047" s="3">
        <f>IF(SalesData[[#This Row],[Total Sales]]=0,0,SalesData[[#This Row],[Profit]]/SalesData[[#This Row],[Total Sales]])</f>
        <v>0.16832775974828265</v>
      </c>
    </row>
    <row r="1048" spans="1:17" x14ac:dyDescent="0.3">
      <c r="A1048" t="s">
        <v>1097</v>
      </c>
      <c r="B1048" s="2">
        <v>45503</v>
      </c>
      <c r="C1048" t="s">
        <v>13</v>
      </c>
      <c r="D1048" t="s">
        <v>36</v>
      </c>
      <c r="E1048" t="s">
        <v>15</v>
      </c>
      <c r="F1048" t="s">
        <v>46</v>
      </c>
      <c r="G1048" t="s">
        <v>53</v>
      </c>
      <c r="H1048">
        <v>6</v>
      </c>
      <c r="I1048">
        <v>1013.33</v>
      </c>
      <c r="J1048">
        <v>6079.98</v>
      </c>
      <c r="K1048">
        <v>1326.21</v>
      </c>
      <c r="L1048" t="s">
        <v>18</v>
      </c>
      <c r="M1048">
        <f>YEAR(SalesData[[#This Row],[Order Date]])</f>
        <v>2024</v>
      </c>
      <c r="N1048">
        <f>MONTH(SalesData[[#This Row],[Order Date]])</f>
        <v>7</v>
      </c>
      <c r="O1048" t="str">
        <f>TEXT(SalesData[[#This Row],[Order Date]],"mmmm")</f>
        <v>July</v>
      </c>
      <c r="P1048" t="str">
        <f>TEXT(SalesData[[#This Row],[Order Date]], "mmmm yyyyy")</f>
        <v>July 2024</v>
      </c>
      <c r="Q1048" s="3">
        <f>IF(SalesData[[#This Row],[Total Sales]]=0,0,SalesData[[#This Row],[Profit]]/SalesData[[#This Row],[Total Sales]])</f>
        <v>0.21812736226106008</v>
      </c>
    </row>
    <row r="1049" spans="1:17" x14ac:dyDescent="0.3">
      <c r="A1049" t="s">
        <v>1098</v>
      </c>
      <c r="B1049" s="2">
        <v>45506</v>
      </c>
      <c r="C1049" t="s">
        <v>13</v>
      </c>
      <c r="D1049" t="s">
        <v>14</v>
      </c>
      <c r="E1049" t="s">
        <v>15</v>
      </c>
      <c r="F1049" t="s">
        <v>16</v>
      </c>
      <c r="G1049" t="s">
        <v>38</v>
      </c>
      <c r="H1049">
        <v>2</v>
      </c>
      <c r="I1049">
        <v>563.89</v>
      </c>
      <c r="J1049">
        <v>1127.78</v>
      </c>
      <c r="K1049">
        <v>198.27</v>
      </c>
      <c r="L1049" t="s">
        <v>34</v>
      </c>
      <c r="M1049">
        <f>YEAR(SalesData[[#This Row],[Order Date]])</f>
        <v>2024</v>
      </c>
      <c r="N1049">
        <f>MONTH(SalesData[[#This Row],[Order Date]])</f>
        <v>8</v>
      </c>
      <c r="O1049" t="str">
        <f>TEXT(SalesData[[#This Row],[Order Date]],"mmmm")</f>
        <v>August</v>
      </c>
      <c r="P1049" t="str">
        <f>TEXT(SalesData[[#This Row],[Order Date]], "mmmm yyyyy")</f>
        <v>August 2024</v>
      </c>
      <c r="Q1049" s="3">
        <f>IF(SalesData[[#This Row],[Total Sales]]=0,0,SalesData[[#This Row],[Profit]]/SalesData[[#This Row],[Total Sales]])</f>
        <v>0.17580556491514304</v>
      </c>
    </row>
    <row r="1050" spans="1:17" x14ac:dyDescent="0.3">
      <c r="A1050" t="s">
        <v>1099</v>
      </c>
      <c r="B1050" s="2">
        <v>45507</v>
      </c>
      <c r="C1050" t="s">
        <v>25</v>
      </c>
      <c r="D1050" t="s">
        <v>26</v>
      </c>
      <c r="E1050" t="s">
        <v>37</v>
      </c>
      <c r="F1050" t="s">
        <v>49</v>
      </c>
      <c r="G1050" t="s">
        <v>72</v>
      </c>
      <c r="H1050">
        <v>4</v>
      </c>
      <c r="I1050">
        <v>1047.4100000000001</v>
      </c>
      <c r="J1050">
        <v>4189.6400000000003</v>
      </c>
      <c r="K1050">
        <v>474.28</v>
      </c>
      <c r="L1050" t="s">
        <v>34</v>
      </c>
      <c r="M1050">
        <f>YEAR(SalesData[[#This Row],[Order Date]])</f>
        <v>2024</v>
      </c>
      <c r="N1050">
        <f>MONTH(SalesData[[#This Row],[Order Date]])</f>
        <v>8</v>
      </c>
      <c r="O1050" t="str">
        <f>TEXT(SalesData[[#This Row],[Order Date]],"mmmm")</f>
        <v>August</v>
      </c>
      <c r="P1050" t="str">
        <f>TEXT(SalesData[[#This Row],[Order Date]], "mmmm yyyyy")</f>
        <v>August 2024</v>
      </c>
      <c r="Q1050" s="3">
        <f>IF(SalesData[[#This Row],[Total Sales]]=0,0,SalesData[[#This Row],[Profit]]/SalesData[[#This Row],[Total Sales]])</f>
        <v>0.11320304369826523</v>
      </c>
    </row>
    <row r="1051" spans="1:17" x14ac:dyDescent="0.3">
      <c r="A1051" t="s">
        <v>1100</v>
      </c>
      <c r="B1051" s="2">
        <v>45508</v>
      </c>
      <c r="C1051" t="s">
        <v>13</v>
      </c>
      <c r="D1051" t="s">
        <v>36</v>
      </c>
      <c r="E1051" t="s">
        <v>27</v>
      </c>
      <c r="F1051" t="s">
        <v>46</v>
      </c>
      <c r="G1051" t="s">
        <v>53</v>
      </c>
      <c r="H1051">
        <v>2</v>
      </c>
      <c r="I1051">
        <v>846.5</v>
      </c>
      <c r="J1051">
        <v>1693</v>
      </c>
      <c r="K1051">
        <v>401.69</v>
      </c>
      <c r="L1051" t="s">
        <v>34</v>
      </c>
      <c r="M1051">
        <f>YEAR(SalesData[[#This Row],[Order Date]])</f>
        <v>2024</v>
      </c>
      <c r="N1051">
        <f>MONTH(SalesData[[#This Row],[Order Date]])</f>
        <v>8</v>
      </c>
      <c r="O1051" t="str">
        <f>TEXT(SalesData[[#This Row],[Order Date]],"mmmm")</f>
        <v>August</v>
      </c>
      <c r="P1051" t="str">
        <f>TEXT(SalesData[[#This Row],[Order Date]], "mmmm yyyyy")</f>
        <v>August 2024</v>
      </c>
      <c r="Q1051" s="3">
        <f>IF(SalesData[[#This Row],[Total Sales]]=0,0,SalesData[[#This Row],[Profit]]/SalesData[[#This Row],[Total Sales]])</f>
        <v>0.23726520968694625</v>
      </c>
    </row>
    <row r="1052" spans="1:17" x14ac:dyDescent="0.3">
      <c r="A1052" t="s">
        <v>1101</v>
      </c>
      <c r="B1052" s="2">
        <v>45508</v>
      </c>
      <c r="C1052" t="s">
        <v>25</v>
      </c>
      <c r="D1052" t="s">
        <v>26</v>
      </c>
      <c r="E1052" t="s">
        <v>15</v>
      </c>
      <c r="F1052" t="s">
        <v>22</v>
      </c>
      <c r="G1052" t="s">
        <v>43</v>
      </c>
      <c r="H1052">
        <v>6</v>
      </c>
      <c r="I1052">
        <v>91.52</v>
      </c>
      <c r="J1052">
        <v>549.12</v>
      </c>
      <c r="K1052">
        <v>139.49</v>
      </c>
      <c r="L1052" t="s">
        <v>18</v>
      </c>
      <c r="M1052">
        <f>YEAR(SalesData[[#This Row],[Order Date]])</f>
        <v>2024</v>
      </c>
      <c r="N1052">
        <f>MONTH(SalesData[[#This Row],[Order Date]])</f>
        <v>8</v>
      </c>
      <c r="O1052" t="str">
        <f>TEXT(SalesData[[#This Row],[Order Date]],"mmmm")</f>
        <v>August</v>
      </c>
      <c r="P1052" t="str">
        <f>TEXT(SalesData[[#This Row],[Order Date]], "mmmm yyyyy")</f>
        <v>August 2024</v>
      </c>
      <c r="Q1052" s="3">
        <f>IF(SalesData[[#This Row],[Total Sales]]=0,0,SalesData[[#This Row],[Profit]]/SalesData[[#This Row],[Total Sales]])</f>
        <v>0.25402462121212122</v>
      </c>
    </row>
    <row r="1053" spans="1:17" x14ac:dyDescent="0.3">
      <c r="A1053" t="s">
        <v>1102</v>
      </c>
      <c r="B1053" s="2">
        <v>45509</v>
      </c>
      <c r="C1053" t="s">
        <v>25</v>
      </c>
      <c r="D1053" t="s">
        <v>26</v>
      </c>
      <c r="E1053" t="s">
        <v>15</v>
      </c>
      <c r="F1053" t="s">
        <v>32</v>
      </c>
      <c r="G1053" t="s">
        <v>60</v>
      </c>
      <c r="H1053">
        <v>5</v>
      </c>
      <c r="I1053">
        <v>2043.73</v>
      </c>
      <c r="J1053">
        <v>10218.65</v>
      </c>
      <c r="K1053">
        <v>1244.46</v>
      </c>
      <c r="L1053" t="s">
        <v>18</v>
      </c>
      <c r="M1053">
        <f>YEAR(SalesData[[#This Row],[Order Date]])</f>
        <v>2024</v>
      </c>
      <c r="N1053">
        <f>MONTH(SalesData[[#This Row],[Order Date]])</f>
        <v>8</v>
      </c>
      <c r="O1053" t="str">
        <f>TEXT(SalesData[[#This Row],[Order Date]],"mmmm")</f>
        <v>August</v>
      </c>
      <c r="P1053" t="str">
        <f>TEXT(SalesData[[#This Row],[Order Date]], "mmmm yyyyy")</f>
        <v>August 2024</v>
      </c>
      <c r="Q1053" s="3">
        <f>IF(SalesData[[#This Row],[Total Sales]]=0,0,SalesData[[#This Row],[Profit]]/SalesData[[#This Row],[Total Sales]])</f>
        <v>0.12178321011092465</v>
      </c>
    </row>
    <row r="1054" spans="1:17" x14ac:dyDescent="0.3">
      <c r="A1054" t="s">
        <v>1103</v>
      </c>
      <c r="B1054" s="2">
        <v>45510</v>
      </c>
      <c r="C1054" t="s">
        <v>41</v>
      </c>
      <c r="D1054" t="s">
        <v>67</v>
      </c>
      <c r="E1054" t="s">
        <v>15</v>
      </c>
      <c r="F1054" t="s">
        <v>46</v>
      </c>
      <c r="G1054" t="s">
        <v>53</v>
      </c>
      <c r="H1054">
        <v>1</v>
      </c>
      <c r="I1054">
        <v>1962.21</v>
      </c>
      <c r="J1054">
        <v>1962.21</v>
      </c>
      <c r="K1054">
        <v>305.16000000000003</v>
      </c>
      <c r="L1054" t="s">
        <v>34</v>
      </c>
      <c r="M1054">
        <f>YEAR(SalesData[[#This Row],[Order Date]])</f>
        <v>2024</v>
      </c>
      <c r="N1054">
        <f>MONTH(SalesData[[#This Row],[Order Date]])</f>
        <v>8</v>
      </c>
      <c r="O1054" t="str">
        <f>TEXT(SalesData[[#This Row],[Order Date]],"mmmm")</f>
        <v>August</v>
      </c>
      <c r="P1054" t="str">
        <f>TEXT(SalesData[[#This Row],[Order Date]], "mmmm yyyyy")</f>
        <v>August 2024</v>
      </c>
      <c r="Q1054" s="3">
        <f>IF(SalesData[[#This Row],[Total Sales]]=0,0,SalesData[[#This Row],[Profit]]/SalesData[[#This Row],[Total Sales]])</f>
        <v>0.15551852248230313</v>
      </c>
    </row>
    <row r="1055" spans="1:17" x14ac:dyDescent="0.3">
      <c r="A1055" t="s">
        <v>1104</v>
      </c>
      <c r="B1055" s="2">
        <v>45510</v>
      </c>
      <c r="C1055" t="s">
        <v>13</v>
      </c>
      <c r="D1055" t="s">
        <v>14</v>
      </c>
      <c r="E1055" t="s">
        <v>37</v>
      </c>
      <c r="F1055" t="s">
        <v>49</v>
      </c>
      <c r="G1055" t="s">
        <v>94</v>
      </c>
      <c r="H1055">
        <v>3</v>
      </c>
      <c r="I1055">
        <v>377.94</v>
      </c>
      <c r="J1055">
        <v>1133.82</v>
      </c>
      <c r="K1055">
        <v>116.48</v>
      </c>
      <c r="L1055" t="s">
        <v>34</v>
      </c>
      <c r="M1055">
        <f>YEAR(SalesData[[#This Row],[Order Date]])</f>
        <v>2024</v>
      </c>
      <c r="N1055">
        <f>MONTH(SalesData[[#This Row],[Order Date]])</f>
        <v>8</v>
      </c>
      <c r="O1055" t="str">
        <f>TEXT(SalesData[[#This Row],[Order Date]],"mmmm")</f>
        <v>August</v>
      </c>
      <c r="P1055" t="str">
        <f>TEXT(SalesData[[#This Row],[Order Date]], "mmmm yyyyy")</f>
        <v>August 2024</v>
      </c>
      <c r="Q1055" s="3">
        <f>IF(SalesData[[#This Row],[Total Sales]]=0,0,SalesData[[#This Row],[Profit]]/SalesData[[#This Row],[Total Sales]])</f>
        <v>0.10273235610590747</v>
      </c>
    </row>
    <row r="1056" spans="1:17" x14ac:dyDescent="0.3">
      <c r="A1056" t="s">
        <v>1105</v>
      </c>
      <c r="B1056" s="2">
        <v>45515</v>
      </c>
      <c r="C1056" t="s">
        <v>13</v>
      </c>
      <c r="D1056" t="s">
        <v>14</v>
      </c>
      <c r="E1056" t="s">
        <v>27</v>
      </c>
      <c r="F1056" t="s">
        <v>32</v>
      </c>
      <c r="G1056" t="s">
        <v>60</v>
      </c>
      <c r="H1056">
        <v>8</v>
      </c>
      <c r="I1056">
        <v>2212.0300000000002</v>
      </c>
      <c r="J1056">
        <v>17696.240000000002</v>
      </c>
      <c r="K1056">
        <v>2143.6999999999998</v>
      </c>
      <c r="L1056" t="s">
        <v>18</v>
      </c>
      <c r="M1056">
        <f>YEAR(SalesData[[#This Row],[Order Date]])</f>
        <v>2024</v>
      </c>
      <c r="N1056">
        <f>MONTH(SalesData[[#This Row],[Order Date]])</f>
        <v>8</v>
      </c>
      <c r="O1056" t="str">
        <f>TEXT(SalesData[[#This Row],[Order Date]],"mmmm")</f>
        <v>August</v>
      </c>
      <c r="P1056" t="str">
        <f>TEXT(SalesData[[#This Row],[Order Date]], "mmmm yyyyy")</f>
        <v>August 2024</v>
      </c>
      <c r="Q1056" s="3">
        <f>IF(SalesData[[#This Row],[Total Sales]]=0,0,SalesData[[#This Row],[Profit]]/SalesData[[#This Row],[Total Sales]])</f>
        <v>0.12113872777493974</v>
      </c>
    </row>
    <row r="1057" spans="1:17" x14ac:dyDescent="0.3">
      <c r="A1057" t="s">
        <v>1106</v>
      </c>
      <c r="B1057" s="2">
        <v>45515</v>
      </c>
      <c r="C1057" t="s">
        <v>20</v>
      </c>
      <c r="D1057" t="s">
        <v>121</v>
      </c>
      <c r="E1057" t="s">
        <v>27</v>
      </c>
      <c r="F1057" t="s">
        <v>16</v>
      </c>
      <c r="G1057" t="s">
        <v>38</v>
      </c>
      <c r="H1057">
        <v>1</v>
      </c>
      <c r="I1057">
        <v>784.01</v>
      </c>
      <c r="J1057">
        <v>784.01</v>
      </c>
      <c r="K1057">
        <v>127</v>
      </c>
      <c r="L1057" t="s">
        <v>18</v>
      </c>
      <c r="M1057">
        <f>YEAR(SalesData[[#This Row],[Order Date]])</f>
        <v>2024</v>
      </c>
      <c r="N1057">
        <f>MONTH(SalesData[[#This Row],[Order Date]])</f>
        <v>8</v>
      </c>
      <c r="O1057" t="str">
        <f>TEXT(SalesData[[#This Row],[Order Date]],"mmmm")</f>
        <v>August</v>
      </c>
      <c r="P1057" t="str">
        <f>TEXT(SalesData[[#This Row],[Order Date]], "mmmm yyyyy")</f>
        <v>August 2024</v>
      </c>
      <c r="Q1057" s="3">
        <f>IF(SalesData[[#This Row],[Total Sales]]=0,0,SalesData[[#This Row],[Profit]]/SalesData[[#This Row],[Total Sales]])</f>
        <v>0.16198772974834505</v>
      </c>
    </row>
    <row r="1058" spans="1:17" x14ac:dyDescent="0.3">
      <c r="A1058" t="s">
        <v>1107</v>
      </c>
      <c r="B1058" s="2">
        <v>45515</v>
      </c>
      <c r="C1058" t="s">
        <v>13</v>
      </c>
      <c r="D1058" t="s">
        <v>14</v>
      </c>
      <c r="E1058" t="s">
        <v>15</v>
      </c>
      <c r="F1058" t="s">
        <v>16</v>
      </c>
      <c r="G1058" t="s">
        <v>82</v>
      </c>
      <c r="H1058">
        <v>5</v>
      </c>
      <c r="I1058">
        <v>1452.12</v>
      </c>
      <c r="J1058">
        <v>7260.6</v>
      </c>
      <c r="K1058">
        <v>2149.62</v>
      </c>
      <c r="L1058" t="s">
        <v>34</v>
      </c>
      <c r="M1058">
        <f>YEAR(SalesData[[#This Row],[Order Date]])</f>
        <v>2024</v>
      </c>
      <c r="N1058">
        <f>MONTH(SalesData[[#This Row],[Order Date]])</f>
        <v>8</v>
      </c>
      <c r="O1058" t="str">
        <f>TEXT(SalesData[[#This Row],[Order Date]],"mmmm")</f>
        <v>August</v>
      </c>
      <c r="P1058" t="str">
        <f>TEXT(SalesData[[#This Row],[Order Date]], "mmmm yyyyy")</f>
        <v>August 2024</v>
      </c>
      <c r="Q1058" s="3">
        <f>IF(SalesData[[#This Row],[Total Sales]]=0,0,SalesData[[#This Row],[Profit]]/SalesData[[#This Row],[Total Sales]])</f>
        <v>0.29606644079001732</v>
      </c>
    </row>
    <row r="1059" spans="1:17" x14ac:dyDescent="0.3">
      <c r="A1059" t="s">
        <v>1108</v>
      </c>
      <c r="B1059" s="2">
        <v>45515</v>
      </c>
      <c r="C1059" t="s">
        <v>30</v>
      </c>
      <c r="D1059" t="s">
        <v>52</v>
      </c>
      <c r="E1059" t="s">
        <v>27</v>
      </c>
      <c r="F1059" t="s">
        <v>32</v>
      </c>
      <c r="G1059" t="s">
        <v>60</v>
      </c>
      <c r="H1059">
        <v>2</v>
      </c>
      <c r="I1059">
        <v>642.64</v>
      </c>
      <c r="J1059">
        <v>1285.28</v>
      </c>
      <c r="K1059">
        <v>257.20999999999998</v>
      </c>
      <c r="L1059" t="s">
        <v>34</v>
      </c>
      <c r="M1059">
        <f>YEAR(SalesData[[#This Row],[Order Date]])</f>
        <v>2024</v>
      </c>
      <c r="N1059">
        <f>MONTH(SalesData[[#This Row],[Order Date]])</f>
        <v>8</v>
      </c>
      <c r="O1059" t="str">
        <f>TEXT(SalesData[[#This Row],[Order Date]],"mmmm")</f>
        <v>August</v>
      </c>
      <c r="P1059" t="str">
        <f>TEXT(SalesData[[#This Row],[Order Date]], "mmmm yyyyy")</f>
        <v>August 2024</v>
      </c>
      <c r="Q1059" s="3">
        <f>IF(SalesData[[#This Row],[Total Sales]]=0,0,SalesData[[#This Row],[Profit]]/SalesData[[#This Row],[Total Sales]])</f>
        <v>0.20011981824971989</v>
      </c>
    </row>
    <row r="1060" spans="1:17" x14ac:dyDescent="0.3">
      <c r="A1060" t="s">
        <v>1109</v>
      </c>
      <c r="B1060" s="2">
        <v>45516</v>
      </c>
      <c r="C1060" t="s">
        <v>13</v>
      </c>
      <c r="D1060" t="s">
        <v>14</v>
      </c>
      <c r="E1060" t="s">
        <v>15</v>
      </c>
      <c r="F1060" t="s">
        <v>32</v>
      </c>
      <c r="G1060" t="s">
        <v>99</v>
      </c>
      <c r="H1060">
        <v>5</v>
      </c>
      <c r="I1060">
        <v>274.68</v>
      </c>
      <c r="J1060">
        <v>1373.4</v>
      </c>
      <c r="K1060">
        <v>302.82</v>
      </c>
      <c r="L1060" t="s">
        <v>34</v>
      </c>
      <c r="M1060">
        <f>YEAR(SalesData[[#This Row],[Order Date]])</f>
        <v>2024</v>
      </c>
      <c r="N1060">
        <f>MONTH(SalesData[[#This Row],[Order Date]])</f>
        <v>8</v>
      </c>
      <c r="O1060" t="str">
        <f>TEXT(SalesData[[#This Row],[Order Date]],"mmmm")</f>
        <v>August</v>
      </c>
      <c r="P1060" t="str">
        <f>TEXT(SalesData[[#This Row],[Order Date]], "mmmm yyyyy")</f>
        <v>August 2024</v>
      </c>
      <c r="Q1060" s="3">
        <f>IF(SalesData[[#This Row],[Total Sales]]=0,0,SalesData[[#This Row],[Profit]]/SalesData[[#This Row],[Total Sales]])</f>
        <v>0.2204892966360856</v>
      </c>
    </row>
    <row r="1061" spans="1:17" x14ac:dyDescent="0.3">
      <c r="A1061" t="s">
        <v>1110</v>
      </c>
      <c r="B1061" s="2">
        <v>45518</v>
      </c>
      <c r="C1061" t="s">
        <v>20</v>
      </c>
      <c r="D1061" t="s">
        <v>21</v>
      </c>
      <c r="E1061" t="s">
        <v>37</v>
      </c>
      <c r="F1061" t="s">
        <v>22</v>
      </c>
      <c r="G1061" t="s">
        <v>23</v>
      </c>
      <c r="H1061">
        <v>3</v>
      </c>
      <c r="I1061">
        <v>1474.2</v>
      </c>
      <c r="J1061">
        <v>4422.6000000000004</v>
      </c>
      <c r="K1061">
        <v>1205.72</v>
      </c>
      <c r="L1061" t="s">
        <v>18</v>
      </c>
      <c r="M1061">
        <f>YEAR(SalesData[[#This Row],[Order Date]])</f>
        <v>2024</v>
      </c>
      <c r="N1061">
        <f>MONTH(SalesData[[#This Row],[Order Date]])</f>
        <v>8</v>
      </c>
      <c r="O1061" t="str">
        <f>TEXT(SalesData[[#This Row],[Order Date]],"mmmm")</f>
        <v>August</v>
      </c>
      <c r="P1061" t="str">
        <f>TEXT(SalesData[[#This Row],[Order Date]], "mmmm yyyyy")</f>
        <v>August 2024</v>
      </c>
      <c r="Q1061" s="3">
        <f>IF(SalesData[[#This Row],[Total Sales]]=0,0,SalesData[[#This Row],[Profit]]/SalesData[[#This Row],[Total Sales]])</f>
        <v>0.27262696151585036</v>
      </c>
    </row>
    <row r="1062" spans="1:17" x14ac:dyDescent="0.3">
      <c r="A1062" t="s">
        <v>1111</v>
      </c>
      <c r="B1062" s="2">
        <v>45518</v>
      </c>
      <c r="C1062" t="s">
        <v>20</v>
      </c>
      <c r="D1062" t="s">
        <v>21</v>
      </c>
      <c r="E1062" t="s">
        <v>15</v>
      </c>
      <c r="F1062" t="s">
        <v>32</v>
      </c>
      <c r="G1062" t="s">
        <v>60</v>
      </c>
      <c r="H1062">
        <v>9</v>
      </c>
      <c r="I1062">
        <v>1008.37</v>
      </c>
      <c r="J1062">
        <v>9075.33</v>
      </c>
      <c r="K1062">
        <v>1402.97</v>
      </c>
      <c r="L1062" t="s">
        <v>18</v>
      </c>
      <c r="M1062">
        <f>YEAR(SalesData[[#This Row],[Order Date]])</f>
        <v>2024</v>
      </c>
      <c r="N1062">
        <f>MONTH(SalesData[[#This Row],[Order Date]])</f>
        <v>8</v>
      </c>
      <c r="O1062" t="str">
        <f>TEXT(SalesData[[#This Row],[Order Date]],"mmmm")</f>
        <v>August</v>
      </c>
      <c r="P1062" t="str">
        <f>TEXT(SalesData[[#This Row],[Order Date]], "mmmm yyyyy")</f>
        <v>August 2024</v>
      </c>
      <c r="Q1062" s="3">
        <f>IF(SalesData[[#This Row],[Total Sales]]=0,0,SalesData[[#This Row],[Profit]]/SalesData[[#This Row],[Total Sales]])</f>
        <v>0.15459162366547552</v>
      </c>
    </row>
    <row r="1063" spans="1:17" x14ac:dyDescent="0.3">
      <c r="A1063" t="s">
        <v>1112</v>
      </c>
      <c r="B1063" s="2">
        <v>45522</v>
      </c>
      <c r="C1063" t="s">
        <v>13</v>
      </c>
      <c r="D1063" t="s">
        <v>36</v>
      </c>
      <c r="E1063" t="s">
        <v>15</v>
      </c>
      <c r="F1063" t="s">
        <v>22</v>
      </c>
      <c r="G1063" t="s">
        <v>43</v>
      </c>
      <c r="H1063">
        <v>8</v>
      </c>
      <c r="I1063">
        <v>1057.02</v>
      </c>
      <c r="J1063">
        <v>8456.16</v>
      </c>
      <c r="K1063">
        <v>2266.02</v>
      </c>
      <c r="L1063" t="s">
        <v>34</v>
      </c>
      <c r="M1063">
        <f>YEAR(SalesData[[#This Row],[Order Date]])</f>
        <v>2024</v>
      </c>
      <c r="N1063">
        <f>MONTH(SalesData[[#This Row],[Order Date]])</f>
        <v>8</v>
      </c>
      <c r="O1063" t="str">
        <f>TEXT(SalesData[[#This Row],[Order Date]],"mmmm")</f>
        <v>August</v>
      </c>
      <c r="P1063" t="str">
        <f>TEXT(SalesData[[#This Row],[Order Date]], "mmmm yyyyy")</f>
        <v>August 2024</v>
      </c>
      <c r="Q1063" s="3">
        <f>IF(SalesData[[#This Row],[Total Sales]]=0,0,SalesData[[#This Row],[Profit]]/SalesData[[#This Row],[Total Sales]])</f>
        <v>0.26797269682692854</v>
      </c>
    </row>
    <row r="1064" spans="1:17" x14ac:dyDescent="0.3">
      <c r="A1064" t="s">
        <v>1113</v>
      </c>
      <c r="B1064" s="2">
        <v>45525</v>
      </c>
      <c r="C1064" t="s">
        <v>13</v>
      </c>
      <c r="D1064" t="s">
        <v>36</v>
      </c>
      <c r="E1064" t="s">
        <v>15</v>
      </c>
      <c r="F1064" t="s">
        <v>16</v>
      </c>
      <c r="G1064" t="s">
        <v>17</v>
      </c>
      <c r="H1064">
        <v>6</v>
      </c>
      <c r="I1064">
        <v>1376.36</v>
      </c>
      <c r="J1064">
        <v>8258.16</v>
      </c>
      <c r="K1064">
        <v>1396.01</v>
      </c>
      <c r="L1064" t="s">
        <v>18</v>
      </c>
      <c r="M1064">
        <f>YEAR(SalesData[[#This Row],[Order Date]])</f>
        <v>2024</v>
      </c>
      <c r="N1064">
        <f>MONTH(SalesData[[#This Row],[Order Date]])</f>
        <v>8</v>
      </c>
      <c r="O1064" t="str">
        <f>TEXT(SalesData[[#This Row],[Order Date]],"mmmm")</f>
        <v>August</v>
      </c>
      <c r="P1064" t="str">
        <f>TEXT(SalesData[[#This Row],[Order Date]], "mmmm yyyyy")</f>
        <v>August 2024</v>
      </c>
      <c r="Q1064" s="3">
        <f>IF(SalesData[[#This Row],[Total Sales]]=0,0,SalesData[[#This Row],[Profit]]/SalesData[[#This Row],[Total Sales]])</f>
        <v>0.16904613134160637</v>
      </c>
    </row>
    <row r="1065" spans="1:17" x14ac:dyDescent="0.3">
      <c r="A1065" t="s">
        <v>1114</v>
      </c>
      <c r="B1065" s="2">
        <v>45525</v>
      </c>
      <c r="C1065" t="s">
        <v>25</v>
      </c>
      <c r="D1065" t="s">
        <v>26</v>
      </c>
      <c r="E1065" t="s">
        <v>37</v>
      </c>
      <c r="F1065" t="s">
        <v>49</v>
      </c>
      <c r="G1065" t="s">
        <v>72</v>
      </c>
      <c r="H1065">
        <v>1</v>
      </c>
      <c r="I1065">
        <v>1622.98</v>
      </c>
      <c r="J1065">
        <v>1622.98</v>
      </c>
      <c r="K1065">
        <v>189.61</v>
      </c>
      <c r="L1065" t="s">
        <v>34</v>
      </c>
      <c r="M1065">
        <f>YEAR(SalesData[[#This Row],[Order Date]])</f>
        <v>2024</v>
      </c>
      <c r="N1065">
        <f>MONTH(SalesData[[#This Row],[Order Date]])</f>
        <v>8</v>
      </c>
      <c r="O1065" t="str">
        <f>TEXT(SalesData[[#This Row],[Order Date]],"mmmm")</f>
        <v>August</v>
      </c>
      <c r="P1065" t="str">
        <f>TEXT(SalesData[[#This Row],[Order Date]], "mmmm yyyyy")</f>
        <v>August 2024</v>
      </c>
      <c r="Q1065" s="3">
        <f>IF(SalesData[[#This Row],[Total Sales]]=0,0,SalesData[[#This Row],[Profit]]/SalesData[[#This Row],[Total Sales]])</f>
        <v>0.11682830349110895</v>
      </c>
    </row>
    <row r="1066" spans="1:17" x14ac:dyDescent="0.3">
      <c r="A1066" t="s">
        <v>1115</v>
      </c>
      <c r="B1066" s="2">
        <v>45525</v>
      </c>
      <c r="C1066" t="s">
        <v>41</v>
      </c>
      <c r="D1066" t="s">
        <v>67</v>
      </c>
      <c r="E1066" t="s">
        <v>37</v>
      </c>
      <c r="F1066" t="s">
        <v>46</v>
      </c>
      <c r="G1066" t="s">
        <v>53</v>
      </c>
      <c r="H1066">
        <v>4</v>
      </c>
      <c r="I1066">
        <v>2074.8200000000002</v>
      </c>
      <c r="J1066">
        <v>8299.2800000000007</v>
      </c>
      <c r="K1066">
        <v>1361.16</v>
      </c>
      <c r="L1066" t="s">
        <v>34</v>
      </c>
      <c r="M1066">
        <f>YEAR(SalesData[[#This Row],[Order Date]])</f>
        <v>2024</v>
      </c>
      <c r="N1066">
        <f>MONTH(SalesData[[#This Row],[Order Date]])</f>
        <v>8</v>
      </c>
      <c r="O1066" t="str">
        <f>TEXT(SalesData[[#This Row],[Order Date]],"mmmm")</f>
        <v>August</v>
      </c>
      <c r="P1066" t="str">
        <f>TEXT(SalesData[[#This Row],[Order Date]], "mmmm yyyyy")</f>
        <v>August 2024</v>
      </c>
      <c r="Q1066" s="3">
        <f>IF(SalesData[[#This Row],[Total Sales]]=0,0,SalesData[[#This Row],[Profit]]/SalesData[[#This Row],[Total Sales]])</f>
        <v>0.16400940804503522</v>
      </c>
    </row>
    <row r="1067" spans="1:17" x14ac:dyDescent="0.3">
      <c r="A1067" t="s">
        <v>1116</v>
      </c>
      <c r="B1067" s="2">
        <v>45525</v>
      </c>
      <c r="C1067" t="s">
        <v>25</v>
      </c>
      <c r="D1067" t="s">
        <v>26</v>
      </c>
      <c r="E1067" t="s">
        <v>27</v>
      </c>
      <c r="F1067" t="s">
        <v>49</v>
      </c>
      <c r="G1067" t="s">
        <v>72</v>
      </c>
      <c r="H1067">
        <v>5</v>
      </c>
      <c r="I1067">
        <v>284.5</v>
      </c>
      <c r="J1067">
        <v>1422.5</v>
      </c>
      <c r="K1067">
        <v>148.97999999999999</v>
      </c>
      <c r="L1067" t="s">
        <v>18</v>
      </c>
      <c r="M1067">
        <f>YEAR(SalesData[[#This Row],[Order Date]])</f>
        <v>2024</v>
      </c>
      <c r="N1067">
        <f>MONTH(SalesData[[#This Row],[Order Date]])</f>
        <v>8</v>
      </c>
      <c r="O1067" t="str">
        <f>TEXT(SalesData[[#This Row],[Order Date]],"mmmm")</f>
        <v>August</v>
      </c>
      <c r="P1067" t="str">
        <f>TEXT(SalesData[[#This Row],[Order Date]], "mmmm yyyyy")</f>
        <v>August 2024</v>
      </c>
      <c r="Q1067" s="3">
        <f>IF(SalesData[[#This Row],[Total Sales]]=0,0,SalesData[[#This Row],[Profit]]/SalesData[[#This Row],[Total Sales]])</f>
        <v>0.1047311072056239</v>
      </c>
    </row>
    <row r="1068" spans="1:17" x14ac:dyDescent="0.3">
      <c r="A1068" t="s">
        <v>1117</v>
      </c>
      <c r="B1068" s="2">
        <v>45525</v>
      </c>
      <c r="C1068" t="s">
        <v>30</v>
      </c>
      <c r="D1068" t="s">
        <v>52</v>
      </c>
      <c r="E1068" t="s">
        <v>15</v>
      </c>
      <c r="F1068" t="s">
        <v>32</v>
      </c>
      <c r="G1068" t="s">
        <v>99</v>
      </c>
      <c r="H1068">
        <v>8</v>
      </c>
      <c r="I1068">
        <v>376.14</v>
      </c>
      <c r="J1068">
        <v>3009.12</v>
      </c>
      <c r="K1068">
        <v>714.46</v>
      </c>
      <c r="L1068" t="s">
        <v>34</v>
      </c>
      <c r="M1068">
        <f>YEAR(SalesData[[#This Row],[Order Date]])</f>
        <v>2024</v>
      </c>
      <c r="N1068">
        <f>MONTH(SalesData[[#This Row],[Order Date]])</f>
        <v>8</v>
      </c>
      <c r="O1068" t="str">
        <f>TEXT(SalesData[[#This Row],[Order Date]],"mmmm")</f>
        <v>August</v>
      </c>
      <c r="P1068" t="str">
        <f>TEXT(SalesData[[#This Row],[Order Date]], "mmmm yyyyy")</f>
        <v>August 2024</v>
      </c>
      <c r="Q1068" s="3">
        <f>IF(SalesData[[#This Row],[Total Sales]]=0,0,SalesData[[#This Row],[Profit]]/SalesData[[#This Row],[Total Sales]])</f>
        <v>0.23743154144733347</v>
      </c>
    </row>
    <row r="1069" spans="1:17" x14ac:dyDescent="0.3">
      <c r="A1069" t="s">
        <v>1118</v>
      </c>
      <c r="B1069" s="2">
        <v>45525</v>
      </c>
      <c r="C1069" t="s">
        <v>20</v>
      </c>
      <c r="D1069" t="s">
        <v>21</v>
      </c>
      <c r="E1069" t="s">
        <v>15</v>
      </c>
      <c r="F1069" t="s">
        <v>16</v>
      </c>
      <c r="G1069" t="s">
        <v>28</v>
      </c>
      <c r="H1069">
        <v>7</v>
      </c>
      <c r="I1069">
        <v>1217.27</v>
      </c>
      <c r="J1069">
        <v>8520.89</v>
      </c>
      <c r="K1069">
        <v>1237.28</v>
      </c>
      <c r="L1069" t="s">
        <v>34</v>
      </c>
      <c r="M1069">
        <f>YEAR(SalesData[[#This Row],[Order Date]])</f>
        <v>2024</v>
      </c>
      <c r="N1069">
        <f>MONTH(SalesData[[#This Row],[Order Date]])</f>
        <v>8</v>
      </c>
      <c r="O1069" t="str">
        <f>TEXT(SalesData[[#This Row],[Order Date]],"mmmm")</f>
        <v>August</v>
      </c>
      <c r="P1069" t="str">
        <f>TEXT(SalesData[[#This Row],[Order Date]], "mmmm yyyyy")</f>
        <v>August 2024</v>
      </c>
      <c r="Q1069" s="3">
        <f>IF(SalesData[[#This Row],[Total Sales]]=0,0,SalesData[[#This Row],[Profit]]/SalesData[[#This Row],[Total Sales]])</f>
        <v>0.14520548909796982</v>
      </c>
    </row>
    <row r="1070" spans="1:17" x14ac:dyDescent="0.3">
      <c r="A1070" t="s">
        <v>1119</v>
      </c>
      <c r="B1070" s="2">
        <v>45525</v>
      </c>
      <c r="C1070" t="s">
        <v>41</v>
      </c>
      <c r="D1070" t="s">
        <v>42</v>
      </c>
      <c r="E1070" t="s">
        <v>37</v>
      </c>
      <c r="F1070" t="s">
        <v>16</v>
      </c>
      <c r="G1070" t="s">
        <v>28</v>
      </c>
      <c r="H1070">
        <v>3</v>
      </c>
      <c r="I1070">
        <v>94.69</v>
      </c>
      <c r="J1070">
        <v>284.07</v>
      </c>
      <c r="K1070">
        <v>68</v>
      </c>
      <c r="L1070" t="s">
        <v>34</v>
      </c>
      <c r="M1070">
        <f>YEAR(SalesData[[#This Row],[Order Date]])</f>
        <v>2024</v>
      </c>
      <c r="N1070">
        <f>MONTH(SalesData[[#This Row],[Order Date]])</f>
        <v>8</v>
      </c>
      <c r="O1070" t="str">
        <f>TEXT(SalesData[[#This Row],[Order Date]],"mmmm")</f>
        <v>August</v>
      </c>
      <c r="P1070" t="str">
        <f>TEXT(SalesData[[#This Row],[Order Date]], "mmmm yyyyy")</f>
        <v>August 2024</v>
      </c>
      <c r="Q1070" s="3">
        <f>IF(SalesData[[#This Row],[Total Sales]]=0,0,SalesData[[#This Row],[Profit]]/SalesData[[#This Row],[Total Sales]])</f>
        <v>0.23937761819269898</v>
      </c>
    </row>
    <row r="1071" spans="1:17" x14ac:dyDescent="0.3">
      <c r="A1071" t="s">
        <v>1120</v>
      </c>
      <c r="B1071" s="2">
        <v>45525</v>
      </c>
      <c r="C1071" t="s">
        <v>25</v>
      </c>
      <c r="D1071" t="s">
        <v>26</v>
      </c>
      <c r="E1071" t="s">
        <v>37</v>
      </c>
      <c r="F1071" t="s">
        <v>46</v>
      </c>
      <c r="G1071" t="s">
        <v>53</v>
      </c>
      <c r="H1071">
        <v>3</v>
      </c>
      <c r="I1071">
        <v>1432.88</v>
      </c>
      <c r="J1071">
        <v>4298.6400000000003</v>
      </c>
      <c r="K1071">
        <v>594.74</v>
      </c>
      <c r="L1071" t="s">
        <v>18</v>
      </c>
      <c r="M1071">
        <f>YEAR(SalesData[[#This Row],[Order Date]])</f>
        <v>2024</v>
      </c>
      <c r="N1071">
        <f>MONTH(SalesData[[#This Row],[Order Date]])</f>
        <v>8</v>
      </c>
      <c r="O1071" t="str">
        <f>TEXT(SalesData[[#This Row],[Order Date]],"mmmm")</f>
        <v>August</v>
      </c>
      <c r="P1071" t="str">
        <f>TEXT(SalesData[[#This Row],[Order Date]], "mmmm yyyyy")</f>
        <v>August 2024</v>
      </c>
      <c r="Q1071" s="3">
        <f>IF(SalesData[[#This Row],[Total Sales]]=0,0,SalesData[[#This Row],[Profit]]/SalesData[[#This Row],[Total Sales]])</f>
        <v>0.1383553868200175</v>
      </c>
    </row>
    <row r="1072" spans="1:17" x14ac:dyDescent="0.3">
      <c r="A1072" t="s">
        <v>1121</v>
      </c>
      <c r="B1072" s="2">
        <v>45525</v>
      </c>
      <c r="C1072" t="s">
        <v>13</v>
      </c>
      <c r="D1072" t="s">
        <v>14</v>
      </c>
      <c r="E1072" t="s">
        <v>37</v>
      </c>
      <c r="F1072" t="s">
        <v>46</v>
      </c>
      <c r="G1072" t="s">
        <v>123</v>
      </c>
      <c r="H1072">
        <v>3</v>
      </c>
      <c r="I1072">
        <v>322.43</v>
      </c>
      <c r="J1072">
        <v>967.29</v>
      </c>
      <c r="K1072">
        <v>192.03</v>
      </c>
      <c r="L1072" t="s">
        <v>34</v>
      </c>
      <c r="M1072">
        <f>YEAR(SalesData[[#This Row],[Order Date]])</f>
        <v>2024</v>
      </c>
      <c r="N1072">
        <f>MONTH(SalesData[[#This Row],[Order Date]])</f>
        <v>8</v>
      </c>
      <c r="O1072" t="str">
        <f>TEXT(SalesData[[#This Row],[Order Date]],"mmmm")</f>
        <v>August</v>
      </c>
      <c r="P1072" t="str">
        <f>TEXT(SalesData[[#This Row],[Order Date]], "mmmm yyyyy")</f>
        <v>August 2024</v>
      </c>
      <c r="Q1072" s="3">
        <f>IF(SalesData[[#This Row],[Total Sales]]=0,0,SalesData[[#This Row],[Profit]]/SalesData[[#This Row],[Total Sales]])</f>
        <v>0.19852371057283752</v>
      </c>
    </row>
    <row r="1073" spans="1:17" x14ac:dyDescent="0.3">
      <c r="A1073" t="s">
        <v>1122</v>
      </c>
      <c r="B1073" s="2">
        <v>45525</v>
      </c>
      <c r="C1073" t="s">
        <v>25</v>
      </c>
      <c r="D1073" t="s">
        <v>71</v>
      </c>
      <c r="E1073" t="s">
        <v>37</v>
      </c>
      <c r="F1073" t="s">
        <v>49</v>
      </c>
      <c r="G1073" t="s">
        <v>72</v>
      </c>
      <c r="H1073">
        <v>9</v>
      </c>
      <c r="I1073">
        <v>62.4</v>
      </c>
      <c r="J1073">
        <v>561.6</v>
      </c>
      <c r="K1073">
        <v>74.22</v>
      </c>
      <c r="L1073" t="s">
        <v>18</v>
      </c>
      <c r="M1073">
        <f>YEAR(SalesData[[#This Row],[Order Date]])</f>
        <v>2024</v>
      </c>
      <c r="N1073">
        <f>MONTH(SalesData[[#This Row],[Order Date]])</f>
        <v>8</v>
      </c>
      <c r="O1073" t="str">
        <f>TEXT(SalesData[[#This Row],[Order Date]],"mmmm")</f>
        <v>August</v>
      </c>
      <c r="P1073" t="str">
        <f>TEXT(SalesData[[#This Row],[Order Date]], "mmmm yyyyy")</f>
        <v>August 2024</v>
      </c>
      <c r="Q1073" s="3">
        <f>IF(SalesData[[#This Row],[Total Sales]]=0,0,SalesData[[#This Row],[Profit]]/SalesData[[#This Row],[Total Sales]])</f>
        <v>0.13215811965811966</v>
      </c>
    </row>
    <row r="1074" spans="1:17" x14ac:dyDescent="0.3">
      <c r="A1074" t="s">
        <v>1123</v>
      </c>
      <c r="B1074" s="2">
        <v>45525</v>
      </c>
      <c r="C1074" t="s">
        <v>41</v>
      </c>
      <c r="D1074" t="s">
        <v>67</v>
      </c>
      <c r="E1074" t="s">
        <v>37</v>
      </c>
      <c r="F1074" t="s">
        <v>32</v>
      </c>
      <c r="G1074" t="s">
        <v>33</v>
      </c>
      <c r="H1074">
        <v>7</v>
      </c>
      <c r="I1074">
        <v>2009.65</v>
      </c>
      <c r="J1074">
        <v>14067.55</v>
      </c>
      <c r="K1074">
        <v>2603.1</v>
      </c>
      <c r="L1074" t="s">
        <v>18</v>
      </c>
      <c r="M1074">
        <f>YEAR(SalesData[[#This Row],[Order Date]])</f>
        <v>2024</v>
      </c>
      <c r="N1074">
        <f>MONTH(SalesData[[#This Row],[Order Date]])</f>
        <v>8</v>
      </c>
      <c r="O1074" t="str">
        <f>TEXT(SalesData[[#This Row],[Order Date]],"mmmm")</f>
        <v>August</v>
      </c>
      <c r="P1074" t="str">
        <f>TEXT(SalesData[[#This Row],[Order Date]], "mmmm yyyyy")</f>
        <v>August 2024</v>
      </c>
      <c r="Q1074" s="3">
        <f>IF(SalesData[[#This Row],[Total Sales]]=0,0,SalesData[[#This Row],[Profit]]/SalesData[[#This Row],[Total Sales]])</f>
        <v>0.18504288237823929</v>
      </c>
    </row>
    <row r="1075" spans="1:17" x14ac:dyDescent="0.3">
      <c r="A1075" t="s">
        <v>1124</v>
      </c>
      <c r="B1075" s="2">
        <v>45527</v>
      </c>
      <c r="C1075" t="s">
        <v>25</v>
      </c>
      <c r="D1075" t="s">
        <v>26</v>
      </c>
      <c r="E1075" t="s">
        <v>37</v>
      </c>
      <c r="F1075" t="s">
        <v>16</v>
      </c>
      <c r="G1075" t="s">
        <v>38</v>
      </c>
      <c r="H1075">
        <v>2</v>
      </c>
      <c r="I1075">
        <v>775.95</v>
      </c>
      <c r="J1075">
        <v>1551.9</v>
      </c>
      <c r="K1075">
        <v>227.7</v>
      </c>
      <c r="L1075" t="s">
        <v>18</v>
      </c>
      <c r="M1075">
        <f>YEAR(SalesData[[#This Row],[Order Date]])</f>
        <v>2024</v>
      </c>
      <c r="N1075">
        <f>MONTH(SalesData[[#This Row],[Order Date]])</f>
        <v>8</v>
      </c>
      <c r="O1075" t="str">
        <f>TEXT(SalesData[[#This Row],[Order Date]],"mmmm")</f>
        <v>August</v>
      </c>
      <c r="P1075" t="str">
        <f>TEXT(SalesData[[#This Row],[Order Date]], "mmmm yyyyy")</f>
        <v>August 2024</v>
      </c>
      <c r="Q1075" s="3">
        <f>IF(SalesData[[#This Row],[Total Sales]]=0,0,SalesData[[#This Row],[Profit]]/SalesData[[#This Row],[Total Sales]])</f>
        <v>0.14672337135124686</v>
      </c>
    </row>
    <row r="1076" spans="1:17" x14ac:dyDescent="0.3">
      <c r="A1076" t="s">
        <v>1125</v>
      </c>
      <c r="B1076" s="2">
        <v>45528</v>
      </c>
      <c r="C1076" t="s">
        <v>20</v>
      </c>
      <c r="D1076" t="s">
        <v>21</v>
      </c>
      <c r="E1076" t="s">
        <v>27</v>
      </c>
      <c r="F1076" t="s">
        <v>16</v>
      </c>
      <c r="G1076" t="s">
        <v>17</v>
      </c>
      <c r="H1076">
        <v>2</v>
      </c>
      <c r="I1076">
        <v>1124.26</v>
      </c>
      <c r="J1076">
        <v>2248.52</v>
      </c>
      <c r="K1076">
        <v>527.05999999999995</v>
      </c>
      <c r="L1076" t="s">
        <v>18</v>
      </c>
      <c r="M1076">
        <f>YEAR(SalesData[[#This Row],[Order Date]])</f>
        <v>2024</v>
      </c>
      <c r="N1076">
        <f>MONTH(SalesData[[#This Row],[Order Date]])</f>
        <v>8</v>
      </c>
      <c r="O1076" t="str">
        <f>TEXT(SalesData[[#This Row],[Order Date]],"mmmm")</f>
        <v>August</v>
      </c>
      <c r="P1076" t="str">
        <f>TEXT(SalesData[[#This Row],[Order Date]], "mmmm yyyyy")</f>
        <v>August 2024</v>
      </c>
      <c r="Q1076" s="3">
        <f>IF(SalesData[[#This Row],[Total Sales]]=0,0,SalesData[[#This Row],[Profit]]/SalesData[[#This Row],[Total Sales]])</f>
        <v>0.23440307402202334</v>
      </c>
    </row>
    <row r="1077" spans="1:17" x14ac:dyDescent="0.3">
      <c r="A1077" t="s">
        <v>1126</v>
      </c>
      <c r="B1077" s="2">
        <v>45528</v>
      </c>
      <c r="C1077" t="s">
        <v>13</v>
      </c>
      <c r="D1077" t="s">
        <v>36</v>
      </c>
      <c r="E1077" t="s">
        <v>27</v>
      </c>
      <c r="F1077" t="s">
        <v>49</v>
      </c>
      <c r="G1077" t="s">
        <v>50</v>
      </c>
      <c r="H1077">
        <v>3</v>
      </c>
      <c r="I1077">
        <v>1579.05</v>
      </c>
      <c r="J1077">
        <v>4737.1499999999996</v>
      </c>
      <c r="K1077">
        <v>985.12</v>
      </c>
      <c r="L1077" t="s">
        <v>18</v>
      </c>
      <c r="M1077">
        <f>YEAR(SalesData[[#This Row],[Order Date]])</f>
        <v>2024</v>
      </c>
      <c r="N1077">
        <f>MONTH(SalesData[[#This Row],[Order Date]])</f>
        <v>8</v>
      </c>
      <c r="O1077" t="str">
        <f>TEXT(SalesData[[#This Row],[Order Date]],"mmmm")</f>
        <v>August</v>
      </c>
      <c r="P1077" t="str">
        <f>TEXT(SalesData[[#This Row],[Order Date]], "mmmm yyyyy")</f>
        <v>August 2024</v>
      </c>
      <c r="Q1077" s="3">
        <f>IF(SalesData[[#This Row],[Total Sales]]=0,0,SalesData[[#This Row],[Profit]]/SalesData[[#This Row],[Total Sales]])</f>
        <v>0.20795626062083744</v>
      </c>
    </row>
    <row r="1078" spans="1:17" x14ac:dyDescent="0.3">
      <c r="A1078" t="s">
        <v>1127</v>
      </c>
      <c r="B1078" s="2">
        <v>45528</v>
      </c>
      <c r="C1078" t="s">
        <v>13</v>
      </c>
      <c r="D1078" t="s">
        <v>14</v>
      </c>
      <c r="E1078" t="s">
        <v>27</v>
      </c>
      <c r="F1078" t="s">
        <v>22</v>
      </c>
      <c r="G1078" t="s">
        <v>23</v>
      </c>
      <c r="H1078">
        <v>1</v>
      </c>
      <c r="I1078">
        <v>1283.3699999999999</v>
      </c>
      <c r="J1078">
        <v>1283.3699999999999</v>
      </c>
      <c r="K1078">
        <v>305.54000000000002</v>
      </c>
      <c r="L1078" t="s">
        <v>34</v>
      </c>
      <c r="M1078">
        <f>YEAR(SalesData[[#This Row],[Order Date]])</f>
        <v>2024</v>
      </c>
      <c r="N1078">
        <f>MONTH(SalesData[[#This Row],[Order Date]])</f>
        <v>8</v>
      </c>
      <c r="O1078" t="str">
        <f>TEXT(SalesData[[#This Row],[Order Date]],"mmmm")</f>
        <v>August</v>
      </c>
      <c r="P1078" t="str">
        <f>TEXT(SalesData[[#This Row],[Order Date]], "mmmm yyyyy")</f>
        <v>August 2024</v>
      </c>
      <c r="Q1078" s="3">
        <f>IF(SalesData[[#This Row],[Total Sales]]=0,0,SalesData[[#This Row],[Profit]]/SalesData[[#This Row],[Total Sales]])</f>
        <v>0.23807631470269683</v>
      </c>
    </row>
    <row r="1079" spans="1:17" x14ac:dyDescent="0.3">
      <c r="A1079" t="s">
        <v>1128</v>
      </c>
      <c r="B1079" s="2">
        <v>45528</v>
      </c>
      <c r="C1079" t="s">
        <v>25</v>
      </c>
      <c r="D1079" t="s">
        <v>71</v>
      </c>
      <c r="E1079" t="s">
        <v>15</v>
      </c>
      <c r="F1079" t="s">
        <v>16</v>
      </c>
      <c r="G1079" t="s">
        <v>28</v>
      </c>
      <c r="H1079">
        <v>7</v>
      </c>
      <c r="I1079">
        <v>2100.94</v>
      </c>
      <c r="J1079">
        <v>14706.58</v>
      </c>
      <c r="K1079">
        <v>3292.88</v>
      </c>
      <c r="L1079" t="s">
        <v>18</v>
      </c>
      <c r="M1079">
        <f>YEAR(SalesData[[#This Row],[Order Date]])</f>
        <v>2024</v>
      </c>
      <c r="N1079">
        <f>MONTH(SalesData[[#This Row],[Order Date]])</f>
        <v>8</v>
      </c>
      <c r="O1079" t="str">
        <f>TEXT(SalesData[[#This Row],[Order Date]],"mmmm")</f>
        <v>August</v>
      </c>
      <c r="P1079" t="str">
        <f>TEXT(SalesData[[#This Row],[Order Date]], "mmmm yyyyy")</f>
        <v>August 2024</v>
      </c>
      <c r="Q1079" s="3">
        <f>IF(SalesData[[#This Row],[Total Sales]]=0,0,SalesData[[#This Row],[Profit]]/SalesData[[#This Row],[Total Sales]])</f>
        <v>0.22390521793646109</v>
      </c>
    </row>
    <row r="1080" spans="1:17" x14ac:dyDescent="0.3">
      <c r="A1080" t="s">
        <v>1129</v>
      </c>
      <c r="B1080" s="2">
        <v>45528</v>
      </c>
      <c r="C1080" t="s">
        <v>30</v>
      </c>
      <c r="D1080" t="s">
        <v>52</v>
      </c>
      <c r="E1080" t="s">
        <v>27</v>
      </c>
      <c r="F1080" t="s">
        <v>46</v>
      </c>
      <c r="G1080" t="s">
        <v>123</v>
      </c>
      <c r="H1080">
        <v>9</v>
      </c>
      <c r="I1080">
        <v>344.51</v>
      </c>
      <c r="J1080">
        <v>3100.59</v>
      </c>
      <c r="K1080">
        <v>474.75</v>
      </c>
      <c r="L1080" t="s">
        <v>34</v>
      </c>
      <c r="M1080">
        <f>YEAR(SalesData[[#This Row],[Order Date]])</f>
        <v>2024</v>
      </c>
      <c r="N1080">
        <f>MONTH(SalesData[[#This Row],[Order Date]])</f>
        <v>8</v>
      </c>
      <c r="O1080" t="str">
        <f>TEXT(SalesData[[#This Row],[Order Date]],"mmmm")</f>
        <v>August</v>
      </c>
      <c r="P1080" t="str">
        <f>TEXT(SalesData[[#This Row],[Order Date]], "mmmm yyyyy")</f>
        <v>August 2024</v>
      </c>
      <c r="Q1080" s="3">
        <f>IF(SalesData[[#This Row],[Total Sales]]=0,0,SalesData[[#This Row],[Profit]]/SalesData[[#This Row],[Total Sales]])</f>
        <v>0.1531160198542858</v>
      </c>
    </row>
    <row r="1081" spans="1:17" x14ac:dyDescent="0.3">
      <c r="A1081" t="s">
        <v>1130</v>
      </c>
      <c r="B1081" s="2">
        <v>45536</v>
      </c>
      <c r="C1081" t="s">
        <v>20</v>
      </c>
      <c r="D1081" t="s">
        <v>21</v>
      </c>
      <c r="E1081" t="s">
        <v>15</v>
      </c>
      <c r="F1081" t="s">
        <v>16</v>
      </c>
      <c r="G1081" t="s">
        <v>28</v>
      </c>
      <c r="H1081">
        <v>9</v>
      </c>
      <c r="I1081">
        <v>2157.3000000000002</v>
      </c>
      <c r="J1081">
        <v>19415.7</v>
      </c>
      <c r="K1081">
        <v>4969.84</v>
      </c>
      <c r="L1081" t="s">
        <v>34</v>
      </c>
      <c r="M1081">
        <f>YEAR(SalesData[[#This Row],[Order Date]])</f>
        <v>2024</v>
      </c>
      <c r="N1081">
        <f>MONTH(SalesData[[#This Row],[Order Date]])</f>
        <v>9</v>
      </c>
      <c r="O1081" t="str">
        <f>TEXT(SalesData[[#This Row],[Order Date]],"mmmm")</f>
        <v>September</v>
      </c>
      <c r="P1081" t="str">
        <f>TEXT(SalesData[[#This Row],[Order Date]], "mmmm yyyyy")</f>
        <v>September 2024</v>
      </c>
      <c r="Q1081" s="3">
        <f>IF(SalesData[[#This Row],[Total Sales]]=0,0,SalesData[[#This Row],[Profit]]/SalesData[[#This Row],[Total Sales]])</f>
        <v>0.25597016847190673</v>
      </c>
    </row>
    <row r="1082" spans="1:17" x14ac:dyDescent="0.3">
      <c r="A1082" t="s">
        <v>1131</v>
      </c>
      <c r="B1082" s="2">
        <v>45536</v>
      </c>
      <c r="C1082" t="s">
        <v>20</v>
      </c>
      <c r="D1082" t="s">
        <v>121</v>
      </c>
      <c r="E1082" t="s">
        <v>27</v>
      </c>
      <c r="F1082" t="s">
        <v>22</v>
      </c>
      <c r="G1082" t="s">
        <v>91</v>
      </c>
      <c r="H1082">
        <v>1</v>
      </c>
      <c r="I1082">
        <v>419.26</v>
      </c>
      <c r="J1082">
        <v>419.26</v>
      </c>
      <c r="K1082">
        <v>84.54</v>
      </c>
      <c r="L1082" t="s">
        <v>34</v>
      </c>
      <c r="M1082">
        <f>YEAR(SalesData[[#This Row],[Order Date]])</f>
        <v>2024</v>
      </c>
      <c r="N1082">
        <f>MONTH(SalesData[[#This Row],[Order Date]])</f>
        <v>9</v>
      </c>
      <c r="O1082" t="str">
        <f>TEXT(SalesData[[#This Row],[Order Date]],"mmmm")</f>
        <v>September</v>
      </c>
      <c r="P1082" t="str">
        <f>TEXT(SalesData[[#This Row],[Order Date]], "mmmm yyyyy")</f>
        <v>September 2024</v>
      </c>
      <c r="Q1082" s="3">
        <f>IF(SalesData[[#This Row],[Total Sales]]=0,0,SalesData[[#This Row],[Profit]]/SalesData[[#This Row],[Total Sales]])</f>
        <v>0.20164098650002388</v>
      </c>
    </row>
    <row r="1083" spans="1:17" x14ac:dyDescent="0.3">
      <c r="A1083" t="s">
        <v>1132</v>
      </c>
      <c r="B1083" s="2">
        <v>45537</v>
      </c>
      <c r="C1083" t="s">
        <v>30</v>
      </c>
      <c r="D1083" t="s">
        <v>31</v>
      </c>
      <c r="E1083" t="s">
        <v>15</v>
      </c>
      <c r="F1083" t="s">
        <v>32</v>
      </c>
      <c r="G1083" t="s">
        <v>99</v>
      </c>
      <c r="H1083">
        <v>2</v>
      </c>
      <c r="I1083">
        <v>69.209999999999994</v>
      </c>
      <c r="J1083">
        <v>138.41999999999999</v>
      </c>
      <c r="K1083">
        <v>31.31</v>
      </c>
      <c r="L1083" t="s">
        <v>34</v>
      </c>
      <c r="M1083">
        <f>YEAR(SalesData[[#This Row],[Order Date]])</f>
        <v>2024</v>
      </c>
      <c r="N1083">
        <f>MONTH(SalesData[[#This Row],[Order Date]])</f>
        <v>9</v>
      </c>
      <c r="O1083" t="str">
        <f>TEXT(SalesData[[#This Row],[Order Date]],"mmmm")</f>
        <v>September</v>
      </c>
      <c r="P1083" t="str">
        <f>TEXT(SalesData[[#This Row],[Order Date]], "mmmm yyyyy")</f>
        <v>September 2024</v>
      </c>
      <c r="Q1083" s="3">
        <f>IF(SalesData[[#This Row],[Total Sales]]=0,0,SalesData[[#This Row],[Profit]]/SalesData[[#This Row],[Total Sales]])</f>
        <v>0.2261956364687184</v>
      </c>
    </row>
    <row r="1084" spans="1:17" x14ac:dyDescent="0.3">
      <c r="A1084" t="s">
        <v>1133</v>
      </c>
      <c r="B1084" s="2">
        <v>45539</v>
      </c>
      <c r="C1084" t="s">
        <v>20</v>
      </c>
      <c r="D1084" t="s">
        <v>121</v>
      </c>
      <c r="E1084" t="s">
        <v>37</v>
      </c>
      <c r="F1084" t="s">
        <v>22</v>
      </c>
      <c r="G1084" t="s">
        <v>58</v>
      </c>
      <c r="H1084">
        <v>1</v>
      </c>
      <c r="I1084">
        <v>489.42</v>
      </c>
      <c r="J1084">
        <v>489.42</v>
      </c>
      <c r="K1084">
        <v>117.96</v>
      </c>
      <c r="L1084" t="s">
        <v>34</v>
      </c>
      <c r="M1084">
        <f>YEAR(SalesData[[#This Row],[Order Date]])</f>
        <v>2024</v>
      </c>
      <c r="N1084">
        <f>MONTH(SalesData[[#This Row],[Order Date]])</f>
        <v>9</v>
      </c>
      <c r="O1084" t="str">
        <f>TEXT(SalesData[[#This Row],[Order Date]],"mmmm")</f>
        <v>September</v>
      </c>
      <c r="P1084" t="str">
        <f>TEXT(SalesData[[#This Row],[Order Date]], "mmmm yyyyy")</f>
        <v>September 2024</v>
      </c>
      <c r="Q1084" s="3">
        <f>IF(SalesData[[#This Row],[Total Sales]]=0,0,SalesData[[#This Row],[Profit]]/SalesData[[#This Row],[Total Sales]])</f>
        <v>0.24101998283682724</v>
      </c>
    </row>
    <row r="1085" spans="1:17" x14ac:dyDescent="0.3">
      <c r="A1085" t="s">
        <v>1134</v>
      </c>
      <c r="B1085" s="2">
        <v>45539</v>
      </c>
      <c r="C1085" t="s">
        <v>25</v>
      </c>
      <c r="D1085" t="s">
        <v>26</v>
      </c>
      <c r="E1085" t="s">
        <v>27</v>
      </c>
      <c r="F1085" t="s">
        <v>22</v>
      </c>
      <c r="G1085" t="s">
        <v>23</v>
      </c>
      <c r="H1085">
        <v>7</v>
      </c>
      <c r="I1085">
        <v>2048.58</v>
      </c>
      <c r="J1085">
        <v>14340.06</v>
      </c>
      <c r="K1085">
        <v>2505.2399999999998</v>
      </c>
      <c r="L1085" t="s">
        <v>18</v>
      </c>
      <c r="M1085">
        <f>YEAR(SalesData[[#This Row],[Order Date]])</f>
        <v>2024</v>
      </c>
      <c r="N1085">
        <f>MONTH(SalesData[[#This Row],[Order Date]])</f>
        <v>9</v>
      </c>
      <c r="O1085" t="str">
        <f>TEXT(SalesData[[#This Row],[Order Date]],"mmmm")</f>
        <v>September</v>
      </c>
      <c r="P1085" t="str">
        <f>TEXT(SalesData[[#This Row],[Order Date]], "mmmm yyyyy")</f>
        <v>September 2024</v>
      </c>
      <c r="Q1085" s="3">
        <f>IF(SalesData[[#This Row],[Total Sales]]=0,0,SalesData[[#This Row],[Profit]]/SalesData[[#This Row],[Total Sales]])</f>
        <v>0.17470219789875355</v>
      </c>
    </row>
    <row r="1086" spans="1:17" x14ac:dyDescent="0.3">
      <c r="A1086" t="s">
        <v>1135</v>
      </c>
      <c r="B1086" s="2">
        <v>45542</v>
      </c>
      <c r="C1086" t="s">
        <v>25</v>
      </c>
      <c r="D1086" t="s">
        <v>26</v>
      </c>
      <c r="E1086" t="s">
        <v>27</v>
      </c>
      <c r="F1086" t="s">
        <v>22</v>
      </c>
      <c r="G1086" t="s">
        <v>91</v>
      </c>
      <c r="H1086">
        <v>3</v>
      </c>
      <c r="I1086">
        <v>2272.63</v>
      </c>
      <c r="J1086">
        <v>6817.89</v>
      </c>
      <c r="K1086">
        <v>1596.38</v>
      </c>
      <c r="L1086" t="s">
        <v>34</v>
      </c>
      <c r="M1086">
        <f>YEAR(SalesData[[#This Row],[Order Date]])</f>
        <v>2024</v>
      </c>
      <c r="N1086">
        <f>MONTH(SalesData[[#This Row],[Order Date]])</f>
        <v>9</v>
      </c>
      <c r="O1086" t="str">
        <f>TEXT(SalesData[[#This Row],[Order Date]],"mmmm")</f>
        <v>September</v>
      </c>
      <c r="P1086" t="str">
        <f>TEXT(SalesData[[#This Row],[Order Date]], "mmmm yyyyy")</f>
        <v>September 2024</v>
      </c>
      <c r="Q1086" s="3">
        <f>IF(SalesData[[#This Row],[Total Sales]]=0,0,SalesData[[#This Row],[Profit]]/SalesData[[#This Row],[Total Sales]])</f>
        <v>0.23414575477163757</v>
      </c>
    </row>
    <row r="1087" spans="1:17" x14ac:dyDescent="0.3">
      <c r="A1087" t="s">
        <v>1136</v>
      </c>
      <c r="B1087" s="2">
        <v>45542</v>
      </c>
      <c r="C1087" t="s">
        <v>30</v>
      </c>
      <c r="D1087" t="s">
        <v>52</v>
      </c>
      <c r="E1087" t="s">
        <v>27</v>
      </c>
      <c r="F1087" t="s">
        <v>32</v>
      </c>
      <c r="G1087" t="s">
        <v>56</v>
      </c>
      <c r="H1087">
        <v>8</v>
      </c>
      <c r="I1087">
        <v>1578.17</v>
      </c>
      <c r="J1087">
        <v>12625.36</v>
      </c>
      <c r="K1087">
        <v>3187.41</v>
      </c>
      <c r="L1087" t="s">
        <v>18</v>
      </c>
      <c r="M1087">
        <f>YEAR(SalesData[[#This Row],[Order Date]])</f>
        <v>2024</v>
      </c>
      <c r="N1087">
        <f>MONTH(SalesData[[#This Row],[Order Date]])</f>
        <v>9</v>
      </c>
      <c r="O1087" t="str">
        <f>TEXT(SalesData[[#This Row],[Order Date]],"mmmm")</f>
        <v>September</v>
      </c>
      <c r="P1087" t="str">
        <f>TEXT(SalesData[[#This Row],[Order Date]], "mmmm yyyyy")</f>
        <v>September 2024</v>
      </c>
      <c r="Q1087" s="3">
        <f>IF(SalesData[[#This Row],[Total Sales]]=0,0,SalesData[[#This Row],[Profit]]/SalesData[[#This Row],[Total Sales]])</f>
        <v>0.25246091992624364</v>
      </c>
    </row>
    <row r="1088" spans="1:17" x14ac:dyDescent="0.3">
      <c r="A1088" t="s">
        <v>1137</v>
      </c>
      <c r="B1088" s="2">
        <v>45545</v>
      </c>
      <c r="C1088" t="s">
        <v>13</v>
      </c>
      <c r="D1088" t="s">
        <v>14</v>
      </c>
      <c r="E1088" t="s">
        <v>37</v>
      </c>
      <c r="F1088" t="s">
        <v>22</v>
      </c>
      <c r="G1088" t="s">
        <v>43</v>
      </c>
      <c r="H1088">
        <v>8</v>
      </c>
      <c r="I1088">
        <v>778.52</v>
      </c>
      <c r="J1088">
        <v>6228.16</v>
      </c>
      <c r="K1088">
        <v>1158.8599999999999</v>
      </c>
      <c r="L1088" t="s">
        <v>18</v>
      </c>
      <c r="M1088">
        <f>YEAR(SalesData[[#This Row],[Order Date]])</f>
        <v>2024</v>
      </c>
      <c r="N1088">
        <f>MONTH(SalesData[[#This Row],[Order Date]])</f>
        <v>9</v>
      </c>
      <c r="O1088" t="str">
        <f>TEXT(SalesData[[#This Row],[Order Date]],"mmmm")</f>
        <v>September</v>
      </c>
      <c r="P1088" t="str">
        <f>TEXT(SalesData[[#This Row],[Order Date]], "mmmm yyyyy")</f>
        <v>September 2024</v>
      </c>
      <c r="Q1088" s="3">
        <f>IF(SalesData[[#This Row],[Total Sales]]=0,0,SalesData[[#This Row],[Profit]]/SalesData[[#This Row],[Total Sales]])</f>
        <v>0.18606779530390996</v>
      </c>
    </row>
    <row r="1089" spans="1:17" x14ac:dyDescent="0.3">
      <c r="A1089" t="s">
        <v>1138</v>
      </c>
      <c r="B1089" s="2">
        <v>45545</v>
      </c>
      <c r="C1089" t="s">
        <v>13</v>
      </c>
      <c r="D1089" t="s">
        <v>14</v>
      </c>
      <c r="E1089" t="s">
        <v>27</v>
      </c>
      <c r="F1089" t="s">
        <v>46</v>
      </c>
      <c r="G1089" t="s">
        <v>53</v>
      </c>
      <c r="H1089">
        <v>7</v>
      </c>
      <c r="I1089">
        <v>664.61</v>
      </c>
      <c r="J1089">
        <v>4652.2700000000004</v>
      </c>
      <c r="K1089">
        <v>636.74</v>
      </c>
      <c r="L1089" t="s">
        <v>34</v>
      </c>
      <c r="M1089">
        <f>YEAR(SalesData[[#This Row],[Order Date]])</f>
        <v>2024</v>
      </c>
      <c r="N1089">
        <f>MONTH(SalesData[[#This Row],[Order Date]])</f>
        <v>9</v>
      </c>
      <c r="O1089" t="str">
        <f>TEXT(SalesData[[#This Row],[Order Date]],"mmmm")</f>
        <v>September</v>
      </c>
      <c r="P1089" t="str">
        <f>TEXT(SalesData[[#This Row],[Order Date]], "mmmm yyyyy")</f>
        <v>September 2024</v>
      </c>
      <c r="Q1089" s="3">
        <f>IF(SalesData[[#This Row],[Total Sales]]=0,0,SalesData[[#This Row],[Profit]]/SalesData[[#This Row],[Total Sales]])</f>
        <v>0.13686651892516985</v>
      </c>
    </row>
    <row r="1090" spans="1:17" x14ac:dyDescent="0.3">
      <c r="A1090" t="s">
        <v>1139</v>
      </c>
      <c r="B1090" s="2">
        <v>45545</v>
      </c>
      <c r="C1090" t="s">
        <v>20</v>
      </c>
      <c r="D1090" t="s">
        <v>21</v>
      </c>
      <c r="E1090" t="s">
        <v>15</v>
      </c>
      <c r="F1090" t="s">
        <v>46</v>
      </c>
      <c r="G1090" t="s">
        <v>123</v>
      </c>
      <c r="H1090">
        <v>8</v>
      </c>
      <c r="I1090">
        <v>506.03</v>
      </c>
      <c r="J1090">
        <v>4048.24</v>
      </c>
      <c r="K1090">
        <v>673.27</v>
      </c>
      <c r="L1090" t="s">
        <v>34</v>
      </c>
      <c r="M1090">
        <f>YEAR(SalesData[[#This Row],[Order Date]])</f>
        <v>2024</v>
      </c>
      <c r="N1090">
        <f>MONTH(SalesData[[#This Row],[Order Date]])</f>
        <v>9</v>
      </c>
      <c r="O1090" t="str">
        <f>TEXT(SalesData[[#This Row],[Order Date]],"mmmm")</f>
        <v>September</v>
      </c>
      <c r="P1090" t="str">
        <f>TEXT(SalesData[[#This Row],[Order Date]], "mmmm yyyyy")</f>
        <v>September 2024</v>
      </c>
      <c r="Q1090" s="3">
        <f>IF(SalesData[[#This Row],[Total Sales]]=0,0,SalesData[[#This Row],[Profit]]/SalesData[[#This Row],[Total Sales]])</f>
        <v>0.16631177993399601</v>
      </c>
    </row>
    <row r="1091" spans="1:17" x14ac:dyDescent="0.3">
      <c r="A1091" t="s">
        <v>1140</v>
      </c>
      <c r="B1091" s="2">
        <v>45546</v>
      </c>
      <c r="C1091" t="s">
        <v>13</v>
      </c>
      <c r="D1091" t="s">
        <v>36</v>
      </c>
      <c r="E1091" t="s">
        <v>37</v>
      </c>
      <c r="F1091" t="s">
        <v>49</v>
      </c>
      <c r="G1091" t="s">
        <v>94</v>
      </c>
      <c r="H1091">
        <v>7</v>
      </c>
      <c r="I1091">
        <v>1327.19</v>
      </c>
      <c r="J1091">
        <v>9290.33</v>
      </c>
      <c r="K1091">
        <v>1090.1400000000001</v>
      </c>
      <c r="L1091" t="s">
        <v>18</v>
      </c>
      <c r="M1091">
        <f>YEAR(SalesData[[#This Row],[Order Date]])</f>
        <v>2024</v>
      </c>
      <c r="N1091">
        <f>MONTH(SalesData[[#This Row],[Order Date]])</f>
        <v>9</v>
      </c>
      <c r="O1091" t="str">
        <f>TEXT(SalesData[[#This Row],[Order Date]],"mmmm")</f>
        <v>September</v>
      </c>
      <c r="P1091" t="str">
        <f>TEXT(SalesData[[#This Row],[Order Date]], "mmmm yyyyy")</f>
        <v>September 2024</v>
      </c>
      <c r="Q1091" s="3">
        <f>IF(SalesData[[#This Row],[Total Sales]]=0,0,SalesData[[#This Row],[Profit]]/SalesData[[#This Row],[Total Sales]])</f>
        <v>0.11734136462321576</v>
      </c>
    </row>
    <row r="1092" spans="1:17" x14ac:dyDescent="0.3">
      <c r="A1092" t="s">
        <v>1141</v>
      </c>
      <c r="B1092" s="2">
        <v>45546</v>
      </c>
      <c r="C1092" t="s">
        <v>13</v>
      </c>
      <c r="D1092" t="s">
        <v>36</v>
      </c>
      <c r="E1092" t="s">
        <v>37</v>
      </c>
      <c r="F1092" t="s">
        <v>16</v>
      </c>
      <c r="G1092" t="s">
        <v>17</v>
      </c>
      <c r="H1092">
        <v>8</v>
      </c>
      <c r="I1092">
        <v>978.86</v>
      </c>
      <c r="J1092">
        <v>7830.88</v>
      </c>
      <c r="K1092">
        <v>1364.9</v>
      </c>
      <c r="L1092" t="s">
        <v>34</v>
      </c>
      <c r="M1092">
        <f>YEAR(SalesData[[#This Row],[Order Date]])</f>
        <v>2024</v>
      </c>
      <c r="N1092">
        <f>MONTH(SalesData[[#This Row],[Order Date]])</f>
        <v>9</v>
      </c>
      <c r="O1092" t="str">
        <f>TEXT(SalesData[[#This Row],[Order Date]],"mmmm")</f>
        <v>September</v>
      </c>
      <c r="P1092" t="str">
        <f>TEXT(SalesData[[#This Row],[Order Date]], "mmmm yyyyy")</f>
        <v>September 2024</v>
      </c>
      <c r="Q1092" s="3">
        <f>IF(SalesData[[#This Row],[Total Sales]]=0,0,SalesData[[#This Row],[Profit]]/SalesData[[#This Row],[Total Sales]])</f>
        <v>0.17429714157285006</v>
      </c>
    </row>
    <row r="1093" spans="1:17" x14ac:dyDescent="0.3">
      <c r="A1093" t="s">
        <v>1142</v>
      </c>
      <c r="B1093" s="2">
        <v>45546</v>
      </c>
      <c r="C1093" t="s">
        <v>25</v>
      </c>
      <c r="D1093" t="s">
        <v>71</v>
      </c>
      <c r="E1093" t="s">
        <v>37</v>
      </c>
      <c r="F1093" t="s">
        <v>22</v>
      </c>
      <c r="G1093" t="s">
        <v>23</v>
      </c>
      <c r="H1093">
        <v>2</v>
      </c>
      <c r="I1093">
        <v>991.39</v>
      </c>
      <c r="J1093">
        <v>1982.78</v>
      </c>
      <c r="K1093">
        <v>376.78</v>
      </c>
      <c r="L1093" t="s">
        <v>18</v>
      </c>
      <c r="M1093">
        <f>YEAR(SalesData[[#This Row],[Order Date]])</f>
        <v>2024</v>
      </c>
      <c r="N1093">
        <f>MONTH(SalesData[[#This Row],[Order Date]])</f>
        <v>9</v>
      </c>
      <c r="O1093" t="str">
        <f>TEXT(SalesData[[#This Row],[Order Date]],"mmmm")</f>
        <v>September</v>
      </c>
      <c r="P1093" t="str">
        <f>TEXT(SalesData[[#This Row],[Order Date]], "mmmm yyyyy")</f>
        <v>September 2024</v>
      </c>
      <c r="Q1093" s="3">
        <f>IF(SalesData[[#This Row],[Total Sales]]=0,0,SalesData[[#This Row],[Profit]]/SalesData[[#This Row],[Total Sales]])</f>
        <v>0.19002612493569634</v>
      </c>
    </row>
    <row r="1094" spans="1:17" x14ac:dyDescent="0.3">
      <c r="A1094" t="s">
        <v>1143</v>
      </c>
      <c r="B1094" s="2">
        <v>45547</v>
      </c>
      <c r="C1094" t="s">
        <v>30</v>
      </c>
      <c r="D1094" t="s">
        <v>31</v>
      </c>
      <c r="E1094" t="s">
        <v>27</v>
      </c>
      <c r="F1094" t="s">
        <v>49</v>
      </c>
      <c r="G1094" t="s">
        <v>63</v>
      </c>
      <c r="H1094">
        <v>5</v>
      </c>
      <c r="I1094">
        <v>2085.0700000000002</v>
      </c>
      <c r="J1094">
        <v>10425.35</v>
      </c>
      <c r="K1094">
        <v>1293.45</v>
      </c>
      <c r="L1094" t="s">
        <v>34</v>
      </c>
      <c r="M1094">
        <f>YEAR(SalesData[[#This Row],[Order Date]])</f>
        <v>2024</v>
      </c>
      <c r="N1094">
        <f>MONTH(SalesData[[#This Row],[Order Date]])</f>
        <v>9</v>
      </c>
      <c r="O1094" t="str">
        <f>TEXT(SalesData[[#This Row],[Order Date]],"mmmm")</f>
        <v>September</v>
      </c>
      <c r="P1094" t="str">
        <f>TEXT(SalesData[[#This Row],[Order Date]], "mmmm yyyyy")</f>
        <v>September 2024</v>
      </c>
      <c r="Q1094" s="3">
        <f>IF(SalesData[[#This Row],[Total Sales]]=0,0,SalesData[[#This Row],[Profit]]/SalesData[[#This Row],[Total Sales]])</f>
        <v>0.12406777710100859</v>
      </c>
    </row>
    <row r="1095" spans="1:17" x14ac:dyDescent="0.3">
      <c r="A1095" t="s">
        <v>1144</v>
      </c>
      <c r="B1095" s="2">
        <v>45547</v>
      </c>
      <c r="C1095" t="s">
        <v>30</v>
      </c>
      <c r="D1095" t="s">
        <v>52</v>
      </c>
      <c r="E1095" t="s">
        <v>37</v>
      </c>
      <c r="F1095" t="s">
        <v>49</v>
      </c>
      <c r="G1095" t="s">
        <v>50</v>
      </c>
      <c r="H1095">
        <v>7</v>
      </c>
      <c r="I1095">
        <v>1556.7</v>
      </c>
      <c r="J1095">
        <v>10896.9</v>
      </c>
      <c r="K1095">
        <v>2588.85</v>
      </c>
      <c r="L1095" t="s">
        <v>34</v>
      </c>
      <c r="M1095">
        <f>YEAR(SalesData[[#This Row],[Order Date]])</f>
        <v>2024</v>
      </c>
      <c r="N1095">
        <f>MONTH(SalesData[[#This Row],[Order Date]])</f>
        <v>9</v>
      </c>
      <c r="O1095" t="str">
        <f>TEXT(SalesData[[#This Row],[Order Date]],"mmmm")</f>
        <v>September</v>
      </c>
      <c r="P1095" t="str">
        <f>TEXT(SalesData[[#This Row],[Order Date]], "mmmm yyyyy")</f>
        <v>September 2024</v>
      </c>
      <c r="Q1095" s="3">
        <f>IF(SalesData[[#This Row],[Total Sales]]=0,0,SalesData[[#This Row],[Profit]]/SalesData[[#This Row],[Total Sales]])</f>
        <v>0.23757674200919526</v>
      </c>
    </row>
    <row r="1096" spans="1:17" x14ac:dyDescent="0.3">
      <c r="A1096" t="s">
        <v>1145</v>
      </c>
      <c r="B1096" s="2">
        <v>45547</v>
      </c>
      <c r="C1096" t="s">
        <v>41</v>
      </c>
      <c r="D1096" t="s">
        <v>67</v>
      </c>
      <c r="E1096" t="s">
        <v>15</v>
      </c>
      <c r="F1096" t="s">
        <v>22</v>
      </c>
      <c r="G1096" t="s">
        <v>43</v>
      </c>
      <c r="H1096">
        <v>1</v>
      </c>
      <c r="I1096">
        <v>619.98</v>
      </c>
      <c r="J1096">
        <v>619.98</v>
      </c>
      <c r="K1096">
        <v>89.38</v>
      </c>
      <c r="L1096" t="s">
        <v>18</v>
      </c>
      <c r="M1096">
        <f>YEAR(SalesData[[#This Row],[Order Date]])</f>
        <v>2024</v>
      </c>
      <c r="N1096">
        <f>MONTH(SalesData[[#This Row],[Order Date]])</f>
        <v>9</v>
      </c>
      <c r="O1096" t="str">
        <f>TEXT(SalesData[[#This Row],[Order Date]],"mmmm")</f>
        <v>September</v>
      </c>
      <c r="P1096" t="str">
        <f>TEXT(SalesData[[#This Row],[Order Date]], "mmmm yyyyy")</f>
        <v>September 2024</v>
      </c>
      <c r="Q1096" s="3">
        <f>IF(SalesData[[#This Row],[Total Sales]]=0,0,SalesData[[#This Row],[Profit]]/SalesData[[#This Row],[Total Sales]])</f>
        <v>0.14416594083680118</v>
      </c>
    </row>
    <row r="1097" spans="1:17" x14ac:dyDescent="0.3">
      <c r="A1097" t="s">
        <v>1146</v>
      </c>
      <c r="B1097" s="2">
        <v>45547</v>
      </c>
      <c r="C1097" t="s">
        <v>41</v>
      </c>
      <c r="D1097" t="s">
        <v>42</v>
      </c>
      <c r="E1097" t="s">
        <v>37</v>
      </c>
      <c r="F1097" t="s">
        <v>22</v>
      </c>
      <c r="G1097" t="s">
        <v>43</v>
      </c>
      <c r="H1097">
        <v>7</v>
      </c>
      <c r="I1097">
        <v>1772.21</v>
      </c>
      <c r="J1097">
        <v>12405.47</v>
      </c>
      <c r="K1097">
        <v>1371.56</v>
      </c>
      <c r="L1097" t="s">
        <v>18</v>
      </c>
      <c r="M1097">
        <f>YEAR(SalesData[[#This Row],[Order Date]])</f>
        <v>2024</v>
      </c>
      <c r="N1097">
        <f>MONTH(SalesData[[#This Row],[Order Date]])</f>
        <v>9</v>
      </c>
      <c r="O1097" t="str">
        <f>TEXT(SalesData[[#This Row],[Order Date]],"mmmm")</f>
        <v>September</v>
      </c>
      <c r="P1097" t="str">
        <f>TEXT(SalesData[[#This Row],[Order Date]], "mmmm yyyyy")</f>
        <v>September 2024</v>
      </c>
      <c r="Q1097" s="3">
        <f>IF(SalesData[[#This Row],[Total Sales]]=0,0,SalesData[[#This Row],[Profit]]/SalesData[[#This Row],[Total Sales]])</f>
        <v>0.11056090579397637</v>
      </c>
    </row>
    <row r="1098" spans="1:17" x14ac:dyDescent="0.3">
      <c r="A1098" t="s">
        <v>1147</v>
      </c>
      <c r="B1098" s="2">
        <v>45550</v>
      </c>
      <c r="C1098" t="s">
        <v>30</v>
      </c>
      <c r="D1098" t="s">
        <v>31</v>
      </c>
      <c r="E1098" t="s">
        <v>15</v>
      </c>
      <c r="F1098" t="s">
        <v>32</v>
      </c>
      <c r="G1098" t="s">
        <v>60</v>
      </c>
      <c r="H1098">
        <v>3</v>
      </c>
      <c r="I1098">
        <v>2383.54</v>
      </c>
      <c r="J1098">
        <v>7150.62</v>
      </c>
      <c r="K1098">
        <v>1039.31</v>
      </c>
      <c r="L1098" t="s">
        <v>34</v>
      </c>
      <c r="M1098">
        <f>YEAR(SalesData[[#This Row],[Order Date]])</f>
        <v>2024</v>
      </c>
      <c r="N1098">
        <f>MONTH(SalesData[[#This Row],[Order Date]])</f>
        <v>9</v>
      </c>
      <c r="O1098" t="str">
        <f>TEXT(SalesData[[#This Row],[Order Date]],"mmmm")</f>
        <v>September</v>
      </c>
      <c r="P1098" t="str">
        <f>TEXT(SalesData[[#This Row],[Order Date]], "mmmm yyyyy")</f>
        <v>September 2024</v>
      </c>
      <c r="Q1098" s="3">
        <f>IF(SalesData[[#This Row],[Total Sales]]=0,0,SalesData[[#This Row],[Profit]]/SalesData[[#This Row],[Total Sales]])</f>
        <v>0.14534543857735413</v>
      </c>
    </row>
    <row r="1099" spans="1:17" x14ac:dyDescent="0.3">
      <c r="A1099" t="s">
        <v>1148</v>
      </c>
      <c r="B1099" s="2">
        <v>45551</v>
      </c>
      <c r="C1099" t="s">
        <v>25</v>
      </c>
      <c r="D1099" t="s">
        <v>26</v>
      </c>
      <c r="E1099" t="s">
        <v>27</v>
      </c>
      <c r="F1099" t="s">
        <v>22</v>
      </c>
      <c r="G1099" t="s">
        <v>91</v>
      </c>
      <c r="H1099">
        <v>7</v>
      </c>
      <c r="I1099">
        <v>356.71</v>
      </c>
      <c r="J1099">
        <v>2496.9699999999998</v>
      </c>
      <c r="K1099">
        <v>592.05999999999995</v>
      </c>
      <c r="L1099" t="s">
        <v>18</v>
      </c>
      <c r="M1099">
        <f>YEAR(SalesData[[#This Row],[Order Date]])</f>
        <v>2024</v>
      </c>
      <c r="N1099">
        <f>MONTH(SalesData[[#This Row],[Order Date]])</f>
        <v>9</v>
      </c>
      <c r="O1099" t="str">
        <f>TEXT(SalesData[[#This Row],[Order Date]],"mmmm")</f>
        <v>September</v>
      </c>
      <c r="P1099" t="str">
        <f>TEXT(SalesData[[#This Row],[Order Date]], "mmmm yyyyy")</f>
        <v>September 2024</v>
      </c>
      <c r="Q1099" s="3">
        <f>IF(SalesData[[#This Row],[Total Sales]]=0,0,SalesData[[#This Row],[Profit]]/SalesData[[#This Row],[Total Sales]])</f>
        <v>0.2371113789913375</v>
      </c>
    </row>
    <row r="1100" spans="1:17" x14ac:dyDescent="0.3">
      <c r="A1100" t="s">
        <v>1149</v>
      </c>
      <c r="B1100" s="2">
        <v>45553</v>
      </c>
      <c r="C1100" t="s">
        <v>41</v>
      </c>
      <c r="D1100" t="s">
        <v>67</v>
      </c>
      <c r="E1100" t="s">
        <v>37</v>
      </c>
      <c r="F1100" t="s">
        <v>49</v>
      </c>
      <c r="G1100" t="s">
        <v>94</v>
      </c>
      <c r="H1100">
        <v>6</v>
      </c>
      <c r="I1100">
        <v>513.59</v>
      </c>
      <c r="J1100">
        <v>3081.54</v>
      </c>
      <c r="K1100">
        <v>851.51</v>
      </c>
      <c r="L1100" t="s">
        <v>34</v>
      </c>
      <c r="M1100">
        <f>YEAR(SalesData[[#This Row],[Order Date]])</f>
        <v>2024</v>
      </c>
      <c r="N1100">
        <f>MONTH(SalesData[[#This Row],[Order Date]])</f>
        <v>9</v>
      </c>
      <c r="O1100" t="str">
        <f>TEXT(SalesData[[#This Row],[Order Date]],"mmmm")</f>
        <v>September</v>
      </c>
      <c r="P1100" t="str">
        <f>TEXT(SalesData[[#This Row],[Order Date]], "mmmm yyyyy")</f>
        <v>September 2024</v>
      </c>
      <c r="Q1100" s="3">
        <f>IF(SalesData[[#This Row],[Total Sales]]=0,0,SalesData[[#This Row],[Profit]]/SalesData[[#This Row],[Total Sales]])</f>
        <v>0.27632612265295925</v>
      </c>
    </row>
    <row r="1101" spans="1:17" x14ac:dyDescent="0.3">
      <c r="A1101" t="s">
        <v>1150</v>
      </c>
      <c r="B1101" s="2">
        <v>45553</v>
      </c>
      <c r="C1101" t="s">
        <v>13</v>
      </c>
      <c r="D1101" t="s">
        <v>14</v>
      </c>
      <c r="E1101" t="s">
        <v>27</v>
      </c>
      <c r="F1101" t="s">
        <v>49</v>
      </c>
      <c r="G1101" t="s">
        <v>94</v>
      </c>
      <c r="H1101">
        <v>9</v>
      </c>
      <c r="I1101">
        <v>234.09</v>
      </c>
      <c r="J1101">
        <v>2106.81</v>
      </c>
      <c r="K1101">
        <v>517.51</v>
      </c>
      <c r="L1101" t="s">
        <v>34</v>
      </c>
      <c r="M1101">
        <f>YEAR(SalesData[[#This Row],[Order Date]])</f>
        <v>2024</v>
      </c>
      <c r="N1101">
        <f>MONTH(SalesData[[#This Row],[Order Date]])</f>
        <v>9</v>
      </c>
      <c r="O1101" t="str">
        <f>TEXT(SalesData[[#This Row],[Order Date]],"mmmm")</f>
        <v>September</v>
      </c>
      <c r="P1101" t="str">
        <f>TEXT(SalesData[[#This Row],[Order Date]], "mmmm yyyyy")</f>
        <v>September 2024</v>
      </c>
      <c r="Q1101" s="3">
        <f>IF(SalesData[[#This Row],[Total Sales]]=0,0,SalesData[[#This Row],[Profit]]/SalesData[[#This Row],[Total Sales]])</f>
        <v>0.24563676838442955</v>
      </c>
    </row>
    <row r="1102" spans="1:17" x14ac:dyDescent="0.3">
      <c r="A1102" t="s">
        <v>1151</v>
      </c>
      <c r="B1102" s="2">
        <v>45553</v>
      </c>
      <c r="C1102" t="s">
        <v>20</v>
      </c>
      <c r="D1102" t="s">
        <v>121</v>
      </c>
      <c r="E1102" t="s">
        <v>15</v>
      </c>
      <c r="F1102" t="s">
        <v>16</v>
      </c>
      <c r="G1102" t="s">
        <v>82</v>
      </c>
      <c r="H1102">
        <v>7</v>
      </c>
      <c r="I1102">
        <v>825.55</v>
      </c>
      <c r="J1102">
        <v>5778.85</v>
      </c>
      <c r="K1102">
        <v>1521.47</v>
      </c>
      <c r="L1102" t="s">
        <v>18</v>
      </c>
      <c r="M1102">
        <f>YEAR(SalesData[[#This Row],[Order Date]])</f>
        <v>2024</v>
      </c>
      <c r="N1102">
        <f>MONTH(SalesData[[#This Row],[Order Date]])</f>
        <v>9</v>
      </c>
      <c r="O1102" t="str">
        <f>TEXT(SalesData[[#This Row],[Order Date]],"mmmm")</f>
        <v>September</v>
      </c>
      <c r="P1102" t="str">
        <f>TEXT(SalesData[[#This Row],[Order Date]], "mmmm yyyyy")</f>
        <v>September 2024</v>
      </c>
      <c r="Q1102" s="3">
        <f>IF(SalesData[[#This Row],[Total Sales]]=0,0,SalesData[[#This Row],[Profit]]/SalesData[[#This Row],[Total Sales]])</f>
        <v>0.26328248700000861</v>
      </c>
    </row>
    <row r="1103" spans="1:17" x14ac:dyDescent="0.3">
      <c r="A1103" t="s">
        <v>1152</v>
      </c>
      <c r="B1103" s="2">
        <v>45556</v>
      </c>
      <c r="C1103" t="s">
        <v>13</v>
      </c>
      <c r="D1103" t="s">
        <v>36</v>
      </c>
      <c r="E1103" t="s">
        <v>37</v>
      </c>
      <c r="F1103" t="s">
        <v>49</v>
      </c>
      <c r="G1103" t="s">
        <v>50</v>
      </c>
      <c r="H1103">
        <v>9</v>
      </c>
      <c r="I1103">
        <v>1118.51</v>
      </c>
      <c r="J1103">
        <v>10066.59</v>
      </c>
      <c r="K1103">
        <v>1599.51</v>
      </c>
      <c r="L1103" t="s">
        <v>18</v>
      </c>
      <c r="M1103">
        <f>YEAR(SalesData[[#This Row],[Order Date]])</f>
        <v>2024</v>
      </c>
      <c r="N1103">
        <f>MONTH(SalesData[[#This Row],[Order Date]])</f>
        <v>9</v>
      </c>
      <c r="O1103" t="str">
        <f>TEXT(SalesData[[#This Row],[Order Date]],"mmmm")</f>
        <v>September</v>
      </c>
      <c r="P1103" t="str">
        <f>TEXT(SalesData[[#This Row],[Order Date]], "mmmm yyyyy")</f>
        <v>September 2024</v>
      </c>
      <c r="Q1103" s="3">
        <f>IF(SalesData[[#This Row],[Total Sales]]=0,0,SalesData[[#This Row],[Profit]]/SalesData[[#This Row],[Total Sales]])</f>
        <v>0.15889293196603815</v>
      </c>
    </row>
    <row r="1104" spans="1:17" x14ac:dyDescent="0.3">
      <c r="A1104" t="s">
        <v>1153</v>
      </c>
      <c r="B1104" s="2">
        <v>45556</v>
      </c>
      <c r="C1104" t="s">
        <v>13</v>
      </c>
      <c r="D1104" t="s">
        <v>36</v>
      </c>
      <c r="E1104" t="s">
        <v>27</v>
      </c>
      <c r="F1104" t="s">
        <v>32</v>
      </c>
      <c r="G1104" t="s">
        <v>33</v>
      </c>
      <c r="H1104">
        <v>4</v>
      </c>
      <c r="I1104">
        <v>1126.8</v>
      </c>
      <c r="J1104">
        <v>4507.2</v>
      </c>
      <c r="K1104">
        <v>545.97</v>
      </c>
      <c r="L1104" t="s">
        <v>34</v>
      </c>
      <c r="M1104">
        <f>YEAR(SalesData[[#This Row],[Order Date]])</f>
        <v>2024</v>
      </c>
      <c r="N1104">
        <f>MONTH(SalesData[[#This Row],[Order Date]])</f>
        <v>9</v>
      </c>
      <c r="O1104" t="str">
        <f>TEXT(SalesData[[#This Row],[Order Date]],"mmmm")</f>
        <v>September</v>
      </c>
      <c r="P1104" t="str">
        <f>TEXT(SalesData[[#This Row],[Order Date]], "mmmm yyyyy")</f>
        <v>September 2024</v>
      </c>
      <c r="Q1104" s="3">
        <f>IF(SalesData[[#This Row],[Total Sales]]=0,0,SalesData[[#This Row],[Profit]]/SalesData[[#This Row],[Total Sales]])</f>
        <v>0.1211328541001065</v>
      </c>
    </row>
    <row r="1105" spans="1:17" x14ac:dyDescent="0.3">
      <c r="A1105" t="s">
        <v>1154</v>
      </c>
      <c r="B1105" s="2">
        <v>45556</v>
      </c>
      <c r="C1105" t="s">
        <v>25</v>
      </c>
      <c r="D1105" t="s">
        <v>71</v>
      </c>
      <c r="E1105" t="s">
        <v>37</v>
      </c>
      <c r="F1105" t="s">
        <v>16</v>
      </c>
      <c r="G1105" t="s">
        <v>17</v>
      </c>
      <c r="H1105">
        <v>4</v>
      </c>
      <c r="I1105">
        <v>2493.1</v>
      </c>
      <c r="J1105">
        <v>9972.4</v>
      </c>
      <c r="K1105">
        <v>2112.27</v>
      </c>
      <c r="L1105" t="s">
        <v>34</v>
      </c>
      <c r="M1105">
        <f>YEAR(SalesData[[#This Row],[Order Date]])</f>
        <v>2024</v>
      </c>
      <c r="N1105">
        <f>MONTH(SalesData[[#This Row],[Order Date]])</f>
        <v>9</v>
      </c>
      <c r="O1105" t="str">
        <f>TEXT(SalesData[[#This Row],[Order Date]],"mmmm")</f>
        <v>September</v>
      </c>
      <c r="P1105" t="str">
        <f>TEXT(SalesData[[#This Row],[Order Date]], "mmmm yyyyy")</f>
        <v>September 2024</v>
      </c>
      <c r="Q1105" s="3">
        <f>IF(SalesData[[#This Row],[Total Sales]]=0,0,SalesData[[#This Row],[Profit]]/SalesData[[#This Row],[Total Sales]])</f>
        <v>0.21181160001604429</v>
      </c>
    </row>
    <row r="1106" spans="1:17" x14ac:dyDescent="0.3">
      <c r="A1106" t="s">
        <v>1155</v>
      </c>
      <c r="B1106" s="2">
        <v>45557</v>
      </c>
      <c r="C1106" t="s">
        <v>41</v>
      </c>
      <c r="D1106" t="s">
        <v>67</v>
      </c>
      <c r="E1106" t="s">
        <v>27</v>
      </c>
      <c r="F1106" t="s">
        <v>22</v>
      </c>
      <c r="G1106" t="s">
        <v>43</v>
      </c>
      <c r="H1106">
        <v>2</v>
      </c>
      <c r="I1106">
        <v>937.96</v>
      </c>
      <c r="J1106">
        <v>1875.92</v>
      </c>
      <c r="K1106">
        <v>511.62</v>
      </c>
      <c r="L1106" t="s">
        <v>34</v>
      </c>
      <c r="M1106">
        <f>YEAR(SalesData[[#This Row],[Order Date]])</f>
        <v>2024</v>
      </c>
      <c r="N1106">
        <f>MONTH(SalesData[[#This Row],[Order Date]])</f>
        <v>9</v>
      </c>
      <c r="O1106" t="str">
        <f>TEXT(SalesData[[#This Row],[Order Date]],"mmmm")</f>
        <v>September</v>
      </c>
      <c r="P1106" t="str">
        <f>TEXT(SalesData[[#This Row],[Order Date]], "mmmm yyyyy")</f>
        <v>September 2024</v>
      </c>
      <c r="Q1106" s="3">
        <f>IF(SalesData[[#This Row],[Total Sales]]=0,0,SalesData[[#This Row],[Profit]]/SalesData[[#This Row],[Total Sales]])</f>
        <v>0.27273018039148789</v>
      </c>
    </row>
    <row r="1107" spans="1:17" x14ac:dyDescent="0.3">
      <c r="A1107" t="s">
        <v>1156</v>
      </c>
      <c r="B1107" s="2">
        <v>45559</v>
      </c>
      <c r="C1107" t="s">
        <v>20</v>
      </c>
      <c r="D1107" t="s">
        <v>121</v>
      </c>
      <c r="E1107" t="s">
        <v>37</v>
      </c>
      <c r="F1107" t="s">
        <v>46</v>
      </c>
      <c r="G1107" t="s">
        <v>47</v>
      </c>
      <c r="H1107">
        <v>3</v>
      </c>
      <c r="I1107">
        <v>1843.7</v>
      </c>
      <c r="J1107">
        <v>5531.1</v>
      </c>
      <c r="K1107">
        <v>945.86</v>
      </c>
      <c r="L1107" t="s">
        <v>34</v>
      </c>
      <c r="M1107">
        <f>YEAR(SalesData[[#This Row],[Order Date]])</f>
        <v>2024</v>
      </c>
      <c r="N1107">
        <f>MONTH(SalesData[[#This Row],[Order Date]])</f>
        <v>9</v>
      </c>
      <c r="O1107" t="str">
        <f>TEXT(SalesData[[#This Row],[Order Date]],"mmmm")</f>
        <v>September</v>
      </c>
      <c r="P1107" t="str">
        <f>TEXT(SalesData[[#This Row],[Order Date]], "mmmm yyyyy")</f>
        <v>September 2024</v>
      </c>
      <c r="Q1107" s="3">
        <f>IF(SalesData[[#This Row],[Total Sales]]=0,0,SalesData[[#This Row],[Profit]]/SalesData[[#This Row],[Total Sales]])</f>
        <v>0.17100757534667607</v>
      </c>
    </row>
    <row r="1108" spans="1:17" x14ac:dyDescent="0.3">
      <c r="A1108" t="s">
        <v>1157</v>
      </c>
      <c r="B1108" s="2">
        <v>45559</v>
      </c>
      <c r="C1108" t="s">
        <v>25</v>
      </c>
      <c r="D1108" t="s">
        <v>26</v>
      </c>
      <c r="E1108" t="s">
        <v>37</v>
      </c>
      <c r="F1108" t="s">
        <v>22</v>
      </c>
      <c r="G1108" t="s">
        <v>91</v>
      </c>
      <c r="H1108">
        <v>3</v>
      </c>
      <c r="I1108">
        <v>197.66</v>
      </c>
      <c r="J1108">
        <v>592.98</v>
      </c>
      <c r="K1108">
        <v>170.12</v>
      </c>
      <c r="L1108" t="s">
        <v>34</v>
      </c>
      <c r="M1108">
        <f>YEAR(SalesData[[#This Row],[Order Date]])</f>
        <v>2024</v>
      </c>
      <c r="N1108">
        <f>MONTH(SalesData[[#This Row],[Order Date]])</f>
        <v>9</v>
      </c>
      <c r="O1108" t="str">
        <f>TEXT(SalesData[[#This Row],[Order Date]],"mmmm")</f>
        <v>September</v>
      </c>
      <c r="P1108" t="str">
        <f>TEXT(SalesData[[#This Row],[Order Date]], "mmmm yyyyy")</f>
        <v>September 2024</v>
      </c>
      <c r="Q1108" s="3">
        <f>IF(SalesData[[#This Row],[Total Sales]]=0,0,SalesData[[#This Row],[Profit]]/SalesData[[#This Row],[Total Sales]])</f>
        <v>0.28688994569799992</v>
      </c>
    </row>
    <row r="1109" spans="1:17" x14ac:dyDescent="0.3">
      <c r="A1109" t="s">
        <v>1158</v>
      </c>
      <c r="B1109" s="2">
        <v>45559</v>
      </c>
      <c r="C1109" t="s">
        <v>13</v>
      </c>
      <c r="D1109" t="s">
        <v>14</v>
      </c>
      <c r="E1109" t="s">
        <v>37</v>
      </c>
      <c r="F1109" t="s">
        <v>49</v>
      </c>
      <c r="G1109" t="s">
        <v>72</v>
      </c>
      <c r="H1109">
        <v>4</v>
      </c>
      <c r="I1109">
        <v>1630.67</v>
      </c>
      <c r="J1109">
        <v>6522.68</v>
      </c>
      <c r="K1109">
        <v>879.74</v>
      </c>
      <c r="L1109" t="s">
        <v>18</v>
      </c>
      <c r="M1109">
        <f>YEAR(SalesData[[#This Row],[Order Date]])</f>
        <v>2024</v>
      </c>
      <c r="N1109">
        <f>MONTH(SalesData[[#This Row],[Order Date]])</f>
        <v>9</v>
      </c>
      <c r="O1109" t="str">
        <f>TEXT(SalesData[[#This Row],[Order Date]],"mmmm")</f>
        <v>September</v>
      </c>
      <c r="P1109" t="str">
        <f>TEXT(SalesData[[#This Row],[Order Date]], "mmmm yyyyy")</f>
        <v>September 2024</v>
      </c>
      <c r="Q1109" s="3">
        <f>IF(SalesData[[#This Row],[Total Sales]]=0,0,SalesData[[#This Row],[Profit]]/SalesData[[#This Row],[Total Sales]])</f>
        <v>0.13487400884299092</v>
      </c>
    </row>
    <row r="1110" spans="1:17" x14ac:dyDescent="0.3">
      <c r="A1110" t="s">
        <v>1159</v>
      </c>
      <c r="B1110" s="2">
        <v>45561</v>
      </c>
      <c r="C1110" t="s">
        <v>30</v>
      </c>
      <c r="D1110" t="s">
        <v>52</v>
      </c>
      <c r="E1110" t="s">
        <v>27</v>
      </c>
      <c r="F1110" t="s">
        <v>46</v>
      </c>
      <c r="G1110" t="s">
        <v>68</v>
      </c>
      <c r="H1110">
        <v>1</v>
      </c>
      <c r="I1110">
        <v>1327.18</v>
      </c>
      <c r="J1110">
        <v>1327.18</v>
      </c>
      <c r="K1110">
        <v>391.79</v>
      </c>
      <c r="L1110" t="s">
        <v>18</v>
      </c>
      <c r="M1110">
        <f>YEAR(SalesData[[#This Row],[Order Date]])</f>
        <v>2024</v>
      </c>
      <c r="N1110">
        <f>MONTH(SalesData[[#This Row],[Order Date]])</f>
        <v>9</v>
      </c>
      <c r="O1110" t="str">
        <f>TEXT(SalesData[[#This Row],[Order Date]],"mmmm")</f>
        <v>September</v>
      </c>
      <c r="P1110" t="str">
        <f>TEXT(SalesData[[#This Row],[Order Date]], "mmmm yyyyy")</f>
        <v>September 2024</v>
      </c>
      <c r="Q1110" s="3">
        <f>IF(SalesData[[#This Row],[Total Sales]]=0,0,SalesData[[#This Row],[Profit]]/SalesData[[#This Row],[Total Sales]])</f>
        <v>0.29520487047725252</v>
      </c>
    </row>
    <row r="1111" spans="1:17" x14ac:dyDescent="0.3">
      <c r="A1111" t="s">
        <v>1160</v>
      </c>
      <c r="B1111" s="2">
        <v>45562</v>
      </c>
      <c r="C1111" t="s">
        <v>25</v>
      </c>
      <c r="D1111" t="s">
        <v>71</v>
      </c>
      <c r="E1111" t="s">
        <v>15</v>
      </c>
      <c r="F1111" t="s">
        <v>49</v>
      </c>
      <c r="G1111" t="s">
        <v>72</v>
      </c>
      <c r="H1111">
        <v>6</v>
      </c>
      <c r="I1111">
        <v>876.5</v>
      </c>
      <c r="J1111">
        <v>5259</v>
      </c>
      <c r="K1111">
        <v>546.23</v>
      </c>
      <c r="L1111" t="s">
        <v>18</v>
      </c>
      <c r="M1111">
        <f>YEAR(SalesData[[#This Row],[Order Date]])</f>
        <v>2024</v>
      </c>
      <c r="N1111">
        <f>MONTH(SalesData[[#This Row],[Order Date]])</f>
        <v>9</v>
      </c>
      <c r="O1111" t="str">
        <f>TEXT(SalesData[[#This Row],[Order Date]],"mmmm")</f>
        <v>September</v>
      </c>
      <c r="P1111" t="str">
        <f>TEXT(SalesData[[#This Row],[Order Date]], "mmmm yyyyy")</f>
        <v>September 2024</v>
      </c>
      <c r="Q1111" s="3">
        <f>IF(SalesData[[#This Row],[Total Sales]]=0,0,SalesData[[#This Row],[Profit]]/SalesData[[#This Row],[Total Sales]])</f>
        <v>0.10386575394561703</v>
      </c>
    </row>
    <row r="1112" spans="1:17" x14ac:dyDescent="0.3">
      <c r="A1112" t="s">
        <v>1161</v>
      </c>
      <c r="B1112" s="2">
        <v>45563</v>
      </c>
      <c r="C1112" t="s">
        <v>13</v>
      </c>
      <c r="D1112" t="s">
        <v>14</v>
      </c>
      <c r="E1112" t="s">
        <v>37</v>
      </c>
      <c r="F1112" t="s">
        <v>22</v>
      </c>
      <c r="G1112" t="s">
        <v>23</v>
      </c>
      <c r="H1112">
        <v>7</v>
      </c>
      <c r="I1112">
        <v>1664.36</v>
      </c>
      <c r="J1112">
        <v>11650.52</v>
      </c>
      <c r="K1112">
        <v>1228.19</v>
      </c>
      <c r="L1112" t="s">
        <v>34</v>
      </c>
      <c r="M1112">
        <f>YEAR(SalesData[[#This Row],[Order Date]])</f>
        <v>2024</v>
      </c>
      <c r="N1112">
        <f>MONTH(SalesData[[#This Row],[Order Date]])</f>
        <v>9</v>
      </c>
      <c r="O1112" t="str">
        <f>TEXT(SalesData[[#This Row],[Order Date]],"mmmm")</f>
        <v>September</v>
      </c>
      <c r="P1112" t="str">
        <f>TEXT(SalesData[[#This Row],[Order Date]], "mmmm yyyyy")</f>
        <v>September 2024</v>
      </c>
      <c r="Q1112" s="3">
        <f>IF(SalesData[[#This Row],[Total Sales]]=0,0,SalesData[[#This Row],[Profit]]/SalesData[[#This Row],[Total Sales]])</f>
        <v>0.10541932892265753</v>
      </c>
    </row>
    <row r="1113" spans="1:17" x14ac:dyDescent="0.3">
      <c r="A1113" t="s">
        <v>1162</v>
      </c>
      <c r="B1113" s="2">
        <v>45563</v>
      </c>
      <c r="C1113" t="s">
        <v>20</v>
      </c>
      <c r="D1113" t="s">
        <v>21</v>
      </c>
      <c r="E1113" t="s">
        <v>37</v>
      </c>
      <c r="F1113" t="s">
        <v>46</v>
      </c>
      <c r="G1113" t="s">
        <v>123</v>
      </c>
      <c r="H1113">
        <v>6</v>
      </c>
      <c r="I1113">
        <v>2142.63</v>
      </c>
      <c r="J1113">
        <v>12855.78</v>
      </c>
      <c r="K1113">
        <v>1412.84</v>
      </c>
      <c r="L1113" t="s">
        <v>34</v>
      </c>
      <c r="M1113">
        <f>YEAR(SalesData[[#This Row],[Order Date]])</f>
        <v>2024</v>
      </c>
      <c r="N1113">
        <f>MONTH(SalesData[[#This Row],[Order Date]])</f>
        <v>9</v>
      </c>
      <c r="O1113" t="str">
        <f>TEXT(SalesData[[#This Row],[Order Date]],"mmmm")</f>
        <v>September</v>
      </c>
      <c r="P1113" t="str">
        <f>TEXT(SalesData[[#This Row],[Order Date]], "mmmm yyyyy")</f>
        <v>September 2024</v>
      </c>
      <c r="Q1113" s="3">
        <f>IF(SalesData[[#This Row],[Total Sales]]=0,0,SalesData[[#This Row],[Profit]]/SalesData[[#This Row],[Total Sales]])</f>
        <v>0.1098992048712719</v>
      </c>
    </row>
    <row r="1114" spans="1:17" x14ac:dyDescent="0.3">
      <c r="A1114" t="s">
        <v>1163</v>
      </c>
      <c r="B1114" s="2">
        <v>45565</v>
      </c>
      <c r="C1114" t="s">
        <v>41</v>
      </c>
      <c r="D1114" t="s">
        <v>67</v>
      </c>
      <c r="E1114" t="s">
        <v>27</v>
      </c>
      <c r="F1114" t="s">
        <v>16</v>
      </c>
      <c r="G1114" t="s">
        <v>82</v>
      </c>
      <c r="H1114">
        <v>3</v>
      </c>
      <c r="I1114">
        <v>2265.19</v>
      </c>
      <c r="J1114">
        <v>6795.57</v>
      </c>
      <c r="K1114">
        <v>1152.8800000000001</v>
      </c>
      <c r="L1114" t="s">
        <v>34</v>
      </c>
      <c r="M1114">
        <f>YEAR(SalesData[[#This Row],[Order Date]])</f>
        <v>2024</v>
      </c>
      <c r="N1114">
        <f>MONTH(SalesData[[#This Row],[Order Date]])</f>
        <v>9</v>
      </c>
      <c r="O1114" t="str">
        <f>TEXT(SalesData[[#This Row],[Order Date]],"mmmm")</f>
        <v>September</v>
      </c>
      <c r="P1114" t="str">
        <f>TEXT(SalesData[[#This Row],[Order Date]], "mmmm yyyyy")</f>
        <v>September 2024</v>
      </c>
      <c r="Q1114" s="3">
        <f>IF(SalesData[[#This Row],[Total Sales]]=0,0,SalesData[[#This Row],[Profit]]/SalesData[[#This Row],[Total Sales]])</f>
        <v>0.16965169956309775</v>
      </c>
    </row>
    <row r="1115" spans="1:17" x14ac:dyDescent="0.3">
      <c r="A1115" t="s">
        <v>1164</v>
      </c>
      <c r="B1115" s="2">
        <v>45565</v>
      </c>
      <c r="C1115" t="s">
        <v>13</v>
      </c>
      <c r="D1115" t="s">
        <v>14</v>
      </c>
      <c r="E1115" t="s">
        <v>27</v>
      </c>
      <c r="F1115" t="s">
        <v>22</v>
      </c>
      <c r="G1115" t="s">
        <v>23</v>
      </c>
      <c r="H1115">
        <v>8</v>
      </c>
      <c r="I1115">
        <v>1131</v>
      </c>
      <c r="J1115">
        <v>9048</v>
      </c>
      <c r="K1115">
        <v>2000.97</v>
      </c>
      <c r="L1115" t="s">
        <v>34</v>
      </c>
      <c r="M1115">
        <f>YEAR(SalesData[[#This Row],[Order Date]])</f>
        <v>2024</v>
      </c>
      <c r="N1115">
        <f>MONTH(SalesData[[#This Row],[Order Date]])</f>
        <v>9</v>
      </c>
      <c r="O1115" t="str">
        <f>TEXT(SalesData[[#This Row],[Order Date]],"mmmm")</f>
        <v>September</v>
      </c>
      <c r="P1115" t="str">
        <f>TEXT(SalesData[[#This Row],[Order Date]], "mmmm yyyyy")</f>
        <v>September 2024</v>
      </c>
      <c r="Q1115" s="3">
        <f>IF(SalesData[[#This Row],[Total Sales]]=0,0,SalesData[[#This Row],[Profit]]/SalesData[[#This Row],[Total Sales]])</f>
        <v>0.22115053050397879</v>
      </c>
    </row>
    <row r="1116" spans="1:17" x14ac:dyDescent="0.3">
      <c r="A1116" t="s">
        <v>1165</v>
      </c>
      <c r="B1116" s="2">
        <v>45565</v>
      </c>
      <c r="C1116" t="s">
        <v>41</v>
      </c>
      <c r="D1116" t="s">
        <v>67</v>
      </c>
      <c r="E1116" t="s">
        <v>15</v>
      </c>
      <c r="F1116" t="s">
        <v>22</v>
      </c>
      <c r="G1116" t="s">
        <v>58</v>
      </c>
      <c r="H1116">
        <v>1</v>
      </c>
      <c r="I1116">
        <v>1642.91</v>
      </c>
      <c r="J1116">
        <v>1642.91</v>
      </c>
      <c r="K1116">
        <v>284.12</v>
      </c>
      <c r="L1116" t="s">
        <v>34</v>
      </c>
      <c r="M1116">
        <f>YEAR(SalesData[[#This Row],[Order Date]])</f>
        <v>2024</v>
      </c>
      <c r="N1116">
        <f>MONTH(SalesData[[#This Row],[Order Date]])</f>
        <v>9</v>
      </c>
      <c r="O1116" t="str">
        <f>TEXT(SalesData[[#This Row],[Order Date]],"mmmm")</f>
        <v>September</v>
      </c>
      <c r="P1116" t="str">
        <f>TEXT(SalesData[[#This Row],[Order Date]], "mmmm yyyyy")</f>
        <v>September 2024</v>
      </c>
      <c r="Q1116" s="3">
        <f>IF(SalesData[[#This Row],[Total Sales]]=0,0,SalesData[[#This Row],[Profit]]/SalesData[[#This Row],[Total Sales]])</f>
        <v>0.17293704463421611</v>
      </c>
    </row>
    <row r="1117" spans="1:17" x14ac:dyDescent="0.3">
      <c r="A1117" t="s">
        <v>1166</v>
      </c>
      <c r="B1117" s="2">
        <v>45565</v>
      </c>
      <c r="C1117" t="s">
        <v>13</v>
      </c>
      <c r="D1117" t="s">
        <v>14</v>
      </c>
      <c r="E1117" t="s">
        <v>37</v>
      </c>
      <c r="F1117" t="s">
        <v>22</v>
      </c>
      <c r="G1117" t="s">
        <v>91</v>
      </c>
      <c r="H1117">
        <v>9</v>
      </c>
      <c r="I1117">
        <v>968.43</v>
      </c>
      <c r="J1117">
        <v>8715.8700000000008</v>
      </c>
      <c r="K1117">
        <v>1369.63</v>
      </c>
      <c r="L1117" t="s">
        <v>18</v>
      </c>
      <c r="M1117">
        <f>YEAR(SalesData[[#This Row],[Order Date]])</f>
        <v>2024</v>
      </c>
      <c r="N1117">
        <f>MONTH(SalesData[[#This Row],[Order Date]])</f>
        <v>9</v>
      </c>
      <c r="O1117" t="str">
        <f>TEXT(SalesData[[#This Row],[Order Date]],"mmmm")</f>
        <v>September</v>
      </c>
      <c r="P1117" t="str">
        <f>TEXT(SalesData[[#This Row],[Order Date]], "mmmm yyyyy")</f>
        <v>September 2024</v>
      </c>
      <c r="Q1117" s="3">
        <f>IF(SalesData[[#This Row],[Total Sales]]=0,0,SalesData[[#This Row],[Profit]]/SalesData[[#This Row],[Total Sales]])</f>
        <v>0.15714208679110633</v>
      </c>
    </row>
    <row r="1118" spans="1:17" x14ac:dyDescent="0.3">
      <c r="A1118" t="s">
        <v>1167</v>
      </c>
      <c r="B1118" s="2">
        <v>45568</v>
      </c>
      <c r="C1118" t="s">
        <v>30</v>
      </c>
      <c r="D1118" t="s">
        <v>31</v>
      </c>
      <c r="E1118" t="s">
        <v>15</v>
      </c>
      <c r="F1118" t="s">
        <v>46</v>
      </c>
      <c r="G1118" t="s">
        <v>47</v>
      </c>
      <c r="H1118">
        <v>5</v>
      </c>
      <c r="I1118">
        <v>1464.1</v>
      </c>
      <c r="J1118">
        <v>7320.5</v>
      </c>
      <c r="K1118">
        <v>1242.4000000000001</v>
      </c>
      <c r="L1118" t="s">
        <v>34</v>
      </c>
      <c r="M1118">
        <f>YEAR(SalesData[[#This Row],[Order Date]])</f>
        <v>2024</v>
      </c>
      <c r="N1118">
        <f>MONTH(SalesData[[#This Row],[Order Date]])</f>
        <v>10</v>
      </c>
      <c r="O1118" t="str">
        <f>TEXT(SalesData[[#This Row],[Order Date]],"mmmm")</f>
        <v>October</v>
      </c>
      <c r="P1118" t="str">
        <f>TEXT(SalesData[[#This Row],[Order Date]], "mmmm yyyyy")</f>
        <v>October 2024</v>
      </c>
      <c r="Q1118" s="3">
        <f>IF(SalesData[[#This Row],[Total Sales]]=0,0,SalesData[[#This Row],[Profit]]/SalesData[[#This Row],[Total Sales]])</f>
        <v>0.16971518338911279</v>
      </c>
    </row>
    <row r="1119" spans="1:17" x14ac:dyDescent="0.3">
      <c r="A1119" t="s">
        <v>1168</v>
      </c>
      <c r="B1119" s="2">
        <v>45572</v>
      </c>
      <c r="C1119" t="s">
        <v>20</v>
      </c>
      <c r="D1119" t="s">
        <v>121</v>
      </c>
      <c r="E1119" t="s">
        <v>37</v>
      </c>
      <c r="F1119" t="s">
        <v>49</v>
      </c>
      <c r="G1119" t="s">
        <v>50</v>
      </c>
      <c r="H1119">
        <v>3</v>
      </c>
      <c r="I1119">
        <v>240.16</v>
      </c>
      <c r="J1119">
        <v>720.48</v>
      </c>
      <c r="K1119">
        <v>150.22999999999999</v>
      </c>
      <c r="L1119" t="s">
        <v>18</v>
      </c>
      <c r="M1119">
        <f>YEAR(SalesData[[#This Row],[Order Date]])</f>
        <v>2024</v>
      </c>
      <c r="N1119">
        <f>MONTH(SalesData[[#This Row],[Order Date]])</f>
        <v>10</v>
      </c>
      <c r="O1119" t="str">
        <f>TEXT(SalesData[[#This Row],[Order Date]],"mmmm")</f>
        <v>October</v>
      </c>
      <c r="P1119" t="str">
        <f>TEXT(SalesData[[#This Row],[Order Date]], "mmmm yyyyy")</f>
        <v>October 2024</v>
      </c>
      <c r="Q1119" s="3">
        <f>IF(SalesData[[#This Row],[Total Sales]]=0,0,SalesData[[#This Row],[Profit]]/SalesData[[#This Row],[Total Sales]])</f>
        <v>0.20851376859871196</v>
      </c>
    </row>
    <row r="1120" spans="1:17" x14ac:dyDescent="0.3">
      <c r="A1120" t="s">
        <v>1169</v>
      </c>
      <c r="B1120" s="2">
        <v>45575</v>
      </c>
      <c r="C1120" t="s">
        <v>13</v>
      </c>
      <c r="D1120" t="s">
        <v>36</v>
      </c>
      <c r="E1120" t="s">
        <v>37</v>
      </c>
      <c r="F1120" t="s">
        <v>16</v>
      </c>
      <c r="G1120" t="s">
        <v>17</v>
      </c>
      <c r="H1120">
        <v>6</v>
      </c>
      <c r="I1120">
        <v>1507.2</v>
      </c>
      <c r="J1120">
        <v>9043.2000000000007</v>
      </c>
      <c r="K1120">
        <v>2019.54</v>
      </c>
      <c r="L1120" t="s">
        <v>34</v>
      </c>
      <c r="M1120">
        <f>YEAR(SalesData[[#This Row],[Order Date]])</f>
        <v>2024</v>
      </c>
      <c r="N1120">
        <f>MONTH(SalesData[[#This Row],[Order Date]])</f>
        <v>10</v>
      </c>
      <c r="O1120" t="str">
        <f>TEXT(SalesData[[#This Row],[Order Date]],"mmmm")</f>
        <v>October</v>
      </c>
      <c r="P1120" t="str">
        <f>TEXT(SalesData[[#This Row],[Order Date]], "mmmm yyyyy")</f>
        <v>October 2024</v>
      </c>
      <c r="Q1120" s="3">
        <f>IF(SalesData[[#This Row],[Total Sales]]=0,0,SalesData[[#This Row],[Profit]]/SalesData[[#This Row],[Total Sales]])</f>
        <v>0.22332139065817408</v>
      </c>
    </row>
    <row r="1121" spans="1:17" x14ac:dyDescent="0.3">
      <c r="A1121" t="s">
        <v>1170</v>
      </c>
      <c r="B1121" s="2">
        <v>45577</v>
      </c>
      <c r="C1121" t="s">
        <v>30</v>
      </c>
      <c r="D1121" t="s">
        <v>52</v>
      </c>
      <c r="E1121" t="s">
        <v>27</v>
      </c>
      <c r="F1121" t="s">
        <v>22</v>
      </c>
      <c r="G1121" t="s">
        <v>58</v>
      </c>
      <c r="H1121">
        <v>3</v>
      </c>
      <c r="I1121">
        <v>1395.37</v>
      </c>
      <c r="J1121">
        <v>4186.1099999999997</v>
      </c>
      <c r="K1121">
        <v>947.81</v>
      </c>
      <c r="L1121" t="s">
        <v>34</v>
      </c>
      <c r="M1121">
        <f>YEAR(SalesData[[#This Row],[Order Date]])</f>
        <v>2024</v>
      </c>
      <c r="N1121">
        <f>MONTH(SalesData[[#This Row],[Order Date]])</f>
        <v>10</v>
      </c>
      <c r="O1121" t="str">
        <f>TEXT(SalesData[[#This Row],[Order Date]],"mmmm")</f>
        <v>October</v>
      </c>
      <c r="P1121" t="str">
        <f>TEXT(SalesData[[#This Row],[Order Date]], "mmmm yyyyy")</f>
        <v>October 2024</v>
      </c>
      <c r="Q1121" s="3">
        <f>IF(SalesData[[#This Row],[Total Sales]]=0,0,SalesData[[#This Row],[Profit]]/SalesData[[#This Row],[Total Sales]])</f>
        <v>0.22641784377381388</v>
      </c>
    </row>
    <row r="1122" spans="1:17" x14ac:dyDescent="0.3">
      <c r="A1122" t="s">
        <v>1171</v>
      </c>
      <c r="B1122" s="2">
        <v>45577</v>
      </c>
      <c r="C1122" t="s">
        <v>20</v>
      </c>
      <c r="D1122" t="s">
        <v>21</v>
      </c>
      <c r="E1122" t="s">
        <v>15</v>
      </c>
      <c r="F1122" t="s">
        <v>32</v>
      </c>
      <c r="G1122" t="s">
        <v>60</v>
      </c>
      <c r="H1122">
        <v>3</v>
      </c>
      <c r="I1122">
        <v>2022.02</v>
      </c>
      <c r="J1122">
        <v>6066.06</v>
      </c>
      <c r="K1122">
        <v>628.45000000000005</v>
      </c>
      <c r="L1122" t="s">
        <v>18</v>
      </c>
      <c r="M1122">
        <f>YEAR(SalesData[[#This Row],[Order Date]])</f>
        <v>2024</v>
      </c>
      <c r="N1122">
        <f>MONTH(SalesData[[#This Row],[Order Date]])</f>
        <v>10</v>
      </c>
      <c r="O1122" t="str">
        <f>TEXT(SalesData[[#This Row],[Order Date]],"mmmm")</f>
        <v>October</v>
      </c>
      <c r="P1122" t="str">
        <f>TEXT(SalesData[[#This Row],[Order Date]], "mmmm yyyyy")</f>
        <v>October 2024</v>
      </c>
      <c r="Q1122" s="3">
        <f>IF(SalesData[[#This Row],[Total Sales]]=0,0,SalesData[[#This Row],[Profit]]/SalesData[[#This Row],[Total Sales]])</f>
        <v>0.1036010194426036</v>
      </c>
    </row>
    <row r="1123" spans="1:17" x14ac:dyDescent="0.3">
      <c r="A1123" t="s">
        <v>1172</v>
      </c>
      <c r="B1123" s="2">
        <v>45577</v>
      </c>
      <c r="C1123" t="s">
        <v>13</v>
      </c>
      <c r="D1123" t="s">
        <v>36</v>
      </c>
      <c r="E1123" t="s">
        <v>15</v>
      </c>
      <c r="F1123" t="s">
        <v>16</v>
      </c>
      <c r="G1123" t="s">
        <v>28</v>
      </c>
      <c r="H1123">
        <v>4</v>
      </c>
      <c r="I1123">
        <v>750.17</v>
      </c>
      <c r="J1123">
        <v>3000.68</v>
      </c>
      <c r="K1123">
        <v>422.03</v>
      </c>
      <c r="L1123" t="s">
        <v>34</v>
      </c>
      <c r="M1123">
        <f>YEAR(SalesData[[#This Row],[Order Date]])</f>
        <v>2024</v>
      </c>
      <c r="N1123">
        <f>MONTH(SalesData[[#This Row],[Order Date]])</f>
        <v>10</v>
      </c>
      <c r="O1123" t="str">
        <f>TEXT(SalesData[[#This Row],[Order Date]],"mmmm")</f>
        <v>October</v>
      </c>
      <c r="P1123" t="str">
        <f>TEXT(SalesData[[#This Row],[Order Date]], "mmmm yyyyy")</f>
        <v>October 2024</v>
      </c>
      <c r="Q1123" s="3">
        <f>IF(SalesData[[#This Row],[Total Sales]]=0,0,SalesData[[#This Row],[Profit]]/SalesData[[#This Row],[Total Sales]])</f>
        <v>0.14064478718157217</v>
      </c>
    </row>
    <row r="1124" spans="1:17" x14ac:dyDescent="0.3">
      <c r="A1124" t="s">
        <v>1173</v>
      </c>
      <c r="B1124" s="2">
        <v>45578</v>
      </c>
      <c r="C1124" t="s">
        <v>25</v>
      </c>
      <c r="D1124" t="s">
        <v>26</v>
      </c>
      <c r="E1124" t="s">
        <v>15</v>
      </c>
      <c r="F1124" t="s">
        <v>46</v>
      </c>
      <c r="G1124" t="s">
        <v>47</v>
      </c>
      <c r="H1124">
        <v>6</v>
      </c>
      <c r="I1124">
        <v>2223.67</v>
      </c>
      <c r="J1124">
        <v>13342.02</v>
      </c>
      <c r="K1124">
        <v>2594.2600000000002</v>
      </c>
      <c r="L1124" t="s">
        <v>18</v>
      </c>
      <c r="M1124">
        <f>YEAR(SalesData[[#This Row],[Order Date]])</f>
        <v>2024</v>
      </c>
      <c r="N1124">
        <f>MONTH(SalesData[[#This Row],[Order Date]])</f>
        <v>10</v>
      </c>
      <c r="O1124" t="str">
        <f>TEXT(SalesData[[#This Row],[Order Date]],"mmmm")</f>
        <v>October</v>
      </c>
      <c r="P1124" t="str">
        <f>TEXT(SalesData[[#This Row],[Order Date]], "mmmm yyyyy")</f>
        <v>October 2024</v>
      </c>
      <c r="Q1124" s="3">
        <f>IF(SalesData[[#This Row],[Total Sales]]=0,0,SalesData[[#This Row],[Profit]]/SalesData[[#This Row],[Total Sales]])</f>
        <v>0.19444282050244266</v>
      </c>
    </row>
    <row r="1125" spans="1:17" x14ac:dyDescent="0.3">
      <c r="A1125" t="s">
        <v>1174</v>
      </c>
      <c r="B1125" s="2">
        <v>45578</v>
      </c>
      <c r="C1125" t="s">
        <v>41</v>
      </c>
      <c r="D1125" t="s">
        <v>42</v>
      </c>
      <c r="E1125" t="s">
        <v>15</v>
      </c>
      <c r="F1125" t="s">
        <v>22</v>
      </c>
      <c r="G1125" t="s">
        <v>23</v>
      </c>
      <c r="H1125">
        <v>8</v>
      </c>
      <c r="I1125">
        <v>660.07</v>
      </c>
      <c r="J1125">
        <v>5280.56</v>
      </c>
      <c r="K1125">
        <v>1137.1199999999999</v>
      </c>
      <c r="L1125" t="s">
        <v>34</v>
      </c>
      <c r="M1125">
        <f>YEAR(SalesData[[#This Row],[Order Date]])</f>
        <v>2024</v>
      </c>
      <c r="N1125">
        <f>MONTH(SalesData[[#This Row],[Order Date]])</f>
        <v>10</v>
      </c>
      <c r="O1125" t="str">
        <f>TEXT(SalesData[[#This Row],[Order Date]],"mmmm")</f>
        <v>October</v>
      </c>
      <c r="P1125" t="str">
        <f>TEXT(SalesData[[#This Row],[Order Date]], "mmmm yyyyy")</f>
        <v>October 2024</v>
      </c>
      <c r="Q1125" s="3">
        <f>IF(SalesData[[#This Row],[Total Sales]]=0,0,SalesData[[#This Row],[Profit]]/SalesData[[#This Row],[Total Sales]])</f>
        <v>0.21534079718817697</v>
      </c>
    </row>
    <row r="1126" spans="1:17" x14ac:dyDescent="0.3">
      <c r="A1126" t="s">
        <v>1175</v>
      </c>
      <c r="B1126" s="2">
        <v>45579</v>
      </c>
      <c r="C1126" t="s">
        <v>25</v>
      </c>
      <c r="D1126" t="s">
        <v>26</v>
      </c>
      <c r="E1126" t="s">
        <v>15</v>
      </c>
      <c r="F1126" t="s">
        <v>16</v>
      </c>
      <c r="G1126" t="s">
        <v>82</v>
      </c>
      <c r="H1126">
        <v>2</v>
      </c>
      <c r="I1126">
        <v>1281.56</v>
      </c>
      <c r="J1126">
        <v>2563.12</v>
      </c>
      <c r="K1126">
        <v>282.7</v>
      </c>
      <c r="L1126" t="s">
        <v>18</v>
      </c>
      <c r="M1126">
        <f>YEAR(SalesData[[#This Row],[Order Date]])</f>
        <v>2024</v>
      </c>
      <c r="N1126">
        <f>MONTH(SalesData[[#This Row],[Order Date]])</f>
        <v>10</v>
      </c>
      <c r="O1126" t="str">
        <f>TEXT(SalesData[[#This Row],[Order Date]],"mmmm")</f>
        <v>October</v>
      </c>
      <c r="P1126" t="str">
        <f>TEXT(SalesData[[#This Row],[Order Date]], "mmmm yyyyy")</f>
        <v>October 2024</v>
      </c>
      <c r="Q1126" s="3">
        <f>IF(SalesData[[#This Row],[Total Sales]]=0,0,SalesData[[#This Row],[Profit]]/SalesData[[#This Row],[Total Sales]])</f>
        <v>0.1102952651456038</v>
      </c>
    </row>
    <row r="1127" spans="1:17" x14ac:dyDescent="0.3">
      <c r="A1127" t="s">
        <v>1176</v>
      </c>
      <c r="B1127" s="2">
        <v>45579</v>
      </c>
      <c r="C1127" t="s">
        <v>30</v>
      </c>
      <c r="D1127" t="s">
        <v>52</v>
      </c>
      <c r="E1127" t="s">
        <v>27</v>
      </c>
      <c r="F1127" t="s">
        <v>16</v>
      </c>
      <c r="G1127" t="s">
        <v>38</v>
      </c>
      <c r="H1127">
        <v>9</v>
      </c>
      <c r="I1127">
        <v>192.5</v>
      </c>
      <c r="J1127">
        <v>1732.5</v>
      </c>
      <c r="K1127">
        <v>517.97</v>
      </c>
      <c r="L1127" t="s">
        <v>18</v>
      </c>
      <c r="M1127">
        <f>YEAR(SalesData[[#This Row],[Order Date]])</f>
        <v>2024</v>
      </c>
      <c r="N1127">
        <f>MONTH(SalesData[[#This Row],[Order Date]])</f>
        <v>10</v>
      </c>
      <c r="O1127" t="str">
        <f>TEXT(SalesData[[#This Row],[Order Date]],"mmmm")</f>
        <v>October</v>
      </c>
      <c r="P1127" t="str">
        <f>TEXT(SalesData[[#This Row],[Order Date]], "mmmm yyyyy")</f>
        <v>October 2024</v>
      </c>
      <c r="Q1127" s="3">
        <f>IF(SalesData[[#This Row],[Total Sales]]=0,0,SalesData[[#This Row],[Profit]]/SalesData[[#This Row],[Total Sales]])</f>
        <v>0.298972582972583</v>
      </c>
    </row>
    <row r="1128" spans="1:17" x14ac:dyDescent="0.3">
      <c r="A1128" t="s">
        <v>1177</v>
      </c>
      <c r="B1128" s="2">
        <v>45579</v>
      </c>
      <c r="C1128" t="s">
        <v>41</v>
      </c>
      <c r="D1128" t="s">
        <v>42</v>
      </c>
      <c r="E1128" t="s">
        <v>27</v>
      </c>
      <c r="F1128" t="s">
        <v>32</v>
      </c>
      <c r="G1128" t="s">
        <v>33</v>
      </c>
      <c r="H1128">
        <v>6</v>
      </c>
      <c r="I1128">
        <v>2317.81</v>
      </c>
      <c r="J1128">
        <v>13906.86</v>
      </c>
      <c r="K1128">
        <v>2542.59</v>
      </c>
      <c r="L1128" t="s">
        <v>34</v>
      </c>
      <c r="M1128">
        <f>YEAR(SalesData[[#This Row],[Order Date]])</f>
        <v>2024</v>
      </c>
      <c r="N1128">
        <f>MONTH(SalesData[[#This Row],[Order Date]])</f>
        <v>10</v>
      </c>
      <c r="O1128" t="str">
        <f>TEXT(SalesData[[#This Row],[Order Date]],"mmmm")</f>
        <v>October</v>
      </c>
      <c r="P1128" t="str">
        <f>TEXT(SalesData[[#This Row],[Order Date]], "mmmm yyyyy")</f>
        <v>October 2024</v>
      </c>
      <c r="Q1128" s="3">
        <f>IF(SalesData[[#This Row],[Total Sales]]=0,0,SalesData[[#This Row],[Profit]]/SalesData[[#This Row],[Total Sales]])</f>
        <v>0.18282991271933421</v>
      </c>
    </row>
    <row r="1129" spans="1:17" x14ac:dyDescent="0.3">
      <c r="A1129" t="s">
        <v>1178</v>
      </c>
      <c r="B1129" s="2">
        <v>45581</v>
      </c>
      <c r="C1129" t="s">
        <v>25</v>
      </c>
      <c r="D1129" t="s">
        <v>71</v>
      </c>
      <c r="E1129" t="s">
        <v>15</v>
      </c>
      <c r="F1129" t="s">
        <v>46</v>
      </c>
      <c r="G1129" t="s">
        <v>68</v>
      </c>
      <c r="H1129">
        <v>9</v>
      </c>
      <c r="I1129">
        <v>631.21</v>
      </c>
      <c r="J1129">
        <v>5680.89</v>
      </c>
      <c r="K1129">
        <v>683.73</v>
      </c>
      <c r="L1129" t="s">
        <v>34</v>
      </c>
      <c r="M1129">
        <f>YEAR(SalesData[[#This Row],[Order Date]])</f>
        <v>2024</v>
      </c>
      <c r="N1129">
        <f>MONTH(SalesData[[#This Row],[Order Date]])</f>
        <v>10</v>
      </c>
      <c r="O1129" t="str">
        <f>TEXT(SalesData[[#This Row],[Order Date]],"mmmm")</f>
        <v>October</v>
      </c>
      <c r="P1129" t="str">
        <f>TEXT(SalesData[[#This Row],[Order Date]], "mmmm yyyyy")</f>
        <v>October 2024</v>
      </c>
      <c r="Q1129" s="3">
        <f>IF(SalesData[[#This Row],[Total Sales]]=0,0,SalesData[[#This Row],[Profit]]/SalesData[[#This Row],[Total Sales]])</f>
        <v>0.12035614137925571</v>
      </c>
    </row>
    <row r="1130" spans="1:17" x14ac:dyDescent="0.3">
      <c r="A1130" t="s">
        <v>1179</v>
      </c>
      <c r="B1130" s="2">
        <v>45583</v>
      </c>
      <c r="C1130" t="s">
        <v>30</v>
      </c>
      <c r="D1130" t="s">
        <v>31</v>
      </c>
      <c r="E1130" t="s">
        <v>37</v>
      </c>
      <c r="F1130" t="s">
        <v>49</v>
      </c>
      <c r="G1130" t="s">
        <v>63</v>
      </c>
      <c r="H1130">
        <v>9</v>
      </c>
      <c r="I1130">
        <v>1204.3599999999999</v>
      </c>
      <c r="J1130">
        <v>10839.24</v>
      </c>
      <c r="K1130">
        <v>2865.11</v>
      </c>
      <c r="L1130" t="s">
        <v>34</v>
      </c>
      <c r="M1130">
        <f>YEAR(SalesData[[#This Row],[Order Date]])</f>
        <v>2024</v>
      </c>
      <c r="N1130">
        <f>MONTH(SalesData[[#This Row],[Order Date]])</f>
        <v>10</v>
      </c>
      <c r="O1130" t="str">
        <f>TEXT(SalesData[[#This Row],[Order Date]],"mmmm")</f>
        <v>October</v>
      </c>
      <c r="P1130" t="str">
        <f>TEXT(SalesData[[#This Row],[Order Date]], "mmmm yyyyy")</f>
        <v>October 2024</v>
      </c>
      <c r="Q1130" s="3">
        <f>IF(SalesData[[#This Row],[Total Sales]]=0,0,SalesData[[#This Row],[Profit]]/SalesData[[#This Row],[Total Sales]])</f>
        <v>0.26432757278185559</v>
      </c>
    </row>
    <row r="1131" spans="1:17" x14ac:dyDescent="0.3">
      <c r="A1131" t="s">
        <v>1180</v>
      </c>
      <c r="B1131" s="2">
        <v>45583</v>
      </c>
      <c r="C1131" t="s">
        <v>20</v>
      </c>
      <c r="D1131" t="s">
        <v>21</v>
      </c>
      <c r="E1131" t="s">
        <v>27</v>
      </c>
      <c r="F1131" t="s">
        <v>16</v>
      </c>
      <c r="G1131" t="s">
        <v>17</v>
      </c>
      <c r="H1131">
        <v>7</v>
      </c>
      <c r="I1131">
        <v>2246.02</v>
      </c>
      <c r="J1131">
        <v>15722.14</v>
      </c>
      <c r="K1131">
        <v>1613.1</v>
      </c>
      <c r="L1131" t="s">
        <v>34</v>
      </c>
      <c r="M1131">
        <f>YEAR(SalesData[[#This Row],[Order Date]])</f>
        <v>2024</v>
      </c>
      <c r="N1131">
        <f>MONTH(SalesData[[#This Row],[Order Date]])</f>
        <v>10</v>
      </c>
      <c r="O1131" t="str">
        <f>TEXT(SalesData[[#This Row],[Order Date]],"mmmm")</f>
        <v>October</v>
      </c>
      <c r="P1131" t="str">
        <f>TEXT(SalesData[[#This Row],[Order Date]], "mmmm yyyyy")</f>
        <v>October 2024</v>
      </c>
      <c r="Q1131" s="3">
        <f>IF(SalesData[[#This Row],[Total Sales]]=0,0,SalesData[[#This Row],[Profit]]/SalesData[[#This Row],[Total Sales]])</f>
        <v>0.10260053656817711</v>
      </c>
    </row>
    <row r="1132" spans="1:17" x14ac:dyDescent="0.3">
      <c r="A1132" t="s">
        <v>1181</v>
      </c>
      <c r="B1132" s="2">
        <v>45583</v>
      </c>
      <c r="C1132" t="s">
        <v>20</v>
      </c>
      <c r="D1132" t="s">
        <v>21</v>
      </c>
      <c r="E1132" t="s">
        <v>15</v>
      </c>
      <c r="F1132" t="s">
        <v>16</v>
      </c>
      <c r="G1132" t="s">
        <v>17</v>
      </c>
      <c r="H1132">
        <v>7</v>
      </c>
      <c r="I1132">
        <v>523.17999999999995</v>
      </c>
      <c r="J1132">
        <v>3662.26</v>
      </c>
      <c r="K1132">
        <v>427.82</v>
      </c>
      <c r="L1132" t="s">
        <v>34</v>
      </c>
      <c r="M1132">
        <f>YEAR(SalesData[[#This Row],[Order Date]])</f>
        <v>2024</v>
      </c>
      <c r="N1132">
        <f>MONTH(SalesData[[#This Row],[Order Date]])</f>
        <v>10</v>
      </c>
      <c r="O1132" t="str">
        <f>TEXT(SalesData[[#This Row],[Order Date]],"mmmm")</f>
        <v>October</v>
      </c>
      <c r="P1132" t="str">
        <f>TEXT(SalesData[[#This Row],[Order Date]], "mmmm yyyyy")</f>
        <v>October 2024</v>
      </c>
      <c r="Q1132" s="3">
        <f>IF(SalesData[[#This Row],[Total Sales]]=0,0,SalesData[[#This Row],[Profit]]/SalesData[[#This Row],[Total Sales]])</f>
        <v>0.11681857650740253</v>
      </c>
    </row>
    <row r="1133" spans="1:17" x14ac:dyDescent="0.3">
      <c r="A1133" t="s">
        <v>1182</v>
      </c>
      <c r="B1133" s="2">
        <v>45583</v>
      </c>
      <c r="C1133" t="s">
        <v>20</v>
      </c>
      <c r="D1133" t="s">
        <v>121</v>
      </c>
      <c r="E1133" t="s">
        <v>27</v>
      </c>
      <c r="F1133" t="s">
        <v>32</v>
      </c>
      <c r="G1133" t="s">
        <v>60</v>
      </c>
      <c r="H1133">
        <v>9</v>
      </c>
      <c r="I1133">
        <v>1857.75</v>
      </c>
      <c r="J1133">
        <v>16719.75</v>
      </c>
      <c r="K1133">
        <v>3411.39</v>
      </c>
      <c r="L1133" t="s">
        <v>34</v>
      </c>
      <c r="M1133">
        <f>YEAR(SalesData[[#This Row],[Order Date]])</f>
        <v>2024</v>
      </c>
      <c r="N1133">
        <f>MONTH(SalesData[[#This Row],[Order Date]])</f>
        <v>10</v>
      </c>
      <c r="O1133" t="str">
        <f>TEXT(SalesData[[#This Row],[Order Date]],"mmmm")</f>
        <v>October</v>
      </c>
      <c r="P1133" t="str">
        <f>TEXT(SalesData[[#This Row],[Order Date]], "mmmm yyyyy")</f>
        <v>October 2024</v>
      </c>
      <c r="Q1133" s="3">
        <f>IF(SalesData[[#This Row],[Total Sales]]=0,0,SalesData[[#This Row],[Profit]]/SalesData[[#This Row],[Total Sales]])</f>
        <v>0.20403355313327051</v>
      </c>
    </row>
    <row r="1134" spans="1:17" x14ac:dyDescent="0.3">
      <c r="A1134" t="s">
        <v>1183</v>
      </c>
      <c r="B1134" s="2">
        <v>45585</v>
      </c>
      <c r="C1134" t="s">
        <v>25</v>
      </c>
      <c r="D1134" t="s">
        <v>71</v>
      </c>
      <c r="E1134" t="s">
        <v>15</v>
      </c>
      <c r="F1134" t="s">
        <v>16</v>
      </c>
      <c r="G1134" t="s">
        <v>28</v>
      </c>
      <c r="H1134">
        <v>9</v>
      </c>
      <c r="I1134">
        <v>729.3</v>
      </c>
      <c r="J1134">
        <v>6563.7</v>
      </c>
      <c r="K1134">
        <v>1851.41</v>
      </c>
      <c r="L1134" t="s">
        <v>18</v>
      </c>
      <c r="M1134">
        <f>YEAR(SalesData[[#This Row],[Order Date]])</f>
        <v>2024</v>
      </c>
      <c r="N1134">
        <f>MONTH(SalesData[[#This Row],[Order Date]])</f>
        <v>10</v>
      </c>
      <c r="O1134" t="str">
        <f>TEXT(SalesData[[#This Row],[Order Date]],"mmmm")</f>
        <v>October</v>
      </c>
      <c r="P1134" t="str">
        <f>TEXT(SalesData[[#This Row],[Order Date]], "mmmm yyyyy")</f>
        <v>October 2024</v>
      </c>
      <c r="Q1134" s="3">
        <f>IF(SalesData[[#This Row],[Total Sales]]=0,0,SalesData[[#This Row],[Profit]]/SalesData[[#This Row],[Total Sales]])</f>
        <v>0.28206804089157034</v>
      </c>
    </row>
    <row r="1135" spans="1:17" x14ac:dyDescent="0.3">
      <c r="A1135" t="s">
        <v>1184</v>
      </c>
      <c r="B1135" s="2">
        <v>45585</v>
      </c>
      <c r="C1135" t="s">
        <v>13</v>
      </c>
      <c r="D1135" t="s">
        <v>14</v>
      </c>
      <c r="E1135" t="s">
        <v>37</v>
      </c>
      <c r="F1135" t="s">
        <v>22</v>
      </c>
      <c r="G1135" t="s">
        <v>23</v>
      </c>
      <c r="H1135">
        <v>7</v>
      </c>
      <c r="I1135">
        <v>697.48</v>
      </c>
      <c r="J1135">
        <v>4882.3599999999997</v>
      </c>
      <c r="K1135">
        <v>688.74</v>
      </c>
      <c r="L1135" t="s">
        <v>18</v>
      </c>
      <c r="M1135">
        <f>YEAR(SalesData[[#This Row],[Order Date]])</f>
        <v>2024</v>
      </c>
      <c r="N1135">
        <f>MONTH(SalesData[[#This Row],[Order Date]])</f>
        <v>10</v>
      </c>
      <c r="O1135" t="str">
        <f>TEXT(SalesData[[#This Row],[Order Date]],"mmmm")</f>
        <v>October</v>
      </c>
      <c r="P1135" t="str">
        <f>TEXT(SalesData[[#This Row],[Order Date]], "mmmm yyyyy")</f>
        <v>October 2024</v>
      </c>
      <c r="Q1135" s="3">
        <f>IF(SalesData[[#This Row],[Total Sales]]=0,0,SalesData[[#This Row],[Profit]]/SalesData[[#This Row],[Total Sales]])</f>
        <v>0.14106702496333742</v>
      </c>
    </row>
    <row r="1136" spans="1:17" x14ac:dyDescent="0.3">
      <c r="A1136" t="s">
        <v>1185</v>
      </c>
      <c r="B1136" s="2">
        <v>45589</v>
      </c>
      <c r="C1136" t="s">
        <v>20</v>
      </c>
      <c r="D1136" t="s">
        <v>121</v>
      </c>
      <c r="E1136" t="s">
        <v>27</v>
      </c>
      <c r="F1136" t="s">
        <v>32</v>
      </c>
      <c r="G1136" t="s">
        <v>33</v>
      </c>
      <c r="H1136">
        <v>8</v>
      </c>
      <c r="I1136">
        <v>2359.67</v>
      </c>
      <c r="J1136">
        <v>18877.36</v>
      </c>
      <c r="K1136">
        <v>4852.2</v>
      </c>
      <c r="L1136" t="s">
        <v>18</v>
      </c>
      <c r="M1136">
        <f>YEAR(SalesData[[#This Row],[Order Date]])</f>
        <v>2024</v>
      </c>
      <c r="N1136">
        <f>MONTH(SalesData[[#This Row],[Order Date]])</f>
        <v>10</v>
      </c>
      <c r="O1136" t="str">
        <f>TEXT(SalesData[[#This Row],[Order Date]],"mmmm")</f>
        <v>October</v>
      </c>
      <c r="P1136" t="str">
        <f>TEXT(SalesData[[#This Row],[Order Date]], "mmmm yyyyy")</f>
        <v>October 2024</v>
      </c>
      <c r="Q1136" s="3">
        <f>IF(SalesData[[#This Row],[Total Sales]]=0,0,SalesData[[#This Row],[Profit]]/SalesData[[#This Row],[Total Sales]])</f>
        <v>0.25703806040675176</v>
      </c>
    </row>
    <row r="1137" spans="1:17" x14ac:dyDescent="0.3">
      <c r="A1137" t="s">
        <v>1186</v>
      </c>
      <c r="B1137" s="2">
        <v>45590</v>
      </c>
      <c r="C1137" t="s">
        <v>20</v>
      </c>
      <c r="D1137" t="s">
        <v>21</v>
      </c>
      <c r="E1137" t="s">
        <v>15</v>
      </c>
      <c r="F1137" t="s">
        <v>49</v>
      </c>
      <c r="G1137" t="s">
        <v>63</v>
      </c>
      <c r="H1137">
        <v>1</v>
      </c>
      <c r="I1137">
        <v>809.03</v>
      </c>
      <c r="J1137">
        <v>809.03</v>
      </c>
      <c r="K1137">
        <v>121.35</v>
      </c>
      <c r="L1137" t="s">
        <v>34</v>
      </c>
      <c r="M1137">
        <f>YEAR(SalesData[[#This Row],[Order Date]])</f>
        <v>2024</v>
      </c>
      <c r="N1137">
        <f>MONTH(SalesData[[#This Row],[Order Date]])</f>
        <v>10</v>
      </c>
      <c r="O1137" t="str">
        <f>TEXT(SalesData[[#This Row],[Order Date]],"mmmm")</f>
        <v>October</v>
      </c>
      <c r="P1137" t="str">
        <f>TEXT(SalesData[[#This Row],[Order Date]], "mmmm yyyyy")</f>
        <v>October 2024</v>
      </c>
      <c r="Q1137" s="3">
        <f>IF(SalesData[[#This Row],[Total Sales]]=0,0,SalesData[[#This Row],[Profit]]/SalesData[[#This Row],[Total Sales]])</f>
        <v>0.14999443778351854</v>
      </c>
    </row>
    <row r="1138" spans="1:17" x14ac:dyDescent="0.3">
      <c r="A1138" t="s">
        <v>1187</v>
      </c>
      <c r="B1138" s="2">
        <v>45590</v>
      </c>
      <c r="C1138" t="s">
        <v>25</v>
      </c>
      <c r="D1138" t="s">
        <v>71</v>
      </c>
      <c r="E1138" t="s">
        <v>27</v>
      </c>
      <c r="F1138" t="s">
        <v>46</v>
      </c>
      <c r="G1138" t="s">
        <v>53</v>
      </c>
      <c r="H1138">
        <v>1</v>
      </c>
      <c r="I1138">
        <v>2122.5100000000002</v>
      </c>
      <c r="J1138">
        <v>2122.5100000000002</v>
      </c>
      <c r="K1138">
        <v>472.73</v>
      </c>
      <c r="L1138" t="s">
        <v>34</v>
      </c>
      <c r="M1138">
        <f>YEAR(SalesData[[#This Row],[Order Date]])</f>
        <v>2024</v>
      </c>
      <c r="N1138">
        <f>MONTH(SalesData[[#This Row],[Order Date]])</f>
        <v>10</v>
      </c>
      <c r="O1138" t="str">
        <f>TEXT(SalesData[[#This Row],[Order Date]],"mmmm")</f>
        <v>October</v>
      </c>
      <c r="P1138" t="str">
        <f>TEXT(SalesData[[#This Row],[Order Date]], "mmmm yyyyy")</f>
        <v>October 2024</v>
      </c>
      <c r="Q1138" s="3">
        <f>IF(SalesData[[#This Row],[Total Sales]]=0,0,SalesData[[#This Row],[Profit]]/SalesData[[#This Row],[Total Sales]])</f>
        <v>0.2227221544303678</v>
      </c>
    </row>
    <row r="1139" spans="1:17" x14ac:dyDescent="0.3">
      <c r="A1139" t="s">
        <v>1188</v>
      </c>
      <c r="B1139" s="2">
        <v>45592</v>
      </c>
      <c r="C1139" t="s">
        <v>41</v>
      </c>
      <c r="D1139" t="s">
        <v>42</v>
      </c>
      <c r="E1139" t="s">
        <v>27</v>
      </c>
      <c r="F1139" t="s">
        <v>32</v>
      </c>
      <c r="G1139" t="s">
        <v>33</v>
      </c>
      <c r="H1139">
        <v>4</v>
      </c>
      <c r="I1139">
        <v>906.77</v>
      </c>
      <c r="J1139">
        <v>3627.08</v>
      </c>
      <c r="K1139">
        <v>924.65</v>
      </c>
      <c r="L1139" t="s">
        <v>18</v>
      </c>
      <c r="M1139">
        <f>YEAR(SalesData[[#This Row],[Order Date]])</f>
        <v>2024</v>
      </c>
      <c r="N1139">
        <f>MONTH(SalesData[[#This Row],[Order Date]])</f>
        <v>10</v>
      </c>
      <c r="O1139" t="str">
        <f>TEXT(SalesData[[#This Row],[Order Date]],"mmmm")</f>
        <v>October</v>
      </c>
      <c r="P1139" t="str">
        <f>TEXT(SalesData[[#This Row],[Order Date]], "mmmm yyyyy")</f>
        <v>October 2024</v>
      </c>
      <c r="Q1139" s="3">
        <f>IF(SalesData[[#This Row],[Total Sales]]=0,0,SalesData[[#This Row],[Profit]]/SalesData[[#This Row],[Total Sales]])</f>
        <v>0.25492958523109499</v>
      </c>
    </row>
    <row r="1140" spans="1:17" x14ac:dyDescent="0.3">
      <c r="A1140" t="s">
        <v>1189</v>
      </c>
      <c r="B1140" s="2">
        <v>45593</v>
      </c>
      <c r="C1140" t="s">
        <v>20</v>
      </c>
      <c r="D1140" t="s">
        <v>121</v>
      </c>
      <c r="E1140" t="s">
        <v>15</v>
      </c>
      <c r="F1140" t="s">
        <v>22</v>
      </c>
      <c r="G1140" t="s">
        <v>91</v>
      </c>
      <c r="H1140">
        <v>9</v>
      </c>
      <c r="I1140">
        <v>1771.09</v>
      </c>
      <c r="J1140">
        <v>15939.81</v>
      </c>
      <c r="K1140">
        <v>2740.03</v>
      </c>
      <c r="L1140" t="s">
        <v>18</v>
      </c>
      <c r="M1140">
        <f>YEAR(SalesData[[#This Row],[Order Date]])</f>
        <v>2024</v>
      </c>
      <c r="N1140">
        <f>MONTH(SalesData[[#This Row],[Order Date]])</f>
        <v>10</v>
      </c>
      <c r="O1140" t="str">
        <f>TEXT(SalesData[[#This Row],[Order Date]],"mmmm")</f>
        <v>October</v>
      </c>
      <c r="P1140" t="str">
        <f>TEXT(SalesData[[#This Row],[Order Date]], "mmmm yyyyy")</f>
        <v>October 2024</v>
      </c>
      <c r="Q1140" s="3">
        <f>IF(SalesData[[#This Row],[Total Sales]]=0,0,SalesData[[#This Row],[Profit]]/SalesData[[#This Row],[Total Sales]])</f>
        <v>0.17189853580437911</v>
      </c>
    </row>
    <row r="1141" spans="1:17" x14ac:dyDescent="0.3">
      <c r="A1141" t="s">
        <v>1190</v>
      </c>
      <c r="B1141" s="2">
        <v>45593</v>
      </c>
      <c r="C1141" t="s">
        <v>25</v>
      </c>
      <c r="D1141" t="s">
        <v>71</v>
      </c>
      <c r="E1141" t="s">
        <v>15</v>
      </c>
      <c r="F1141" t="s">
        <v>32</v>
      </c>
      <c r="G1141" t="s">
        <v>99</v>
      </c>
      <c r="H1141">
        <v>5</v>
      </c>
      <c r="I1141">
        <v>1329.5</v>
      </c>
      <c r="J1141">
        <v>6647.5</v>
      </c>
      <c r="K1141">
        <v>1688.46</v>
      </c>
      <c r="L1141" t="s">
        <v>34</v>
      </c>
      <c r="M1141">
        <f>YEAR(SalesData[[#This Row],[Order Date]])</f>
        <v>2024</v>
      </c>
      <c r="N1141">
        <f>MONTH(SalesData[[#This Row],[Order Date]])</f>
        <v>10</v>
      </c>
      <c r="O1141" t="str">
        <f>TEXT(SalesData[[#This Row],[Order Date]],"mmmm")</f>
        <v>October</v>
      </c>
      <c r="P1141" t="str">
        <f>TEXT(SalesData[[#This Row],[Order Date]], "mmmm yyyyy")</f>
        <v>October 2024</v>
      </c>
      <c r="Q1141" s="3">
        <f>IF(SalesData[[#This Row],[Total Sales]]=0,0,SalesData[[#This Row],[Profit]]/SalesData[[#This Row],[Total Sales]])</f>
        <v>0.25399924783753292</v>
      </c>
    </row>
    <row r="1142" spans="1:17" x14ac:dyDescent="0.3">
      <c r="A1142" t="s">
        <v>441</v>
      </c>
      <c r="B1142" s="2">
        <v>45593</v>
      </c>
      <c r="C1142" t="s">
        <v>20</v>
      </c>
      <c r="D1142" t="s">
        <v>121</v>
      </c>
      <c r="E1142" t="s">
        <v>37</v>
      </c>
      <c r="F1142" t="s">
        <v>22</v>
      </c>
      <c r="G1142" t="s">
        <v>23</v>
      </c>
      <c r="H1142">
        <v>4</v>
      </c>
      <c r="I1142">
        <v>1034.3599999999999</v>
      </c>
      <c r="J1142">
        <v>4137.4399999999996</v>
      </c>
      <c r="K1142">
        <v>1236.1400000000001</v>
      </c>
      <c r="L1142" t="s">
        <v>18</v>
      </c>
      <c r="M1142">
        <f>YEAR(SalesData[[#This Row],[Order Date]])</f>
        <v>2024</v>
      </c>
      <c r="N1142">
        <f>MONTH(SalesData[[#This Row],[Order Date]])</f>
        <v>10</v>
      </c>
      <c r="O1142" t="str">
        <f>TEXT(SalesData[[#This Row],[Order Date]],"mmmm")</f>
        <v>October</v>
      </c>
      <c r="P1142" t="str">
        <f>TEXT(SalesData[[#This Row],[Order Date]], "mmmm yyyyy")</f>
        <v>October 2024</v>
      </c>
      <c r="Q1142" s="3">
        <f>IF(SalesData[[#This Row],[Total Sales]]=0,0,SalesData[[#This Row],[Profit]]/SalesData[[#This Row],[Total Sales]])</f>
        <v>0.29876928728875835</v>
      </c>
    </row>
    <row r="1143" spans="1:17" x14ac:dyDescent="0.3">
      <c r="A1143" t="s">
        <v>1191</v>
      </c>
      <c r="B1143" s="2">
        <v>45593</v>
      </c>
      <c r="C1143" t="s">
        <v>30</v>
      </c>
      <c r="D1143" t="s">
        <v>31</v>
      </c>
      <c r="E1143" t="s">
        <v>37</v>
      </c>
      <c r="F1143" t="s">
        <v>22</v>
      </c>
      <c r="G1143" t="s">
        <v>58</v>
      </c>
      <c r="H1143">
        <v>9</v>
      </c>
      <c r="I1143">
        <v>2378.62</v>
      </c>
      <c r="J1143">
        <v>21407.58</v>
      </c>
      <c r="K1143">
        <v>4630.9799999999996</v>
      </c>
      <c r="L1143" t="s">
        <v>18</v>
      </c>
      <c r="M1143">
        <f>YEAR(SalesData[[#This Row],[Order Date]])</f>
        <v>2024</v>
      </c>
      <c r="N1143">
        <f>MONTH(SalesData[[#This Row],[Order Date]])</f>
        <v>10</v>
      </c>
      <c r="O1143" t="str">
        <f>TEXT(SalesData[[#This Row],[Order Date]],"mmmm")</f>
        <v>October</v>
      </c>
      <c r="P1143" t="str">
        <f>TEXT(SalesData[[#This Row],[Order Date]], "mmmm yyyyy")</f>
        <v>October 2024</v>
      </c>
      <c r="Q1143" s="3">
        <f>IF(SalesData[[#This Row],[Total Sales]]=0,0,SalesData[[#This Row],[Profit]]/SalesData[[#This Row],[Total Sales]])</f>
        <v>0.21632431129534488</v>
      </c>
    </row>
    <row r="1144" spans="1:17" x14ac:dyDescent="0.3">
      <c r="A1144" t="s">
        <v>1192</v>
      </c>
      <c r="B1144" s="2">
        <v>45594</v>
      </c>
      <c r="C1144" t="s">
        <v>13</v>
      </c>
      <c r="D1144" t="s">
        <v>14</v>
      </c>
      <c r="E1144" t="s">
        <v>37</v>
      </c>
      <c r="F1144" t="s">
        <v>46</v>
      </c>
      <c r="G1144" t="s">
        <v>47</v>
      </c>
      <c r="H1144">
        <v>8</v>
      </c>
      <c r="I1144">
        <v>378.97</v>
      </c>
      <c r="J1144">
        <v>3031.76</v>
      </c>
      <c r="K1144">
        <v>884.02</v>
      </c>
      <c r="L1144" t="s">
        <v>18</v>
      </c>
      <c r="M1144">
        <f>YEAR(SalesData[[#This Row],[Order Date]])</f>
        <v>2024</v>
      </c>
      <c r="N1144">
        <f>MONTH(SalesData[[#This Row],[Order Date]])</f>
        <v>10</v>
      </c>
      <c r="O1144" t="str">
        <f>TEXT(SalesData[[#This Row],[Order Date]],"mmmm")</f>
        <v>October</v>
      </c>
      <c r="P1144" t="str">
        <f>TEXT(SalesData[[#This Row],[Order Date]], "mmmm yyyyy")</f>
        <v>October 2024</v>
      </c>
      <c r="Q1144" s="3">
        <f>IF(SalesData[[#This Row],[Total Sales]]=0,0,SalesData[[#This Row],[Profit]]/SalesData[[#This Row],[Total Sales]])</f>
        <v>0.29158640525635271</v>
      </c>
    </row>
    <row r="1145" spans="1:17" x14ac:dyDescent="0.3">
      <c r="A1145" t="s">
        <v>1193</v>
      </c>
      <c r="B1145" s="2">
        <v>45594</v>
      </c>
      <c r="C1145" t="s">
        <v>25</v>
      </c>
      <c r="D1145" t="s">
        <v>71</v>
      </c>
      <c r="E1145" t="s">
        <v>27</v>
      </c>
      <c r="F1145" t="s">
        <v>46</v>
      </c>
      <c r="G1145" t="s">
        <v>47</v>
      </c>
      <c r="H1145">
        <v>8</v>
      </c>
      <c r="I1145">
        <v>2345.23</v>
      </c>
      <c r="J1145">
        <v>18761.84</v>
      </c>
      <c r="K1145">
        <v>4625.0600000000004</v>
      </c>
      <c r="L1145" t="s">
        <v>18</v>
      </c>
      <c r="M1145">
        <f>YEAR(SalesData[[#This Row],[Order Date]])</f>
        <v>2024</v>
      </c>
      <c r="N1145">
        <f>MONTH(SalesData[[#This Row],[Order Date]])</f>
        <v>10</v>
      </c>
      <c r="O1145" t="str">
        <f>TEXT(SalesData[[#This Row],[Order Date]],"mmmm")</f>
        <v>October</v>
      </c>
      <c r="P1145" t="str">
        <f>TEXT(SalesData[[#This Row],[Order Date]], "mmmm yyyyy")</f>
        <v>October 2024</v>
      </c>
      <c r="Q1145" s="3">
        <f>IF(SalesData[[#This Row],[Total Sales]]=0,0,SalesData[[#This Row],[Profit]]/SalesData[[#This Row],[Total Sales]])</f>
        <v>0.24651420116577055</v>
      </c>
    </row>
    <row r="1146" spans="1:17" x14ac:dyDescent="0.3">
      <c r="A1146" t="s">
        <v>1194</v>
      </c>
      <c r="B1146" s="2">
        <v>45594</v>
      </c>
      <c r="C1146" t="s">
        <v>41</v>
      </c>
      <c r="D1146" t="s">
        <v>42</v>
      </c>
      <c r="E1146" t="s">
        <v>37</v>
      </c>
      <c r="F1146" t="s">
        <v>22</v>
      </c>
      <c r="G1146" t="s">
        <v>58</v>
      </c>
      <c r="H1146">
        <v>4</v>
      </c>
      <c r="I1146">
        <v>1088.1600000000001</v>
      </c>
      <c r="J1146">
        <v>4352.6400000000003</v>
      </c>
      <c r="K1146">
        <v>1016.38</v>
      </c>
      <c r="L1146" t="s">
        <v>34</v>
      </c>
      <c r="M1146">
        <f>YEAR(SalesData[[#This Row],[Order Date]])</f>
        <v>2024</v>
      </c>
      <c r="N1146">
        <f>MONTH(SalesData[[#This Row],[Order Date]])</f>
        <v>10</v>
      </c>
      <c r="O1146" t="str">
        <f>TEXT(SalesData[[#This Row],[Order Date]],"mmmm")</f>
        <v>October</v>
      </c>
      <c r="P1146" t="str">
        <f>TEXT(SalesData[[#This Row],[Order Date]], "mmmm yyyyy")</f>
        <v>October 2024</v>
      </c>
      <c r="Q1146" s="3">
        <f>IF(SalesData[[#This Row],[Total Sales]]=0,0,SalesData[[#This Row],[Profit]]/SalesData[[#This Row],[Total Sales]])</f>
        <v>0.23350885899132479</v>
      </c>
    </row>
    <row r="1147" spans="1:17" x14ac:dyDescent="0.3">
      <c r="A1147" t="s">
        <v>1195</v>
      </c>
      <c r="B1147" s="2">
        <v>45594</v>
      </c>
      <c r="C1147" t="s">
        <v>20</v>
      </c>
      <c r="D1147" t="s">
        <v>21</v>
      </c>
      <c r="E1147" t="s">
        <v>27</v>
      </c>
      <c r="F1147" t="s">
        <v>16</v>
      </c>
      <c r="G1147" t="s">
        <v>17</v>
      </c>
      <c r="H1147">
        <v>1</v>
      </c>
      <c r="I1147">
        <v>300.37</v>
      </c>
      <c r="J1147">
        <v>300.37</v>
      </c>
      <c r="K1147">
        <v>81.349999999999994</v>
      </c>
      <c r="L1147" t="s">
        <v>18</v>
      </c>
      <c r="M1147">
        <f>YEAR(SalesData[[#This Row],[Order Date]])</f>
        <v>2024</v>
      </c>
      <c r="N1147">
        <f>MONTH(SalesData[[#This Row],[Order Date]])</f>
        <v>10</v>
      </c>
      <c r="O1147" t="str">
        <f>TEXT(SalesData[[#This Row],[Order Date]],"mmmm")</f>
        <v>October</v>
      </c>
      <c r="P1147" t="str">
        <f>TEXT(SalesData[[#This Row],[Order Date]], "mmmm yyyyy")</f>
        <v>October 2024</v>
      </c>
      <c r="Q1147" s="3">
        <f>IF(SalesData[[#This Row],[Total Sales]]=0,0,SalesData[[#This Row],[Profit]]/SalesData[[#This Row],[Total Sales]])</f>
        <v>0.27083263974431532</v>
      </c>
    </row>
    <row r="1148" spans="1:17" x14ac:dyDescent="0.3">
      <c r="A1148" t="s">
        <v>1196</v>
      </c>
      <c r="B1148" s="2">
        <v>45594</v>
      </c>
      <c r="C1148" t="s">
        <v>41</v>
      </c>
      <c r="D1148" t="s">
        <v>67</v>
      </c>
      <c r="E1148" t="s">
        <v>15</v>
      </c>
      <c r="F1148" t="s">
        <v>16</v>
      </c>
      <c r="G1148" t="s">
        <v>28</v>
      </c>
      <c r="H1148">
        <v>9</v>
      </c>
      <c r="I1148">
        <v>643.01</v>
      </c>
      <c r="J1148">
        <v>5787.09</v>
      </c>
      <c r="K1148">
        <v>1720.69</v>
      </c>
      <c r="L1148" t="s">
        <v>34</v>
      </c>
      <c r="M1148">
        <f>YEAR(SalesData[[#This Row],[Order Date]])</f>
        <v>2024</v>
      </c>
      <c r="N1148">
        <f>MONTH(SalesData[[#This Row],[Order Date]])</f>
        <v>10</v>
      </c>
      <c r="O1148" t="str">
        <f>TEXT(SalesData[[#This Row],[Order Date]],"mmmm")</f>
        <v>October</v>
      </c>
      <c r="P1148" t="str">
        <f>TEXT(SalesData[[#This Row],[Order Date]], "mmmm yyyyy")</f>
        <v>October 2024</v>
      </c>
      <c r="Q1148" s="3">
        <f>IF(SalesData[[#This Row],[Total Sales]]=0,0,SalesData[[#This Row],[Profit]]/SalesData[[#This Row],[Total Sales]])</f>
        <v>0.29733251081286105</v>
      </c>
    </row>
    <row r="1149" spans="1:17" x14ac:dyDescent="0.3">
      <c r="A1149" t="s">
        <v>278</v>
      </c>
      <c r="B1149" s="2">
        <v>45596</v>
      </c>
      <c r="C1149" t="s">
        <v>13</v>
      </c>
      <c r="D1149" t="s">
        <v>36</v>
      </c>
      <c r="E1149" t="s">
        <v>27</v>
      </c>
      <c r="F1149" t="s">
        <v>46</v>
      </c>
      <c r="G1149" t="s">
        <v>53</v>
      </c>
      <c r="H1149">
        <v>7</v>
      </c>
      <c r="I1149">
        <v>1463.95</v>
      </c>
      <c r="J1149">
        <v>10247.65</v>
      </c>
      <c r="K1149">
        <v>1756.7</v>
      </c>
      <c r="L1149" t="s">
        <v>18</v>
      </c>
      <c r="M1149">
        <f>YEAR(SalesData[[#This Row],[Order Date]])</f>
        <v>2024</v>
      </c>
      <c r="N1149">
        <f>MONTH(SalesData[[#This Row],[Order Date]])</f>
        <v>10</v>
      </c>
      <c r="O1149" t="str">
        <f>TEXT(SalesData[[#This Row],[Order Date]],"mmmm")</f>
        <v>October</v>
      </c>
      <c r="P1149" t="str">
        <f>TEXT(SalesData[[#This Row],[Order Date]], "mmmm yyyyy")</f>
        <v>October 2024</v>
      </c>
      <c r="Q1149" s="3">
        <f>IF(SalesData[[#This Row],[Total Sales]]=0,0,SalesData[[#This Row],[Profit]]/SalesData[[#This Row],[Total Sales]])</f>
        <v>0.17142466809463633</v>
      </c>
    </row>
    <row r="1150" spans="1:17" x14ac:dyDescent="0.3">
      <c r="A1150" t="s">
        <v>1197</v>
      </c>
      <c r="B1150" s="2">
        <v>45597</v>
      </c>
      <c r="C1150" t="s">
        <v>25</v>
      </c>
      <c r="D1150" t="s">
        <v>71</v>
      </c>
      <c r="E1150" t="s">
        <v>15</v>
      </c>
      <c r="F1150" t="s">
        <v>22</v>
      </c>
      <c r="G1150" t="s">
        <v>58</v>
      </c>
      <c r="H1150">
        <v>2</v>
      </c>
      <c r="I1150">
        <v>642.73</v>
      </c>
      <c r="J1150">
        <v>1285.46</v>
      </c>
      <c r="K1150">
        <v>312.10000000000002</v>
      </c>
      <c r="L1150" t="s">
        <v>34</v>
      </c>
      <c r="M1150">
        <f>YEAR(SalesData[[#This Row],[Order Date]])</f>
        <v>2024</v>
      </c>
      <c r="N1150">
        <f>MONTH(SalesData[[#This Row],[Order Date]])</f>
        <v>11</v>
      </c>
      <c r="O1150" t="str">
        <f>TEXT(SalesData[[#This Row],[Order Date]],"mmmm")</f>
        <v>November</v>
      </c>
      <c r="P1150" t="str">
        <f>TEXT(SalesData[[#This Row],[Order Date]], "mmmm yyyyy")</f>
        <v>November 2024</v>
      </c>
      <c r="Q1150" s="3">
        <f>IF(SalesData[[#This Row],[Total Sales]]=0,0,SalesData[[#This Row],[Profit]]/SalesData[[#This Row],[Total Sales]])</f>
        <v>0.24279246339831656</v>
      </c>
    </row>
    <row r="1151" spans="1:17" x14ac:dyDescent="0.3">
      <c r="A1151" t="s">
        <v>1198</v>
      </c>
      <c r="B1151" s="2">
        <v>45598</v>
      </c>
      <c r="C1151" t="s">
        <v>41</v>
      </c>
      <c r="D1151" t="s">
        <v>42</v>
      </c>
      <c r="E1151" t="s">
        <v>37</v>
      </c>
      <c r="F1151" t="s">
        <v>46</v>
      </c>
      <c r="G1151" t="s">
        <v>53</v>
      </c>
      <c r="H1151">
        <v>1</v>
      </c>
      <c r="I1151">
        <v>1288.8</v>
      </c>
      <c r="J1151">
        <v>1288.8</v>
      </c>
      <c r="K1151">
        <v>371.46</v>
      </c>
      <c r="L1151" t="s">
        <v>18</v>
      </c>
      <c r="M1151">
        <f>YEAR(SalesData[[#This Row],[Order Date]])</f>
        <v>2024</v>
      </c>
      <c r="N1151">
        <f>MONTH(SalesData[[#This Row],[Order Date]])</f>
        <v>11</v>
      </c>
      <c r="O1151" t="str">
        <f>TEXT(SalesData[[#This Row],[Order Date]],"mmmm")</f>
        <v>November</v>
      </c>
      <c r="P1151" t="str">
        <f>TEXT(SalesData[[#This Row],[Order Date]], "mmmm yyyyy")</f>
        <v>November 2024</v>
      </c>
      <c r="Q1151" s="3">
        <f>IF(SalesData[[#This Row],[Total Sales]]=0,0,SalesData[[#This Row],[Profit]]/SalesData[[#This Row],[Total Sales]])</f>
        <v>0.28822160148975789</v>
      </c>
    </row>
    <row r="1152" spans="1:17" x14ac:dyDescent="0.3">
      <c r="A1152" t="s">
        <v>1199</v>
      </c>
      <c r="B1152" s="2">
        <v>45598</v>
      </c>
      <c r="C1152" t="s">
        <v>25</v>
      </c>
      <c r="D1152" t="s">
        <v>26</v>
      </c>
      <c r="E1152" t="s">
        <v>15</v>
      </c>
      <c r="F1152" t="s">
        <v>16</v>
      </c>
      <c r="G1152" t="s">
        <v>38</v>
      </c>
      <c r="H1152">
        <v>6</v>
      </c>
      <c r="I1152">
        <v>898.55</v>
      </c>
      <c r="J1152">
        <v>5391.3</v>
      </c>
      <c r="K1152">
        <v>913.24</v>
      </c>
      <c r="L1152" t="s">
        <v>18</v>
      </c>
      <c r="M1152">
        <f>YEAR(SalesData[[#This Row],[Order Date]])</f>
        <v>2024</v>
      </c>
      <c r="N1152">
        <f>MONTH(SalesData[[#This Row],[Order Date]])</f>
        <v>11</v>
      </c>
      <c r="O1152" t="str">
        <f>TEXT(SalesData[[#This Row],[Order Date]],"mmmm")</f>
        <v>November</v>
      </c>
      <c r="P1152" t="str">
        <f>TEXT(SalesData[[#This Row],[Order Date]], "mmmm yyyyy")</f>
        <v>November 2024</v>
      </c>
      <c r="Q1152" s="3">
        <f>IF(SalesData[[#This Row],[Total Sales]]=0,0,SalesData[[#This Row],[Profit]]/SalesData[[#This Row],[Total Sales]])</f>
        <v>0.16939142692857009</v>
      </c>
    </row>
    <row r="1153" spans="1:17" x14ac:dyDescent="0.3">
      <c r="A1153" t="s">
        <v>1200</v>
      </c>
      <c r="B1153" s="2">
        <v>45598</v>
      </c>
      <c r="C1153" t="s">
        <v>13</v>
      </c>
      <c r="D1153" t="s">
        <v>36</v>
      </c>
      <c r="E1153" t="s">
        <v>37</v>
      </c>
      <c r="F1153" t="s">
        <v>49</v>
      </c>
      <c r="G1153" t="s">
        <v>94</v>
      </c>
      <c r="H1153">
        <v>2</v>
      </c>
      <c r="I1153">
        <v>2161.87</v>
      </c>
      <c r="J1153">
        <v>4323.74</v>
      </c>
      <c r="K1153">
        <v>830.3</v>
      </c>
      <c r="L1153" t="s">
        <v>34</v>
      </c>
      <c r="M1153">
        <f>YEAR(SalesData[[#This Row],[Order Date]])</f>
        <v>2024</v>
      </c>
      <c r="N1153">
        <f>MONTH(SalesData[[#This Row],[Order Date]])</f>
        <v>11</v>
      </c>
      <c r="O1153" t="str">
        <f>TEXT(SalesData[[#This Row],[Order Date]],"mmmm")</f>
        <v>November</v>
      </c>
      <c r="P1153" t="str">
        <f>TEXT(SalesData[[#This Row],[Order Date]], "mmmm yyyyy")</f>
        <v>November 2024</v>
      </c>
      <c r="Q1153" s="3">
        <f>IF(SalesData[[#This Row],[Total Sales]]=0,0,SalesData[[#This Row],[Profit]]/SalesData[[#This Row],[Total Sales]])</f>
        <v>0.1920328234352667</v>
      </c>
    </row>
    <row r="1154" spans="1:17" x14ac:dyDescent="0.3">
      <c r="A1154" t="s">
        <v>1201</v>
      </c>
      <c r="B1154" s="2">
        <v>45598</v>
      </c>
      <c r="C1154" t="s">
        <v>25</v>
      </c>
      <c r="D1154" t="s">
        <v>71</v>
      </c>
      <c r="E1154" t="s">
        <v>37</v>
      </c>
      <c r="F1154" t="s">
        <v>46</v>
      </c>
      <c r="G1154" t="s">
        <v>53</v>
      </c>
      <c r="H1154">
        <v>4</v>
      </c>
      <c r="I1154">
        <v>132.35</v>
      </c>
      <c r="J1154">
        <v>529.4</v>
      </c>
      <c r="K1154">
        <v>59.57</v>
      </c>
      <c r="L1154" t="s">
        <v>34</v>
      </c>
      <c r="M1154">
        <f>YEAR(SalesData[[#This Row],[Order Date]])</f>
        <v>2024</v>
      </c>
      <c r="N1154">
        <f>MONTH(SalesData[[#This Row],[Order Date]])</f>
        <v>11</v>
      </c>
      <c r="O1154" t="str">
        <f>TEXT(SalesData[[#This Row],[Order Date]],"mmmm")</f>
        <v>November</v>
      </c>
      <c r="P1154" t="str">
        <f>TEXT(SalesData[[#This Row],[Order Date]], "mmmm yyyyy")</f>
        <v>November 2024</v>
      </c>
      <c r="Q1154" s="3">
        <f>IF(SalesData[[#This Row],[Total Sales]]=0,0,SalesData[[#This Row],[Profit]]/SalesData[[#This Row],[Total Sales]])</f>
        <v>0.11252361163581413</v>
      </c>
    </row>
    <row r="1155" spans="1:17" x14ac:dyDescent="0.3">
      <c r="A1155" t="s">
        <v>1202</v>
      </c>
      <c r="B1155" s="2">
        <v>45598</v>
      </c>
      <c r="C1155" t="s">
        <v>30</v>
      </c>
      <c r="D1155" t="s">
        <v>31</v>
      </c>
      <c r="E1155" t="s">
        <v>27</v>
      </c>
      <c r="F1155" t="s">
        <v>22</v>
      </c>
      <c r="G1155" t="s">
        <v>23</v>
      </c>
      <c r="H1155">
        <v>7</v>
      </c>
      <c r="I1155">
        <v>2392.3200000000002</v>
      </c>
      <c r="J1155">
        <v>16746.240000000002</v>
      </c>
      <c r="K1155">
        <v>2346.06</v>
      </c>
      <c r="L1155" t="s">
        <v>34</v>
      </c>
      <c r="M1155">
        <f>YEAR(SalesData[[#This Row],[Order Date]])</f>
        <v>2024</v>
      </c>
      <c r="N1155">
        <f>MONTH(SalesData[[#This Row],[Order Date]])</f>
        <v>11</v>
      </c>
      <c r="O1155" t="str">
        <f>TEXT(SalesData[[#This Row],[Order Date]],"mmmm")</f>
        <v>November</v>
      </c>
      <c r="P1155" t="str">
        <f>TEXT(SalesData[[#This Row],[Order Date]], "mmmm yyyyy")</f>
        <v>November 2024</v>
      </c>
      <c r="Q1155" s="3">
        <f>IF(SalesData[[#This Row],[Total Sales]]=0,0,SalesData[[#This Row],[Profit]]/SalesData[[#This Row],[Total Sales]])</f>
        <v>0.14009473171290987</v>
      </c>
    </row>
    <row r="1156" spans="1:17" x14ac:dyDescent="0.3">
      <c r="A1156" t="s">
        <v>1203</v>
      </c>
      <c r="B1156" s="2">
        <v>45598</v>
      </c>
      <c r="C1156" t="s">
        <v>41</v>
      </c>
      <c r="D1156" t="s">
        <v>67</v>
      </c>
      <c r="E1156" t="s">
        <v>37</v>
      </c>
      <c r="F1156" t="s">
        <v>46</v>
      </c>
      <c r="G1156" t="s">
        <v>68</v>
      </c>
      <c r="H1156">
        <v>9</v>
      </c>
      <c r="I1156">
        <v>1422.45</v>
      </c>
      <c r="J1156">
        <v>12802.05</v>
      </c>
      <c r="K1156">
        <v>3202.38</v>
      </c>
      <c r="L1156" t="s">
        <v>34</v>
      </c>
      <c r="M1156">
        <f>YEAR(SalesData[[#This Row],[Order Date]])</f>
        <v>2024</v>
      </c>
      <c r="N1156">
        <f>MONTH(SalesData[[#This Row],[Order Date]])</f>
        <v>11</v>
      </c>
      <c r="O1156" t="str">
        <f>TEXT(SalesData[[#This Row],[Order Date]],"mmmm")</f>
        <v>November</v>
      </c>
      <c r="P1156" t="str">
        <f>TEXT(SalesData[[#This Row],[Order Date]], "mmmm yyyyy")</f>
        <v>November 2024</v>
      </c>
      <c r="Q1156" s="3">
        <f>IF(SalesData[[#This Row],[Total Sales]]=0,0,SalesData[[#This Row],[Profit]]/SalesData[[#This Row],[Total Sales]])</f>
        <v>0.2501458750746951</v>
      </c>
    </row>
    <row r="1157" spans="1:17" x14ac:dyDescent="0.3">
      <c r="A1157" t="s">
        <v>1204</v>
      </c>
      <c r="B1157" s="2">
        <v>45599</v>
      </c>
      <c r="C1157" t="s">
        <v>30</v>
      </c>
      <c r="D1157" t="s">
        <v>52</v>
      </c>
      <c r="E1157" t="s">
        <v>37</v>
      </c>
      <c r="F1157" t="s">
        <v>32</v>
      </c>
      <c r="G1157" t="s">
        <v>99</v>
      </c>
      <c r="H1157">
        <v>5</v>
      </c>
      <c r="I1157">
        <v>1593.6</v>
      </c>
      <c r="J1157">
        <v>7968</v>
      </c>
      <c r="K1157">
        <v>2164.3000000000002</v>
      </c>
      <c r="L1157" t="s">
        <v>18</v>
      </c>
      <c r="M1157">
        <f>YEAR(SalesData[[#This Row],[Order Date]])</f>
        <v>2024</v>
      </c>
      <c r="N1157">
        <f>MONTH(SalesData[[#This Row],[Order Date]])</f>
        <v>11</v>
      </c>
      <c r="O1157" t="str">
        <f>TEXT(SalesData[[#This Row],[Order Date]],"mmmm")</f>
        <v>November</v>
      </c>
      <c r="P1157" t="str">
        <f>TEXT(SalesData[[#This Row],[Order Date]], "mmmm yyyyy")</f>
        <v>November 2024</v>
      </c>
      <c r="Q1157" s="3">
        <f>IF(SalesData[[#This Row],[Total Sales]]=0,0,SalesData[[#This Row],[Profit]]/SalesData[[#This Row],[Total Sales]])</f>
        <v>0.27162399598393577</v>
      </c>
    </row>
    <row r="1158" spans="1:17" x14ac:dyDescent="0.3">
      <c r="A1158" t="s">
        <v>664</v>
      </c>
      <c r="B1158" s="2">
        <v>45599</v>
      </c>
      <c r="C1158" t="s">
        <v>30</v>
      </c>
      <c r="D1158" t="s">
        <v>31</v>
      </c>
      <c r="E1158" t="s">
        <v>15</v>
      </c>
      <c r="F1158" t="s">
        <v>32</v>
      </c>
      <c r="G1158" t="s">
        <v>33</v>
      </c>
      <c r="H1158">
        <v>9</v>
      </c>
      <c r="I1158">
        <v>471.62</v>
      </c>
      <c r="J1158">
        <v>4244.58</v>
      </c>
      <c r="K1158">
        <v>1249.96</v>
      </c>
      <c r="L1158" t="s">
        <v>18</v>
      </c>
      <c r="M1158">
        <f>YEAR(SalesData[[#This Row],[Order Date]])</f>
        <v>2024</v>
      </c>
      <c r="N1158">
        <f>MONTH(SalesData[[#This Row],[Order Date]])</f>
        <v>11</v>
      </c>
      <c r="O1158" t="str">
        <f>TEXT(SalesData[[#This Row],[Order Date]],"mmmm")</f>
        <v>November</v>
      </c>
      <c r="P1158" t="str">
        <f>TEXT(SalesData[[#This Row],[Order Date]], "mmmm yyyyy")</f>
        <v>November 2024</v>
      </c>
      <c r="Q1158" s="3">
        <f>IF(SalesData[[#This Row],[Total Sales]]=0,0,SalesData[[#This Row],[Profit]]/SalesData[[#This Row],[Total Sales]])</f>
        <v>0.2944837887376372</v>
      </c>
    </row>
    <row r="1159" spans="1:17" x14ac:dyDescent="0.3">
      <c r="A1159" t="s">
        <v>1205</v>
      </c>
      <c r="B1159" s="2">
        <v>45610</v>
      </c>
      <c r="C1159" t="s">
        <v>25</v>
      </c>
      <c r="D1159" t="s">
        <v>26</v>
      </c>
      <c r="E1159" t="s">
        <v>27</v>
      </c>
      <c r="F1159" t="s">
        <v>46</v>
      </c>
      <c r="G1159" t="s">
        <v>53</v>
      </c>
      <c r="H1159">
        <v>4</v>
      </c>
      <c r="I1159">
        <v>961.44</v>
      </c>
      <c r="J1159">
        <v>3845.76</v>
      </c>
      <c r="K1159">
        <v>981.76</v>
      </c>
      <c r="L1159" t="s">
        <v>18</v>
      </c>
      <c r="M1159">
        <f>YEAR(SalesData[[#This Row],[Order Date]])</f>
        <v>2024</v>
      </c>
      <c r="N1159">
        <f>MONTH(SalesData[[#This Row],[Order Date]])</f>
        <v>11</v>
      </c>
      <c r="O1159" t="str">
        <f>TEXT(SalesData[[#This Row],[Order Date]],"mmmm")</f>
        <v>November</v>
      </c>
      <c r="P1159" t="str">
        <f>TEXT(SalesData[[#This Row],[Order Date]], "mmmm yyyyy")</f>
        <v>November 2024</v>
      </c>
      <c r="Q1159" s="3">
        <f>IF(SalesData[[#This Row],[Total Sales]]=0,0,SalesData[[#This Row],[Profit]]/SalesData[[#This Row],[Total Sales]])</f>
        <v>0.255283741055084</v>
      </c>
    </row>
    <row r="1160" spans="1:17" x14ac:dyDescent="0.3">
      <c r="A1160" t="s">
        <v>1206</v>
      </c>
      <c r="B1160" s="2">
        <v>45611</v>
      </c>
      <c r="C1160" t="s">
        <v>41</v>
      </c>
      <c r="D1160" t="s">
        <v>67</v>
      </c>
      <c r="E1160" t="s">
        <v>27</v>
      </c>
      <c r="F1160" t="s">
        <v>32</v>
      </c>
      <c r="G1160" t="s">
        <v>99</v>
      </c>
      <c r="H1160">
        <v>3</v>
      </c>
      <c r="I1160">
        <v>1473.28</v>
      </c>
      <c r="J1160">
        <v>4419.84</v>
      </c>
      <c r="K1160">
        <v>521.21</v>
      </c>
      <c r="L1160" t="s">
        <v>18</v>
      </c>
      <c r="M1160">
        <f>YEAR(SalesData[[#This Row],[Order Date]])</f>
        <v>2024</v>
      </c>
      <c r="N1160">
        <f>MONTH(SalesData[[#This Row],[Order Date]])</f>
        <v>11</v>
      </c>
      <c r="O1160" t="str">
        <f>TEXT(SalesData[[#This Row],[Order Date]],"mmmm")</f>
        <v>November</v>
      </c>
      <c r="P1160" t="str">
        <f>TEXT(SalesData[[#This Row],[Order Date]], "mmmm yyyyy")</f>
        <v>November 2024</v>
      </c>
      <c r="Q1160" s="3">
        <f>IF(SalesData[[#This Row],[Total Sales]]=0,0,SalesData[[#This Row],[Profit]]/SalesData[[#This Row],[Total Sales]])</f>
        <v>0.11792508326093253</v>
      </c>
    </row>
    <row r="1161" spans="1:17" x14ac:dyDescent="0.3">
      <c r="A1161" t="s">
        <v>1207</v>
      </c>
      <c r="B1161" s="2">
        <v>45611</v>
      </c>
      <c r="C1161" t="s">
        <v>41</v>
      </c>
      <c r="D1161" t="s">
        <v>67</v>
      </c>
      <c r="E1161" t="s">
        <v>15</v>
      </c>
      <c r="F1161" t="s">
        <v>22</v>
      </c>
      <c r="G1161" t="s">
        <v>23</v>
      </c>
      <c r="H1161">
        <v>4</v>
      </c>
      <c r="I1161">
        <v>435.45</v>
      </c>
      <c r="J1161">
        <v>1741.8</v>
      </c>
      <c r="K1161">
        <v>215.59</v>
      </c>
      <c r="L1161" t="s">
        <v>34</v>
      </c>
      <c r="M1161">
        <f>YEAR(SalesData[[#This Row],[Order Date]])</f>
        <v>2024</v>
      </c>
      <c r="N1161">
        <f>MONTH(SalesData[[#This Row],[Order Date]])</f>
        <v>11</v>
      </c>
      <c r="O1161" t="str">
        <f>TEXT(SalesData[[#This Row],[Order Date]],"mmmm")</f>
        <v>November</v>
      </c>
      <c r="P1161" t="str">
        <f>TEXT(SalesData[[#This Row],[Order Date]], "mmmm yyyyy")</f>
        <v>November 2024</v>
      </c>
      <c r="Q1161" s="3">
        <f>IF(SalesData[[#This Row],[Total Sales]]=0,0,SalesData[[#This Row],[Profit]]/SalesData[[#This Row],[Total Sales]])</f>
        <v>0.12377425651624757</v>
      </c>
    </row>
    <row r="1162" spans="1:17" x14ac:dyDescent="0.3">
      <c r="A1162" t="s">
        <v>1208</v>
      </c>
      <c r="B1162" s="2">
        <v>45611</v>
      </c>
      <c r="C1162" t="s">
        <v>41</v>
      </c>
      <c r="D1162" t="s">
        <v>67</v>
      </c>
      <c r="E1162" t="s">
        <v>37</v>
      </c>
      <c r="F1162" t="s">
        <v>32</v>
      </c>
      <c r="G1162" t="s">
        <v>56</v>
      </c>
      <c r="H1162">
        <v>6</v>
      </c>
      <c r="I1162">
        <v>1847.04</v>
      </c>
      <c r="J1162">
        <v>11082.24</v>
      </c>
      <c r="K1162">
        <v>1365.76</v>
      </c>
      <c r="L1162" t="s">
        <v>34</v>
      </c>
      <c r="M1162">
        <f>YEAR(SalesData[[#This Row],[Order Date]])</f>
        <v>2024</v>
      </c>
      <c r="N1162">
        <f>MONTH(SalesData[[#This Row],[Order Date]])</f>
        <v>11</v>
      </c>
      <c r="O1162" t="str">
        <f>TEXT(SalesData[[#This Row],[Order Date]],"mmmm")</f>
        <v>November</v>
      </c>
      <c r="P1162" t="str">
        <f>TEXT(SalesData[[#This Row],[Order Date]], "mmmm yyyyy")</f>
        <v>November 2024</v>
      </c>
      <c r="Q1162" s="3">
        <f>IF(SalesData[[#This Row],[Total Sales]]=0,0,SalesData[[#This Row],[Profit]]/SalesData[[#This Row],[Total Sales]])</f>
        <v>0.12323862323862324</v>
      </c>
    </row>
    <row r="1163" spans="1:17" x14ac:dyDescent="0.3">
      <c r="A1163" t="s">
        <v>1209</v>
      </c>
      <c r="B1163" s="2">
        <v>45617</v>
      </c>
      <c r="C1163" t="s">
        <v>20</v>
      </c>
      <c r="D1163" t="s">
        <v>121</v>
      </c>
      <c r="E1163" t="s">
        <v>15</v>
      </c>
      <c r="F1163" t="s">
        <v>32</v>
      </c>
      <c r="G1163" t="s">
        <v>56</v>
      </c>
      <c r="H1163">
        <v>8</v>
      </c>
      <c r="I1163">
        <v>2119.11</v>
      </c>
      <c r="J1163">
        <v>16952.88</v>
      </c>
      <c r="K1163">
        <v>4229.13</v>
      </c>
      <c r="L1163" t="s">
        <v>34</v>
      </c>
      <c r="M1163">
        <f>YEAR(SalesData[[#This Row],[Order Date]])</f>
        <v>2024</v>
      </c>
      <c r="N1163">
        <f>MONTH(SalesData[[#This Row],[Order Date]])</f>
        <v>11</v>
      </c>
      <c r="O1163" t="str">
        <f>TEXT(SalesData[[#This Row],[Order Date]],"mmmm")</f>
        <v>November</v>
      </c>
      <c r="P1163" t="str">
        <f>TEXT(SalesData[[#This Row],[Order Date]], "mmmm yyyyy")</f>
        <v>November 2024</v>
      </c>
      <c r="Q1163" s="3">
        <f>IF(SalesData[[#This Row],[Total Sales]]=0,0,SalesData[[#This Row],[Profit]]/SalesData[[#This Row],[Total Sales]])</f>
        <v>0.24946380791936237</v>
      </c>
    </row>
    <row r="1164" spans="1:17" x14ac:dyDescent="0.3">
      <c r="A1164" t="s">
        <v>1210</v>
      </c>
      <c r="B1164" s="2">
        <v>45618</v>
      </c>
      <c r="C1164" t="s">
        <v>25</v>
      </c>
      <c r="D1164" t="s">
        <v>26</v>
      </c>
      <c r="E1164" t="s">
        <v>15</v>
      </c>
      <c r="F1164" t="s">
        <v>32</v>
      </c>
      <c r="G1164" t="s">
        <v>99</v>
      </c>
      <c r="H1164">
        <v>2</v>
      </c>
      <c r="I1164">
        <v>1358.89</v>
      </c>
      <c r="J1164">
        <v>2717.78</v>
      </c>
      <c r="K1164">
        <v>751.48</v>
      </c>
      <c r="L1164" t="s">
        <v>34</v>
      </c>
      <c r="M1164">
        <f>YEAR(SalesData[[#This Row],[Order Date]])</f>
        <v>2024</v>
      </c>
      <c r="N1164">
        <f>MONTH(SalesData[[#This Row],[Order Date]])</f>
        <v>11</v>
      </c>
      <c r="O1164" t="str">
        <f>TEXT(SalesData[[#This Row],[Order Date]],"mmmm")</f>
        <v>November</v>
      </c>
      <c r="P1164" t="str">
        <f>TEXT(SalesData[[#This Row],[Order Date]], "mmmm yyyyy")</f>
        <v>November 2024</v>
      </c>
      <c r="Q1164" s="3">
        <f>IF(SalesData[[#This Row],[Total Sales]]=0,0,SalesData[[#This Row],[Profit]]/SalesData[[#This Row],[Total Sales]])</f>
        <v>0.2765050887121106</v>
      </c>
    </row>
    <row r="1165" spans="1:17" x14ac:dyDescent="0.3">
      <c r="A1165" t="s">
        <v>1211</v>
      </c>
      <c r="B1165" s="2">
        <v>45619</v>
      </c>
      <c r="C1165" t="s">
        <v>20</v>
      </c>
      <c r="D1165" t="s">
        <v>21</v>
      </c>
      <c r="E1165" t="s">
        <v>15</v>
      </c>
      <c r="F1165" t="s">
        <v>16</v>
      </c>
      <c r="G1165" t="s">
        <v>38</v>
      </c>
      <c r="H1165">
        <v>6</v>
      </c>
      <c r="I1165">
        <v>605.49</v>
      </c>
      <c r="J1165">
        <v>3632.94</v>
      </c>
      <c r="K1165">
        <v>640.57000000000005</v>
      </c>
      <c r="L1165" t="s">
        <v>18</v>
      </c>
      <c r="M1165">
        <f>YEAR(SalesData[[#This Row],[Order Date]])</f>
        <v>2024</v>
      </c>
      <c r="N1165">
        <f>MONTH(SalesData[[#This Row],[Order Date]])</f>
        <v>11</v>
      </c>
      <c r="O1165" t="str">
        <f>TEXT(SalesData[[#This Row],[Order Date]],"mmmm")</f>
        <v>November</v>
      </c>
      <c r="P1165" t="str">
        <f>TEXT(SalesData[[#This Row],[Order Date]], "mmmm yyyyy")</f>
        <v>November 2024</v>
      </c>
      <c r="Q1165" s="3">
        <f>IF(SalesData[[#This Row],[Total Sales]]=0,0,SalesData[[#This Row],[Profit]]/SalesData[[#This Row],[Total Sales]])</f>
        <v>0.17632275787654078</v>
      </c>
    </row>
    <row r="1166" spans="1:17" x14ac:dyDescent="0.3">
      <c r="A1166" t="s">
        <v>1212</v>
      </c>
      <c r="B1166" s="2">
        <v>45622</v>
      </c>
      <c r="C1166" t="s">
        <v>25</v>
      </c>
      <c r="D1166" t="s">
        <v>71</v>
      </c>
      <c r="E1166" t="s">
        <v>15</v>
      </c>
      <c r="F1166" t="s">
        <v>16</v>
      </c>
      <c r="G1166" t="s">
        <v>17</v>
      </c>
      <c r="H1166">
        <v>7</v>
      </c>
      <c r="I1166">
        <v>96.83</v>
      </c>
      <c r="J1166">
        <v>677.81</v>
      </c>
      <c r="K1166">
        <v>132.41999999999999</v>
      </c>
      <c r="L1166" t="s">
        <v>34</v>
      </c>
      <c r="M1166">
        <f>YEAR(SalesData[[#This Row],[Order Date]])</f>
        <v>2024</v>
      </c>
      <c r="N1166">
        <f>MONTH(SalesData[[#This Row],[Order Date]])</f>
        <v>11</v>
      </c>
      <c r="O1166" t="str">
        <f>TEXT(SalesData[[#This Row],[Order Date]],"mmmm")</f>
        <v>November</v>
      </c>
      <c r="P1166" t="str">
        <f>TEXT(SalesData[[#This Row],[Order Date]], "mmmm yyyyy")</f>
        <v>November 2024</v>
      </c>
      <c r="Q1166" s="3">
        <f>IF(SalesData[[#This Row],[Total Sales]]=0,0,SalesData[[#This Row],[Profit]]/SalesData[[#This Row],[Total Sales]])</f>
        <v>0.19536448267213527</v>
      </c>
    </row>
    <row r="1167" spans="1:17" x14ac:dyDescent="0.3">
      <c r="A1167" t="s">
        <v>1213</v>
      </c>
      <c r="B1167" s="2">
        <v>45623</v>
      </c>
      <c r="C1167" t="s">
        <v>30</v>
      </c>
      <c r="D1167" t="s">
        <v>31</v>
      </c>
      <c r="E1167" t="s">
        <v>27</v>
      </c>
      <c r="F1167" t="s">
        <v>46</v>
      </c>
      <c r="G1167" t="s">
        <v>47</v>
      </c>
      <c r="H1167">
        <v>8</v>
      </c>
      <c r="I1167">
        <v>1447.59</v>
      </c>
      <c r="J1167">
        <v>11580.72</v>
      </c>
      <c r="K1167">
        <v>2364.4</v>
      </c>
      <c r="L1167" t="s">
        <v>18</v>
      </c>
      <c r="M1167">
        <f>YEAR(SalesData[[#This Row],[Order Date]])</f>
        <v>2024</v>
      </c>
      <c r="N1167">
        <f>MONTH(SalesData[[#This Row],[Order Date]])</f>
        <v>11</v>
      </c>
      <c r="O1167" t="str">
        <f>TEXT(SalesData[[#This Row],[Order Date]],"mmmm")</f>
        <v>November</v>
      </c>
      <c r="P1167" t="str">
        <f>TEXT(SalesData[[#This Row],[Order Date]], "mmmm yyyyy")</f>
        <v>November 2024</v>
      </c>
      <c r="Q1167" s="3">
        <f>IF(SalesData[[#This Row],[Total Sales]]=0,0,SalesData[[#This Row],[Profit]]/SalesData[[#This Row],[Total Sales]])</f>
        <v>0.20416692571791739</v>
      </c>
    </row>
    <row r="1168" spans="1:17" x14ac:dyDescent="0.3">
      <c r="A1168" t="s">
        <v>1214</v>
      </c>
      <c r="B1168" s="2">
        <v>45623</v>
      </c>
      <c r="C1168" t="s">
        <v>30</v>
      </c>
      <c r="D1168" t="s">
        <v>31</v>
      </c>
      <c r="E1168" t="s">
        <v>37</v>
      </c>
      <c r="F1168" t="s">
        <v>32</v>
      </c>
      <c r="G1168" t="s">
        <v>33</v>
      </c>
      <c r="H1168">
        <v>9</v>
      </c>
      <c r="I1168">
        <v>1511.39</v>
      </c>
      <c r="J1168">
        <v>13602.51</v>
      </c>
      <c r="K1168">
        <v>2844.79</v>
      </c>
      <c r="L1168" t="s">
        <v>34</v>
      </c>
      <c r="M1168">
        <f>YEAR(SalesData[[#This Row],[Order Date]])</f>
        <v>2024</v>
      </c>
      <c r="N1168">
        <f>MONTH(SalesData[[#This Row],[Order Date]])</f>
        <v>11</v>
      </c>
      <c r="O1168" t="str">
        <f>TEXT(SalesData[[#This Row],[Order Date]],"mmmm")</f>
        <v>November</v>
      </c>
      <c r="P1168" t="str">
        <f>TEXT(SalesData[[#This Row],[Order Date]], "mmmm yyyyy")</f>
        <v>November 2024</v>
      </c>
      <c r="Q1168" s="3">
        <f>IF(SalesData[[#This Row],[Total Sales]]=0,0,SalesData[[#This Row],[Profit]]/SalesData[[#This Row],[Total Sales]])</f>
        <v>0.20913713719012153</v>
      </c>
    </row>
    <row r="1169" spans="1:17" x14ac:dyDescent="0.3">
      <c r="A1169" t="s">
        <v>1215</v>
      </c>
      <c r="B1169" s="2">
        <v>45623</v>
      </c>
      <c r="C1169" t="s">
        <v>41</v>
      </c>
      <c r="D1169" t="s">
        <v>42</v>
      </c>
      <c r="E1169" t="s">
        <v>15</v>
      </c>
      <c r="F1169" t="s">
        <v>49</v>
      </c>
      <c r="G1169" t="s">
        <v>50</v>
      </c>
      <c r="H1169">
        <v>2</v>
      </c>
      <c r="I1169">
        <v>1225.8499999999999</v>
      </c>
      <c r="J1169">
        <v>2451.6999999999998</v>
      </c>
      <c r="K1169">
        <v>539.38</v>
      </c>
      <c r="L1169" t="s">
        <v>34</v>
      </c>
      <c r="M1169">
        <f>YEAR(SalesData[[#This Row],[Order Date]])</f>
        <v>2024</v>
      </c>
      <c r="N1169">
        <f>MONTH(SalesData[[#This Row],[Order Date]])</f>
        <v>11</v>
      </c>
      <c r="O1169" t="str">
        <f>TEXT(SalesData[[#This Row],[Order Date]],"mmmm")</f>
        <v>November</v>
      </c>
      <c r="P1169" t="str">
        <f>TEXT(SalesData[[#This Row],[Order Date]], "mmmm yyyyy")</f>
        <v>November 2024</v>
      </c>
      <c r="Q1169" s="3">
        <f>IF(SalesData[[#This Row],[Total Sales]]=0,0,SalesData[[#This Row],[Profit]]/SalesData[[#This Row],[Total Sales]])</f>
        <v>0.22000244728147816</v>
      </c>
    </row>
    <row r="1170" spans="1:17" x14ac:dyDescent="0.3">
      <c r="A1170" t="s">
        <v>1216</v>
      </c>
      <c r="B1170" s="2">
        <v>45624</v>
      </c>
      <c r="C1170" t="s">
        <v>25</v>
      </c>
      <c r="D1170" t="s">
        <v>26</v>
      </c>
      <c r="E1170" t="s">
        <v>15</v>
      </c>
      <c r="F1170" t="s">
        <v>32</v>
      </c>
      <c r="G1170" t="s">
        <v>56</v>
      </c>
      <c r="H1170">
        <v>8</v>
      </c>
      <c r="I1170">
        <v>1180.6199999999999</v>
      </c>
      <c r="J1170">
        <v>9444.9599999999991</v>
      </c>
      <c r="K1170">
        <v>2148.16</v>
      </c>
      <c r="L1170" t="s">
        <v>34</v>
      </c>
      <c r="M1170">
        <f>YEAR(SalesData[[#This Row],[Order Date]])</f>
        <v>2024</v>
      </c>
      <c r="N1170">
        <f>MONTH(SalesData[[#This Row],[Order Date]])</f>
        <v>11</v>
      </c>
      <c r="O1170" t="str">
        <f>TEXT(SalesData[[#This Row],[Order Date]],"mmmm")</f>
        <v>November</v>
      </c>
      <c r="P1170" t="str">
        <f>TEXT(SalesData[[#This Row],[Order Date]], "mmmm yyyyy")</f>
        <v>November 2024</v>
      </c>
      <c r="Q1170" s="3">
        <f>IF(SalesData[[#This Row],[Total Sales]]=0,0,SalesData[[#This Row],[Profit]]/SalesData[[#This Row],[Total Sales]])</f>
        <v>0.22743981975572158</v>
      </c>
    </row>
    <row r="1171" spans="1:17" x14ac:dyDescent="0.3">
      <c r="A1171" t="s">
        <v>1217</v>
      </c>
      <c r="B1171" s="2">
        <v>45625</v>
      </c>
      <c r="C1171" t="s">
        <v>20</v>
      </c>
      <c r="D1171" t="s">
        <v>21</v>
      </c>
      <c r="E1171" t="s">
        <v>37</v>
      </c>
      <c r="F1171" t="s">
        <v>32</v>
      </c>
      <c r="G1171" t="s">
        <v>56</v>
      </c>
      <c r="H1171">
        <v>9</v>
      </c>
      <c r="I1171">
        <v>937.56</v>
      </c>
      <c r="J1171">
        <v>8438.0400000000009</v>
      </c>
      <c r="K1171">
        <v>2068.5300000000002</v>
      </c>
      <c r="L1171" t="s">
        <v>18</v>
      </c>
      <c r="M1171">
        <f>YEAR(SalesData[[#This Row],[Order Date]])</f>
        <v>2024</v>
      </c>
      <c r="N1171">
        <f>MONTH(SalesData[[#This Row],[Order Date]])</f>
        <v>11</v>
      </c>
      <c r="O1171" t="str">
        <f>TEXT(SalesData[[#This Row],[Order Date]],"mmmm")</f>
        <v>November</v>
      </c>
      <c r="P1171" t="str">
        <f>TEXT(SalesData[[#This Row],[Order Date]], "mmmm yyyyy")</f>
        <v>November 2024</v>
      </c>
      <c r="Q1171" s="3">
        <f>IF(SalesData[[#This Row],[Total Sales]]=0,0,SalesData[[#This Row],[Profit]]/SalesData[[#This Row],[Total Sales]])</f>
        <v>0.24514342193210745</v>
      </c>
    </row>
    <row r="1172" spans="1:17" x14ac:dyDescent="0.3">
      <c r="A1172" t="s">
        <v>1218</v>
      </c>
      <c r="B1172" s="2">
        <v>45628</v>
      </c>
      <c r="C1172" t="s">
        <v>41</v>
      </c>
      <c r="D1172" t="s">
        <v>42</v>
      </c>
      <c r="E1172" t="s">
        <v>37</v>
      </c>
      <c r="F1172" t="s">
        <v>32</v>
      </c>
      <c r="G1172" t="s">
        <v>33</v>
      </c>
      <c r="H1172">
        <v>6</v>
      </c>
      <c r="I1172">
        <v>1154.73</v>
      </c>
      <c r="J1172">
        <v>6928.38</v>
      </c>
      <c r="K1172">
        <v>1954.46</v>
      </c>
      <c r="L1172" t="s">
        <v>18</v>
      </c>
      <c r="M1172">
        <f>YEAR(SalesData[[#This Row],[Order Date]])</f>
        <v>2024</v>
      </c>
      <c r="N1172">
        <f>MONTH(SalesData[[#This Row],[Order Date]])</f>
        <v>12</v>
      </c>
      <c r="O1172" t="str">
        <f>TEXT(SalesData[[#This Row],[Order Date]],"mmmm")</f>
        <v>December</v>
      </c>
      <c r="P1172" t="str">
        <f>TEXT(SalesData[[#This Row],[Order Date]], "mmmm yyyyy")</f>
        <v>December 2024</v>
      </c>
      <c r="Q1172" s="3">
        <f>IF(SalesData[[#This Row],[Total Sales]]=0,0,SalesData[[#This Row],[Profit]]/SalesData[[#This Row],[Total Sales]])</f>
        <v>0.282094804268819</v>
      </c>
    </row>
    <row r="1173" spans="1:17" x14ac:dyDescent="0.3">
      <c r="A1173" t="s">
        <v>1219</v>
      </c>
      <c r="B1173" s="2">
        <v>45628</v>
      </c>
      <c r="C1173" t="s">
        <v>25</v>
      </c>
      <c r="D1173" t="s">
        <v>71</v>
      </c>
      <c r="E1173" t="s">
        <v>37</v>
      </c>
      <c r="F1173" t="s">
        <v>16</v>
      </c>
      <c r="G1173" t="s">
        <v>17</v>
      </c>
      <c r="H1173">
        <v>1</v>
      </c>
      <c r="I1173">
        <v>413.04</v>
      </c>
      <c r="J1173">
        <v>413.04</v>
      </c>
      <c r="K1173">
        <v>97.44</v>
      </c>
      <c r="L1173" t="s">
        <v>34</v>
      </c>
      <c r="M1173">
        <f>YEAR(SalesData[[#This Row],[Order Date]])</f>
        <v>2024</v>
      </c>
      <c r="N1173">
        <f>MONTH(SalesData[[#This Row],[Order Date]])</f>
        <v>12</v>
      </c>
      <c r="O1173" t="str">
        <f>TEXT(SalesData[[#This Row],[Order Date]],"mmmm")</f>
        <v>December</v>
      </c>
      <c r="P1173" t="str">
        <f>TEXT(SalesData[[#This Row],[Order Date]], "mmmm yyyyy")</f>
        <v>December 2024</v>
      </c>
      <c r="Q1173" s="3">
        <f>IF(SalesData[[#This Row],[Total Sales]]=0,0,SalesData[[#This Row],[Profit]]/SalesData[[#This Row],[Total Sales]])</f>
        <v>0.23590935502614757</v>
      </c>
    </row>
    <row r="1174" spans="1:17" x14ac:dyDescent="0.3">
      <c r="A1174" t="s">
        <v>1220</v>
      </c>
      <c r="B1174" s="2">
        <v>45629</v>
      </c>
      <c r="C1174" t="s">
        <v>20</v>
      </c>
      <c r="D1174" t="s">
        <v>21</v>
      </c>
      <c r="E1174" t="s">
        <v>37</v>
      </c>
      <c r="F1174" t="s">
        <v>49</v>
      </c>
      <c r="G1174" t="s">
        <v>63</v>
      </c>
      <c r="H1174">
        <v>1</v>
      </c>
      <c r="I1174">
        <v>716.72</v>
      </c>
      <c r="J1174">
        <v>716.72</v>
      </c>
      <c r="K1174">
        <v>164.51</v>
      </c>
      <c r="L1174" t="s">
        <v>34</v>
      </c>
      <c r="M1174">
        <f>YEAR(SalesData[[#This Row],[Order Date]])</f>
        <v>2024</v>
      </c>
      <c r="N1174">
        <f>MONTH(SalesData[[#This Row],[Order Date]])</f>
        <v>12</v>
      </c>
      <c r="O1174" t="str">
        <f>TEXT(SalesData[[#This Row],[Order Date]],"mmmm")</f>
        <v>December</v>
      </c>
      <c r="P1174" t="str">
        <f>TEXT(SalesData[[#This Row],[Order Date]], "mmmm yyyyy")</f>
        <v>December 2024</v>
      </c>
      <c r="Q1174" s="3">
        <f>IF(SalesData[[#This Row],[Total Sales]]=0,0,SalesData[[#This Row],[Profit]]/SalesData[[#This Row],[Total Sales]])</f>
        <v>0.22953175577631429</v>
      </c>
    </row>
    <row r="1175" spans="1:17" x14ac:dyDescent="0.3">
      <c r="A1175" t="s">
        <v>1221</v>
      </c>
      <c r="B1175" s="2">
        <v>45632</v>
      </c>
      <c r="C1175" t="s">
        <v>20</v>
      </c>
      <c r="D1175" t="s">
        <v>21</v>
      </c>
      <c r="E1175" t="s">
        <v>15</v>
      </c>
      <c r="F1175" t="s">
        <v>46</v>
      </c>
      <c r="G1175" t="s">
        <v>68</v>
      </c>
      <c r="H1175">
        <v>5</v>
      </c>
      <c r="I1175">
        <v>279.95</v>
      </c>
      <c r="J1175">
        <v>1399.75</v>
      </c>
      <c r="K1175">
        <v>394.63</v>
      </c>
      <c r="L1175" t="s">
        <v>18</v>
      </c>
      <c r="M1175">
        <f>YEAR(SalesData[[#This Row],[Order Date]])</f>
        <v>2024</v>
      </c>
      <c r="N1175">
        <f>MONTH(SalesData[[#This Row],[Order Date]])</f>
        <v>12</v>
      </c>
      <c r="O1175" t="str">
        <f>TEXT(SalesData[[#This Row],[Order Date]],"mmmm")</f>
        <v>December</v>
      </c>
      <c r="P1175" t="str">
        <f>TEXT(SalesData[[#This Row],[Order Date]], "mmmm yyyyy")</f>
        <v>December 2024</v>
      </c>
      <c r="Q1175" s="3">
        <f>IF(SalesData[[#This Row],[Total Sales]]=0,0,SalesData[[#This Row],[Profit]]/SalesData[[#This Row],[Total Sales]])</f>
        <v>0.28192891587783531</v>
      </c>
    </row>
    <row r="1176" spans="1:17" x14ac:dyDescent="0.3">
      <c r="A1176" t="s">
        <v>1222</v>
      </c>
      <c r="B1176" s="2">
        <v>45636</v>
      </c>
      <c r="C1176" t="s">
        <v>25</v>
      </c>
      <c r="D1176" t="s">
        <v>26</v>
      </c>
      <c r="E1176" t="s">
        <v>27</v>
      </c>
      <c r="F1176" t="s">
        <v>46</v>
      </c>
      <c r="G1176" t="s">
        <v>47</v>
      </c>
      <c r="H1176">
        <v>8</v>
      </c>
      <c r="I1176">
        <v>228.27</v>
      </c>
      <c r="J1176">
        <v>1826.16</v>
      </c>
      <c r="K1176">
        <v>482.79</v>
      </c>
      <c r="L1176" t="s">
        <v>34</v>
      </c>
      <c r="M1176">
        <f>YEAR(SalesData[[#This Row],[Order Date]])</f>
        <v>2024</v>
      </c>
      <c r="N1176">
        <f>MONTH(SalesData[[#This Row],[Order Date]])</f>
        <v>12</v>
      </c>
      <c r="O1176" t="str">
        <f>TEXT(SalesData[[#This Row],[Order Date]],"mmmm")</f>
        <v>December</v>
      </c>
      <c r="P1176" t="str">
        <f>TEXT(SalesData[[#This Row],[Order Date]], "mmmm yyyyy")</f>
        <v>December 2024</v>
      </c>
      <c r="Q1176" s="3">
        <f>IF(SalesData[[#This Row],[Total Sales]]=0,0,SalesData[[#This Row],[Profit]]/SalesData[[#This Row],[Total Sales]])</f>
        <v>0.26437442502299907</v>
      </c>
    </row>
    <row r="1177" spans="1:17" x14ac:dyDescent="0.3">
      <c r="A1177" t="s">
        <v>1223</v>
      </c>
      <c r="B1177" s="2">
        <v>45637</v>
      </c>
      <c r="C1177" t="s">
        <v>20</v>
      </c>
      <c r="D1177" t="s">
        <v>121</v>
      </c>
      <c r="E1177" t="s">
        <v>37</v>
      </c>
      <c r="F1177" t="s">
        <v>22</v>
      </c>
      <c r="G1177" t="s">
        <v>91</v>
      </c>
      <c r="H1177">
        <v>2</v>
      </c>
      <c r="I1177">
        <v>1962.55</v>
      </c>
      <c r="J1177">
        <v>3925.1</v>
      </c>
      <c r="K1177">
        <v>850.78</v>
      </c>
      <c r="L1177" t="s">
        <v>18</v>
      </c>
      <c r="M1177">
        <f>YEAR(SalesData[[#This Row],[Order Date]])</f>
        <v>2024</v>
      </c>
      <c r="N1177">
        <f>MONTH(SalesData[[#This Row],[Order Date]])</f>
        <v>12</v>
      </c>
      <c r="O1177" t="str">
        <f>TEXT(SalesData[[#This Row],[Order Date]],"mmmm")</f>
        <v>December</v>
      </c>
      <c r="P1177" t="str">
        <f>TEXT(SalesData[[#This Row],[Order Date]], "mmmm yyyyy")</f>
        <v>December 2024</v>
      </c>
      <c r="Q1177" s="3">
        <f>IF(SalesData[[#This Row],[Total Sales]]=0,0,SalesData[[#This Row],[Profit]]/SalesData[[#This Row],[Total Sales]])</f>
        <v>0.21675371328119028</v>
      </c>
    </row>
    <row r="1178" spans="1:17" x14ac:dyDescent="0.3">
      <c r="A1178" t="s">
        <v>1224</v>
      </c>
      <c r="B1178" s="2">
        <v>45639</v>
      </c>
      <c r="C1178" t="s">
        <v>13</v>
      </c>
      <c r="D1178" t="s">
        <v>36</v>
      </c>
      <c r="E1178" t="s">
        <v>37</v>
      </c>
      <c r="F1178" t="s">
        <v>49</v>
      </c>
      <c r="G1178" t="s">
        <v>50</v>
      </c>
      <c r="H1178">
        <v>5</v>
      </c>
      <c r="I1178">
        <v>1300.56</v>
      </c>
      <c r="J1178">
        <v>6502.8</v>
      </c>
      <c r="K1178">
        <v>1465.2</v>
      </c>
      <c r="L1178" t="s">
        <v>34</v>
      </c>
      <c r="M1178">
        <f>YEAR(SalesData[[#This Row],[Order Date]])</f>
        <v>2024</v>
      </c>
      <c r="N1178">
        <f>MONTH(SalesData[[#This Row],[Order Date]])</f>
        <v>12</v>
      </c>
      <c r="O1178" t="str">
        <f>TEXT(SalesData[[#This Row],[Order Date]],"mmmm")</f>
        <v>December</v>
      </c>
      <c r="P1178" t="str">
        <f>TEXT(SalesData[[#This Row],[Order Date]], "mmmm yyyyy")</f>
        <v>December 2024</v>
      </c>
      <c r="Q1178" s="3">
        <f>IF(SalesData[[#This Row],[Total Sales]]=0,0,SalesData[[#This Row],[Profit]]/SalesData[[#This Row],[Total Sales]])</f>
        <v>0.22531832441409855</v>
      </c>
    </row>
    <row r="1179" spans="1:17" x14ac:dyDescent="0.3">
      <c r="A1179" t="s">
        <v>1225</v>
      </c>
      <c r="B1179" s="2">
        <v>45639</v>
      </c>
      <c r="C1179" t="s">
        <v>13</v>
      </c>
      <c r="D1179" t="s">
        <v>14</v>
      </c>
      <c r="E1179" t="s">
        <v>15</v>
      </c>
      <c r="F1179" t="s">
        <v>16</v>
      </c>
      <c r="G1179" t="s">
        <v>82</v>
      </c>
      <c r="H1179">
        <v>7</v>
      </c>
      <c r="I1179">
        <v>2168.5700000000002</v>
      </c>
      <c r="J1179">
        <v>15179.99</v>
      </c>
      <c r="K1179">
        <v>3985.96</v>
      </c>
      <c r="L1179" t="s">
        <v>18</v>
      </c>
      <c r="M1179">
        <f>YEAR(SalesData[[#This Row],[Order Date]])</f>
        <v>2024</v>
      </c>
      <c r="N1179">
        <f>MONTH(SalesData[[#This Row],[Order Date]])</f>
        <v>12</v>
      </c>
      <c r="O1179" t="str">
        <f>TEXT(SalesData[[#This Row],[Order Date]],"mmmm")</f>
        <v>December</v>
      </c>
      <c r="P1179" t="str">
        <f>TEXT(SalesData[[#This Row],[Order Date]], "mmmm yyyyy")</f>
        <v>December 2024</v>
      </c>
      <c r="Q1179" s="3">
        <f>IF(SalesData[[#This Row],[Total Sales]]=0,0,SalesData[[#This Row],[Profit]]/SalesData[[#This Row],[Total Sales]])</f>
        <v>0.26257988312245267</v>
      </c>
    </row>
    <row r="1180" spans="1:17" x14ac:dyDescent="0.3">
      <c r="A1180" t="s">
        <v>1226</v>
      </c>
      <c r="B1180" s="2">
        <v>45639</v>
      </c>
      <c r="C1180" t="s">
        <v>30</v>
      </c>
      <c r="D1180" t="s">
        <v>52</v>
      </c>
      <c r="E1180" t="s">
        <v>15</v>
      </c>
      <c r="F1180" t="s">
        <v>16</v>
      </c>
      <c r="G1180" t="s">
        <v>28</v>
      </c>
      <c r="H1180">
        <v>9</v>
      </c>
      <c r="I1180">
        <v>2434.04</v>
      </c>
      <c r="J1180">
        <v>21906.36</v>
      </c>
      <c r="K1180">
        <v>3181.35</v>
      </c>
      <c r="L1180" t="s">
        <v>34</v>
      </c>
      <c r="M1180">
        <f>YEAR(SalesData[[#This Row],[Order Date]])</f>
        <v>2024</v>
      </c>
      <c r="N1180">
        <f>MONTH(SalesData[[#This Row],[Order Date]])</f>
        <v>12</v>
      </c>
      <c r="O1180" t="str">
        <f>TEXT(SalesData[[#This Row],[Order Date]],"mmmm")</f>
        <v>December</v>
      </c>
      <c r="P1180" t="str">
        <f>TEXT(SalesData[[#This Row],[Order Date]], "mmmm yyyyy")</f>
        <v>December 2024</v>
      </c>
      <c r="Q1180" s="3">
        <f>IF(SalesData[[#This Row],[Total Sales]]=0,0,SalesData[[#This Row],[Profit]]/SalesData[[#This Row],[Total Sales]])</f>
        <v>0.14522494837115796</v>
      </c>
    </row>
    <row r="1181" spans="1:17" x14ac:dyDescent="0.3">
      <c r="A1181" t="s">
        <v>1227</v>
      </c>
      <c r="B1181" s="2">
        <v>45640</v>
      </c>
      <c r="C1181" t="s">
        <v>30</v>
      </c>
      <c r="D1181" t="s">
        <v>52</v>
      </c>
      <c r="E1181" t="s">
        <v>27</v>
      </c>
      <c r="F1181" t="s">
        <v>22</v>
      </c>
      <c r="G1181" t="s">
        <v>43</v>
      </c>
      <c r="H1181">
        <v>5</v>
      </c>
      <c r="I1181">
        <v>1725.71</v>
      </c>
      <c r="J1181">
        <v>8628.5499999999993</v>
      </c>
      <c r="K1181">
        <v>1925.64</v>
      </c>
      <c r="L1181" t="s">
        <v>34</v>
      </c>
      <c r="M1181">
        <f>YEAR(SalesData[[#This Row],[Order Date]])</f>
        <v>2024</v>
      </c>
      <c r="N1181">
        <f>MONTH(SalesData[[#This Row],[Order Date]])</f>
        <v>12</v>
      </c>
      <c r="O1181" t="str">
        <f>TEXT(SalesData[[#This Row],[Order Date]],"mmmm")</f>
        <v>December</v>
      </c>
      <c r="P1181" t="str">
        <f>TEXT(SalesData[[#This Row],[Order Date]], "mmmm yyyyy")</f>
        <v>December 2024</v>
      </c>
      <c r="Q1181" s="3">
        <f>IF(SalesData[[#This Row],[Total Sales]]=0,0,SalesData[[#This Row],[Profit]]/SalesData[[#This Row],[Total Sales]])</f>
        <v>0.22317075290749896</v>
      </c>
    </row>
    <row r="1182" spans="1:17" x14ac:dyDescent="0.3">
      <c r="A1182" t="s">
        <v>1228</v>
      </c>
      <c r="B1182" s="2">
        <v>45640</v>
      </c>
      <c r="C1182" t="s">
        <v>25</v>
      </c>
      <c r="D1182" t="s">
        <v>26</v>
      </c>
      <c r="E1182" t="s">
        <v>15</v>
      </c>
      <c r="F1182" t="s">
        <v>46</v>
      </c>
      <c r="G1182" t="s">
        <v>68</v>
      </c>
      <c r="H1182">
        <v>3</v>
      </c>
      <c r="I1182">
        <v>249.74</v>
      </c>
      <c r="J1182">
        <v>749.22</v>
      </c>
      <c r="K1182">
        <v>135.35</v>
      </c>
      <c r="L1182" t="s">
        <v>34</v>
      </c>
      <c r="M1182">
        <f>YEAR(SalesData[[#This Row],[Order Date]])</f>
        <v>2024</v>
      </c>
      <c r="N1182">
        <f>MONTH(SalesData[[#This Row],[Order Date]])</f>
        <v>12</v>
      </c>
      <c r="O1182" t="str">
        <f>TEXT(SalesData[[#This Row],[Order Date]],"mmmm")</f>
        <v>December</v>
      </c>
      <c r="P1182" t="str">
        <f>TEXT(SalesData[[#This Row],[Order Date]], "mmmm yyyyy")</f>
        <v>December 2024</v>
      </c>
      <c r="Q1182" s="3">
        <f>IF(SalesData[[#This Row],[Total Sales]]=0,0,SalesData[[#This Row],[Profit]]/SalesData[[#This Row],[Total Sales]])</f>
        <v>0.18065454739595846</v>
      </c>
    </row>
    <row r="1183" spans="1:17" x14ac:dyDescent="0.3">
      <c r="A1183" t="s">
        <v>1229</v>
      </c>
      <c r="B1183" s="2">
        <v>45640</v>
      </c>
      <c r="C1183" t="s">
        <v>20</v>
      </c>
      <c r="D1183" t="s">
        <v>21</v>
      </c>
      <c r="E1183" t="s">
        <v>15</v>
      </c>
      <c r="F1183" t="s">
        <v>16</v>
      </c>
      <c r="G1183" t="s">
        <v>82</v>
      </c>
      <c r="H1183">
        <v>2</v>
      </c>
      <c r="I1183">
        <v>685.37</v>
      </c>
      <c r="J1183">
        <v>1370.74</v>
      </c>
      <c r="K1183">
        <v>190.43</v>
      </c>
      <c r="L1183" t="s">
        <v>18</v>
      </c>
      <c r="M1183">
        <f>YEAR(SalesData[[#This Row],[Order Date]])</f>
        <v>2024</v>
      </c>
      <c r="N1183">
        <f>MONTH(SalesData[[#This Row],[Order Date]])</f>
        <v>12</v>
      </c>
      <c r="O1183" t="str">
        <f>TEXT(SalesData[[#This Row],[Order Date]],"mmmm")</f>
        <v>December</v>
      </c>
      <c r="P1183" t="str">
        <f>TEXT(SalesData[[#This Row],[Order Date]], "mmmm yyyyy")</f>
        <v>December 2024</v>
      </c>
      <c r="Q1183" s="3">
        <f>IF(SalesData[[#This Row],[Total Sales]]=0,0,SalesData[[#This Row],[Profit]]/SalesData[[#This Row],[Total Sales]])</f>
        <v>0.13892496024045406</v>
      </c>
    </row>
    <row r="1184" spans="1:17" x14ac:dyDescent="0.3">
      <c r="A1184" t="s">
        <v>1230</v>
      </c>
      <c r="B1184" s="2">
        <v>45641</v>
      </c>
      <c r="C1184" t="s">
        <v>20</v>
      </c>
      <c r="D1184" t="s">
        <v>121</v>
      </c>
      <c r="E1184" t="s">
        <v>27</v>
      </c>
      <c r="F1184" t="s">
        <v>49</v>
      </c>
      <c r="G1184" t="s">
        <v>72</v>
      </c>
      <c r="H1184">
        <v>9</v>
      </c>
      <c r="I1184">
        <v>442.9</v>
      </c>
      <c r="J1184">
        <v>3986.1</v>
      </c>
      <c r="K1184">
        <v>935.65</v>
      </c>
      <c r="L1184" t="s">
        <v>18</v>
      </c>
      <c r="M1184">
        <f>YEAR(SalesData[[#This Row],[Order Date]])</f>
        <v>2024</v>
      </c>
      <c r="N1184">
        <f>MONTH(SalesData[[#This Row],[Order Date]])</f>
        <v>12</v>
      </c>
      <c r="O1184" t="str">
        <f>TEXT(SalesData[[#This Row],[Order Date]],"mmmm")</f>
        <v>December</v>
      </c>
      <c r="P1184" t="str">
        <f>TEXT(SalesData[[#This Row],[Order Date]], "mmmm yyyyy")</f>
        <v>December 2024</v>
      </c>
      <c r="Q1184" s="3">
        <f>IF(SalesData[[#This Row],[Total Sales]]=0,0,SalesData[[#This Row],[Profit]]/SalesData[[#This Row],[Total Sales]])</f>
        <v>0.23472818042698376</v>
      </c>
    </row>
    <row r="1185" spans="1:17" x14ac:dyDescent="0.3">
      <c r="A1185" t="s">
        <v>1231</v>
      </c>
      <c r="B1185" s="2">
        <v>45642</v>
      </c>
      <c r="C1185" t="s">
        <v>20</v>
      </c>
      <c r="D1185" t="s">
        <v>21</v>
      </c>
      <c r="E1185" t="s">
        <v>27</v>
      </c>
      <c r="F1185" t="s">
        <v>46</v>
      </c>
      <c r="G1185" t="s">
        <v>47</v>
      </c>
      <c r="H1185">
        <v>1</v>
      </c>
      <c r="I1185">
        <v>728.35</v>
      </c>
      <c r="J1185">
        <v>728.35</v>
      </c>
      <c r="K1185">
        <v>190.27</v>
      </c>
      <c r="L1185" t="s">
        <v>34</v>
      </c>
      <c r="M1185">
        <f>YEAR(SalesData[[#This Row],[Order Date]])</f>
        <v>2024</v>
      </c>
      <c r="N1185">
        <f>MONTH(SalesData[[#This Row],[Order Date]])</f>
        <v>12</v>
      </c>
      <c r="O1185" t="str">
        <f>TEXT(SalesData[[#This Row],[Order Date]],"mmmm")</f>
        <v>December</v>
      </c>
      <c r="P1185" t="str">
        <f>TEXT(SalesData[[#This Row],[Order Date]], "mmmm yyyyy")</f>
        <v>December 2024</v>
      </c>
      <c r="Q1185" s="3">
        <f>IF(SalesData[[#This Row],[Total Sales]]=0,0,SalesData[[#This Row],[Profit]]/SalesData[[#This Row],[Total Sales]])</f>
        <v>0.26123429669801607</v>
      </c>
    </row>
    <row r="1186" spans="1:17" x14ac:dyDescent="0.3">
      <c r="A1186" t="s">
        <v>1232</v>
      </c>
      <c r="B1186" s="2">
        <v>45642</v>
      </c>
      <c r="C1186" t="s">
        <v>41</v>
      </c>
      <c r="D1186" t="s">
        <v>42</v>
      </c>
      <c r="E1186" t="s">
        <v>37</v>
      </c>
      <c r="F1186" t="s">
        <v>16</v>
      </c>
      <c r="G1186" t="s">
        <v>28</v>
      </c>
      <c r="H1186">
        <v>9</v>
      </c>
      <c r="I1186">
        <v>1699.45</v>
      </c>
      <c r="J1186">
        <v>15295.05</v>
      </c>
      <c r="K1186">
        <v>2777.95</v>
      </c>
      <c r="L1186" t="s">
        <v>18</v>
      </c>
      <c r="M1186">
        <f>YEAR(SalesData[[#This Row],[Order Date]])</f>
        <v>2024</v>
      </c>
      <c r="N1186">
        <f>MONTH(SalesData[[#This Row],[Order Date]])</f>
        <v>12</v>
      </c>
      <c r="O1186" t="str">
        <f>TEXT(SalesData[[#This Row],[Order Date]],"mmmm")</f>
        <v>December</v>
      </c>
      <c r="P1186" t="str">
        <f>TEXT(SalesData[[#This Row],[Order Date]], "mmmm yyyyy")</f>
        <v>December 2024</v>
      </c>
      <c r="Q1186" s="3">
        <f>IF(SalesData[[#This Row],[Total Sales]]=0,0,SalesData[[#This Row],[Profit]]/SalesData[[#This Row],[Total Sales]])</f>
        <v>0.18162412022190186</v>
      </c>
    </row>
    <row r="1187" spans="1:17" x14ac:dyDescent="0.3">
      <c r="A1187" t="s">
        <v>1233</v>
      </c>
      <c r="B1187" s="2">
        <v>45642</v>
      </c>
      <c r="C1187" t="s">
        <v>30</v>
      </c>
      <c r="D1187" t="s">
        <v>31</v>
      </c>
      <c r="E1187" t="s">
        <v>27</v>
      </c>
      <c r="F1187" t="s">
        <v>32</v>
      </c>
      <c r="G1187" t="s">
        <v>33</v>
      </c>
      <c r="H1187">
        <v>2</v>
      </c>
      <c r="I1187">
        <v>2062.5300000000002</v>
      </c>
      <c r="J1187">
        <v>4125.0600000000004</v>
      </c>
      <c r="K1187">
        <v>446.48</v>
      </c>
      <c r="L1187" t="s">
        <v>34</v>
      </c>
      <c r="M1187">
        <f>YEAR(SalesData[[#This Row],[Order Date]])</f>
        <v>2024</v>
      </c>
      <c r="N1187">
        <f>MONTH(SalesData[[#This Row],[Order Date]])</f>
        <v>12</v>
      </c>
      <c r="O1187" t="str">
        <f>TEXT(SalesData[[#This Row],[Order Date]],"mmmm")</f>
        <v>December</v>
      </c>
      <c r="P1187" t="str">
        <f>TEXT(SalesData[[#This Row],[Order Date]], "mmmm yyyyy")</f>
        <v>December 2024</v>
      </c>
      <c r="Q1187" s="3">
        <f>IF(SalesData[[#This Row],[Total Sales]]=0,0,SalesData[[#This Row],[Profit]]/SalesData[[#This Row],[Total Sales]])</f>
        <v>0.10823600141573697</v>
      </c>
    </row>
    <row r="1188" spans="1:17" x14ac:dyDescent="0.3">
      <c r="A1188" t="s">
        <v>1234</v>
      </c>
      <c r="B1188" s="2">
        <v>45643</v>
      </c>
      <c r="C1188" t="s">
        <v>25</v>
      </c>
      <c r="D1188" t="s">
        <v>71</v>
      </c>
      <c r="E1188" t="s">
        <v>37</v>
      </c>
      <c r="F1188" t="s">
        <v>22</v>
      </c>
      <c r="G1188" t="s">
        <v>23</v>
      </c>
      <c r="H1188">
        <v>3</v>
      </c>
      <c r="I1188">
        <v>1342.13</v>
      </c>
      <c r="J1188">
        <v>4026.39</v>
      </c>
      <c r="K1188">
        <v>981.92</v>
      </c>
      <c r="L1188" t="s">
        <v>34</v>
      </c>
      <c r="M1188">
        <f>YEAR(SalesData[[#This Row],[Order Date]])</f>
        <v>2024</v>
      </c>
      <c r="N1188">
        <f>MONTH(SalesData[[#This Row],[Order Date]])</f>
        <v>12</v>
      </c>
      <c r="O1188" t="str">
        <f>TEXT(SalesData[[#This Row],[Order Date]],"mmmm")</f>
        <v>December</v>
      </c>
      <c r="P1188" t="str">
        <f>TEXT(SalesData[[#This Row],[Order Date]], "mmmm yyyyy")</f>
        <v>December 2024</v>
      </c>
      <c r="Q1188" s="3">
        <f>IF(SalesData[[#This Row],[Total Sales]]=0,0,SalesData[[#This Row],[Profit]]/SalesData[[#This Row],[Total Sales]])</f>
        <v>0.24387106067718228</v>
      </c>
    </row>
    <row r="1189" spans="1:17" x14ac:dyDescent="0.3">
      <c r="A1189" t="s">
        <v>1235</v>
      </c>
      <c r="B1189" s="2">
        <v>45643</v>
      </c>
      <c r="C1189" t="s">
        <v>30</v>
      </c>
      <c r="D1189" t="s">
        <v>31</v>
      </c>
      <c r="E1189" t="s">
        <v>37</v>
      </c>
      <c r="F1189" t="s">
        <v>49</v>
      </c>
      <c r="G1189" t="s">
        <v>50</v>
      </c>
      <c r="H1189">
        <v>5</v>
      </c>
      <c r="I1189">
        <v>443.13</v>
      </c>
      <c r="J1189">
        <v>2215.65</v>
      </c>
      <c r="K1189">
        <v>252.8</v>
      </c>
      <c r="L1189" t="s">
        <v>34</v>
      </c>
      <c r="M1189">
        <f>YEAR(SalesData[[#This Row],[Order Date]])</f>
        <v>2024</v>
      </c>
      <c r="N1189">
        <f>MONTH(SalesData[[#This Row],[Order Date]])</f>
        <v>12</v>
      </c>
      <c r="O1189" t="str">
        <f>TEXT(SalesData[[#This Row],[Order Date]],"mmmm")</f>
        <v>December</v>
      </c>
      <c r="P1189" t="str">
        <f>TEXT(SalesData[[#This Row],[Order Date]], "mmmm yyyyy")</f>
        <v>December 2024</v>
      </c>
      <c r="Q1189" s="3">
        <f>IF(SalesData[[#This Row],[Total Sales]]=0,0,SalesData[[#This Row],[Profit]]/SalesData[[#This Row],[Total Sales]])</f>
        <v>0.11409744318822919</v>
      </c>
    </row>
    <row r="1190" spans="1:17" x14ac:dyDescent="0.3">
      <c r="A1190" t="s">
        <v>1236</v>
      </c>
      <c r="B1190" s="2">
        <v>45643</v>
      </c>
      <c r="C1190" t="s">
        <v>20</v>
      </c>
      <c r="D1190" t="s">
        <v>121</v>
      </c>
      <c r="E1190" t="s">
        <v>27</v>
      </c>
      <c r="F1190" t="s">
        <v>16</v>
      </c>
      <c r="G1190" t="s">
        <v>82</v>
      </c>
      <c r="H1190">
        <v>2</v>
      </c>
      <c r="I1190">
        <v>996.55</v>
      </c>
      <c r="J1190">
        <v>1993.1</v>
      </c>
      <c r="K1190">
        <v>378.74</v>
      </c>
      <c r="L1190" t="s">
        <v>34</v>
      </c>
      <c r="M1190">
        <f>YEAR(SalesData[[#This Row],[Order Date]])</f>
        <v>2024</v>
      </c>
      <c r="N1190">
        <f>MONTH(SalesData[[#This Row],[Order Date]])</f>
        <v>12</v>
      </c>
      <c r="O1190" t="str">
        <f>TEXT(SalesData[[#This Row],[Order Date]],"mmmm")</f>
        <v>December</v>
      </c>
      <c r="P1190" t="str">
        <f>TEXT(SalesData[[#This Row],[Order Date]], "mmmm yyyyy")</f>
        <v>December 2024</v>
      </c>
      <c r="Q1190" s="3">
        <f>IF(SalesData[[#This Row],[Total Sales]]=0,0,SalesData[[#This Row],[Profit]]/SalesData[[#This Row],[Total Sales]])</f>
        <v>0.19002558827956451</v>
      </c>
    </row>
    <row r="1191" spans="1:17" x14ac:dyDescent="0.3">
      <c r="A1191" t="s">
        <v>1237</v>
      </c>
      <c r="B1191" s="2">
        <v>45647</v>
      </c>
      <c r="C1191" t="s">
        <v>41</v>
      </c>
      <c r="D1191" t="s">
        <v>42</v>
      </c>
      <c r="E1191" t="s">
        <v>37</v>
      </c>
      <c r="F1191" t="s">
        <v>22</v>
      </c>
      <c r="G1191" t="s">
        <v>23</v>
      </c>
      <c r="H1191">
        <v>9</v>
      </c>
      <c r="I1191">
        <v>2451.9</v>
      </c>
      <c r="J1191">
        <v>22067.1</v>
      </c>
      <c r="K1191">
        <v>2504.63</v>
      </c>
      <c r="L1191" t="s">
        <v>18</v>
      </c>
      <c r="M1191">
        <f>YEAR(SalesData[[#This Row],[Order Date]])</f>
        <v>2024</v>
      </c>
      <c r="N1191">
        <f>MONTH(SalesData[[#This Row],[Order Date]])</f>
        <v>12</v>
      </c>
      <c r="O1191" t="str">
        <f>TEXT(SalesData[[#This Row],[Order Date]],"mmmm")</f>
        <v>December</v>
      </c>
      <c r="P1191" t="str">
        <f>TEXT(SalesData[[#This Row],[Order Date]], "mmmm yyyyy")</f>
        <v>December 2024</v>
      </c>
      <c r="Q1191" s="3">
        <f>IF(SalesData[[#This Row],[Total Sales]]=0,0,SalesData[[#This Row],[Profit]]/SalesData[[#This Row],[Total Sales]])</f>
        <v>0.11350064122607866</v>
      </c>
    </row>
    <row r="1192" spans="1:17" x14ac:dyDescent="0.3">
      <c r="A1192" t="s">
        <v>1238</v>
      </c>
      <c r="B1192" s="2">
        <v>45647</v>
      </c>
      <c r="C1192" t="s">
        <v>25</v>
      </c>
      <c r="D1192" t="s">
        <v>26</v>
      </c>
      <c r="E1192" t="s">
        <v>27</v>
      </c>
      <c r="F1192" t="s">
        <v>49</v>
      </c>
      <c r="G1192" t="s">
        <v>63</v>
      </c>
      <c r="H1192">
        <v>2</v>
      </c>
      <c r="I1192">
        <v>2050.67</v>
      </c>
      <c r="J1192">
        <v>4101.34</v>
      </c>
      <c r="K1192">
        <v>770.34</v>
      </c>
      <c r="L1192" t="s">
        <v>34</v>
      </c>
      <c r="M1192">
        <f>YEAR(SalesData[[#This Row],[Order Date]])</f>
        <v>2024</v>
      </c>
      <c r="N1192">
        <f>MONTH(SalesData[[#This Row],[Order Date]])</f>
        <v>12</v>
      </c>
      <c r="O1192" t="str">
        <f>TEXT(SalesData[[#This Row],[Order Date]],"mmmm")</f>
        <v>December</v>
      </c>
      <c r="P1192" t="str">
        <f>TEXT(SalesData[[#This Row],[Order Date]], "mmmm yyyyy")</f>
        <v>December 2024</v>
      </c>
      <c r="Q1192" s="3">
        <f>IF(SalesData[[#This Row],[Total Sales]]=0,0,SalesData[[#This Row],[Profit]]/SalesData[[#This Row],[Total Sales]])</f>
        <v>0.18782641770738345</v>
      </c>
    </row>
    <row r="1193" spans="1:17" x14ac:dyDescent="0.3">
      <c r="A1193" t="s">
        <v>1239</v>
      </c>
      <c r="B1193" s="2">
        <v>45649</v>
      </c>
      <c r="C1193" t="s">
        <v>41</v>
      </c>
      <c r="D1193" t="s">
        <v>67</v>
      </c>
      <c r="E1193" t="s">
        <v>15</v>
      </c>
      <c r="F1193" t="s">
        <v>46</v>
      </c>
      <c r="G1193" t="s">
        <v>47</v>
      </c>
      <c r="H1193">
        <v>1</v>
      </c>
      <c r="I1193">
        <v>711.28</v>
      </c>
      <c r="J1193">
        <v>711.28</v>
      </c>
      <c r="K1193">
        <v>147.91999999999999</v>
      </c>
      <c r="L1193" t="s">
        <v>18</v>
      </c>
      <c r="M1193">
        <f>YEAR(SalesData[[#This Row],[Order Date]])</f>
        <v>2024</v>
      </c>
      <c r="N1193">
        <f>MONTH(SalesData[[#This Row],[Order Date]])</f>
        <v>12</v>
      </c>
      <c r="O1193" t="str">
        <f>TEXT(SalesData[[#This Row],[Order Date]],"mmmm")</f>
        <v>December</v>
      </c>
      <c r="P1193" t="str">
        <f>TEXT(SalesData[[#This Row],[Order Date]], "mmmm yyyyy")</f>
        <v>December 2024</v>
      </c>
      <c r="Q1193" s="3">
        <f>IF(SalesData[[#This Row],[Total Sales]]=0,0,SalesData[[#This Row],[Profit]]/SalesData[[#This Row],[Total Sales]])</f>
        <v>0.2079631087616691</v>
      </c>
    </row>
    <row r="1194" spans="1:17" x14ac:dyDescent="0.3">
      <c r="A1194" t="s">
        <v>1240</v>
      </c>
      <c r="B1194" s="2">
        <v>45649</v>
      </c>
      <c r="C1194" t="s">
        <v>20</v>
      </c>
      <c r="D1194" t="s">
        <v>21</v>
      </c>
      <c r="E1194" t="s">
        <v>27</v>
      </c>
      <c r="F1194" t="s">
        <v>16</v>
      </c>
      <c r="G1194" t="s">
        <v>28</v>
      </c>
      <c r="H1194">
        <v>3</v>
      </c>
      <c r="I1194">
        <v>543.21</v>
      </c>
      <c r="J1194">
        <v>1629.63</v>
      </c>
      <c r="K1194">
        <v>291.75</v>
      </c>
      <c r="L1194" t="s">
        <v>34</v>
      </c>
      <c r="M1194">
        <f>YEAR(SalesData[[#This Row],[Order Date]])</f>
        <v>2024</v>
      </c>
      <c r="N1194">
        <f>MONTH(SalesData[[#This Row],[Order Date]])</f>
        <v>12</v>
      </c>
      <c r="O1194" t="str">
        <f>TEXT(SalesData[[#This Row],[Order Date]],"mmmm")</f>
        <v>December</v>
      </c>
      <c r="P1194" t="str">
        <f>TEXT(SalesData[[#This Row],[Order Date]], "mmmm yyyyy")</f>
        <v>December 2024</v>
      </c>
      <c r="Q1194" s="3">
        <f>IF(SalesData[[#This Row],[Total Sales]]=0,0,SalesData[[#This Row],[Profit]]/SalesData[[#This Row],[Total Sales]])</f>
        <v>0.17902836840264352</v>
      </c>
    </row>
    <row r="1195" spans="1:17" x14ac:dyDescent="0.3">
      <c r="A1195" t="s">
        <v>1241</v>
      </c>
      <c r="B1195" s="2">
        <v>45649</v>
      </c>
      <c r="C1195" t="s">
        <v>30</v>
      </c>
      <c r="D1195" t="s">
        <v>52</v>
      </c>
      <c r="E1195" t="s">
        <v>37</v>
      </c>
      <c r="F1195" t="s">
        <v>46</v>
      </c>
      <c r="G1195" t="s">
        <v>123</v>
      </c>
      <c r="H1195">
        <v>8</v>
      </c>
      <c r="I1195">
        <v>1596.29</v>
      </c>
      <c r="J1195">
        <v>12770.32</v>
      </c>
      <c r="K1195">
        <v>3307.03</v>
      </c>
      <c r="L1195" t="s">
        <v>18</v>
      </c>
      <c r="M1195">
        <f>YEAR(SalesData[[#This Row],[Order Date]])</f>
        <v>2024</v>
      </c>
      <c r="N1195">
        <f>MONTH(SalesData[[#This Row],[Order Date]])</f>
        <v>12</v>
      </c>
      <c r="O1195" t="str">
        <f>TEXT(SalesData[[#This Row],[Order Date]],"mmmm")</f>
        <v>December</v>
      </c>
      <c r="P1195" t="str">
        <f>TEXT(SalesData[[#This Row],[Order Date]], "mmmm yyyyy")</f>
        <v>December 2024</v>
      </c>
      <c r="Q1195" s="3">
        <f>IF(SalesData[[#This Row],[Total Sales]]=0,0,SalesData[[#This Row],[Profit]]/SalesData[[#This Row],[Total Sales]])</f>
        <v>0.25896218732185255</v>
      </c>
    </row>
    <row r="1196" spans="1:17" x14ac:dyDescent="0.3">
      <c r="A1196" t="s">
        <v>1242</v>
      </c>
      <c r="B1196" s="2">
        <v>45649</v>
      </c>
      <c r="C1196" t="s">
        <v>41</v>
      </c>
      <c r="D1196" t="s">
        <v>42</v>
      </c>
      <c r="E1196" t="s">
        <v>27</v>
      </c>
      <c r="F1196" t="s">
        <v>16</v>
      </c>
      <c r="G1196" t="s">
        <v>17</v>
      </c>
      <c r="H1196">
        <v>6</v>
      </c>
      <c r="I1196">
        <v>370.1</v>
      </c>
      <c r="J1196">
        <v>2220.6</v>
      </c>
      <c r="K1196">
        <v>573.14</v>
      </c>
      <c r="L1196" t="s">
        <v>18</v>
      </c>
      <c r="M1196">
        <f>YEAR(SalesData[[#This Row],[Order Date]])</f>
        <v>2024</v>
      </c>
      <c r="N1196">
        <f>MONTH(SalesData[[#This Row],[Order Date]])</f>
        <v>12</v>
      </c>
      <c r="O1196" t="str">
        <f>TEXT(SalesData[[#This Row],[Order Date]],"mmmm")</f>
        <v>December</v>
      </c>
      <c r="P1196" t="str">
        <f>TEXT(SalesData[[#This Row],[Order Date]], "mmmm yyyyy")</f>
        <v>December 2024</v>
      </c>
      <c r="Q1196" s="3">
        <f>IF(SalesData[[#This Row],[Total Sales]]=0,0,SalesData[[#This Row],[Profit]]/SalesData[[#This Row],[Total Sales]])</f>
        <v>0.25810141403224351</v>
      </c>
    </row>
    <row r="1197" spans="1:17" x14ac:dyDescent="0.3">
      <c r="A1197" t="s">
        <v>1243</v>
      </c>
      <c r="B1197" s="2">
        <v>45651</v>
      </c>
      <c r="C1197" t="s">
        <v>25</v>
      </c>
      <c r="D1197" t="s">
        <v>71</v>
      </c>
      <c r="E1197" t="s">
        <v>15</v>
      </c>
      <c r="F1197" t="s">
        <v>49</v>
      </c>
      <c r="G1197" t="s">
        <v>94</v>
      </c>
      <c r="H1197">
        <v>8</v>
      </c>
      <c r="I1197">
        <v>1932.87</v>
      </c>
      <c r="J1197">
        <v>15462.96</v>
      </c>
      <c r="K1197">
        <v>1896.1</v>
      </c>
      <c r="L1197" t="s">
        <v>34</v>
      </c>
      <c r="M1197">
        <f>YEAR(SalesData[[#This Row],[Order Date]])</f>
        <v>2024</v>
      </c>
      <c r="N1197">
        <f>MONTH(SalesData[[#This Row],[Order Date]])</f>
        <v>12</v>
      </c>
      <c r="O1197" t="str">
        <f>TEXT(SalesData[[#This Row],[Order Date]],"mmmm")</f>
        <v>December</v>
      </c>
      <c r="P1197" t="str">
        <f>TEXT(SalesData[[#This Row],[Order Date]], "mmmm yyyyy")</f>
        <v>December 2024</v>
      </c>
      <c r="Q1197" s="3">
        <f>IF(SalesData[[#This Row],[Total Sales]]=0,0,SalesData[[#This Row],[Profit]]/SalesData[[#This Row],[Total Sales]])</f>
        <v>0.12262205942458623</v>
      </c>
    </row>
    <row r="1198" spans="1:17" x14ac:dyDescent="0.3">
      <c r="A1198" t="s">
        <v>1244</v>
      </c>
      <c r="B1198" s="2">
        <v>45653</v>
      </c>
      <c r="C1198" t="s">
        <v>13</v>
      </c>
      <c r="D1198" t="s">
        <v>14</v>
      </c>
      <c r="E1198" t="s">
        <v>15</v>
      </c>
      <c r="F1198" t="s">
        <v>22</v>
      </c>
      <c r="G1198" t="s">
        <v>91</v>
      </c>
      <c r="H1198">
        <v>5</v>
      </c>
      <c r="I1198">
        <v>537.20000000000005</v>
      </c>
      <c r="J1198">
        <v>2686</v>
      </c>
      <c r="K1198">
        <v>303.31</v>
      </c>
      <c r="L1198" t="s">
        <v>18</v>
      </c>
      <c r="M1198">
        <f>YEAR(SalesData[[#This Row],[Order Date]])</f>
        <v>2024</v>
      </c>
      <c r="N1198">
        <f>MONTH(SalesData[[#This Row],[Order Date]])</f>
        <v>12</v>
      </c>
      <c r="O1198" t="str">
        <f>TEXT(SalesData[[#This Row],[Order Date]],"mmmm")</f>
        <v>December</v>
      </c>
      <c r="P1198" t="str">
        <f>TEXT(SalesData[[#This Row],[Order Date]], "mmmm yyyyy")</f>
        <v>December 2024</v>
      </c>
      <c r="Q1198" s="3">
        <f>IF(SalesData[[#This Row],[Total Sales]]=0,0,SalesData[[#This Row],[Profit]]/SalesData[[#This Row],[Total Sales]])</f>
        <v>0.11292256142963515</v>
      </c>
    </row>
    <row r="1199" spans="1:17" x14ac:dyDescent="0.3">
      <c r="A1199" t="s">
        <v>1245</v>
      </c>
      <c r="B1199" s="2">
        <v>45653</v>
      </c>
      <c r="C1199" t="s">
        <v>25</v>
      </c>
      <c r="D1199" t="s">
        <v>26</v>
      </c>
      <c r="E1199" t="s">
        <v>27</v>
      </c>
      <c r="F1199" t="s">
        <v>49</v>
      </c>
      <c r="G1199" t="s">
        <v>94</v>
      </c>
      <c r="H1199">
        <v>1</v>
      </c>
      <c r="I1199">
        <v>1513.33</v>
      </c>
      <c r="J1199">
        <v>1513.33</v>
      </c>
      <c r="K1199">
        <v>449.84</v>
      </c>
      <c r="L1199" t="s">
        <v>18</v>
      </c>
      <c r="M1199">
        <f>YEAR(SalesData[[#This Row],[Order Date]])</f>
        <v>2024</v>
      </c>
      <c r="N1199">
        <f>MONTH(SalesData[[#This Row],[Order Date]])</f>
        <v>12</v>
      </c>
      <c r="O1199" t="str">
        <f>TEXT(SalesData[[#This Row],[Order Date]],"mmmm")</f>
        <v>December</v>
      </c>
      <c r="P1199" t="str">
        <f>TEXT(SalesData[[#This Row],[Order Date]], "mmmm yyyyy")</f>
        <v>December 2024</v>
      </c>
      <c r="Q1199" s="3">
        <f>IF(SalesData[[#This Row],[Total Sales]]=0,0,SalesData[[#This Row],[Profit]]/SalesData[[#This Row],[Total Sales]])</f>
        <v>0.29725175606113668</v>
      </c>
    </row>
    <row r="1200" spans="1:17" x14ac:dyDescent="0.3">
      <c r="A1200" t="s">
        <v>1246</v>
      </c>
      <c r="B1200" s="2">
        <v>45653</v>
      </c>
      <c r="C1200" t="s">
        <v>30</v>
      </c>
      <c r="D1200" t="s">
        <v>31</v>
      </c>
      <c r="E1200" t="s">
        <v>37</v>
      </c>
      <c r="F1200" t="s">
        <v>49</v>
      </c>
      <c r="G1200" t="s">
        <v>94</v>
      </c>
      <c r="H1200">
        <v>7</v>
      </c>
      <c r="I1200">
        <v>149.06</v>
      </c>
      <c r="J1200">
        <v>1043.42</v>
      </c>
      <c r="K1200">
        <v>252.65</v>
      </c>
      <c r="L1200" t="s">
        <v>18</v>
      </c>
      <c r="M1200">
        <f>YEAR(SalesData[[#This Row],[Order Date]])</f>
        <v>2024</v>
      </c>
      <c r="N1200">
        <f>MONTH(SalesData[[#This Row],[Order Date]])</f>
        <v>12</v>
      </c>
      <c r="O1200" t="str">
        <f>TEXT(SalesData[[#This Row],[Order Date]],"mmmm")</f>
        <v>December</v>
      </c>
      <c r="P1200" t="str">
        <f>TEXT(SalesData[[#This Row],[Order Date]], "mmmm yyyyy")</f>
        <v>December 2024</v>
      </c>
      <c r="Q1200" s="3">
        <f>IF(SalesData[[#This Row],[Total Sales]]=0,0,SalesData[[#This Row],[Profit]]/SalesData[[#This Row],[Total Sales]])</f>
        <v>0.24213643595100726</v>
      </c>
    </row>
    <row r="1201" spans="1:17" x14ac:dyDescent="0.3">
      <c r="A1201" t="s">
        <v>1247</v>
      </c>
      <c r="B1201" s="2">
        <v>45653</v>
      </c>
      <c r="C1201" t="s">
        <v>41</v>
      </c>
      <c r="D1201" t="s">
        <v>42</v>
      </c>
      <c r="E1201" t="s">
        <v>15</v>
      </c>
      <c r="F1201" t="s">
        <v>32</v>
      </c>
      <c r="G1201" t="s">
        <v>99</v>
      </c>
      <c r="H1201">
        <v>3</v>
      </c>
      <c r="I1201">
        <v>1702.04</v>
      </c>
      <c r="J1201">
        <v>5106.12</v>
      </c>
      <c r="K1201">
        <v>1054.3900000000001</v>
      </c>
      <c r="L1201" t="s">
        <v>18</v>
      </c>
      <c r="M1201">
        <f>YEAR(SalesData[[#This Row],[Order Date]])</f>
        <v>2024</v>
      </c>
      <c r="N1201">
        <f>MONTH(SalesData[[#This Row],[Order Date]])</f>
        <v>12</v>
      </c>
      <c r="O1201" t="str">
        <f>TEXT(SalesData[[#This Row],[Order Date]],"mmmm")</f>
        <v>December</v>
      </c>
      <c r="P1201" t="str">
        <f>TEXT(SalesData[[#This Row],[Order Date]], "mmmm yyyyy")</f>
        <v>December 2024</v>
      </c>
      <c r="Q1201" s="3">
        <f>IF(SalesData[[#This Row],[Total Sales]]=0,0,SalesData[[#This Row],[Profit]]/SalesData[[#This Row],[Total Sales]])</f>
        <v>0.2064953428434898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3707-018C-40E8-820C-4DD5B55D5E48}">
  <dimension ref="A1:D2"/>
  <sheetViews>
    <sheetView workbookViewId="0">
      <selection activeCell="M6" sqref="M6"/>
    </sheetView>
  </sheetViews>
  <sheetFormatPr defaultRowHeight="14.4" x14ac:dyDescent="0.3"/>
  <cols>
    <col min="1" max="1" width="12.109375" bestFit="1" customWidth="1"/>
    <col min="2" max="2" width="12.5546875" bestFit="1" customWidth="1"/>
    <col min="3" max="3" width="15.33203125" bestFit="1" customWidth="1"/>
    <col min="4" max="4" width="21.88671875" bestFit="1" customWidth="1"/>
  </cols>
  <sheetData>
    <row r="1" spans="1:4" x14ac:dyDescent="0.3">
      <c r="A1" t="s">
        <v>9</v>
      </c>
      <c r="B1" t="s">
        <v>1253</v>
      </c>
      <c r="C1" t="s">
        <v>1254</v>
      </c>
      <c r="D1" t="s">
        <v>1255</v>
      </c>
    </row>
    <row r="2" spans="1:4" x14ac:dyDescent="0.3">
      <c r="A2">
        <f>SUM(SalesData[Total Sales])</f>
        <v>7807242.3199999835</v>
      </c>
      <c r="B2">
        <f>SUM(SalesData[Profit])</f>
        <v>1560759.3599999971</v>
      </c>
      <c r="C2">
        <f>SUM(SalesData[Quantity])</f>
        <v>6107</v>
      </c>
      <c r="D2">
        <f>AVERAGE(SalesData[Profit Margin (%)])</f>
        <v>0.20149837579995528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0748-5984-4BEC-AD67-8899FE27108A}">
  <dimension ref="A1:C38"/>
  <sheetViews>
    <sheetView zoomScale="83" workbookViewId="0">
      <selection activeCell="T23" sqref="T23"/>
    </sheetView>
  </sheetViews>
  <sheetFormatPr defaultRowHeight="14.4" x14ac:dyDescent="0.3"/>
  <cols>
    <col min="1" max="1" width="14.44140625" bestFit="1" customWidth="1"/>
    <col min="2" max="2" width="16.44140625" bestFit="1" customWidth="1"/>
    <col min="3" max="3" width="14.109375" bestFit="1" customWidth="1"/>
  </cols>
  <sheetData>
    <row r="1" spans="1:3" x14ac:dyDescent="0.3">
      <c r="A1" s="4" t="s">
        <v>1256</v>
      </c>
      <c r="B1" t="s">
        <v>1294</v>
      </c>
      <c r="C1" t="s">
        <v>1295</v>
      </c>
    </row>
    <row r="2" spans="1:3" x14ac:dyDescent="0.3">
      <c r="A2" s="5" t="s">
        <v>1267</v>
      </c>
      <c r="B2" s="8">
        <v>260902.18</v>
      </c>
      <c r="C2" s="8">
        <v>51424.180000000008</v>
      </c>
    </row>
    <row r="3" spans="1:3" x14ac:dyDescent="0.3">
      <c r="A3" s="5" t="s">
        <v>1268</v>
      </c>
      <c r="B3" s="8">
        <v>251877.09</v>
      </c>
      <c r="C3" s="8">
        <v>53898.73</v>
      </c>
    </row>
    <row r="4" spans="1:3" x14ac:dyDescent="0.3">
      <c r="A4" s="5" t="s">
        <v>1269</v>
      </c>
      <c r="B4" s="8">
        <v>249785.15</v>
      </c>
      <c r="C4" s="8">
        <v>48319.94999999999</v>
      </c>
    </row>
    <row r="5" spans="1:3" x14ac:dyDescent="0.3">
      <c r="A5" s="5" t="s">
        <v>1279</v>
      </c>
      <c r="B5" s="8">
        <v>215384.49000000002</v>
      </c>
      <c r="C5" s="8">
        <v>43317.250000000007</v>
      </c>
    </row>
    <row r="6" spans="1:3" x14ac:dyDescent="0.3">
      <c r="A6" s="5" t="s">
        <v>1280</v>
      </c>
      <c r="B6" s="8">
        <v>172812.1</v>
      </c>
      <c r="C6" s="8">
        <v>32391.420000000006</v>
      </c>
    </row>
    <row r="7" spans="1:3" x14ac:dyDescent="0.3">
      <c r="A7" s="5" t="s">
        <v>1281</v>
      </c>
      <c r="B7" s="8">
        <v>150168.02999999997</v>
      </c>
      <c r="C7" s="8">
        <v>27127.530000000002</v>
      </c>
    </row>
    <row r="8" spans="1:3" x14ac:dyDescent="0.3">
      <c r="A8" s="5" t="s">
        <v>1291</v>
      </c>
      <c r="B8" s="8">
        <v>227190.28</v>
      </c>
      <c r="C8" s="8">
        <v>48486.529999999984</v>
      </c>
    </row>
    <row r="9" spans="1:3" x14ac:dyDescent="0.3">
      <c r="A9" s="5" t="s">
        <v>1292</v>
      </c>
      <c r="B9" s="8">
        <v>297688.90999999992</v>
      </c>
      <c r="C9" s="8">
        <v>54129.100000000006</v>
      </c>
    </row>
    <row r="10" spans="1:3" x14ac:dyDescent="0.3">
      <c r="A10" s="5" t="s">
        <v>1293</v>
      </c>
      <c r="B10" s="8">
        <v>171228.61000000002</v>
      </c>
      <c r="C10" s="8">
        <v>32343.449999999997</v>
      </c>
    </row>
    <row r="11" spans="1:3" x14ac:dyDescent="0.3">
      <c r="A11" s="5" t="s">
        <v>1261</v>
      </c>
      <c r="B11" s="8">
        <v>206160.74</v>
      </c>
      <c r="C11" s="8">
        <v>42110.77</v>
      </c>
    </row>
    <row r="12" spans="1:3" x14ac:dyDescent="0.3">
      <c r="A12" s="5" t="s">
        <v>1262</v>
      </c>
      <c r="B12" s="8">
        <v>210951.51000000004</v>
      </c>
      <c r="C12" s="8">
        <v>38677.18</v>
      </c>
    </row>
    <row r="13" spans="1:3" x14ac:dyDescent="0.3">
      <c r="A13" s="5" t="s">
        <v>1263</v>
      </c>
      <c r="B13" s="8">
        <v>278709.48000000004</v>
      </c>
      <c r="C13" s="8">
        <v>56163.000000000007</v>
      </c>
    </row>
    <row r="14" spans="1:3" x14ac:dyDescent="0.3">
      <c r="A14" s="5" t="s">
        <v>1258</v>
      </c>
      <c r="B14" s="8">
        <v>199781.50999999998</v>
      </c>
      <c r="C14" s="8">
        <v>40848.819999999992</v>
      </c>
    </row>
    <row r="15" spans="1:3" x14ac:dyDescent="0.3">
      <c r="A15" s="5" t="s">
        <v>1259</v>
      </c>
      <c r="B15" s="8">
        <v>213948.13999999996</v>
      </c>
      <c r="C15" s="8">
        <v>44856.759999999987</v>
      </c>
    </row>
    <row r="16" spans="1:3" x14ac:dyDescent="0.3">
      <c r="A16" s="5" t="s">
        <v>1260</v>
      </c>
      <c r="B16" s="8">
        <v>285972.19999999995</v>
      </c>
      <c r="C16" s="8">
        <v>59884.499999999993</v>
      </c>
    </row>
    <row r="17" spans="1:3" x14ac:dyDescent="0.3">
      <c r="A17" s="5" t="s">
        <v>1276</v>
      </c>
      <c r="B17" s="8">
        <v>174820.17</v>
      </c>
      <c r="C17" s="8">
        <v>36805.409999999996</v>
      </c>
    </row>
    <row r="18" spans="1:3" x14ac:dyDescent="0.3">
      <c r="A18" s="5" t="s">
        <v>1277</v>
      </c>
      <c r="B18" s="8">
        <v>119746.66999999998</v>
      </c>
      <c r="C18" s="8">
        <v>26835.830000000005</v>
      </c>
    </row>
    <row r="19" spans="1:3" x14ac:dyDescent="0.3">
      <c r="A19" s="5" t="s">
        <v>1278</v>
      </c>
      <c r="B19" s="8">
        <v>251087.43999999994</v>
      </c>
      <c r="C19" s="8">
        <v>50142.01</v>
      </c>
    </row>
    <row r="20" spans="1:3" x14ac:dyDescent="0.3">
      <c r="A20" s="5" t="s">
        <v>1273</v>
      </c>
      <c r="B20" s="8">
        <v>222946.29</v>
      </c>
      <c r="C20" s="8">
        <v>44474.17</v>
      </c>
    </row>
    <row r="21" spans="1:3" x14ac:dyDescent="0.3">
      <c r="A21" s="5" t="s">
        <v>1274</v>
      </c>
      <c r="B21" s="8">
        <v>185771.23</v>
      </c>
      <c r="C21" s="8">
        <v>41085.189999999988</v>
      </c>
    </row>
    <row r="22" spans="1:3" x14ac:dyDescent="0.3">
      <c r="A22" s="5" t="s">
        <v>1275</v>
      </c>
      <c r="B22" s="8">
        <v>326810.00000000006</v>
      </c>
      <c r="C22" s="8">
        <v>65444.670000000013</v>
      </c>
    </row>
    <row r="23" spans="1:3" x14ac:dyDescent="0.3">
      <c r="A23" s="5" t="s">
        <v>1264</v>
      </c>
      <c r="B23" s="8">
        <v>80507.39</v>
      </c>
      <c r="C23" s="8">
        <v>16439.539999999997</v>
      </c>
    </row>
    <row r="24" spans="1:3" x14ac:dyDescent="0.3">
      <c r="A24" s="5" t="s">
        <v>1265</v>
      </c>
      <c r="B24" s="8">
        <v>184144.58999999997</v>
      </c>
      <c r="C24" s="8">
        <v>39090.199999999997</v>
      </c>
    </row>
    <row r="25" spans="1:3" x14ac:dyDescent="0.3">
      <c r="A25" s="5" t="s">
        <v>1266</v>
      </c>
      <c r="B25" s="8">
        <v>248200.83000000002</v>
      </c>
      <c r="C25" s="8">
        <v>55221.080000000009</v>
      </c>
    </row>
    <row r="26" spans="1:3" x14ac:dyDescent="0.3">
      <c r="A26" s="5" t="s">
        <v>1270</v>
      </c>
      <c r="B26" s="8">
        <v>276090.18</v>
      </c>
      <c r="C26" s="8">
        <v>60761.910000000011</v>
      </c>
    </row>
    <row r="27" spans="1:3" x14ac:dyDescent="0.3">
      <c r="A27" s="5" t="s">
        <v>1271</v>
      </c>
      <c r="B27" s="8">
        <v>118077.43999999997</v>
      </c>
      <c r="C27" s="8">
        <v>25806.020000000004</v>
      </c>
    </row>
    <row r="28" spans="1:3" x14ac:dyDescent="0.3">
      <c r="A28" s="5" t="s">
        <v>1272</v>
      </c>
      <c r="B28" s="8">
        <v>230021.23000000007</v>
      </c>
      <c r="C28" s="8">
        <v>48907.44</v>
      </c>
    </row>
    <row r="29" spans="1:3" x14ac:dyDescent="0.3">
      <c r="A29" s="5" t="s">
        <v>1288</v>
      </c>
      <c r="B29" s="8">
        <v>297826.42</v>
      </c>
      <c r="C29" s="8">
        <v>54592.729999999996</v>
      </c>
    </row>
    <row r="30" spans="1:3" x14ac:dyDescent="0.3">
      <c r="A30" s="5" t="s">
        <v>1289</v>
      </c>
      <c r="B30" s="8">
        <v>252685.08</v>
      </c>
      <c r="C30" s="8">
        <v>51173.260000000009</v>
      </c>
    </row>
    <row r="31" spans="1:3" x14ac:dyDescent="0.3">
      <c r="A31" s="5" t="s">
        <v>1290</v>
      </c>
      <c r="B31" s="8">
        <v>145168.55000000002</v>
      </c>
      <c r="C31" s="8">
        <v>30252.55</v>
      </c>
    </row>
    <row r="32" spans="1:3" x14ac:dyDescent="0.3">
      <c r="A32" s="5" t="s">
        <v>1285</v>
      </c>
      <c r="B32" s="8">
        <v>272842.43999999994</v>
      </c>
      <c r="C32" s="8">
        <v>51156.810000000012</v>
      </c>
    </row>
    <row r="33" spans="1:3" x14ac:dyDescent="0.3">
      <c r="A33" s="5" t="s">
        <v>1286</v>
      </c>
      <c r="B33" s="8">
        <v>192042.25000000003</v>
      </c>
      <c r="C33" s="8">
        <v>33725.890000000007</v>
      </c>
    </row>
    <row r="34" spans="1:3" x14ac:dyDescent="0.3">
      <c r="A34" s="5" t="s">
        <v>1287</v>
      </c>
      <c r="B34" s="8">
        <v>247282.09</v>
      </c>
      <c r="C34" s="8">
        <v>50777.139999999992</v>
      </c>
    </row>
    <row r="35" spans="1:3" x14ac:dyDescent="0.3">
      <c r="A35" s="5" t="s">
        <v>1282</v>
      </c>
      <c r="B35" s="8">
        <v>177847.49000000002</v>
      </c>
      <c r="C35" s="8">
        <v>34769.930000000008</v>
      </c>
    </row>
    <row r="36" spans="1:3" x14ac:dyDescent="0.3">
      <c r="A36" s="5" t="s">
        <v>1283</v>
      </c>
      <c r="B36" s="8">
        <v>171159.16</v>
      </c>
      <c r="C36" s="8">
        <v>26508.199999999997</v>
      </c>
    </row>
    <row r="37" spans="1:3" x14ac:dyDescent="0.3">
      <c r="A37" s="5" t="s">
        <v>1284</v>
      </c>
      <c r="B37" s="8">
        <v>239604.96000000002</v>
      </c>
      <c r="C37" s="8">
        <v>42810.21</v>
      </c>
    </row>
    <row r="38" spans="1:3" x14ac:dyDescent="0.3">
      <c r="A38" s="5" t="s">
        <v>1257</v>
      </c>
      <c r="B38" s="8">
        <v>7807242.3199999994</v>
      </c>
      <c r="C38" s="8">
        <v>1560759.3599999996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D7F7-CA0F-4110-A5F2-05591AEBF2BA}">
  <dimension ref="A1:C7"/>
  <sheetViews>
    <sheetView workbookViewId="0">
      <selection activeCell="T9" sqref="T9"/>
    </sheetView>
  </sheetViews>
  <sheetFormatPr defaultRowHeight="14.4" x14ac:dyDescent="0.3"/>
  <cols>
    <col min="1" max="1" width="12.5546875" bestFit="1" customWidth="1"/>
    <col min="2" max="2" width="16.44140625" bestFit="1" customWidth="1"/>
    <col min="3" max="3" width="14.109375" bestFit="1" customWidth="1"/>
  </cols>
  <sheetData>
    <row r="1" spans="1:3" x14ac:dyDescent="0.3">
      <c r="A1" s="4" t="s">
        <v>1256</v>
      </c>
      <c r="B1" t="s">
        <v>1294</v>
      </c>
      <c r="C1" t="s">
        <v>1295</v>
      </c>
    </row>
    <row r="2" spans="1:3" x14ac:dyDescent="0.3">
      <c r="A2" s="5" t="s">
        <v>30</v>
      </c>
      <c r="B2" s="7">
        <v>1698392.1099999999</v>
      </c>
      <c r="C2" s="8">
        <v>346416.07000000007</v>
      </c>
    </row>
    <row r="3" spans="1:3" x14ac:dyDescent="0.3">
      <c r="A3" s="5" t="s">
        <v>13</v>
      </c>
      <c r="B3" s="7">
        <v>1671733.9300000004</v>
      </c>
      <c r="C3" s="8">
        <v>335558.63000000024</v>
      </c>
    </row>
    <row r="4" spans="1:3" x14ac:dyDescent="0.3">
      <c r="A4" s="5" t="s">
        <v>41</v>
      </c>
      <c r="B4" s="7">
        <v>1578578.1800000013</v>
      </c>
      <c r="C4" s="8">
        <v>317699.01000000036</v>
      </c>
    </row>
    <row r="5" spans="1:3" x14ac:dyDescent="0.3">
      <c r="A5" s="5" t="s">
        <v>25</v>
      </c>
      <c r="B5" s="7">
        <v>1445431.1899999997</v>
      </c>
      <c r="C5" s="8">
        <v>282615.26999999979</v>
      </c>
    </row>
    <row r="6" spans="1:3" x14ac:dyDescent="0.3">
      <c r="A6" s="5" t="s">
        <v>20</v>
      </c>
      <c r="B6" s="7">
        <v>1413106.9100000004</v>
      </c>
      <c r="C6" s="8">
        <v>278470.38000000012</v>
      </c>
    </row>
    <row r="7" spans="1:3" x14ac:dyDescent="0.3">
      <c r="A7" s="5" t="s">
        <v>1257</v>
      </c>
      <c r="B7" s="7">
        <v>7807242.3200000022</v>
      </c>
      <c r="C7" s="8">
        <v>1560759.3600000006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E0D51-2CED-44F2-81B6-19D0009D00D2}">
  <dimension ref="A1:C27"/>
  <sheetViews>
    <sheetView workbookViewId="0">
      <selection activeCell="J12" sqref="J12"/>
    </sheetView>
  </sheetViews>
  <sheetFormatPr defaultRowHeight="14.4" x14ac:dyDescent="0.3"/>
  <cols>
    <col min="1" max="1" width="18.109375" bestFit="1" customWidth="1"/>
    <col min="2" max="2" width="16.44140625" bestFit="1" customWidth="1"/>
    <col min="3" max="3" width="14.109375" bestFit="1" customWidth="1"/>
    <col min="4" max="4" width="16.44140625" bestFit="1" customWidth="1"/>
    <col min="5" max="5" width="12.109375" bestFit="1" customWidth="1"/>
    <col min="6" max="6" width="16.44140625" bestFit="1" customWidth="1"/>
    <col min="7" max="7" width="12.109375" bestFit="1" customWidth="1"/>
    <col min="8" max="8" width="16.44140625" bestFit="1" customWidth="1"/>
    <col min="9" max="9" width="12.109375" bestFit="1" customWidth="1"/>
    <col min="10" max="10" width="16.44140625" bestFit="1" customWidth="1"/>
    <col min="11" max="11" width="12.109375" bestFit="1" customWidth="1"/>
    <col min="12" max="12" width="21.33203125" bestFit="1" customWidth="1"/>
    <col min="13" max="13" width="16.88671875" bestFit="1" customWidth="1"/>
    <col min="14" max="14" width="9" bestFit="1" customWidth="1"/>
    <col min="15" max="15" width="6.77734375" bestFit="1" customWidth="1"/>
    <col min="16" max="16" width="7.88671875" bestFit="1" customWidth="1"/>
    <col min="17" max="17" width="14.77734375" bestFit="1" customWidth="1"/>
    <col min="18" max="18" width="12.21875" bestFit="1" customWidth="1"/>
    <col min="19" max="19" width="11.33203125" bestFit="1" customWidth="1"/>
    <col min="20" max="20" width="7.88671875" bestFit="1" customWidth="1"/>
    <col min="21" max="21" width="6.6640625" bestFit="1" customWidth="1"/>
    <col min="22" max="22" width="10.77734375" bestFit="1" customWidth="1"/>
  </cols>
  <sheetData>
    <row r="1" spans="1:3" x14ac:dyDescent="0.3">
      <c r="A1" s="4" t="s">
        <v>1256</v>
      </c>
      <c r="B1" t="s">
        <v>1294</v>
      </c>
      <c r="C1" t="s">
        <v>1295</v>
      </c>
    </row>
    <row r="2" spans="1:3" x14ac:dyDescent="0.3">
      <c r="A2" s="5" t="s">
        <v>46</v>
      </c>
      <c r="B2" s="8">
        <v>1613430.3100000003</v>
      </c>
      <c r="C2" s="8">
        <v>321164.76000000007</v>
      </c>
    </row>
    <row r="3" spans="1:3" x14ac:dyDescent="0.3">
      <c r="A3" s="6" t="s">
        <v>68</v>
      </c>
      <c r="B3" s="8">
        <v>555411.74000000011</v>
      </c>
      <c r="C3" s="8">
        <v>109146.16</v>
      </c>
    </row>
    <row r="4" spans="1:3" x14ac:dyDescent="0.3">
      <c r="A4" s="6" t="s">
        <v>53</v>
      </c>
      <c r="B4" s="8">
        <v>383651.54000000015</v>
      </c>
      <c r="C4" s="8">
        <v>76067.650000000038</v>
      </c>
    </row>
    <row r="5" spans="1:3" x14ac:dyDescent="0.3">
      <c r="A5" s="6" t="s">
        <v>123</v>
      </c>
      <c r="B5" s="8">
        <v>359397</v>
      </c>
      <c r="C5" s="8">
        <v>70825.97</v>
      </c>
    </row>
    <row r="6" spans="1:3" x14ac:dyDescent="0.3">
      <c r="A6" s="6" t="s">
        <v>47</v>
      </c>
      <c r="B6" s="8">
        <v>314970.03000000003</v>
      </c>
      <c r="C6" s="8">
        <v>65124.980000000018</v>
      </c>
    </row>
    <row r="7" spans="1:3" x14ac:dyDescent="0.3">
      <c r="A7" s="5" t="s">
        <v>49</v>
      </c>
      <c r="B7" s="8">
        <v>1468303.2800000003</v>
      </c>
      <c r="C7" s="8">
        <v>292683.40999999997</v>
      </c>
    </row>
    <row r="8" spans="1:3" x14ac:dyDescent="0.3">
      <c r="A8" s="6" t="s">
        <v>63</v>
      </c>
      <c r="B8" s="8">
        <v>293363.94</v>
      </c>
      <c r="C8" s="8">
        <v>60014.880000000005</v>
      </c>
    </row>
    <row r="9" spans="1:3" x14ac:dyDescent="0.3">
      <c r="A9" s="6" t="s">
        <v>72</v>
      </c>
      <c r="B9" s="8">
        <v>378117.93</v>
      </c>
      <c r="C9" s="8">
        <v>74558.359999999971</v>
      </c>
    </row>
    <row r="10" spans="1:3" x14ac:dyDescent="0.3">
      <c r="A10" s="6" t="s">
        <v>94</v>
      </c>
      <c r="B10" s="8">
        <v>310328.29000000004</v>
      </c>
      <c r="C10" s="8">
        <v>63018.78</v>
      </c>
    </row>
    <row r="11" spans="1:3" x14ac:dyDescent="0.3">
      <c r="A11" s="6" t="s">
        <v>50</v>
      </c>
      <c r="B11" s="8">
        <v>486493.12000000023</v>
      </c>
      <c r="C11" s="8">
        <v>95091.389999999985</v>
      </c>
    </row>
    <row r="12" spans="1:3" x14ac:dyDescent="0.3">
      <c r="A12" s="5" t="s">
        <v>32</v>
      </c>
      <c r="B12" s="8">
        <v>1616462.4800000002</v>
      </c>
      <c r="C12" s="8">
        <v>325691.65000000002</v>
      </c>
    </row>
    <row r="13" spans="1:3" x14ac:dyDescent="0.3">
      <c r="A13" s="6" t="s">
        <v>99</v>
      </c>
      <c r="B13" s="8">
        <v>337433.99000000005</v>
      </c>
      <c r="C13" s="8">
        <v>70675.320000000007</v>
      </c>
    </row>
    <row r="14" spans="1:3" x14ac:dyDescent="0.3">
      <c r="A14" s="6" t="s">
        <v>60</v>
      </c>
      <c r="B14" s="8">
        <v>443706.75000000017</v>
      </c>
      <c r="C14" s="8">
        <v>89119.960000000021</v>
      </c>
    </row>
    <row r="15" spans="1:3" x14ac:dyDescent="0.3">
      <c r="A15" s="6" t="s">
        <v>56</v>
      </c>
      <c r="B15" s="8">
        <v>372717.11</v>
      </c>
      <c r="C15" s="8">
        <v>76360.999999999985</v>
      </c>
    </row>
    <row r="16" spans="1:3" x14ac:dyDescent="0.3">
      <c r="A16" s="6" t="s">
        <v>33</v>
      </c>
      <c r="B16" s="8">
        <v>462604.63000000012</v>
      </c>
      <c r="C16" s="8">
        <v>89535.369999999981</v>
      </c>
    </row>
    <row r="17" spans="1:3" x14ac:dyDescent="0.3">
      <c r="A17" s="5" t="s">
        <v>22</v>
      </c>
      <c r="B17" s="8">
        <v>1538549.1699999997</v>
      </c>
      <c r="C17" s="8">
        <v>302870.49</v>
      </c>
    </row>
    <row r="18" spans="1:3" x14ac:dyDescent="0.3">
      <c r="A18" s="6" t="s">
        <v>23</v>
      </c>
      <c r="B18" s="8">
        <v>394160.28</v>
      </c>
      <c r="C18" s="8">
        <v>75781.66</v>
      </c>
    </row>
    <row r="19" spans="1:3" x14ac:dyDescent="0.3">
      <c r="A19" s="6" t="s">
        <v>91</v>
      </c>
      <c r="B19" s="8">
        <v>324316.55999999988</v>
      </c>
      <c r="C19" s="8">
        <v>64510.729999999996</v>
      </c>
    </row>
    <row r="20" spans="1:3" x14ac:dyDescent="0.3">
      <c r="A20" s="6" t="s">
        <v>58</v>
      </c>
      <c r="B20" s="8">
        <v>409516.36999999994</v>
      </c>
      <c r="C20" s="8">
        <v>82404.47</v>
      </c>
    </row>
    <row r="21" spans="1:3" x14ac:dyDescent="0.3">
      <c r="A21" s="6" t="s">
        <v>43</v>
      </c>
      <c r="B21" s="8">
        <v>410555.9599999999</v>
      </c>
      <c r="C21" s="8">
        <v>80173.63</v>
      </c>
    </row>
    <row r="22" spans="1:3" x14ac:dyDescent="0.3">
      <c r="A22" s="5" t="s">
        <v>16</v>
      </c>
      <c r="B22" s="8">
        <v>1570497.0799999998</v>
      </c>
      <c r="C22" s="8">
        <v>318349.05000000005</v>
      </c>
    </row>
    <row r="23" spans="1:3" x14ac:dyDescent="0.3">
      <c r="A23" s="6" t="s">
        <v>38</v>
      </c>
      <c r="B23" s="8">
        <v>385579.39999999997</v>
      </c>
      <c r="C23" s="8">
        <v>76025.120000000039</v>
      </c>
    </row>
    <row r="24" spans="1:3" x14ac:dyDescent="0.3">
      <c r="A24" s="6" t="s">
        <v>82</v>
      </c>
      <c r="B24" s="8">
        <v>394086.12999999989</v>
      </c>
      <c r="C24" s="8">
        <v>80892.58</v>
      </c>
    </row>
    <row r="25" spans="1:3" x14ac:dyDescent="0.3">
      <c r="A25" s="6" t="s">
        <v>17</v>
      </c>
      <c r="B25" s="8">
        <v>378431.21999999991</v>
      </c>
      <c r="C25" s="8">
        <v>77161.73</v>
      </c>
    </row>
    <row r="26" spans="1:3" x14ac:dyDescent="0.3">
      <c r="A26" s="6" t="s">
        <v>28</v>
      </c>
      <c r="B26" s="8">
        <v>412400.33</v>
      </c>
      <c r="C26" s="8">
        <v>84269.62000000001</v>
      </c>
    </row>
    <row r="27" spans="1:3" x14ac:dyDescent="0.3">
      <c r="A27" s="5" t="s">
        <v>1257</v>
      </c>
      <c r="B27" s="8">
        <v>7807242.3200000003</v>
      </c>
      <c r="C27" s="8">
        <v>1560759.3600000003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541DA-A614-4C93-B1E7-58EF63273B6D}">
  <dimension ref="A1:C5"/>
  <sheetViews>
    <sheetView workbookViewId="0">
      <selection activeCell="M13" sqref="M13"/>
    </sheetView>
  </sheetViews>
  <sheetFormatPr defaultRowHeight="14.4" x14ac:dyDescent="0.3"/>
  <cols>
    <col min="1" max="1" width="12.5546875" bestFit="1" customWidth="1"/>
    <col min="2" max="2" width="16.44140625" bestFit="1" customWidth="1"/>
    <col min="3" max="3" width="14.109375" bestFit="1" customWidth="1"/>
  </cols>
  <sheetData>
    <row r="1" spans="1:3" x14ac:dyDescent="0.3">
      <c r="A1" s="4" t="s">
        <v>1256</v>
      </c>
      <c r="B1" t="s">
        <v>1294</v>
      </c>
      <c r="C1" t="s">
        <v>1295</v>
      </c>
    </row>
    <row r="2" spans="1:3" x14ac:dyDescent="0.3">
      <c r="A2" s="5" t="s">
        <v>27</v>
      </c>
      <c r="B2" s="8">
        <v>2715180.1499999976</v>
      </c>
      <c r="C2" s="8">
        <v>543959.57999999984</v>
      </c>
    </row>
    <row r="3" spans="1:3" x14ac:dyDescent="0.3">
      <c r="A3" s="5" t="s">
        <v>37</v>
      </c>
      <c r="B3" s="8">
        <v>2573105.5499999975</v>
      </c>
      <c r="C3" s="8">
        <v>508752.95000000007</v>
      </c>
    </row>
    <row r="4" spans="1:3" x14ac:dyDescent="0.3">
      <c r="A4" s="5" t="s">
        <v>15</v>
      </c>
      <c r="B4" s="8">
        <v>2518956.6200000015</v>
      </c>
      <c r="C4" s="8">
        <v>508046.82999999984</v>
      </c>
    </row>
    <row r="5" spans="1:3" x14ac:dyDescent="0.3">
      <c r="A5" s="5" t="s">
        <v>1257</v>
      </c>
      <c r="B5" s="8">
        <v>7807242.3199999966</v>
      </c>
      <c r="C5" s="8">
        <v>1560759.3599999996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A1DD-0B57-4256-A2AD-DCEE4376889A}">
  <dimension ref="A1:C4"/>
  <sheetViews>
    <sheetView workbookViewId="0">
      <selection activeCell="M10" sqref="M10"/>
    </sheetView>
  </sheetViews>
  <sheetFormatPr defaultRowHeight="14.4" x14ac:dyDescent="0.3"/>
  <cols>
    <col min="1" max="1" width="12.5546875" bestFit="1" customWidth="1"/>
    <col min="2" max="2" width="16.44140625" bestFit="1" customWidth="1"/>
    <col min="3" max="3" width="14.109375" bestFit="1" customWidth="1"/>
  </cols>
  <sheetData>
    <row r="1" spans="1:3" x14ac:dyDescent="0.3">
      <c r="A1" s="4" t="s">
        <v>1256</v>
      </c>
      <c r="B1" t="s">
        <v>1294</v>
      </c>
      <c r="C1" t="s">
        <v>1295</v>
      </c>
    </row>
    <row r="2" spans="1:3" x14ac:dyDescent="0.3">
      <c r="A2" s="5" t="s">
        <v>18</v>
      </c>
      <c r="B2" s="8">
        <v>3974416.16</v>
      </c>
      <c r="C2" s="8">
        <v>798322.70999999961</v>
      </c>
    </row>
    <row r="3" spans="1:3" x14ac:dyDescent="0.3">
      <c r="A3" s="5" t="s">
        <v>34</v>
      </c>
      <c r="B3" s="8">
        <v>3832826.1599999992</v>
      </c>
      <c r="C3" s="8">
        <v>762436.64999999944</v>
      </c>
    </row>
    <row r="4" spans="1:3" x14ac:dyDescent="0.3">
      <c r="A4" s="5" t="s">
        <v>1257</v>
      </c>
      <c r="B4" s="8">
        <v>7807242.3199999994</v>
      </c>
      <c r="C4" s="8">
        <v>1560759.3599999989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2920F-5369-4E44-9209-BBDDC190C725}">
  <dimension ref="A1:C22"/>
  <sheetViews>
    <sheetView workbookViewId="0">
      <selection activeCell="P14" sqref="P14"/>
    </sheetView>
  </sheetViews>
  <sheetFormatPr defaultRowHeight="14.4" x14ac:dyDescent="0.3"/>
  <cols>
    <col min="1" max="1" width="14.109375" bestFit="1" customWidth="1"/>
    <col min="2" max="2" width="16.44140625" bestFit="1" customWidth="1"/>
    <col min="3" max="3" width="14.109375" bestFit="1" customWidth="1"/>
  </cols>
  <sheetData>
    <row r="1" spans="1:3" x14ac:dyDescent="0.3">
      <c r="A1" s="4" t="s">
        <v>1256</v>
      </c>
      <c r="B1" t="s">
        <v>1294</v>
      </c>
      <c r="C1" t="s">
        <v>1295</v>
      </c>
    </row>
    <row r="2" spans="1:3" x14ac:dyDescent="0.3">
      <c r="A2" s="5" t="s">
        <v>68</v>
      </c>
      <c r="B2" s="8">
        <v>555411.74000000011</v>
      </c>
      <c r="C2" s="8">
        <v>109146.16</v>
      </c>
    </row>
    <row r="3" spans="1:3" x14ac:dyDescent="0.3">
      <c r="A3" s="5" t="s">
        <v>50</v>
      </c>
      <c r="B3" s="8">
        <v>486493.12000000023</v>
      </c>
      <c r="C3" s="8">
        <v>95091.389999999985</v>
      </c>
    </row>
    <row r="4" spans="1:3" x14ac:dyDescent="0.3">
      <c r="A4" s="5" t="s">
        <v>33</v>
      </c>
      <c r="B4" s="8">
        <v>462604.63000000012</v>
      </c>
      <c r="C4" s="8">
        <v>89535.369999999981</v>
      </c>
    </row>
    <row r="5" spans="1:3" x14ac:dyDescent="0.3">
      <c r="A5" s="5" t="s">
        <v>60</v>
      </c>
      <c r="B5" s="8">
        <v>443706.75000000017</v>
      </c>
      <c r="C5" s="8">
        <v>89119.960000000021</v>
      </c>
    </row>
    <row r="6" spans="1:3" x14ac:dyDescent="0.3">
      <c r="A6" s="5" t="s">
        <v>28</v>
      </c>
      <c r="B6" s="8">
        <v>412400.33</v>
      </c>
      <c r="C6" s="8">
        <v>84269.62000000001</v>
      </c>
    </row>
    <row r="7" spans="1:3" x14ac:dyDescent="0.3">
      <c r="A7" s="5" t="s">
        <v>43</v>
      </c>
      <c r="B7" s="8">
        <v>410555.9599999999</v>
      </c>
      <c r="C7" s="8">
        <v>80173.63</v>
      </c>
    </row>
    <row r="8" spans="1:3" x14ac:dyDescent="0.3">
      <c r="A8" s="5" t="s">
        <v>58</v>
      </c>
      <c r="B8" s="8">
        <v>409516.36999999994</v>
      </c>
      <c r="C8" s="8">
        <v>82404.47</v>
      </c>
    </row>
    <row r="9" spans="1:3" x14ac:dyDescent="0.3">
      <c r="A9" s="5" t="s">
        <v>23</v>
      </c>
      <c r="B9" s="8">
        <v>394160.28</v>
      </c>
      <c r="C9" s="8">
        <v>75781.66</v>
      </c>
    </row>
    <row r="10" spans="1:3" x14ac:dyDescent="0.3">
      <c r="A10" s="5" t="s">
        <v>82</v>
      </c>
      <c r="B10" s="8">
        <v>394086.12999999989</v>
      </c>
      <c r="C10" s="8">
        <v>80892.58</v>
      </c>
    </row>
    <row r="11" spans="1:3" x14ac:dyDescent="0.3">
      <c r="A11" s="5" t="s">
        <v>38</v>
      </c>
      <c r="B11" s="8">
        <v>385579.39999999997</v>
      </c>
      <c r="C11" s="8">
        <v>76025.120000000039</v>
      </c>
    </row>
    <row r="12" spans="1:3" x14ac:dyDescent="0.3">
      <c r="A12" s="5" t="s">
        <v>53</v>
      </c>
      <c r="B12" s="8">
        <v>383651.54000000015</v>
      </c>
      <c r="C12" s="8">
        <v>76067.650000000038</v>
      </c>
    </row>
    <row r="13" spans="1:3" x14ac:dyDescent="0.3">
      <c r="A13" s="5" t="s">
        <v>17</v>
      </c>
      <c r="B13" s="8">
        <v>378431.21999999991</v>
      </c>
      <c r="C13" s="8">
        <v>77161.73</v>
      </c>
    </row>
    <row r="14" spans="1:3" x14ac:dyDescent="0.3">
      <c r="A14" s="5" t="s">
        <v>72</v>
      </c>
      <c r="B14" s="8">
        <v>378117.93</v>
      </c>
      <c r="C14" s="8">
        <v>74558.359999999971</v>
      </c>
    </row>
    <row r="15" spans="1:3" x14ac:dyDescent="0.3">
      <c r="A15" s="5" t="s">
        <v>56</v>
      </c>
      <c r="B15" s="8">
        <v>372717.11</v>
      </c>
      <c r="C15" s="8">
        <v>76360.999999999985</v>
      </c>
    </row>
    <row r="16" spans="1:3" x14ac:dyDescent="0.3">
      <c r="A16" s="5" t="s">
        <v>123</v>
      </c>
      <c r="B16" s="8">
        <v>359397</v>
      </c>
      <c r="C16" s="8">
        <v>70825.97</v>
      </c>
    </row>
    <row r="17" spans="1:3" x14ac:dyDescent="0.3">
      <c r="A17" s="5" t="s">
        <v>99</v>
      </c>
      <c r="B17" s="8">
        <v>337433.99000000005</v>
      </c>
      <c r="C17" s="8">
        <v>70675.320000000007</v>
      </c>
    </row>
    <row r="18" spans="1:3" x14ac:dyDescent="0.3">
      <c r="A18" s="5" t="s">
        <v>91</v>
      </c>
      <c r="B18" s="8">
        <v>324316.55999999988</v>
      </c>
      <c r="C18" s="8">
        <v>64510.729999999996</v>
      </c>
    </row>
    <row r="19" spans="1:3" x14ac:dyDescent="0.3">
      <c r="A19" s="5" t="s">
        <v>47</v>
      </c>
      <c r="B19" s="8">
        <v>314970.03000000003</v>
      </c>
      <c r="C19" s="8">
        <v>65124.980000000018</v>
      </c>
    </row>
    <row r="20" spans="1:3" x14ac:dyDescent="0.3">
      <c r="A20" s="5" t="s">
        <v>94</v>
      </c>
      <c r="B20" s="8">
        <v>310328.29000000004</v>
      </c>
      <c r="C20" s="8">
        <v>63018.78</v>
      </c>
    </row>
    <row r="21" spans="1:3" x14ac:dyDescent="0.3">
      <c r="A21" s="5" t="s">
        <v>63</v>
      </c>
      <c r="B21" s="8">
        <v>293363.94</v>
      </c>
      <c r="C21" s="8">
        <v>60014.880000000005</v>
      </c>
    </row>
    <row r="22" spans="1:3" x14ac:dyDescent="0.3">
      <c r="A22" s="5" t="s">
        <v>1257</v>
      </c>
      <c r="B22" s="8">
        <v>7807242.3200000012</v>
      </c>
      <c r="C22" s="8">
        <v>1560759.3599999999</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Dataset</vt:lpstr>
      <vt:lpstr>Calculation Area</vt:lpstr>
      <vt:lpstr>Monthly Trend</vt:lpstr>
      <vt:lpstr>Region</vt:lpstr>
      <vt:lpstr>Category</vt:lpstr>
      <vt:lpstr>Channel</vt:lpstr>
      <vt:lpstr>Customer Type</vt:lpstr>
      <vt:lpstr>Top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DHAMMADEEP RAMTEKE</dc:creator>
  <cp:lastModifiedBy>DHAMMADEEP RAMTEKE</cp:lastModifiedBy>
  <cp:lastPrinted>2025-10-20T10:28:21Z</cp:lastPrinted>
  <dcterms:created xsi:type="dcterms:W3CDTF">2025-10-20T06:27:05Z</dcterms:created>
  <dcterms:modified xsi:type="dcterms:W3CDTF">2025-10-20T11:02:13Z</dcterms:modified>
</cp:coreProperties>
</file>