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ramte\OneDrive\Desktop\Excel Project\Personal Finance Tracker\"/>
    </mc:Choice>
  </mc:AlternateContent>
  <xr:revisionPtr revIDLastSave="0" documentId="13_ncr:1_{F8D7F4C5-5C66-49DB-8EE6-D41A06AE0082}" xr6:coauthVersionLast="47" xr6:coauthVersionMax="47" xr10:uidLastSave="{00000000-0000-0000-0000-000000000000}"/>
  <bookViews>
    <workbookView xWindow="-108" yWindow="-108" windowWidth="23256" windowHeight="12456" tabRatio="771" activeTab="5" xr2:uid="{236C6FE5-7A7A-4F60-BB54-D04499A86E6A}"/>
  </bookViews>
  <sheets>
    <sheet name="Dataset" sheetId="2" r:id="rId1"/>
    <sheet name="Summary Data" sheetId="3" r:id="rId2"/>
    <sheet name="Monthly" sheetId="4" r:id="rId3"/>
    <sheet name="Category" sheetId="5" r:id="rId4"/>
    <sheet name="Payment Method" sheetId="6" r:id="rId5"/>
    <sheet name="Dashboard" sheetId="7" r:id="rId6"/>
  </sheets>
  <definedNames>
    <definedName name="Slicer_Category">#N/A</definedName>
    <definedName name="Slicer_Month">#N/A</definedName>
    <definedName name="Slicer_Payment_Method">#N/A</definedName>
    <definedName name="Slicer_Typ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7" l="1"/>
  <c r="F7" i="7"/>
  <c r="F4" i="7"/>
  <c r="D2" i="3"/>
  <c r="B3" i="3"/>
  <c r="B4" i="3"/>
  <c r="B5" i="3"/>
  <c r="D5" i="3" s="1"/>
  <c r="B6" i="3"/>
  <c r="D6" i="3" s="1"/>
  <c r="B7" i="3"/>
  <c r="D7" i="3" s="1"/>
  <c r="B8" i="3"/>
  <c r="D8" i="3" s="1"/>
  <c r="B9" i="3"/>
  <c r="B10" i="3"/>
  <c r="D10" i="3" s="1"/>
  <c r="B11" i="3"/>
  <c r="B12" i="3"/>
  <c r="B13" i="3"/>
  <c r="B2" i="3"/>
  <c r="D3" i="3"/>
  <c r="D4" i="3"/>
  <c r="D9" i="3"/>
  <c r="D11" i="3"/>
  <c r="D12" i="3"/>
  <c r="D13" i="3"/>
  <c r="C3" i="3"/>
  <c r="C4" i="3"/>
  <c r="C5" i="3"/>
  <c r="C6" i="3"/>
  <c r="C7" i="3"/>
  <c r="C8" i="3"/>
  <c r="C9" i="3"/>
  <c r="C10" i="3"/>
  <c r="C11" i="3"/>
  <c r="C12" i="3"/>
  <c r="C13" i="3"/>
  <c r="C2" i="3"/>
  <c r="M2"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alcChain>
</file>

<file path=xl/sharedStrings.xml><?xml version="1.0" encoding="utf-8"?>
<sst xmlns="http://schemas.openxmlformats.org/spreadsheetml/2006/main" count="4579" uniqueCount="739">
  <si>
    <t>Date</t>
  </si>
  <si>
    <t>Type</t>
  </si>
  <si>
    <t>Category</t>
  </si>
  <si>
    <t>Description</t>
  </si>
  <si>
    <t>Amount</t>
  </si>
  <si>
    <t>Payment Method</t>
  </si>
  <si>
    <t>Expense</t>
  </si>
  <si>
    <t>Insurance</t>
  </si>
  <si>
    <t>Miscellaneous expense</t>
  </si>
  <si>
    <t>Credit Card</t>
  </si>
  <si>
    <t>Investments</t>
  </si>
  <si>
    <t>Transportation expense</t>
  </si>
  <si>
    <t>UPI</t>
  </si>
  <si>
    <t>Income</t>
  </si>
  <si>
    <t>Monthly income</t>
  </si>
  <si>
    <t>Bank Transfer</t>
  </si>
  <si>
    <t>Groceries</t>
  </si>
  <si>
    <t>Utilities expense</t>
  </si>
  <si>
    <t>Insurance expense</t>
  </si>
  <si>
    <t>Debit Card</t>
  </si>
  <si>
    <t>Entertainment expense</t>
  </si>
  <si>
    <t>Investments expense</t>
  </si>
  <si>
    <t>Utilities</t>
  </si>
  <si>
    <t>Cash</t>
  </si>
  <si>
    <t>Transportation</t>
  </si>
  <si>
    <t>Rent expense</t>
  </si>
  <si>
    <t>Entertainment</t>
  </si>
  <si>
    <t>Savings expense</t>
  </si>
  <si>
    <t>Rent</t>
  </si>
  <si>
    <t>Healthcare expense</t>
  </si>
  <si>
    <t>Groceries expense</t>
  </si>
  <si>
    <t>Healthcare</t>
  </si>
  <si>
    <t>Dining Out expense</t>
  </si>
  <si>
    <t>Savings</t>
  </si>
  <si>
    <t>Dining Out</t>
  </si>
  <si>
    <t>Miscellaneous</t>
  </si>
  <si>
    <t>Gifts</t>
  </si>
  <si>
    <t>Freelance</t>
  </si>
  <si>
    <t>Salary</t>
  </si>
  <si>
    <t>18:48</t>
  </si>
  <si>
    <t>04:13</t>
  </si>
  <si>
    <t>15:37</t>
  </si>
  <si>
    <t>15:39</t>
  </si>
  <si>
    <t>23:26</t>
  </si>
  <si>
    <t>07:42</t>
  </si>
  <si>
    <t>15:54</t>
  </si>
  <si>
    <t>19:46</t>
  </si>
  <si>
    <t>05:57</t>
  </si>
  <si>
    <t>09:17</t>
  </si>
  <si>
    <t>13:22</t>
  </si>
  <si>
    <t>13:35</t>
  </si>
  <si>
    <t>18:57</t>
  </si>
  <si>
    <t>02:35</t>
  </si>
  <si>
    <t>09:33</t>
  </si>
  <si>
    <t>19:30</t>
  </si>
  <si>
    <t>17:49</t>
  </si>
  <si>
    <t>22:39</t>
  </si>
  <si>
    <t>09:04</t>
  </si>
  <si>
    <t>08:40</t>
  </si>
  <si>
    <t>01:32</t>
  </si>
  <si>
    <t>07:39</t>
  </si>
  <si>
    <t>10:23</t>
  </si>
  <si>
    <t>15:05</t>
  </si>
  <si>
    <t>20:08</t>
  </si>
  <si>
    <t>08:30</t>
  </si>
  <si>
    <t>21:51</t>
  </si>
  <si>
    <t>15:13</t>
  </si>
  <si>
    <t>10:19</t>
  </si>
  <si>
    <t>11:48</t>
  </si>
  <si>
    <t>02:55</t>
  </si>
  <si>
    <t>16:00</t>
  </si>
  <si>
    <t>05:56</t>
  </si>
  <si>
    <t>04:35</t>
  </si>
  <si>
    <t>14:29</t>
  </si>
  <si>
    <t>23:29</t>
  </si>
  <si>
    <t>23:33</t>
  </si>
  <si>
    <t>03:23</t>
  </si>
  <si>
    <t>02:42</t>
  </si>
  <si>
    <t>14:06</t>
  </si>
  <si>
    <t>18:34</t>
  </si>
  <si>
    <t>21:45</t>
  </si>
  <si>
    <t>17:48</t>
  </si>
  <si>
    <t>18:13</t>
  </si>
  <si>
    <t>00:57</t>
  </si>
  <si>
    <t>11:15</t>
  </si>
  <si>
    <t>01:20</t>
  </si>
  <si>
    <t>09:56</t>
  </si>
  <si>
    <t>11:44</t>
  </si>
  <si>
    <t>22:51</t>
  </si>
  <si>
    <t>15:36</t>
  </si>
  <si>
    <t>13:01</t>
  </si>
  <si>
    <t>23:34</t>
  </si>
  <si>
    <t>12:11</t>
  </si>
  <si>
    <t>10:20</t>
  </si>
  <si>
    <t>02:40</t>
  </si>
  <si>
    <t>05:30</t>
  </si>
  <si>
    <t>03:57</t>
  </si>
  <si>
    <t>22:43</t>
  </si>
  <si>
    <t>01:33</t>
  </si>
  <si>
    <t>01:51</t>
  </si>
  <si>
    <t>00:56</t>
  </si>
  <si>
    <t>06:36</t>
  </si>
  <si>
    <t>09:55</t>
  </si>
  <si>
    <t>12:19</t>
  </si>
  <si>
    <t>23:35</t>
  </si>
  <si>
    <t>10:12</t>
  </si>
  <si>
    <t>07:10</t>
  </si>
  <si>
    <t>17:59</t>
  </si>
  <si>
    <t>04:09</t>
  </si>
  <si>
    <t>23:46</t>
  </si>
  <si>
    <t>16:26</t>
  </si>
  <si>
    <t>06:26</t>
  </si>
  <si>
    <t>15:19</t>
  </si>
  <si>
    <t>14:08</t>
  </si>
  <si>
    <t>00:35</t>
  </si>
  <si>
    <t>15:53</t>
  </si>
  <si>
    <t>14:36</t>
  </si>
  <si>
    <t>02:20</t>
  </si>
  <si>
    <t>19:09</t>
  </si>
  <si>
    <t>08:41</t>
  </si>
  <si>
    <t>17:17</t>
  </si>
  <si>
    <t>13:25</t>
  </si>
  <si>
    <t>13:43</t>
  </si>
  <si>
    <t>04:31</t>
  </si>
  <si>
    <t>09:42</t>
  </si>
  <si>
    <t>08:33</t>
  </si>
  <si>
    <t>14:32</t>
  </si>
  <si>
    <t>06:42</t>
  </si>
  <si>
    <t>02:11</t>
  </si>
  <si>
    <t>00:45</t>
  </si>
  <si>
    <t>05:55</t>
  </si>
  <si>
    <t>05:17</t>
  </si>
  <si>
    <t>07:52</t>
  </si>
  <si>
    <t>09:39</t>
  </si>
  <si>
    <t>15:41</t>
  </si>
  <si>
    <t>06:23</t>
  </si>
  <si>
    <t>17:11</t>
  </si>
  <si>
    <t>02:58</t>
  </si>
  <si>
    <t>12:12</t>
  </si>
  <si>
    <t>03:03</t>
  </si>
  <si>
    <t>08:58</t>
  </si>
  <si>
    <t>17:55</t>
  </si>
  <si>
    <t>01:44</t>
  </si>
  <si>
    <t>02:26</t>
  </si>
  <si>
    <t>13:06</t>
  </si>
  <si>
    <t>21:39</t>
  </si>
  <si>
    <t>20:25</t>
  </si>
  <si>
    <t>22:02</t>
  </si>
  <si>
    <t>09:08</t>
  </si>
  <si>
    <t>14:49</t>
  </si>
  <si>
    <t>03:37</t>
  </si>
  <si>
    <t>13:19</t>
  </si>
  <si>
    <t>14:09</t>
  </si>
  <si>
    <t>00:43</t>
  </si>
  <si>
    <t>08:59</t>
  </si>
  <si>
    <t>05:35</t>
  </si>
  <si>
    <t>03:30</t>
  </si>
  <si>
    <t>16:45</t>
  </si>
  <si>
    <t>11:04</t>
  </si>
  <si>
    <t>06:46</t>
  </si>
  <si>
    <t>19:31</t>
  </si>
  <si>
    <t>10:45</t>
  </si>
  <si>
    <t>22:01</t>
  </si>
  <si>
    <t>23:31</t>
  </si>
  <si>
    <t>19:20</t>
  </si>
  <si>
    <t>10:16</t>
  </si>
  <si>
    <t>22:47</t>
  </si>
  <si>
    <t>16:18</t>
  </si>
  <si>
    <t>16:41</t>
  </si>
  <si>
    <t>02:49</t>
  </si>
  <si>
    <t>10:49</t>
  </si>
  <si>
    <t>21:02</t>
  </si>
  <si>
    <t>21:24</t>
  </si>
  <si>
    <t>20:32</t>
  </si>
  <si>
    <t>14:07</t>
  </si>
  <si>
    <t>22:37</t>
  </si>
  <si>
    <t>09:37</t>
  </si>
  <si>
    <t>09:14</t>
  </si>
  <si>
    <t>10:58</t>
  </si>
  <si>
    <t>11:59</t>
  </si>
  <si>
    <t>22:36</t>
  </si>
  <si>
    <t>17:46</t>
  </si>
  <si>
    <t>05:23</t>
  </si>
  <si>
    <t>03:25</t>
  </si>
  <si>
    <t>20:06</t>
  </si>
  <si>
    <t>05:28</t>
  </si>
  <si>
    <t>10:09</t>
  </si>
  <si>
    <t>15:59</t>
  </si>
  <si>
    <t>21:10</t>
  </si>
  <si>
    <t>23:48</t>
  </si>
  <si>
    <t>04:14</t>
  </si>
  <si>
    <t>17:25</t>
  </si>
  <si>
    <t>01:08</t>
  </si>
  <si>
    <t>02:36</t>
  </si>
  <si>
    <t>00:06</t>
  </si>
  <si>
    <t>17:22</t>
  </si>
  <si>
    <t>00:10</t>
  </si>
  <si>
    <t>13:38</t>
  </si>
  <si>
    <t>11:50</t>
  </si>
  <si>
    <t>17:32</t>
  </si>
  <si>
    <t>08:25</t>
  </si>
  <si>
    <t>18:15</t>
  </si>
  <si>
    <t>18:30</t>
  </si>
  <si>
    <t>09:12</t>
  </si>
  <si>
    <t>17:43</t>
  </si>
  <si>
    <t>18:02</t>
  </si>
  <si>
    <t>11:51</t>
  </si>
  <si>
    <t>23:03</t>
  </si>
  <si>
    <t>01:18</t>
  </si>
  <si>
    <t>16:50</t>
  </si>
  <si>
    <t>21:58</t>
  </si>
  <si>
    <t>16:51</t>
  </si>
  <si>
    <t>18:58</t>
  </si>
  <si>
    <t>04:29</t>
  </si>
  <si>
    <t>07:51</t>
  </si>
  <si>
    <t>12:42</t>
  </si>
  <si>
    <t>23:55</t>
  </si>
  <si>
    <t>05:05</t>
  </si>
  <si>
    <t>09:15</t>
  </si>
  <si>
    <t>07:08</t>
  </si>
  <si>
    <t>18:09</t>
  </si>
  <si>
    <t>01:02</t>
  </si>
  <si>
    <t>10:59</t>
  </si>
  <si>
    <t>05:41</t>
  </si>
  <si>
    <t>13:47</t>
  </si>
  <si>
    <t>08:44</t>
  </si>
  <si>
    <t>23:39</t>
  </si>
  <si>
    <t>04:08</t>
  </si>
  <si>
    <t>09:01</t>
  </si>
  <si>
    <t>18:40</t>
  </si>
  <si>
    <t>02:09</t>
  </si>
  <si>
    <t>17:42</t>
  </si>
  <si>
    <t>22:07</t>
  </si>
  <si>
    <t>23:56</t>
  </si>
  <si>
    <t>02:56</t>
  </si>
  <si>
    <t>00:03</t>
  </si>
  <si>
    <t>02:27</t>
  </si>
  <si>
    <t>21:20</t>
  </si>
  <si>
    <t>09:28</t>
  </si>
  <si>
    <t>08:17</t>
  </si>
  <si>
    <t>21:38</t>
  </si>
  <si>
    <t>04:03</t>
  </si>
  <si>
    <t>10:06</t>
  </si>
  <si>
    <t>09:30</t>
  </si>
  <si>
    <t>08:49</t>
  </si>
  <si>
    <t>20:47</t>
  </si>
  <si>
    <t>13:21</t>
  </si>
  <si>
    <t>03:55</t>
  </si>
  <si>
    <t>17:00</t>
  </si>
  <si>
    <t>13:30</t>
  </si>
  <si>
    <t>13:39</t>
  </si>
  <si>
    <t>15:08</t>
  </si>
  <si>
    <t>12:48</t>
  </si>
  <si>
    <t>17:33</t>
  </si>
  <si>
    <t>18:18</t>
  </si>
  <si>
    <t>12:30</t>
  </si>
  <si>
    <t>10:33</t>
  </si>
  <si>
    <t>12:25</t>
  </si>
  <si>
    <t>08:34</t>
  </si>
  <si>
    <t>21:55</t>
  </si>
  <si>
    <t>19:01</t>
  </si>
  <si>
    <t>15:18</t>
  </si>
  <si>
    <t>20:24</t>
  </si>
  <si>
    <t>10:30</t>
  </si>
  <si>
    <t>12:03</t>
  </si>
  <si>
    <t>06:13</t>
  </si>
  <si>
    <t>06:25</t>
  </si>
  <si>
    <t>14:58</t>
  </si>
  <si>
    <t>04:33</t>
  </si>
  <si>
    <t>19:53</t>
  </si>
  <si>
    <t>07:16</t>
  </si>
  <si>
    <t>06:39</t>
  </si>
  <si>
    <t>03:17</t>
  </si>
  <si>
    <t>07:38</t>
  </si>
  <si>
    <t>06:08</t>
  </si>
  <si>
    <t>07:03</t>
  </si>
  <si>
    <t>13:20</t>
  </si>
  <si>
    <t>19:05</t>
  </si>
  <si>
    <t>03:16</t>
  </si>
  <si>
    <t>07:31</t>
  </si>
  <si>
    <t>08:42</t>
  </si>
  <si>
    <t>03:19</t>
  </si>
  <si>
    <t>10:35</t>
  </si>
  <si>
    <t>06:49</t>
  </si>
  <si>
    <t>10:50</t>
  </si>
  <si>
    <t>12:27</t>
  </si>
  <si>
    <t>12:07</t>
  </si>
  <si>
    <t>07:14</t>
  </si>
  <si>
    <t>17:06</t>
  </si>
  <si>
    <t>01:06</t>
  </si>
  <si>
    <t>19:33</t>
  </si>
  <si>
    <t>06:06</t>
  </si>
  <si>
    <t>18:07</t>
  </si>
  <si>
    <t>10:46</t>
  </si>
  <si>
    <t>02:43</t>
  </si>
  <si>
    <t>13:09</t>
  </si>
  <si>
    <t>10:56</t>
  </si>
  <si>
    <t>19:45</t>
  </si>
  <si>
    <t>01:49</t>
  </si>
  <si>
    <t>07:02</t>
  </si>
  <si>
    <t>05:15</t>
  </si>
  <si>
    <t>14:45</t>
  </si>
  <si>
    <t>03:05</t>
  </si>
  <si>
    <t>21:27</t>
  </si>
  <si>
    <t>16:38</t>
  </si>
  <si>
    <t>00:04</t>
  </si>
  <si>
    <t>12:24</t>
  </si>
  <si>
    <t>22:42</t>
  </si>
  <si>
    <t>01:53</t>
  </si>
  <si>
    <t>17:14</t>
  </si>
  <si>
    <t>05:19</t>
  </si>
  <si>
    <t>00:38</t>
  </si>
  <si>
    <t>06:28</t>
  </si>
  <si>
    <t>16:56</t>
  </si>
  <si>
    <t>00:44</t>
  </si>
  <si>
    <t>17:04</t>
  </si>
  <si>
    <t>06:30</t>
  </si>
  <si>
    <t>18:00</t>
  </si>
  <si>
    <t>01:01</t>
  </si>
  <si>
    <t>23:20</t>
  </si>
  <si>
    <t>20:23</t>
  </si>
  <si>
    <t>06:51</t>
  </si>
  <si>
    <t>18:38</t>
  </si>
  <si>
    <t>21:52</t>
  </si>
  <si>
    <t>06:52</t>
  </si>
  <si>
    <t>19:40</t>
  </si>
  <si>
    <t>14:51</t>
  </si>
  <si>
    <t>03:33</t>
  </si>
  <si>
    <t>04:49</t>
  </si>
  <si>
    <t>07:22</t>
  </si>
  <si>
    <t>23:50</t>
  </si>
  <si>
    <t>00:01</t>
  </si>
  <si>
    <t>17:53</t>
  </si>
  <si>
    <t>00:33</t>
  </si>
  <si>
    <t>09:31</t>
  </si>
  <si>
    <t>11:45</t>
  </si>
  <si>
    <t>18:51</t>
  </si>
  <si>
    <t>17:02</t>
  </si>
  <si>
    <t>13:37</t>
  </si>
  <si>
    <t>13:42</t>
  </si>
  <si>
    <t>10:43</t>
  </si>
  <si>
    <t>06:00</t>
  </si>
  <si>
    <t>16:47</t>
  </si>
  <si>
    <t>06:19</t>
  </si>
  <si>
    <t>03:10</t>
  </si>
  <si>
    <t>20:12</t>
  </si>
  <si>
    <t>10:25</t>
  </si>
  <si>
    <t>17:47</t>
  </si>
  <si>
    <t>20:52</t>
  </si>
  <si>
    <t>21:00</t>
  </si>
  <si>
    <t>12:43</t>
  </si>
  <si>
    <t>15:17</t>
  </si>
  <si>
    <t>22:19</t>
  </si>
  <si>
    <t>20:48</t>
  </si>
  <si>
    <t>02:10</t>
  </si>
  <si>
    <t>09:48</t>
  </si>
  <si>
    <t>20:02</t>
  </si>
  <si>
    <t>05:00</t>
  </si>
  <si>
    <t>06:38</t>
  </si>
  <si>
    <t>20:54</t>
  </si>
  <si>
    <t>05:27</t>
  </si>
  <si>
    <t>21:30</t>
  </si>
  <si>
    <t>21:34</t>
  </si>
  <si>
    <t>14:43</t>
  </si>
  <si>
    <t>01:04</t>
  </si>
  <si>
    <t>13:12</t>
  </si>
  <si>
    <t>17:54</t>
  </si>
  <si>
    <t>16:37</t>
  </si>
  <si>
    <t>16:53</t>
  </si>
  <si>
    <t>19:25</t>
  </si>
  <si>
    <t>05:08</t>
  </si>
  <si>
    <t>11:12</t>
  </si>
  <si>
    <t>01:25</t>
  </si>
  <si>
    <t>10:40</t>
  </si>
  <si>
    <t>04:06</t>
  </si>
  <si>
    <t>20:14</t>
  </si>
  <si>
    <t>09:51</t>
  </si>
  <si>
    <t>07:41</t>
  </si>
  <si>
    <t>12:49</t>
  </si>
  <si>
    <t>00:48</t>
  </si>
  <si>
    <t>05:42</t>
  </si>
  <si>
    <t>23:44</t>
  </si>
  <si>
    <t>06:54</t>
  </si>
  <si>
    <t>12:22</t>
  </si>
  <si>
    <t>10:37</t>
  </si>
  <si>
    <t>14:05</t>
  </si>
  <si>
    <t>11:55</t>
  </si>
  <si>
    <t>00:27</t>
  </si>
  <si>
    <t>04:41</t>
  </si>
  <si>
    <t>00:50</t>
  </si>
  <si>
    <t>17:50</t>
  </si>
  <si>
    <t>06:05</t>
  </si>
  <si>
    <t>17:44</t>
  </si>
  <si>
    <t>03:58</t>
  </si>
  <si>
    <t>03:20</t>
  </si>
  <si>
    <t>00:07</t>
  </si>
  <si>
    <t>17:12</t>
  </si>
  <si>
    <t>07:09</t>
  </si>
  <si>
    <t>15:30</t>
  </si>
  <si>
    <t>19:03</t>
  </si>
  <si>
    <t>09:43</t>
  </si>
  <si>
    <t>22:57</t>
  </si>
  <si>
    <t>17:57</t>
  </si>
  <si>
    <t>02:38</t>
  </si>
  <si>
    <t>06:53</t>
  </si>
  <si>
    <t>09:27</t>
  </si>
  <si>
    <t>01:37</t>
  </si>
  <si>
    <t>07:05</t>
  </si>
  <si>
    <t>18:36</t>
  </si>
  <si>
    <t>19:23</t>
  </si>
  <si>
    <t>21:18</t>
  </si>
  <si>
    <t>22:13</t>
  </si>
  <si>
    <t>20:04</t>
  </si>
  <si>
    <t>00:21</t>
  </si>
  <si>
    <t>08:15</t>
  </si>
  <si>
    <t>22:53</t>
  </si>
  <si>
    <t>14:39</t>
  </si>
  <si>
    <t>01:03</t>
  </si>
  <si>
    <t>05:02</t>
  </si>
  <si>
    <t>01:31</t>
  </si>
  <si>
    <t>12:02</t>
  </si>
  <si>
    <t>05:31</t>
  </si>
  <si>
    <t>22:24</t>
  </si>
  <si>
    <t>01:22</t>
  </si>
  <si>
    <t>12:26</t>
  </si>
  <si>
    <t>22:26</t>
  </si>
  <si>
    <t>02:24</t>
  </si>
  <si>
    <t>13:49</t>
  </si>
  <si>
    <t>11:43</t>
  </si>
  <si>
    <t>02:45</t>
  </si>
  <si>
    <t>12:32</t>
  </si>
  <si>
    <t>12:50</t>
  </si>
  <si>
    <t>15:07</t>
  </si>
  <si>
    <t>01:26</t>
  </si>
  <si>
    <t>12:59</t>
  </si>
  <si>
    <t>09:45</t>
  </si>
  <si>
    <t>17:28</t>
  </si>
  <si>
    <t>20:58</t>
  </si>
  <si>
    <t>21:36</t>
  </si>
  <si>
    <t>01:54</t>
  </si>
  <si>
    <t>05:53</t>
  </si>
  <si>
    <t>07:24</t>
  </si>
  <si>
    <t>07:11</t>
  </si>
  <si>
    <t>17:51</t>
  </si>
  <si>
    <t>14:00</t>
  </si>
  <si>
    <t>05:40</t>
  </si>
  <si>
    <t>09:52</t>
  </si>
  <si>
    <t>14:37</t>
  </si>
  <si>
    <t>11:56</t>
  </si>
  <si>
    <t>07:55</t>
  </si>
  <si>
    <t>19:42</t>
  </si>
  <si>
    <t>13:54</t>
  </si>
  <si>
    <t>03:38</t>
  </si>
  <si>
    <t>02:17</t>
  </si>
  <si>
    <t>03:01</t>
  </si>
  <si>
    <t>16:25</t>
  </si>
  <si>
    <t>16:44</t>
  </si>
  <si>
    <t>09:26</t>
  </si>
  <si>
    <t>20:49</t>
  </si>
  <si>
    <t>20:28</t>
  </si>
  <si>
    <t>01:13</t>
  </si>
  <si>
    <t>15:46</t>
  </si>
  <si>
    <t>18:10</t>
  </si>
  <si>
    <t>18:49</t>
  </si>
  <si>
    <t>07:54</t>
  </si>
  <si>
    <t>04:05</t>
  </si>
  <si>
    <t>18:25</t>
  </si>
  <si>
    <t>02:13</t>
  </si>
  <si>
    <t>18:35</t>
  </si>
  <si>
    <t>03:50</t>
  </si>
  <si>
    <t>08:35</t>
  </si>
  <si>
    <t>05:48</t>
  </si>
  <si>
    <t>10:48</t>
  </si>
  <si>
    <t>14:27</t>
  </si>
  <si>
    <t>10:04</t>
  </si>
  <si>
    <t>20:43</t>
  </si>
  <si>
    <t>05:09</t>
  </si>
  <si>
    <t>02:03</t>
  </si>
  <si>
    <t>03:52</t>
  </si>
  <si>
    <t>09:16</t>
  </si>
  <si>
    <t>05:46</t>
  </si>
  <si>
    <t>03:14</t>
  </si>
  <si>
    <t>20:05</t>
  </si>
  <si>
    <t>03:12</t>
  </si>
  <si>
    <t>10:17</t>
  </si>
  <si>
    <t>05:36</t>
  </si>
  <si>
    <t>21:09</t>
  </si>
  <si>
    <t>08:08</t>
  </si>
  <si>
    <t>04:43</t>
  </si>
  <si>
    <t>14:28</t>
  </si>
  <si>
    <t>01:00</t>
  </si>
  <si>
    <t>02:19</t>
  </si>
  <si>
    <t>10:51</t>
  </si>
  <si>
    <t>14:44</t>
  </si>
  <si>
    <t>23:11</t>
  </si>
  <si>
    <t>20:51</t>
  </si>
  <si>
    <t>11:05</t>
  </si>
  <si>
    <t>11:24</t>
  </si>
  <si>
    <t>14:46</t>
  </si>
  <si>
    <t>15:20</t>
  </si>
  <si>
    <t>18:56</t>
  </si>
  <si>
    <t>07:37</t>
  </si>
  <si>
    <t>01:29</t>
  </si>
  <si>
    <t>08:23</t>
  </si>
  <si>
    <t>12:28</t>
  </si>
  <si>
    <t>00:14</t>
  </si>
  <si>
    <t>14:25</t>
  </si>
  <si>
    <t>21:33</t>
  </si>
  <si>
    <t>13:40</t>
  </si>
  <si>
    <t>20:09</t>
  </si>
  <si>
    <t>22:58</t>
  </si>
  <si>
    <t>09:13</t>
  </si>
  <si>
    <t>09:09</t>
  </si>
  <si>
    <t>18:39</t>
  </si>
  <si>
    <t>02:29</t>
  </si>
  <si>
    <t>17:52</t>
  </si>
  <si>
    <t>16:29</t>
  </si>
  <si>
    <t>15:12</t>
  </si>
  <si>
    <t>03:32</t>
  </si>
  <si>
    <t>16:04</t>
  </si>
  <si>
    <t>03:02</t>
  </si>
  <si>
    <t>13:34</t>
  </si>
  <si>
    <t>18:46</t>
  </si>
  <si>
    <t>07:26</t>
  </si>
  <si>
    <t>14:15</t>
  </si>
  <si>
    <t>04:53</t>
  </si>
  <si>
    <t>18:41</t>
  </si>
  <si>
    <t>11:42</t>
  </si>
  <si>
    <t>20:40</t>
  </si>
  <si>
    <t>04:37</t>
  </si>
  <si>
    <t>15:25</t>
  </si>
  <si>
    <t>03:18</t>
  </si>
  <si>
    <t>16:01</t>
  </si>
  <si>
    <t>13:11</t>
  </si>
  <si>
    <t>10:00</t>
  </si>
  <si>
    <t>10:07</t>
  </si>
  <si>
    <t>08:53</t>
  </si>
  <si>
    <t>03:08</t>
  </si>
  <si>
    <t>02:37</t>
  </si>
  <si>
    <t>15:14</t>
  </si>
  <si>
    <t>05:51</t>
  </si>
  <si>
    <t>05:39</t>
  </si>
  <si>
    <t>22:11</t>
  </si>
  <si>
    <t>07:33</t>
  </si>
  <si>
    <t>03:28</t>
  </si>
  <si>
    <t>00:19</t>
  </si>
  <si>
    <t>10:13</t>
  </si>
  <si>
    <t>06:17</t>
  </si>
  <si>
    <t>18:01</t>
  </si>
  <si>
    <t>06:50</t>
  </si>
  <si>
    <t>06:43</t>
  </si>
  <si>
    <t>20:15</t>
  </si>
  <si>
    <t>10:02</t>
  </si>
  <si>
    <t>17:19</t>
  </si>
  <si>
    <t>02:01</t>
  </si>
  <si>
    <t>02:53</t>
  </si>
  <si>
    <t>01:14</t>
  </si>
  <si>
    <t>17:37</t>
  </si>
  <si>
    <t>21:22</t>
  </si>
  <si>
    <t>10:53</t>
  </si>
  <si>
    <t>22:10</t>
  </si>
  <si>
    <t>19:26</t>
  </si>
  <si>
    <t>11:23</t>
  </si>
  <si>
    <t>10:03</t>
  </si>
  <si>
    <t>07:49</t>
  </si>
  <si>
    <t>03:48</t>
  </si>
  <si>
    <t>03:34</t>
  </si>
  <si>
    <t>18:42</t>
  </si>
  <si>
    <t>21:25</t>
  </si>
  <si>
    <t>12:31</t>
  </si>
  <si>
    <t>11:36</t>
  </si>
  <si>
    <t>21:04</t>
  </si>
  <si>
    <t>23:08</t>
  </si>
  <si>
    <t>13:55</t>
  </si>
  <si>
    <t>09:00</t>
  </si>
  <si>
    <t>08:46</t>
  </si>
  <si>
    <t>16:48</t>
  </si>
  <si>
    <t>21:40</t>
  </si>
  <si>
    <t>13:50</t>
  </si>
  <si>
    <t>14:16</t>
  </si>
  <si>
    <t>19:35</t>
  </si>
  <si>
    <t>10:26</t>
  </si>
  <si>
    <t>23:10</t>
  </si>
  <si>
    <t>02:33</t>
  </si>
  <si>
    <t>01:16</t>
  </si>
  <si>
    <t>10:08</t>
  </si>
  <si>
    <t>00:32</t>
  </si>
  <si>
    <t>13:41</t>
  </si>
  <si>
    <t>18:32</t>
  </si>
  <si>
    <t>15:42</t>
  </si>
  <si>
    <t>23:54</t>
  </si>
  <si>
    <t>09:54</t>
  </si>
  <si>
    <t>20:11</t>
  </si>
  <si>
    <t>13:31</t>
  </si>
  <si>
    <t>11:17</t>
  </si>
  <si>
    <t>21:12</t>
  </si>
  <si>
    <t>16:55</t>
  </si>
  <si>
    <t>03:40</t>
  </si>
  <si>
    <t>07:19</t>
  </si>
  <si>
    <t>20:19</t>
  </si>
  <si>
    <t>12:04</t>
  </si>
  <si>
    <t>23:57</t>
  </si>
  <si>
    <t>05:13</t>
  </si>
  <si>
    <t>23:43</t>
  </si>
  <si>
    <t>14:31</t>
  </si>
  <si>
    <t>22:33</t>
  </si>
  <si>
    <t>12:46</t>
  </si>
  <si>
    <t>11:39</t>
  </si>
  <si>
    <t>04:50</t>
  </si>
  <si>
    <t>06:07</t>
  </si>
  <si>
    <t>14:01</t>
  </si>
  <si>
    <t>07:57</t>
  </si>
  <si>
    <t>17:58</t>
  </si>
  <si>
    <t>08:21</t>
  </si>
  <si>
    <t>22:25</t>
  </si>
  <si>
    <t>20:17</t>
  </si>
  <si>
    <t>15:40</t>
  </si>
  <si>
    <t>22:52</t>
  </si>
  <si>
    <t>22:30</t>
  </si>
  <si>
    <t>22:45</t>
  </si>
  <si>
    <t>14:18</t>
  </si>
  <si>
    <t>09:19</t>
  </si>
  <si>
    <t>02:57</t>
  </si>
  <si>
    <t>18:29</t>
  </si>
  <si>
    <t>00:02</t>
  </si>
  <si>
    <t>04:02</t>
  </si>
  <si>
    <t>16:54</t>
  </si>
  <si>
    <t>02:54</t>
  </si>
  <si>
    <t>18:26</t>
  </si>
  <si>
    <t>07:44</t>
  </si>
  <si>
    <t>13:59</t>
  </si>
  <si>
    <t>13:14</t>
  </si>
  <si>
    <t>07:43</t>
  </si>
  <si>
    <t>05:16</t>
  </si>
  <si>
    <t>10:47</t>
  </si>
  <si>
    <t>05:11</t>
  </si>
  <si>
    <t>08:20</t>
  </si>
  <si>
    <t>06:45</t>
  </si>
  <si>
    <t>00:54</t>
  </si>
  <si>
    <t>03:36</t>
  </si>
  <si>
    <t>12:55</t>
  </si>
  <si>
    <t>22:03</t>
  </si>
  <si>
    <t>10:21</t>
  </si>
  <si>
    <t>10:32</t>
  </si>
  <si>
    <t>18:22</t>
  </si>
  <si>
    <t>16:14</t>
  </si>
  <si>
    <t>03:09</t>
  </si>
  <si>
    <t>01:11</t>
  </si>
  <si>
    <t>11:32</t>
  </si>
  <si>
    <t>11:13</t>
  </si>
  <si>
    <t>16:36</t>
  </si>
  <si>
    <t>01:27</t>
  </si>
  <si>
    <t>12:41</t>
  </si>
  <si>
    <t>09:18</t>
  </si>
  <si>
    <t>13:26</t>
  </si>
  <si>
    <t>16:23</t>
  </si>
  <si>
    <t>15:22</t>
  </si>
  <si>
    <t>16:49</t>
  </si>
  <si>
    <t>00:15</t>
  </si>
  <si>
    <t>18:59</t>
  </si>
  <si>
    <t>04:30</t>
  </si>
  <si>
    <t>04:58</t>
  </si>
  <si>
    <t>12:44</t>
  </si>
  <si>
    <t>14:22</t>
  </si>
  <si>
    <t>07:35</t>
  </si>
  <si>
    <t>22:18</t>
  </si>
  <si>
    <t>09:49</t>
  </si>
  <si>
    <t>01:42</t>
  </si>
  <si>
    <t>01:28</t>
  </si>
  <si>
    <t>01:24</t>
  </si>
  <si>
    <t>04:45</t>
  </si>
  <si>
    <t>16:13</t>
  </si>
  <si>
    <t>01:15</t>
  </si>
  <si>
    <t>11:53</t>
  </si>
  <si>
    <t>17:01</t>
  </si>
  <si>
    <t>15:29</t>
  </si>
  <si>
    <t>00:12</t>
  </si>
  <si>
    <t>12:52</t>
  </si>
  <si>
    <t>09:23</t>
  </si>
  <si>
    <t>10:31</t>
  </si>
  <si>
    <t>12:47</t>
  </si>
  <si>
    <t>05:06</t>
  </si>
  <si>
    <t>21:50</t>
  </si>
  <si>
    <t>02:18</t>
  </si>
  <si>
    <t>19:57</t>
  </si>
  <si>
    <t>06:29</t>
  </si>
  <si>
    <t>12:00</t>
  </si>
  <si>
    <t>21:13</t>
  </si>
  <si>
    <t>15:00</t>
  </si>
  <si>
    <t>14:59</t>
  </si>
  <si>
    <t>13:57</t>
  </si>
  <si>
    <t>20:03</t>
  </si>
  <si>
    <t>14:24</t>
  </si>
  <si>
    <t>14:33</t>
  </si>
  <si>
    <t>11:25</t>
  </si>
  <si>
    <t>22:04</t>
  </si>
  <si>
    <t>02:15</t>
  </si>
  <si>
    <t>10:10</t>
  </si>
  <si>
    <t>00:16</t>
  </si>
  <si>
    <t>10:52</t>
  </si>
  <si>
    <t>04:51</t>
  </si>
  <si>
    <t>18:03</t>
  </si>
  <si>
    <t>05:44</t>
  </si>
  <si>
    <t>09:32</t>
  </si>
  <si>
    <t>09:06</t>
  </si>
  <si>
    <t>19:22</t>
  </si>
  <si>
    <t>19:29</t>
  </si>
  <si>
    <t>16:59</t>
  </si>
  <si>
    <t>12:13</t>
  </si>
  <si>
    <t>09:46</t>
  </si>
  <si>
    <t>Time</t>
  </si>
  <si>
    <t>Month (Number)</t>
  </si>
  <si>
    <t>Month</t>
  </si>
  <si>
    <t>Year</t>
  </si>
  <si>
    <t>Month Year</t>
  </si>
  <si>
    <t>Signed Amount</t>
  </si>
  <si>
    <t>Is Income</t>
  </si>
  <si>
    <t>Total Income</t>
  </si>
  <si>
    <t>Total Expenses</t>
  </si>
  <si>
    <t>Net Savings</t>
  </si>
  <si>
    <t>January 2024</t>
  </si>
  <si>
    <t>February 2024</t>
  </si>
  <si>
    <t>March 2024</t>
  </si>
  <si>
    <t>April 2024</t>
  </si>
  <si>
    <t>May 2024</t>
  </si>
  <si>
    <t>June 2024</t>
  </si>
  <si>
    <t>July 2024</t>
  </si>
  <si>
    <t>August 2024</t>
  </si>
  <si>
    <t>September 2024</t>
  </si>
  <si>
    <t>October 2024</t>
  </si>
  <si>
    <t>November 2024</t>
  </si>
  <si>
    <t>December 2024</t>
  </si>
  <si>
    <t>Row Labels</t>
  </si>
  <si>
    <t>Grand Total</t>
  </si>
  <si>
    <t>Sum of Amount</t>
  </si>
  <si>
    <t>Column Labels</t>
  </si>
  <si>
    <t>Personal Finance Tracker Dashboard</t>
  </si>
  <si>
    <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</si>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</sst>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yyyy\-mm\-dd\ hh:mm:ss"/>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alibri"/>
      <family val="2"/>
      <scheme val="minor"/>
    </font>
    <font>
      <b/>
      <sz val="24"/>
      <color theme="0"/>
      <name val="Calibri"/>
      <family val="2"/>
      <scheme val="minor"/>
    </font>
    <font>
      <sz val="14"/>
      <color theme="0"/>
      <name val="Calibri"/>
      <family val="2"/>
      <scheme val="minor"/>
    </font>
    <font>
      <b/>
      <sz val="14"/>
      <color theme="0"/>
      <name val="Calibri"/>
      <family val="2"/>
      <scheme val="minor"/>
    </font>
    <font>
      <b/>
      <sz val="20"/>
      <color theme="0"/>
      <name val="Calibri"/>
      <family val="2"/>
      <scheme val="minor"/>
    </font>
    <font>
      <b/>
      <sz val="18"/>
      <color theme="0"/>
      <name val="Calibri"/>
      <family val="2"/>
      <scheme val="minor"/>
    </font>
    <font>
      <b/>
      <sz val="22"/>
      <color theme="0"/>
      <name val="Calibri"/>
      <family val="2"/>
      <scheme val="minor"/>
    </font>
  </fonts>
  <fills count="4">
    <fill>
      <patternFill patternType="none"/>
    </fill>
    <fill>
      <patternFill patternType="gray125"/>
    </fill>
    <fill>
      <patternFill patternType="solid">
        <fgColor theme="2" tint="-0.499984740745262"/>
        <bgColor indexed="64"/>
      </patternFill>
    </fill>
    <fill>
      <patternFill patternType="solid">
        <fgColor theme="1" tint="0.14999847407452621"/>
        <bgColor indexed="64"/>
      </patternFill>
    </fill>
  </fills>
  <borders count="10">
    <border>
      <left/>
      <right/>
      <top/>
      <bottom/>
      <diagonal/>
    </border>
    <border>
      <left style="thin">
        <color auto="1"/>
      </left>
      <right style="thin">
        <color auto="1"/>
      </right>
      <top/>
      <bottom style="thin">
        <color auto="1"/>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164" fontId="0" fillId="0" borderId="0" xfId="0" applyNumberFormat="1"/>
    <xf numFmtId="14" fontId="0" fillId="0" borderId="0" xfId="0" applyNumberFormat="1"/>
    <xf numFmtId="0" fontId="2" fillId="0" borderId="1" xfId="0" applyFont="1" applyBorder="1" applyAlignment="1">
      <alignment horizontal="center" vertical="top"/>
    </xf>
    <xf numFmtId="44" fontId="2" fillId="0" borderId="1" xfId="1" applyFont="1" applyBorder="1" applyAlignment="1">
      <alignment horizontal="center" vertical="top"/>
    </xf>
    <xf numFmtId="44" fontId="0" fillId="0" borderId="0" xfId="1" applyFont="1"/>
    <xf numFmtId="0" fontId="2" fillId="0" borderId="0" xfId="0" applyFont="1" applyAlignment="1">
      <alignment horizontal="center" vertical="center"/>
    </xf>
    <xf numFmtId="0" fontId="0" fillId="0" borderId="0" xfId="0" pivotButton="1"/>
    <xf numFmtId="0" fontId="0" fillId="0" borderId="0" xfId="0" applyAlignment="1">
      <alignment horizontal="left"/>
    </xf>
    <xf numFmtId="44" fontId="0" fillId="0" borderId="0" xfId="0" applyNumberFormat="1"/>
    <xf numFmtId="0" fontId="3" fillId="0" borderId="0" xfId="0" applyFont="1"/>
    <xf numFmtId="0" fontId="3" fillId="2" borderId="2" xfId="0" applyFont="1" applyFill="1" applyBorder="1"/>
    <xf numFmtId="0" fontId="3" fillId="2" borderId="0" xfId="0" applyFont="1" applyFill="1" applyBorder="1"/>
    <xf numFmtId="0" fontId="3" fillId="2" borderId="3" xfId="0" applyFont="1" applyFill="1" applyBorder="1"/>
    <xf numFmtId="0" fontId="3" fillId="2" borderId="0" xfId="0" applyFont="1" applyFill="1"/>
    <xf numFmtId="0" fontId="3" fillId="2" borderId="4" xfId="0" applyFont="1" applyFill="1" applyBorder="1"/>
    <xf numFmtId="0" fontId="3" fillId="2" borderId="5" xfId="0" applyFont="1" applyFill="1" applyBorder="1"/>
    <xf numFmtId="0" fontId="3" fillId="2" borderId="6" xfId="0" applyFont="1" applyFill="1" applyBorder="1"/>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5" fillId="2" borderId="2" xfId="0" applyFont="1" applyFill="1" applyBorder="1"/>
    <xf numFmtId="0" fontId="5" fillId="2" borderId="0" xfId="0" applyFont="1" applyFill="1" applyBorder="1"/>
    <xf numFmtId="0" fontId="5" fillId="2" borderId="0" xfId="0" applyFont="1" applyFill="1" applyBorder="1" applyAlignment="1">
      <alignment horizontal="center"/>
    </xf>
    <xf numFmtId="0" fontId="5" fillId="2" borderId="0" xfId="0" applyFont="1" applyFill="1"/>
    <xf numFmtId="0" fontId="6" fillId="2" borderId="0" xfId="0" applyFont="1" applyFill="1" applyBorder="1" applyAlignment="1"/>
    <xf numFmtId="44" fontId="7" fillId="2" borderId="0" xfId="1" applyFont="1" applyFill="1" applyBorder="1"/>
    <xf numFmtId="0" fontId="8" fillId="2" borderId="0" xfId="0" applyFont="1" applyFill="1" applyBorder="1" applyAlignment="1"/>
    <xf numFmtId="0" fontId="8" fillId="2" borderId="0" xfId="0" applyFont="1" applyFill="1" applyBorder="1" applyAlignment="1">
      <alignment horizontal="left"/>
    </xf>
    <xf numFmtId="0" fontId="9" fillId="2" borderId="0" xfId="0" applyFont="1" applyFill="1" applyBorder="1" applyAlignment="1">
      <alignment horizontal="center"/>
    </xf>
  </cellXfs>
  <cellStyles count="2">
    <cellStyle name="Currency" xfId="1" builtinId="4"/>
    <cellStyle name="Normal" xfId="0" builtinId="0"/>
  </cellStyles>
  <dxfs count="16">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164" formatCode="yyyy\-mm\-dd\ hh:mm:ss"/>
    </dxf>
    <dxf>
      <numFmt numFmtId="19" formatCode="dd/mm/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Dashboard.xlsx]Monthly!PivotTable1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Monthly Income vs Expenses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20412037037037037"/>
          <c:w val="0.75033136482939633"/>
          <c:h val="0.50481299212598429"/>
        </c:manualLayout>
      </c:layout>
      <c:barChart>
        <c:barDir val="col"/>
        <c:grouping val="clustered"/>
        <c:varyColors val="0"/>
        <c:ser>
          <c:idx val="0"/>
          <c:order val="0"/>
          <c:tx>
            <c:strRef>
              <c:f>Monthly!$B$4:$B$5</c:f>
              <c:strCache>
                <c:ptCount val="1"/>
                <c:pt idx="0">
                  <c:v>Expense</c:v>
                </c:pt>
              </c:strCache>
            </c:strRef>
          </c:tx>
          <c:spPr>
            <a:solidFill>
              <a:schemeClr val="accent1"/>
            </a:solidFill>
            <a:ln>
              <a:noFill/>
            </a:ln>
            <a:effectLst/>
          </c:spPr>
          <c:invertIfNegative val="0"/>
          <c:cat>
            <c:strRef>
              <c:f>Monthly!$A$6:$A$18</c:f>
              <c:strCache>
                <c:ptCount val="12"/>
                <c:pt idx="0">
                  <c:v>April 2024</c:v>
                </c:pt>
                <c:pt idx="1">
                  <c:v>August 2024</c:v>
                </c:pt>
                <c:pt idx="2">
                  <c:v>December 2024</c:v>
                </c:pt>
                <c:pt idx="3">
                  <c:v>February 2024</c:v>
                </c:pt>
                <c:pt idx="4">
                  <c:v>January 2024</c:v>
                </c:pt>
                <c:pt idx="5">
                  <c:v>July 2024</c:v>
                </c:pt>
                <c:pt idx="6">
                  <c:v>June 2024</c:v>
                </c:pt>
                <c:pt idx="7">
                  <c:v>March 2024</c:v>
                </c:pt>
                <c:pt idx="8">
                  <c:v>May 2024</c:v>
                </c:pt>
                <c:pt idx="9">
                  <c:v>November 2024</c:v>
                </c:pt>
                <c:pt idx="10">
                  <c:v>October 2024</c:v>
                </c:pt>
                <c:pt idx="11">
                  <c:v>September 2024</c:v>
                </c:pt>
              </c:strCache>
            </c:strRef>
          </c:cat>
          <c:val>
            <c:numRef>
              <c:f>Monthly!$B$6:$B$18</c:f>
              <c:numCache>
                <c:formatCode>_("₹"* #,##0.00_);_("₹"* \(#,##0.00\);_("₹"* "-"??_);_(@_)</c:formatCode>
                <c:ptCount val="12"/>
                <c:pt idx="0">
                  <c:v>175656.08000000002</c:v>
                </c:pt>
                <c:pt idx="1">
                  <c:v>202143.99000000002</c:v>
                </c:pt>
                <c:pt idx="2">
                  <c:v>211066.92000000007</c:v>
                </c:pt>
                <c:pt idx="3">
                  <c:v>174416.90999999992</c:v>
                </c:pt>
                <c:pt idx="4">
                  <c:v>205222.11000000004</c:v>
                </c:pt>
                <c:pt idx="5">
                  <c:v>177661.93000000002</c:v>
                </c:pt>
                <c:pt idx="6">
                  <c:v>171333.36000000007</c:v>
                </c:pt>
                <c:pt idx="7">
                  <c:v>198270.67</c:v>
                </c:pt>
                <c:pt idx="8">
                  <c:v>187405.22999999998</c:v>
                </c:pt>
                <c:pt idx="9">
                  <c:v>182894.39999999997</c:v>
                </c:pt>
                <c:pt idx="10">
                  <c:v>194719.12999999992</c:v>
                </c:pt>
                <c:pt idx="11">
                  <c:v>169610.43999999989</c:v>
                </c:pt>
              </c:numCache>
            </c:numRef>
          </c:val>
          <c:extLst>
            <c:ext xmlns:c16="http://schemas.microsoft.com/office/drawing/2014/chart" uri="{C3380CC4-5D6E-409C-BE32-E72D297353CC}">
              <c16:uniqueId val="{00000000-9D76-44AC-AEF5-6767DAAFBDE5}"/>
            </c:ext>
          </c:extLst>
        </c:ser>
        <c:ser>
          <c:idx val="1"/>
          <c:order val="1"/>
          <c:tx>
            <c:strRef>
              <c:f>Monthly!$C$4:$C$5</c:f>
              <c:strCache>
                <c:ptCount val="1"/>
                <c:pt idx="0">
                  <c:v>Income</c:v>
                </c:pt>
              </c:strCache>
            </c:strRef>
          </c:tx>
          <c:spPr>
            <a:solidFill>
              <a:schemeClr val="accent2"/>
            </a:solidFill>
            <a:ln>
              <a:noFill/>
            </a:ln>
            <a:effectLst/>
          </c:spPr>
          <c:invertIfNegative val="0"/>
          <c:cat>
            <c:strRef>
              <c:f>Monthly!$A$6:$A$18</c:f>
              <c:strCache>
                <c:ptCount val="12"/>
                <c:pt idx="0">
                  <c:v>April 2024</c:v>
                </c:pt>
                <c:pt idx="1">
                  <c:v>August 2024</c:v>
                </c:pt>
                <c:pt idx="2">
                  <c:v>December 2024</c:v>
                </c:pt>
                <c:pt idx="3">
                  <c:v>February 2024</c:v>
                </c:pt>
                <c:pt idx="4">
                  <c:v>January 2024</c:v>
                </c:pt>
                <c:pt idx="5">
                  <c:v>July 2024</c:v>
                </c:pt>
                <c:pt idx="6">
                  <c:v>June 2024</c:v>
                </c:pt>
                <c:pt idx="7">
                  <c:v>March 2024</c:v>
                </c:pt>
                <c:pt idx="8">
                  <c:v>May 2024</c:v>
                </c:pt>
                <c:pt idx="9">
                  <c:v>November 2024</c:v>
                </c:pt>
                <c:pt idx="10">
                  <c:v>October 2024</c:v>
                </c:pt>
                <c:pt idx="11">
                  <c:v>September 2024</c:v>
                </c:pt>
              </c:strCache>
            </c:strRef>
          </c:cat>
          <c:val>
            <c:numRef>
              <c:f>Monthly!$C$6:$C$18</c:f>
              <c:numCache>
                <c:formatCode>_("₹"* #,##0.00_);_("₹"* \(#,##0.00\);_("₹"* "-"??_);_(@_)</c:formatCode>
                <c:ptCount val="12"/>
                <c:pt idx="0">
                  <c:v>44604.76</c:v>
                </c:pt>
                <c:pt idx="1">
                  <c:v>62534.32</c:v>
                </c:pt>
                <c:pt idx="2">
                  <c:v>48704.08</c:v>
                </c:pt>
                <c:pt idx="3">
                  <c:v>61518.74</c:v>
                </c:pt>
                <c:pt idx="4">
                  <c:v>87571.16</c:v>
                </c:pt>
                <c:pt idx="5">
                  <c:v>52544.65</c:v>
                </c:pt>
                <c:pt idx="6">
                  <c:v>75189.62</c:v>
                </c:pt>
                <c:pt idx="7">
                  <c:v>69952.23</c:v>
                </c:pt>
                <c:pt idx="8">
                  <c:v>53370.1</c:v>
                </c:pt>
                <c:pt idx="9">
                  <c:v>69883.41</c:v>
                </c:pt>
                <c:pt idx="10">
                  <c:v>66287.81</c:v>
                </c:pt>
                <c:pt idx="11">
                  <c:v>70500.37</c:v>
                </c:pt>
              </c:numCache>
            </c:numRef>
          </c:val>
          <c:extLst>
            <c:ext xmlns:c16="http://schemas.microsoft.com/office/drawing/2014/chart" uri="{C3380CC4-5D6E-409C-BE32-E72D297353CC}">
              <c16:uniqueId val="{00000002-4AA3-4011-B090-26A678D4B6E8}"/>
            </c:ext>
          </c:extLst>
        </c:ser>
        <c:dLbls>
          <c:showLegendKey val="0"/>
          <c:showVal val="0"/>
          <c:showCatName val="0"/>
          <c:showSerName val="0"/>
          <c:showPercent val="0"/>
          <c:showBubbleSize val="0"/>
        </c:dLbls>
        <c:gapWidth val="219"/>
        <c:overlap val="-27"/>
        <c:axId val="143819568"/>
        <c:axId val="143820048"/>
      </c:barChart>
      <c:catAx>
        <c:axId val="1438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20048"/>
        <c:crosses val="autoZero"/>
        <c:auto val="1"/>
        <c:lblAlgn val="ctr"/>
        <c:lblOffset val="100"/>
        <c:noMultiLvlLbl val="0"/>
      </c:catAx>
      <c:valAx>
        <c:axId val="143820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19568"/>
        <c:crosses val="autoZero"/>
        <c:crossBetween val="between"/>
      </c:valAx>
      <c:spPr>
        <a:noFill/>
        <a:ln>
          <a:noFill/>
        </a:ln>
        <a:effectLst/>
      </c:spPr>
    </c:plotArea>
    <c:legend>
      <c:legendPos val="r"/>
      <c:layout>
        <c:manualLayout>
          <c:xMode val="edge"/>
          <c:yMode val="edge"/>
          <c:x val="0.84966229221347334"/>
          <c:y val="2.8564085739282562E-2"/>
          <c:w val="0.1281154855643044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Dashboard.xlsx]Category!PivotTable2</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Expenses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Category!$B$4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569-49B2-9BAC-CA48CE62FE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569-49B2-9BAC-CA48CE62FE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569-49B2-9BAC-CA48CE62FE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569-49B2-9BAC-CA48CE62FE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569-49B2-9BAC-CA48CE62FE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569-49B2-9BAC-CA48CE62FE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569-49B2-9BAC-CA48CE62FE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569-49B2-9BAC-CA48CE62FE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569-49B2-9BAC-CA48CE62FE3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569-49B2-9BAC-CA48CE62FE3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8569-49B2-9BAC-CA48CE62FE3D}"/>
              </c:ext>
            </c:extLst>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Category!$A$5:$A$19</c:f>
              <c:strCache>
                <c:ptCount val="14"/>
                <c:pt idx="0">
                  <c:v>Groceries</c:v>
                </c:pt>
                <c:pt idx="1">
                  <c:v>Investments</c:v>
                </c:pt>
                <c:pt idx="2">
                  <c:v>Freelance</c:v>
                </c:pt>
                <c:pt idx="3">
                  <c:v>Entertainment</c:v>
                </c:pt>
                <c:pt idx="4">
                  <c:v>Dining Out</c:v>
                </c:pt>
                <c:pt idx="5">
                  <c:v>Rent</c:v>
                </c:pt>
                <c:pt idx="6">
                  <c:v>Utilities</c:v>
                </c:pt>
                <c:pt idx="7">
                  <c:v>Transportation</c:v>
                </c:pt>
                <c:pt idx="8">
                  <c:v>Gifts</c:v>
                </c:pt>
                <c:pt idx="9">
                  <c:v>Miscellaneous</c:v>
                </c:pt>
                <c:pt idx="10">
                  <c:v>Savings</c:v>
                </c:pt>
                <c:pt idx="11">
                  <c:v>Insurance</c:v>
                </c:pt>
                <c:pt idx="12">
                  <c:v>Healthcare</c:v>
                </c:pt>
                <c:pt idx="13">
                  <c:v>Salary</c:v>
                </c:pt>
              </c:strCache>
            </c:strRef>
          </c:cat>
          <c:val>
            <c:numRef>
              <c:f>Category!$B$5:$B$19</c:f>
              <c:numCache>
                <c:formatCode>_("₹"* #,##0.00_);_("₹"* \(#,##0.00\);_("₹"* "-"??_);_(@_)</c:formatCode>
                <c:ptCount val="14"/>
                <c:pt idx="0">
                  <c:v>414156.25999999995</c:v>
                </c:pt>
                <c:pt idx="1">
                  <c:v>345640.2699999999</c:v>
                </c:pt>
                <c:pt idx="2">
                  <c:v>243638.69</c:v>
                </c:pt>
                <c:pt idx="3">
                  <c:v>241393.72</c:v>
                </c:pt>
                <c:pt idx="4">
                  <c:v>238273.27999999997</c:v>
                </c:pt>
                <c:pt idx="5">
                  <c:v>233718.57</c:v>
                </c:pt>
                <c:pt idx="6">
                  <c:v>232015.66000000003</c:v>
                </c:pt>
                <c:pt idx="7">
                  <c:v>222230.99000000005</c:v>
                </c:pt>
                <c:pt idx="8">
                  <c:v>185057.36</c:v>
                </c:pt>
                <c:pt idx="9">
                  <c:v>154209.53999999998</c:v>
                </c:pt>
                <c:pt idx="10">
                  <c:v>146981.79999999996</c:v>
                </c:pt>
                <c:pt idx="11">
                  <c:v>123315.87000000001</c:v>
                </c:pt>
                <c:pt idx="12">
                  <c:v>117438.51999999999</c:v>
                </c:pt>
                <c:pt idx="13">
                  <c:v>114991.89</c:v>
                </c:pt>
              </c:numCache>
            </c:numRef>
          </c:val>
          <c:extLst>
            <c:ext xmlns:c16="http://schemas.microsoft.com/office/drawing/2014/chart" uri="{C3380CC4-5D6E-409C-BE32-E72D297353CC}">
              <c16:uniqueId val="{00000000-C742-40AA-8BA7-E4C58C74623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Dashboard.xlsx]Payment Method!PivotTable3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Expenses by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17171296296296296"/>
          <c:w val="0.74120603674540686"/>
          <c:h val="0.70236913094196562"/>
        </c:manualLayout>
      </c:layout>
      <c:barChart>
        <c:barDir val="col"/>
        <c:grouping val="clustered"/>
        <c:varyColors val="0"/>
        <c:ser>
          <c:idx val="0"/>
          <c:order val="0"/>
          <c:tx>
            <c:strRef>
              <c:f>'Payment Method'!$B$4</c:f>
              <c:strCache>
                <c:ptCount val="1"/>
                <c:pt idx="0">
                  <c:v>Total</c:v>
                </c:pt>
              </c:strCache>
            </c:strRef>
          </c:tx>
          <c:spPr>
            <a:solidFill>
              <a:schemeClr val="accent1"/>
            </a:solidFill>
            <a:ln>
              <a:noFill/>
            </a:ln>
            <a:effectLst/>
          </c:spPr>
          <c:invertIfNegative val="0"/>
          <c:cat>
            <c:strRef>
              <c:f>'Payment Method'!$A$5:$A$10</c:f>
              <c:strCache>
                <c:ptCount val="5"/>
                <c:pt idx="0">
                  <c:v>Bank Transfer</c:v>
                </c:pt>
                <c:pt idx="1">
                  <c:v>Cash</c:v>
                </c:pt>
                <c:pt idx="2">
                  <c:v>Credit Card</c:v>
                </c:pt>
                <c:pt idx="3">
                  <c:v>Debit Card</c:v>
                </c:pt>
                <c:pt idx="4">
                  <c:v>UPI</c:v>
                </c:pt>
              </c:strCache>
            </c:strRef>
          </c:cat>
          <c:val>
            <c:numRef>
              <c:f>'Payment Method'!$B$5:$B$10</c:f>
              <c:numCache>
                <c:formatCode>_("₹"* #,##0.00_);_("₹"* \(#,##0.00\);_("₹"* "-"??_);_(@_)</c:formatCode>
                <c:ptCount val="5"/>
                <c:pt idx="0">
                  <c:v>762661.25</c:v>
                </c:pt>
                <c:pt idx="1">
                  <c:v>641439.45000000007</c:v>
                </c:pt>
                <c:pt idx="2">
                  <c:v>576616.86999999965</c:v>
                </c:pt>
                <c:pt idx="3">
                  <c:v>533558.34</c:v>
                </c:pt>
                <c:pt idx="4">
                  <c:v>498786.51000000018</c:v>
                </c:pt>
              </c:numCache>
            </c:numRef>
          </c:val>
          <c:extLst>
            <c:ext xmlns:c16="http://schemas.microsoft.com/office/drawing/2014/chart" uri="{C3380CC4-5D6E-409C-BE32-E72D297353CC}">
              <c16:uniqueId val="{00000000-A377-4AE1-9B9E-6058F5C0F72F}"/>
            </c:ext>
          </c:extLst>
        </c:ser>
        <c:dLbls>
          <c:showLegendKey val="0"/>
          <c:showVal val="0"/>
          <c:showCatName val="0"/>
          <c:showSerName val="0"/>
          <c:showPercent val="0"/>
          <c:showBubbleSize val="0"/>
        </c:dLbls>
        <c:gapWidth val="219"/>
        <c:overlap val="-27"/>
        <c:axId val="2006996432"/>
        <c:axId val="2006994512"/>
      </c:barChart>
      <c:catAx>
        <c:axId val="200699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94512"/>
        <c:crosses val="autoZero"/>
        <c:auto val="1"/>
        <c:lblAlgn val="ctr"/>
        <c:lblOffset val="100"/>
        <c:noMultiLvlLbl val="0"/>
      </c:catAx>
      <c:valAx>
        <c:axId val="200699451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96432"/>
        <c:crosses val="autoZero"/>
        <c:crossBetween val="between"/>
      </c:valAx>
      <c:spPr>
        <a:noFill/>
        <a:ln>
          <a:noFill/>
        </a:ln>
        <a:effectLst/>
      </c:spPr>
    </c:plotArea>
    <c:legend>
      <c:legendPos val="r"/>
      <c:layout>
        <c:manualLayout>
          <c:xMode val="edge"/>
          <c:yMode val="edge"/>
          <c:x val="0.88498140857392826"/>
          <c:y val="3.984908136482939E-2"/>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Dashboard.xlsx]Monthly!PivotTable1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Monthly Income vs Expenses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20412037037037037"/>
          <c:w val="0.75033136482939633"/>
          <c:h val="0.50481299212598429"/>
        </c:manualLayout>
      </c:layout>
      <c:barChart>
        <c:barDir val="col"/>
        <c:grouping val="clustered"/>
        <c:varyColors val="0"/>
        <c:ser>
          <c:idx val="0"/>
          <c:order val="0"/>
          <c:tx>
            <c:strRef>
              <c:f>Monthly!$B$4:$B$5</c:f>
              <c:strCache>
                <c:ptCount val="1"/>
                <c:pt idx="0">
                  <c:v>Expense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Monthly!$A$6:$A$18</c:f>
              <c:strCache>
                <c:ptCount val="12"/>
                <c:pt idx="0">
                  <c:v>April 2024</c:v>
                </c:pt>
                <c:pt idx="1">
                  <c:v>August 2024</c:v>
                </c:pt>
                <c:pt idx="2">
                  <c:v>December 2024</c:v>
                </c:pt>
                <c:pt idx="3">
                  <c:v>February 2024</c:v>
                </c:pt>
                <c:pt idx="4">
                  <c:v>January 2024</c:v>
                </c:pt>
                <c:pt idx="5">
                  <c:v>July 2024</c:v>
                </c:pt>
                <c:pt idx="6">
                  <c:v>June 2024</c:v>
                </c:pt>
                <c:pt idx="7">
                  <c:v>March 2024</c:v>
                </c:pt>
                <c:pt idx="8">
                  <c:v>May 2024</c:v>
                </c:pt>
                <c:pt idx="9">
                  <c:v>November 2024</c:v>
                </c:pt>
                <c:pt idx="10">
                  <c:v>October 2024</c:v>
                </c:pt>
                <c:pt idx="11">
                  <c:v>September 2024</c:v>
                </c:pt>
              </c:strCache>
            </c:strRef>
          </c:cat>
          <c:val>
            <c:numRef>
              <c:f>Monthly!$B$6:$B$18</c:f>
              <c:numCache>
                <c:formatCode>_("₹"* #,##0.00_);_("₹"* \(#,##0.00\);_("₹"* "-"??_);_(@_)</c:formatCode>
                <c:ptCount val="12"/>
                <c:pt idx="0">
                  <c:v>175656.08000000002</c:v>
                </c:pt>
                <c:pt idx="1">
                  <c:v>202143.99000000002</c:v>
                </c:pt>
                <c:pt idx="2">
                  <c:v>211066.92000000007</c:v>
                </c:pt>
                <c:pt idx="3">
                  <c:v>174416.90999999992</c:v>
                </c:pt>
                <c:pt idx="4">
                  <c:v>205222.11000000004</c:v>
                </c:pt>
                <c:pt idx="5">
                  <c:v>177661.93000000002</c:v>
                </c:pt>
                <c:pt idx="6">
                  <c:v>171333.36000000007</c:v>
                </c:pt>
                <c:pt idx="7">
                  <c:v>198270.67</c:v>
                </c:pt>
                <c:pt idx="8">
                  <c:v>187405.22999999998</c:v>
                </c:pt>
                <c:pt idx="9">
                  <c:v>182894.39999999997</c:v>
                </c:pt>
                <c:pt idx="10">
                  <c:v>194719.12999999992</c:v>
                </c:pt>
                <c:pt idx="11">
                  <c:v>169610.43999999989</c:v>
                </c:pt>
              </c:numCache>
            </c:numRef>
          </c:val>
          <c:extLst>
            <c:ext xmlns:c16="http://schemas.microsoft.com/office/drawing/2014/chart" uri="{C3380CC4-5D6E-409C-BE32-E72D297353CC}">
              <c16:uniqueId val="{00000000-AA98-4615-8AE1-11C7227E410F}"/>
            </c:ext>
          </c:extLst>
        </c:ser>
        <c:ser>
          <c:idx val="1"/>
          <c:order val="1"/>
          <c:tx>
            <c:strRef>
              <c:f>Monthly!$C$4:$C$5</c:f>
              <c:strCache>
                <c:ptCount val="1"/>
                <c:pt idx="0">
                  <c:v>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Monthly!$A$6:$A$18</c:f>
              <c:strCache>
                <c:ptCount val="12"/>
                <c:pt idx="0">
                  <c:v>April 2024</c:v>
                </c:pt>
                <c:pt idx="1">
                  <c:v>August 2024</c:v>
                </c:pt>
                <c:pt idx="2">
                  <c:v>December 2024</c:v>
                </c:pt>
                <c:pt idx="3">
                  <c:v>February 2024</c:v>
                </c:pt>
                <c:pt idx="4">
                  <c:v>January 2024</c:v>
                </c:pt>
                <c:pt idx="5">
                  <c:v>July 2024</c:v>
                </c:pt>
                <c:pt idx="6">
                  <c:v>June 2024</c:v>
                </c:pt>
                <c:pt idx="7">
                  <c:v>March 2024</c:v>
                </c:pt>
                <c:pt idx="8">
                  <c:v>May 2024</c:v>
                </c:pt>
                <c:pt idx="9">
                  <c:v>November 2024</c:v>
                </c:pt>
                <c:pt idx="10">
                  <c:v>October 2024</c:v>
                </c:pt>
                <c:pt idx="11">
                  <c:v>September 2024</c:v>
                </c:pt>
              </c:strCache>
            </c:strRef>
          </c:cat>
          <c:val>
            <c:numRef>
              <c:f>Monthly!$C$6:$C$18</c:f>
              <c:numCache>
                <c:formatCode>_("₹"* #,##0.00_);_("₹"* \(#,##0.00\);_("₹"* "-"??_);_(@_)</c:formatCode>
                <c:ptCount val="12"/>
                <c:pt idx="0">
                  <c:v>44604.76</c:v>
                </c:pt>
                <c:pt idx="1">
                  <c:v>62534.32</c:v>
                </c:pt>
                <c:pt idx="2">
                  <c:v>48704.08</c:v>
                </c:pt>
                <c:pt idx="3">
                  <c:v>61518.74</c:v>
                </c:pt>
                <c:pt idx="4">
                  <c:v>87571.16</c:v>
                </c:pt>
                <c:pt idx="5">
                  <c:v>52544.65</c:v>
                </c:pt>
                <c:pt idx="6">
                  <c:v>75189.62</c:v>
                </c:pt>
                <c:pt idx="7">
                  <c:v>69952.23</c:v>
                </c:pt>
                <c:pt idx="8">
                  <c:v>53370.1</c:v>
                </c:pt>
                <c:pt idx="9">
                  <c:v>69883.41</c:v>
                </c:pt>
                <c:pt idx="10">
                  <c:v>66287.81</c:v>
                </c:pt>
                <c:pt idx="11">
                  <c:v>70500.37</c:v>
                </c:pt>
              </c:numCache>
            </c:numRef>
          </c:val>
          <c:extLst>
            <c:ext xmlns:c16="http://schemas.microsoft.com/office/drawing/2014/chart" uri="{C3380CC4-5D6E-409C-BE32-E72D297353CC}">
              <c16:uniqueId val="{00000003-7273-488D-A595-5D182AAC99CB}"/>
            </c:ext>
          </c:extLst>
        </c:ser>
        <c:dLbls>
          <c:showLegendKey val="0"/>
          <c:showVal val="0"/>
          <c:showCatName val="0"/>
          <c:showSerName val="0"/>
          <c:showPercent val="0"/>
          <c:showBubbleSize val="0"/>
        </c:dLbls>
        <c:gapWidth val="100"/>
        <c:overlap val="-24"/>
        <c:axId val="143819568"/>
        <c:axId val="143820048"/>
      </c:barChart>
      <c:catAx>
        <c:axId val="1438195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20048"/>
        <c:crosses val="autoZero"/>
        <c:auto val="1"/>
        <c:lblAlgn val="ctr"/>
        <c:lblOffset val="100"/>
        <c:noMultiLvlLbl val="0"/>
      </c:catAx>
      <c:valAx>
        <c:axId val="143820048"/>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3819568"/>
        <c:crosses val="autoZero"/>
        <c:crossBetween val="between"/>
      </c:valAx>
      <c:spPr>
        <a:noFill/>
        <a:ln>
          <a:noFill/>
        </a:ln>
        <a:effectLst/>
      </c:spPr>
    </c:plotArea>
    <c:legend>
      <c:legendPos val="r"/>
      <c:layout>
        <c:manualLayout>
          <c:xMode val="edge"/>
          <c:yMode val="edge"/>
          <c:x val="0.84966229221347334"/>
          <c:y val="2.8564085739282562E-2"/>
          <c:w val="0.11622326763055087"/>
          <c:h val="0.1250008748906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Dashboard.xlsx]Category!PivotTable2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Category!$B$4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7D5-4174-9279-8D1248E1E74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7D5-4174-9279-8D1248E1E74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7D5-4174-9279-8D1248E1E74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7D5-4174-9279-8D1248E1E74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7D5-4174-9279-8D1248E1E74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7D5-4174-9279-8D1248E1E74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7D5-4174-9279-8D1248E1E74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7D5-4174-9279-8D1248E1E74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7D5-4174-9279-8D1248E1E74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7D5-4174-9279-8D1248E1E74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7D5-4174-9279-8D1248E1E74B}"/>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Category!$A$5:$A$19</c:f>
              <c:strCache>
                <c:ptCount val="14"/>
                <c:pt idx="0">
                  <c:v>Groceries</c:v>
                </c:pt>
                <c:pt idx="1">
                  <c:v>Investments</c:v>
                </c:pt>
                <c:pt idx="2">
                  <c:v>Freelance</c:v>
                </c:pt>
                <c:pt idx="3">
                  <c:v>Entertainment</c:v>
                </c:pt>
                <c:pt idx="4">
                  <c:v>Dining Out</c:v>
                </c:pt>
                <c:pt idx="5">
                  <c:v>Rent</c:v>
                </c:pt>
                <c:pt idx="6">
                  <c:v>Utilities</c:v>
                </c:pt>
                <c:pt idx="7">
                  <c:v>Transportation</c:v>
                </c:pt>
                <c:pt idx="8">
                  <c:v>Gifts</c:v>
                </c:pt>
                <c:pt idx="9">
                  <c:v>Miscellaneous</c:v>
                </c:pt>
                <c:pt idx="10">
                  <c:v>Savings</c:v>
                </c:pt>
                <c:pt idx="11">
                  <c:v>Insurance</c:v>
                </c:pt>
                <c:pt idx="12">
                  <c:v>Healthcare</c:v>
                </c:pt>
                <c:pt idx="13">
                  <c:v>Salary</c:v>
                </c:pt>
              </c:strCache>
            </c:strRef>
          </c:cat>
          <c:val>
            <c:numRef>
              <c:f>Category!$B$5:$B$19</c:f>
              <c:numCache>
                <c:formatCode>_("₹"* #,##0.00_);_("₹"* \(#,##0.00\);_("₹"* "-"??_);_(@_)</c:formatCode>
                <c:ptCount val="14"/>
                <c:pt idx="0">
                  <c:v>414156.25999999995</c:v>
                </c:pt>
                <c:pt idx="1">
                  <c:v>345640.2699999999</c:v>
                </c:pt>
                <c:pt idx="2">
                  <c:v>243638.69</c:v>
                </c:pt>
                <c:pt idx="3">
                  <c:v>241393.72</c:v>
                </c:pt>
                <c:pt idx="4">
                  <c:v>238273.27999999997</c:v>
                </c:pt>
                <c:pt idx="5">
                  <c:v>233718.57</c:v>
                </c:pt>
                <c:pt idx="6">
                  <c:v>232015.66000000003</c:v>
                </c:pt>
                <c:pt idx="7">
                  <c:v>222230.99000000005</c:v>
                </c:pt>
                <c:pt idx="8">
                  <c:v>185057.36</c:v>
                </c:pt>
                <c:pt idx="9">
                  <c:v>154209.53999999998</c:v>
                </c:pt>
                <c:pt idx="10">
                  <c:v>146981.79999999996</c:v>
                </c:pt>
                <c:pt idx="11">
                  <c:v>123315.87000000001</c:v>
                </c:pt>
                <c:pt idx="12">
                  <c:v>117438.51999999999</c:v>
                </c:pt>
                <c:pt idx="13">
                  <c:v>114991.89</c:v>
                </c:pt>
              </c:numCache>
            </c:numRef>
          </c:val>
          <c:extLst>
            <c:ext xmlns:c16="http://schemas.microsoft.com/office/drawing/2014/chart" uri="{C3380CC4-5D6E-409C-BE32-E72D297353CC}">
              <c16:uniqueId val="{00000016-B7D5-4174-9279-8D1248E1E74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Dashboard.xlsx]Payment Method!PivotTable3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Expenses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66426071741029"/>
          <c:y val="0.17171296296296296"/>
          <c:w val="0.74120603674540686"/>
          <c:h val="0.70236913094196562"/>
        </c:manualLayout>
      </c:layout>
      <c:barChart>
        <c:barDir val="col"/>
        <c:grouping val="clustered"/>
        <c:varyColors val="0"/>
        <c:ser>
          <c:idx val="0"/>
          <c:order val="0"/>
          <c:tx>
            <c:strRef>
              <c:f>'Payment Method'!$B$4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'Payment Method'!$A$5:$A$10</c:f>
              <c:strCache>
                <c:ptCount val="5"/>
                <c:pt idx="0">
                  <c:v>Bank Transfer</c:v>
                </c:pt>
                <c:pt idx="1">
                  <c:v>Cash</c:v>
                </c:pt>
                <c:pt idx="2">
                  <c:v>Credit Card</c:v>
                </c:pt>
                <c:pt idx="3">
                  <c:v>Debit Card</c:v>
                </c:pt>
                <c:pt idx="4">
                  <c:v>UPI</c:v>
                </c:pt>
              </c:strCache>
            </c:strRef>
          </c:cat>
          <c:val>
            <c:numRef>
              <c:f>'Payment Method'!$B$5:$B$10</c:f>
              <c:numCache>
                <c:formatCode>_("₹"* #,##0.00_);_("₹"* \(#,##0.00\);_("₹"* "-"??_);_(@_)</c:formatCode>
                <c:ptCount val="5"/>
                <c:pt idx="0">
                  <c:v>762661.25</c:v>
                </c:pt>
                <c:pt idx="1">
                  <c:v>641439.45000000007</c:v>
                </c:pt>
                <c:pt idx="2">
                  <c:v>576616.86999999965</c:v>
                </c:pt>
                <c:pt idx="3">
                  <c:v>533558.34</c:v>
                </c:pt>
                <c:pt idx="4">
                  <c:v>498786.51000000018</c:v>
                </c:pt>
              </c:numCache>
            </c:numRef>
          </c:val>
          <c:extLst>
            <c:ext xmlns:c16="http://schemas.microsoft.com/office/drawing/2014/chart" uri="{C3380CC4-5D6E-409C-BE32-E72D297353CC}">
              <c16:uniqueId val="{00000000-6114-4957-8ED1-5CC79CA0411D}"/>
            </c:ext>
          </c:extLst>
        </c:ser>
        <c:dLbls>
          <c:dLblPos val="outEnd"/>
          <c:showLegendKey val="0"/>
          <c:showVal val="1"/>
          <c:showCatName val="0"/>
          <c:showSerName val="0"/>
          <c:showPercent val="0"/>
          <c:showBubbleSize val="0"/>
        </c:dLbls>
        <c:gapWidth val="100"/>
        <c:overlap val="-24"/>
        <c:axId val="2006996432"/>
        <c:axId val="2006994512"/>
      </c:barChart>
      <c:catAx>
        <c:axId val="2006996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994512"/>
        <c:crosses val="autoZero"/>
        <c:auto val="1"/>
        <c:lblAlgn val="ctr"/>
        <c:lblOffset val="100"/>
        <c:noMultiLvlLbl val="0"/>
      </c:catAx>
      <c:valAx>
        <c:axId val="2006994512"/>
        <c:scaling>
          <c:orientation val="minMax"/>
        </c:scaling>
        <c:delete val="0"/>
        <c:axPos val="l"/>
        <c:majorGridlines>
          <c:spPr>
            <a:ln w="9525" cap="flat" cmpd="sng" algn="ctr">
              <a:solidFill>
                <a:schemeClr val="lt1">
                  <a:lumMod val="95000"/>
                  <a:alpha val="10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996432"/>
        <c:crosses val="autoZero"/>
        <c:crossBetween val="between"/>
      </c:valAx>
      <c:spPr>
        <a:noFill/>
        <a:ln>
          <a:noFill/>
        </a:ln>
        <a:effectLst/>
      </c:spPr>
    </c:plotArea>
    <c:legend>
      <c:legendPos val="r"/>
      <c:layout>
        <c:manualLayout>
          <c:xMode val="edge"/>
          <c:yMode val="edge"/>
          <c:x val="0.88498140857392826"/>
          <c:y val="3.984908136482939E-2"/>
          <c:w val="9.5574146981627292E-2"/>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129540</xdr:colOff>
      <xdr:row>3</xdr:row>
      <xdr:rowOff>95250</xdr:rowOff>
    </xdr:from>
    <xdr:to>
      <xdr:col>12</xdr:col>
      <xdr:colOff>434340</xdr:colOff>
      <xdr:row>18</xdr:row>
      <xdr:rowOff>95250</xdr:rowOff>
    </xdr:to>
    <xdr:graphicFrame macro="">
      <xdr:nvGraphicFramePr>
        <xdr:cNvPr id="2" name="Chart 1">
          <a:extLst>
            <a:ext uri="{FF2B5EF4-FFF2-40B4-BE49-F238E27FC236}">
              <a16:creationId xmlns:a16="http://schemas.microsoft.com/office/drawing/2014/main" id="{E67BECFF-DA7B-CD79-5BDB-C40BDD87F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129540</xdr:colOff>
      <xdr:row>18</xdr:row>
      <xdr:rowOff>129540</xdr:rowOff>
    </xdr:from>
    <xdr:to>
      <xdr:col>16</xdr:col>
      <xdr:colOff>129540</xdr:colOff>
      <xdr:row>32</xdr:row>
      <xdr:rowOff>36195</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396F824E-B3E9-D93F-3C5B-C6EA3FE851B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9540240" y="3421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594360</xdr:colOff>
      <xdr:row>3</xdr:row>
      <xdr:rowOff>106680</xdr:rowOff>
    </xdr:from>
    <xdr:to>
      <xdr:col>19</xdr:col>
      <xdr:colOff>594360</xdr:colOff>
      <xdr:row>17</xdr:row>
      <xdr:rowOff>13335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0EA36EAF-7B59-9F05-9D91-197A57B315E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833860" y="6553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144780</xdr:colOff>
      <xdr:row>3</xdr:row>
      <xdr:rowOff>114300</xdr:rowOff>
    </xdr:from>
    <xdr:to>
      <xdr:col>16</xdr:col>
      <xdr:colOff>144780</xdr:colOff>
      <xdr:row>17</xdr:row>
      <xdr:rowOff>20955</xdr:rowOff>
    </xdr:to>
    <mc:AlternateContent xmlns:mc="http://schemas.openxmlformats.org/markup-compatibility/2006" xmlns:a14="http://schemas.microsoft.com/office/drawing/2010/main">
      <mc:Choice Requires="a14">
        <xdr:graphicFrame macro="">
          <xdr:nvGraphicFramePr>
            <xdr:cNvPr id="5" name="Payment Method">
              <a:extLst>
                <a:ext uri="{FF2B5EF4-FFF2-40B4-BE49-F238E27FC236}">
                  <a16:creationId xmlns:a16="http://schemas.microsoft.com/office/drawing/2014/main" id="{2F8854D1-28EF-B676-585A-369D2E9D60F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9555480" y="662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22860</xdr:colOff>
      <xdr:row>18</xdr:row>
      <xdr:rowOff>91440</xdr:rowOff>
    </xdr:from>
    <xdr:to>
      <xdr:col>20</xdr:col>
      <xdr:colOff>22860</xdr:colOff>
      <xdr:row>31</xdr:row>
      <xdr:rowOff>180975</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C87377DB-DD1A-9BE9-BB22-B11D7043F8F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871960" y="3383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2</xdr:row>
      <xdr:rowOff>171450</xdr:rowOff>
    </xdr:from>
    <xdr:to>
      <xdr:col>11</xdr:col>
      <xdr:colOff>15240</xdr:colOff>
      <xdr:row>17</xdr:row>
      <xdr:rowOff>171450</xdr:rowOff>
    </xdr:to>
    <xdr:graphicFrame macro="">
      <xdr:nvGraphicFramePr>
        <xdr:cNvPr id="2" name="Chart 1">
          <a:extLst>
            <a:ext uri="{FF2B5EF4-FFF2-40B4-BE49-F238E27FC236}">
              <a16:creationId xmlns:a16="http://schemas.microsoft.com/office/drawing/2014/main" id="{C94E01AB-8674-8D5B-713F-0C9B12B7EF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xdr:colOff>
      <xdr:row>2</xdr:row>
      <xdr:rowOff>26670</xdr:rowOff>
    </xdr:from>
    <xdr:to>
      <xdr:col>10</xdr:col>
      <xdr:colOff>342900</xdr:colOff>
      <xdr:row>17</xdr:row>
      <xdr:rowOff>26670</xdr:rowOff>
    </xdr:to>
    <xdr:graphicFrame macro="">
      <xdr:nvGraphicFramePr>
        <xdr:cNvPr id="2" name="Chart 1">
          <a:extLst>
            <a:ext uri="{FF2B5EF4-FFF2-40B4-BE49-F238E27FC236}">
              <a16:creationId xmlns:a16="http://schemas.microsoft.com/office/drawing/2014/main" id="{4E47A2B1-B79C-CBDC-0B6D-A48534D644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37477</xdr:colOff>
      <xdr:row>16</xdr:row>
      <xdr:rowOff>49966</xdr:rowOff>
    </xdr:from>
    <xdr:to>
      <xdr:col>7</xdr:col>
      <xdr:colOff>467194</xdr:colOff>
      <xdr:row>31</xdr:row>
      <xdr:rowOff>49966</xdr:rowOff>
    </xdr:to>
    <xdr:graphicFrame macro="">
      <xdr:nvGraphicFramePr>
        <xdr:cNvPr id="2" name="Chart 1">
          <a:extLst>
            <a:ext uri="{FF2B5EF4-FFF2-40B4-BE49-F238E27FC236}">
              <a16:creationId xmlns:a16="http://schemas.microsoft.com/office/drawing/2014/main" id="{3C762F4C-6314-478E-9D62-BABA7D180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237344</xdr:colOff>
      <xdr:row>16</xdr:row>
      <xdr:rowOff>62458</xdr:rowOff>
    </xdr:from>
    <xdr:to>
      <xdr:col>15</xdr:col>
      <xdr:colOff>542143</xdr:colOff>
      <xdr:row>31</xdr:row>
      <xdr:rowOff>62458</xdr:rowOff>
    </xdr:to>
    <xdr:graphicFrame macro="">
      <xdr:nvGraphicFramePr>
        <xdr:cNvPr id="3" name="Chart 2">
          <a:extLst>
            <a:ext uri="{FF2B5EF4-FFF2-40B4-BE49-F238E27FC236}">
              <a16:creationId xmlns:a16="http://schemas.microsoft.com/office/drawing/2014/main" id="{F7C06139-A555-4E46-A746-40012B91C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237345</xdr:colOff>
      <xdr:row>16</xdr:row>
      <xdr:rowOff>62459</xdr:rowOff>
    </xdr:from>
    <xdr:to>
      <xdr:col>23</xdr:col>
      <xdr:colOff>542145</xdr:colOff>
      <xdr:row>31</xdr:row>
      <xdr:rowOff>62459</xdr:rowOff>
    </xdr:to>
    <xdr:graphicFrame macro="">
      <xdr:nvGraphicFramePr>
        <xdr:cNvPr id="4" name="Chart 3">
          <a:extLst>
            <a:ext uri="{FF2B5EF4-FFF2-40B4-BE49-F238E27FC236}">
              <a16:creationId xmlns:a16="http://schemas.microsoft.com/office/drawing/2014/main" id="{8317781A-ED73-4BA1-A40D-7F23E31BF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387246</xdr:colOff>
      <xdr:row>3</xdr:row>
      <xdr:rowOff>49966</xdr:rowOff>
    </xdr:from>
    <xdr:to>
      <xdr:col>12</xdr:col>
      <xdr:colOff>449704</xdr:colOff>
      <xdr:row>6</xdr:row>
      <xdr:rowOff>112426</xdr:rowOff>
    </xdr:to>
    <mc:AlternateContent xmlns:mc="http://schemas.openxmlformats.org/markup-compatibility/2006">
      <mc:Choice xmlns:a14="http://schemas.microsoft.com/office/drawing/2010/main" Requires="a14">
        <xdr:graphicFrame macro="">
          <xdr:nvGraphicFramePr>
            <xdr:cNvPr id="5" name="Payment Method 1">
              <a:extLst>
                <a:ext uri="{FF2B5EF4-FFF2-40B4-BE49-F238E27FC236}">
                  <a16:creationId xmlns:a16="http://schemas.microsoft.com/office/drawing/2014/main" id="{D97AFF3F-F89A-4233-AFBB-E2324D6E1E22}"/>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4996721" y="1086786"/>
              <a:ext cx="3735049" cy="874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424721</xdr:colOff>
      <xdr:row>3</xdr:row>
      <xdr:rowOff>99935</xdr:rowOff>
    </xdr:from>
    <xdr:to>
      <xdr:col>23</xdr:col>
      <xdr:colOff>537148</xdr:colOff>
      <xdr:row>11</xdr:row>
      <xdr:rowOff>87444</xdr:rowOff>
    </xdr:to>
    <mc:AlternateContent xmlns:mc="http://schemas.openxmlformats.org/markup-compatibility/2006">
      <mc:Choice xmlns:a14="http://schemas.microsoft.com/office/drawing/2010/main" Requires="a14">
        <xdr:graphicFrame macro="">
          <xdr:nvGraphicFramePr>
            <xdr:cNvPr id="6" name="Category 1">
              <a:extLst>
                <a:ext uri="{FF2B5EF4-FFF2-40B4-BE49-F238E27FC236}">
                  <a16:creationId xmlns:a16="http://schemas.microsoft.com/office/drawing/2014/main" id="{9EF8CAB8-5C91-4FE8-8AB9-566F19E35CF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2991475" y="1136755"/>
              <a:ext cx="2560821" cy="2198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124919</xdr:colOff>
      <xdr:row>8</xdr:row>
      <xdr:rowOff>174889</xdr:rowOff>
    </xdr:from>
    <xdr:to>
      <xdr:col>11</xdr:col>
      <xdr:colOff>135936</xdr:colOff>
      <xdr:row>10</xdr:row>
      <xdr:rowOff>187382</xdr:rowOff>
    </xdr:to>
    <mc:AlternateContent xmlns:mc="http://schemas.openxmlformats.org/markup-compatibility/2006">
      <mc:Choice xmlns:a14="http://schemas.microsoft.com/office/drawing/2010/main" Requires="a14">
        <xdr:graphicFrame macro="">
          <xdr:nvGraphicFramePr>
            <xdr:cNvPr id="7" name="Type 1">
              <a:extLst>
                <a:ext uri="{FF2B5EF4-FFF2-40B4-BE49-F238E27FC236}">
                  <a16:creationId xmlns:a16="http://schemas.microsoft.com/office/drawing/2014/main" id="{85A47D8A-0B40-4C09-A5E0-2AFBA18C3FD5}"/>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dr:sp macro="" textlink="">
          <xdr:nvSpPr>
            <xdr:cNvPr id="0" name=""/>
            <xdr:cNvSpPr>
              <a:spLocks noTextEdit="1"/>
            </xdr:cNvSpPr>
          </xdr:nvSpPr>
          <xdr:spPr>
            <a:xfrm>
              <a:off x="5958591" y="2610791"/>
              <a:ext cx="1847312" cy="5996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299802</xdr:colOff>
      <xdr:row>3</xdr:row>
      <xdr:rowOff>79822</xdr:rowOff>
    </xdr:from>
    <xdr:to>
      <xdr:col>18</xdr:col>
      <xdr:colOff>187375</xdr:colOff>
      <xdr:row>10</xdr:row>
      <xdr:rowOff>87443</xdr:rowOff>
    </xdr:to>
    <mc:AlternateContent xmlns:mc="http://schemas.openxmlformats.org/markup-compatibility/2006">
      <mc:Choice xmlns:a14="http://schemas.microsoft.com/office/drawing/2010/main" Requires="a14">
        <xdr:graphicFrame macro="">
          <xdr:nvGraphicFramePr>
            <xdr:cNvPr id="8" name="Month 1">
              <a:extLst>
                <a:ext uri="{FF2B5EF4-FFF2-40B4-BE49-F238E27FC236}">
                  <a16:creationId xmlns:a16="http://schemas.microsoft.com/office/drawing/2014/main" id="{27C06DCB-B8FE-494D-AE78-DE08EEB08E7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806064" y="1116642"/>
              <a:ext cx="2335967" cy="1993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MMADEEP RAMTEKE" refreshedDate="45950.897250925926" createdVersion="8" refreshedVersion="8" minRefreshableVersion="3" recordCount="899" xr:uid="{36EE49EE-CFBA-447B-92F5-020C5577BE5A}">
  <cacheSource type="worksheet">
    <worksheetSource name="Transactions"/>
  </cacheSource>
  <cacheFields count="13">
    <cacheField name="Date" numFmtId="14">
      <sharedItems containsSemiMixedTypes="0" containsNonDate="0" containsDate="1" containsString="0" minDate="2024-01-01T00:00:00" maxDate="2025-01-01T00:00:00" count="366">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Time" numFmtId="164">
      <sharedItems/>
    </cacheField>
    <cacheField name="Type" numFmtId="0">
      <sharedItems count="2">
        <s v="Expense"/>
        <s v="Income"/>
      </sharedItems>
    </cacheField>
    <cacheField name="Category" numFmtId="0">
      <sharedItems count="14">
        <s v="Insurance"/>
        <s v="Investments"/>
        <s v="Groceries"/>
        <s v="Utilities"/>
        <s v="Transportation"/>
        <s v="Entertainment"/>
        <s v="Rent"/>
        <s v="Healthcare"/>
        <s v="Savings"/>
        <s v="Dining Out"/>
        <s v="Miscellaneous"/>
        <s v="Gifts"/>
        <s v="Freelance"/>
        <s v="Salary"/>
      </sharedItems>
    </cacheField>
    <cacheField name="Description" numFmtId="0">
      <sharedItems/>
    </cacheField>
    <cacheField name="Amount" numFmtId="44">
      <sharedItems containsSemiMixedTypes="0" containsString="0" containsNumber="1" minValue="56.1" maxValue="87571.16"/>
    </cacheField>
    <cacheField name="Payment Method" numFmtId="0">
      <sharedItems count="5">
        <s v="Credit Card"/>
        <s v="UPI"/>
        <s v="Bank Transfer"/>
        <s v="Debit Card"/>
        <s v="Cash"/>
      </sharedItems>
    </cacheField>
    <cacheField name="Month (Number)" numFmtId="0">
      <sharedItems containsSemiMixedTypes="0" containsString="0" containsNumber="1" containsInteger="1" minValue="1" maxValue="12"/>
    </cacheField>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4" maxValue="2024"/>
    </cacheField>
    <cacheField name="Month Year" numFmtId="0">
      <sharedItems count="12">
        <s v="January 2024"/>
        <s v="February 2024"/>
        <s v="March 2024"/>
        <s v="April 2024"/>
        <s v="May 2024"/>
        <s v="June 2024"/>
        <s v="July 2024"/>
        <s v="August 2024"/>
        <s v="September 2024"/>
        <s v="October 2024"/>
        <s v="November 2024"/>
        <s v="December 2024"/>
      </sharedItems>
    </cacheField>
    <cacheField name="Signed Amount" numFmtId="44">
      <sharedItems containsSemiMixedTypes="0" containsString="0" containsNumber="1" minValue="-4998.58" maxValue="87571.16"/>
    </cacheField>
    <cacheField name="Is Income"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8795711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9">
  <r>
    <x v="0"/>
    <s v="03:10"/>
    <x v="0"/>
    <x v="0"/>
    <s v="Miscellaneous expense"/>
    <n v="3909.47"/>
    <x v="0"/>
    <n v="1"/>
    <x v="0"/>
    <n v="2024"/>
    <x v="0"/>
    <n v="-3909.47"/>
    <n v="0"/>
  </r>
  <r>
    <x v="0"/>
    <s v="09:55"/>
    <x v="0"/>
    <x v="1"/>
    <s v="Transportation expense"/>
    <n v="757.19"/>
    <x v="1"/>
    <n v="1"/>
    <x v="0"/>
    <n v="2024"/>
    <x v="0"/>
    <n v="-757.19"/>
    <n v="0"/>
  </r>
  <r>
    <x v="0"/>
    <s v="05:05"/>
    <x v="1"/>
    <x v="1"/>
    <s v="Monthly income"/>
    <n v="87571.16"/>
    <x v="2"/>
    <n v="1"/>
    <x v="0"/>
    <n v="2024"/>
    <x v="0"/>
    <n v="87571.16"/>
    <n v="1"/>
  </r>
  <r>
    <x v="0"/>
    <s v="20:12"/>
    <x v="0"/>
    <x v="2"/>
    <s v="Utilities expense"/>
    <n v="544.88"/>
    <x v="1"/>
    <n v="1"/>
    <x v="0"/>
    <n v="2024"/>
    <x v="0"/>
    <n v="-544.88"/>
    <n v="0"/>
  </r>
  <r>
    <x v="1"/>
    <s v="23:46"/>
    <x v="0"/>
    <x v="2"/>
    <s v="Insurance expense"/>
    <n v="4170.59"/>
    <x v="3"/>
    <n v="1"/>
    <x v="0"/>
    <n v="2024"/>
    <x v="0"/>
    <n v="-4170.59"/>
    <n v="0"/>
  </r>
  <r>
    <x v="1"/>
    <s v="08:30"/>
    <x v="0"/>
    <x v="2"/>
    <s v="Entertainment expense"/>
    <n v="3106.53"/>
    <x v="3"/>
    <n v="1"/>
    <x v="0"/>
    <n v="2024"/>
    <x v="0"/>
    <n v="-3106.53"/>
    <n v="0"/>
  </r>
  <r>
    <x v="2"/>
    <s v="10:25"/>
    <x v="0"/>
    <x v="2"/>
    <s v="Investments expense"/>
    <n v="1491.58"/>
    <x v="1"/>
    <n v="1"/>
    <x v="0"/>
    <n v="2024"/>
    <x v="0"/>
    <n v="-1491.58"/>
    <n v="0"/>
  </r>
  <r>
    <x v="2"/>
    <s v="18:38"/>
    <x v="0"/>
    <x v="3"/>
    <s v="Utilities expense"/>
    <n v="1943.19"/>
    <x v="4"/>
    <n v="1"/>
    <x v="0"/>
    <n v="2024"/>
    <x v="0"/>
    <n v="-1943.19"/>
    <n v="0"/>
  </r>
  <r>
    <x v="3"/>
    <s v="17:47"/>
    <x v="0"/>
    <x v="4"/>
    <s v="Entertainment expense"/>
    <n v="3057.35"/>
    <x v="0"/>
    <n v="1"/>
    <x v="0"/>
    <n v="2024"/>
    <x v="0"/>
    <n v="-3057.35"/>
    <n v="0"/>
  </r>
  <r>
    <x v="3"/>
    <s v="20:52"/>
    <x v="0"/>
    <x v="4"/>
    <s v="Rent expense"/>
    <n v="4746.9799999999996"/>
    <x v="4"/>
    <n v="1"/>
    <x v="0"/>
    <n v="2024"/>
    <x v="0"/>
    <n v="-4746.9799999999996"/>
    <n v="0"/>
  </r>
  <r>
    <x v="3"/>
    <s v="21:00"/>
    <x v="0"/>
    <x v="5"/>
    <s v="Savings expense"/>
    <n v="1557.84"/>
    <x v="0"/>
    <n v="1"/>
    <x v="0"/>
    <n v="2024"/>
    <x v="0"/>
    <n v="-1557.84"/>
    <n v="0"/>
  </r>
  <r>
    <x v="3"/>
    <s v="12:43"/>
    <x v="0"/>
    <x v="6"/>
    <s v="Healthcare expense"/>
    <n v="3069.48"/>
    <x v="4"/>
    <n v="1"/>
    <x v="0"/>
    <n v="2024"/>
    <x v="0"/>
    <n v="-3069.48"/>
    <n v="0"/>
  </r>
  <r>
    <x v="4"/>
    <s v="10:30"/>
    <x v="0"/>
    <x v="2"/>
    <s v="Groceries expense"/>
    <n v="1330.96"/>
    <x v="4"/>
    <n v="1"/>
    <x v="0"/>
    <n v="2024"/>
    <x v="0"/>
    <n v="-1330.96"/>
    <n v="0"/>
  </r>
  <r>
    <x v="4"/>
    <s v="23:31"/>
    <x v="0"/>
    <x v="7"/>
    <s v="Dining Out expense"/>
    <n v="1079.31"/>
    <x v="4"/>
    <n v="1"/>
    <x v="0"/>
    <n v="2024"/>
    <x v="0"/>
    <n v="-1079.31"/>
    <n v="0"/>
  </r>
  <r>
    <x v="4"/>
    <s v="11:44"/>
    <x v="0"/>
    <x v="2"/>
    <s v="Rent expense"/>
    <n v="3886.91"/>
    <x v="3"/>
    <n v="1"/>
    <x v="0"/>
    <n v="2024"/>
    <x v="0"/>
    <n v="-3886.91"/>
    <n v="0"/>
  </r>
  <r>
    <x v="5"/>
    <s v="15:17"/>
    <x v="0"/>
    <x v="8"/>
    <s v="Insurance expense"/>
    <n v="2873.7"/>
    <x v="4"/>
    <n v="1"/>
    <x v="0"/>
    <n v="2024"/>
    <x v="0"/>
    <n v="-2873.7"/>
    <n v="0"/>
  </r>
  <r>
    <x v="5"/>
    <s v="10:46"/>
    <x v="0"/>
    <x v="2"/>
    <s v="Insurance expense"/>
    <n v="4230.4399999999996"/>
    <x v="0"/>
    <n v="1"/>
    <x v="0"/>
    <n v="2024"/>
    <x v="0"/>
    <n v="-4230.4399999999996"/>
    <n v="0"/>
  </r>
  <r>
    <x v="6"/>
    <s v="22:19"/>
    <x v="0"/>
    <x v="5"/>
    <s v="Investments expense"/>
    <n v="1516.55"/>
    <x v="0"/>
    <n v="1"/>
    <x v="0"/>
    <n v="2024"/>
    <x v="0"/>
    <n v="-1516.55"/>
    <n v="0"/>
  </r>
  <r>
    <x v="6"/>
    <s v="20:48"/>
    <x v="0"/>
    <x v="5"/>
    <s v="Insurance expense"/>
    <n v="1815.93"/>
    <x v="4"/>
    <n v="1"/>
    <x v="0"/>
    <n v="2024"/>
    <x v="0"/>
    <n v="-1815.93"/>
    <n v="0"/>
  </r>
  <r>
    <x v="7"/>
    <s v="02:10"/>
    <x v="0"/>
    <x v="2"/>
    <s v="Investments expense"/>
    <n v="3872.61"/>
    <x v="4"/>
    <n v="1"/>
    <x v="0"/>
    <n v="2024"/>
    <x v="0"/>
    <n v="-3872.61"/>
    <n v="0"/>
  </r>
  <r>
    <x v="8"/>
    <s v="11:15"/>
    <x v="0"/>
    <x v="2"/>
    <s v="Miscellaneous expense"/>
    <n v="1034.27"/>
    <x v="4"/>
    <n v="1"/>
    <x v="0"/>
    <n v="2024"/>
    <x v="0"/>
    <n v="-1034.27"/>
    <n v="0"/>
  </r>
  <r>
    <x v="8"/>
    <s v="09:48"/>
    <x v="0"/>
    <x v="7"/>
    <s v="Groceries expense"/>
    <n v="3049.5"/>
    <x v="3"/>
    <n v="1"/>
    <x v="0"/>
    <n v="2024"/>
    <x v="0"/>
    <n v="-3049.5"/>
    <n v="0"/>
  </r>
  <r>
    <x v="8"/>
    <s v="11:04"/>
    <x v="0"/>
    <x v="3"/>
    <s v="Investments expense"/>
    <n v="4579.05"/>
    <x v="0"/>
    <n v="1"/>
    <x v="0"/>
    <n v="2024"/>
    <x v="0"/>
    <n v="-4579.05"/>
    <n v="0"/>
  </r>
  <r>
    <x v="8"/>
    <s v="17:06"/>
    <x v="0"/>
    <x v="9"/>
    <s v="Rent expense"/>
    <n v="522.28"/>
    <x v="1"/>
    <n v="1"/>
    <x v="0"/>
    <n v="2024"/>
    <x v="0"/>
    <n v="-522.28"/>
    <n v="0"/>
  </r>
  <r>
    <x v="9"/>
    <s v="11:59"/>
    <x v="0"/>
    <x v="9"/>
    <s v="Entertainment expense"/>
    <n v="3661.55"/>
    <x v="4"/>
    <n v="1"/>
    <x v="0"/>
    <n v="2024"/>
    <x v="0"/>
    <n v="-3661.55"/>
    <n v="0"/>
  </r>
  <r>
    <x v="9"/>
    <s v="01:20"/>
    <x v="0"/>
    <x v="6"/>
    <s v="Utilities expense"/>
    <n v="2387.46"/>
    <x v="0"/>
    <n v="1"/>
    <x v="0"/>
    <n v="2024"/>
    <x v="0"/>
    <n v="-2387.46"/>
    <n v="0"/>
  </r>
  <r>
    <x v="9"/>
    <s v="09:30"/>
    <x v="0"/>
    <x v="10"/>
    <s v="Utilities expense"/>
    <n v="3815.89"/>
    <x v="3"/>
    <n v="1"/>
    <x v="0"/>
    <n v="2024"/>
    <x v="0"/>
    <n v="-3815.89"/>
    <n v="0"/>
  </r>
  <r>
    <x v="10"/>
    <s v="20:02"/>
    <x v="0"/>
    <x v="0"/>
    <s v="Healthcare expense"/>
    <n v="250.15"/>
    <x v="1"/>
    <n v="1"/>
    <x v="0"/>
    <n v="2024"/>
    <x v="0"/>
    <n v="-250.15"/>
    <n v="0"/>
  </r>
  <r>
    <x v="10"/>
    <s v="05:00"/>
    <x v="0"/>
    <x v="4"/>
    <s v="Savings expense"/>
    <n v="2224.7199999999998"/>
    <x v="1"/>
    <n v="1"/>
    <x v="0"/>
    <n v="2024"/>
    <x v="0"/>
    <n v="-2224.7199999999998"/>
    <n v="0"/>
  </r>
  <r>
    <x v="10"/>
    <s v="22:51"/>
    <x v="0"/>
    <x v="2"/>
    <s v="Healthcare expense"/>
    <n v="2403.08"/>
    <x v="0"/>
    <n v="1"/>
    <x v="0"/>
    <n v="2024"/>
    <x v="0"/>
    <n v="-2403.08"/>
    <n v="0"/>
  </r>
  <r>
    <x v="11"/>
    <s v="05:57"/>
    <x v="0"/>
    <x v="0"/>
    <s v="Investments expense"/>
    <n v="572.20000000000005"/>
    <x v="4"/>
    <n v="1"/>
    <x v="0"/>
    <n v="2024"/>
    <x v="0"/>
    <n v="-572.20000000000005"/>
    <n v="0"/>
  </r>
  <r>
    <x v="11"/>
    <s v="16:38"/>
    <x v="0"/>
    <x v="6"/>
    <s v="Dining Out expense"/>
    <n v="4408.32"/>
    <x v="3"/>
    <n v="1"/>
    <x v="0"/>
    <n v="2024"/>
    <x v="0"/>
    <n v="-4408.32"/>
    <n v="0"/>
  </r>
  <r>
    <x v="11"/>
    <s v="06:38"/>
    <x v="0"/>
    <x v="9"/>
    <s v="Entertainment expense"/>
    <n v="1284"/>
    <x v="0"/>
    <n v="1"/>
    <x v="0"/>
    <n v="2024"/>
    <x v="0"/>
    <n v="-1284"/>
    <n v="0"/>
  </r>
  <r>
    <x v="11"/>
    <s v="20:54"/>
    <x v="0"/>
    <x v="5"/>
    <s v="Transportation expense"/>
    <n v="4717.13"/>
    <x v="1"/>
    <n v="1"/>
    <x v="0"/>
    <n v="2024"/>
    <x v="0"/>
    <n v="-4717.13"/>
    <n v="0"/>
  </r>
  <r>
    <x v="12"/>
    <s v="05:27"/>
    <x v="0"/>
    <x v="6"/>
    <s v="Transportation expense"/>
    <n v="4468.17"/>
    <x v="1"/>
    <n v="1"/>
    <x v="0"/>
    <n v="2024"/>
    <x v="0"/>
    <n v="-4468.17"/>
    <n v="0"/>
  </r>
  <r>
    <x v="12"/>
    <s v="21:30"/>
    <x v="0"/>
    <x v="3"/>
    <s v="Healthcare expense"/>
    <n v="4485.6499999999996"/>
    <x v="1"/>
    <n v="1"/>
    <x v="0"/>
    <n v="2024"/>
    <x v="0"/>
    <n v="-4485.6499999999996"/>
    <n v="0"/>
  </r>
  <r>
    <x v="12"/>
    <s v="08:34"/>
    <x v="0"/>
    <x v="8"/>
    <s v="Groceries expense"/>
    <n v="1178.28"/>
    <x v="3"/>
    <n v="1"/>
    <x v="0"/>
    <n v="2024"/>
    <x v="0"/>
    <n v="-1178.28"/>
    <n v="0"/>
  </r>
  <r>
    <x v="12"/>
    <s v="18:48"/>
    <x v="0"/>
    <x v="2"/>
    <s v="Investments expense"/>
    <n v="1558.67"/>
    <x v="3"/>
    <n v="1"/>
    <x v="0"/>
    <n v="2024"/>
    <x v="0"/>
    <n v="-1558.67"/>
    <n v="0"/>
  </r>
  <r>
    <x v="13"/>
    <s v="21:34"/>
    <x v="0"/>
    <x v="5"/>
    <s v="Entertainment expense"/>
    <n v="3477.56"/>
    <x v="3"/>
    <n v="1"/>
    <x v="0"/>
    <n v="2024"/>
    <x v="0"/>
    <n v="-3477.56"/>
    <n v="0"/>
  </r>
  <r>
    <x v="13"/>
    <s v="14:43"/>
    <x v="0"/>
    <x v="3"/>
    <s v="Miscellaneous expense"/>
    <n v="1649.85"/>
    <x v="4"/>
    <n v="1"/>
    <x v="0"/>
    <n v="2024"/>
    <x v="0"/>
    <n v="-1649.85"/>
    <n v="0"/>
  </r>
  <r>
    <x v="13"/>
    <s v="03:19"/>
    <x v="0"/>
    <x v="5"/>
    <s v="Transportation expense"/>
    <n v="1849.97"/>
    <x v="0"/>
    <n v="1"/>
    <x v="0"/>
    <n v="2024"/>
    <x v="0"/>
    <n v="-1849.97"/>
    <n v="0"/>
  </r>
  <r>
    <x v="13"/>
    <s v="01:04"/>
    <x v="0"/>
    <x v="6"/>
    <s v="Healthcare expense"/>
    <n v="2511.38"/>
    <x v="0"/>
    <n v="1"/>
    <x v="0"/>
    <n v="2024"/>
    <x v="0"/>
    <n v="-2511.38"/>
    <n v="0"/>
  </r>
  <r>
    <x v="14"/>
    <s v="13:12"/>
    <x v="0"/>
    <x v="6"/>
    <s v="Groceries expense"/>
    <n v="1370.57"/>
    <x v="3"/>
    <n v="1"/>
    <x v="0"/>
    <n v="2024"/>
    <x v="0"/>
    <n v="-1370.57"/>
    <n v="0"/>
  </r>
  <r>
    <x v="15"/>
    <s v="08:58"/>
    <x v="0"/>
    <x v="4"/>
    <s v="Healthcare expense"/>
    <n v="1429.3"/>
    <x v="0"/>
    <n v="1"/>
    <x v="0"/>
    <n v="2024"/>
    <x v="0"/>
    <n v="-1429.3"/>
    <n v="0"/>
  </r>
  <r>
    <x v="15"/>
    <s v="14:36"/>
    <x v="0"/>
    <x v="9"/>
    <s v="Rent expense"/>
    <n v="2678.13"/>
    <x v="3"/>
    <n v="1"/>
    <x v="0"/>
    <n v="2024"/>
    <x v="0"/>
    <n v="-2678.13"/>
    <n v="0"/>
  </r>
  <r>
    <x v="16"/>
    <s v="12:30"/>
    <x v="0"/>
    <x v="0"/>
    <s v="Groceries expense"/>
    <n v="796.05"/>
    <x v="1"/>
    <n v="1"/>
    <x v="0"/>
    <n v="2024"/>
    <x v="0"/>
    <n v="-796.05"/>
    <n v="0"/>
  </r>
  <r>
    <x v="16"/>
    <s v="17:04"/>
    <x v="0"/>
    <x v="3"/>
    <s v="Groceries expense"/>
    <n v="3654.67"/>
    <x v="4"/>
    <n v="1"/>
    <x v="0"/>
    <n v="2024"/>
    <x v="0"/>
    <n v="-3654.67"/>
    <n v="0"/>
  </r>
  <r>
    <x v="16"/>
    <s v="17:54"/>
    <x v="0"/>
    <x v="5"/>
    <s v="Healthcare expense"/>
    <n v="3377.07"/>
    <x v="1"/>
    <n v="1"/>
    <x v="0"/>
    <n v="2024"/>
    <x v="0"/>
    <n v="-3377.07"/>
    <n v="0"/>
  </r>
  <r>
    <x v="16"/>
    <s v="23:48"/>
    <x v="0"/>
    <x v="4"/>
    <s v="Rent expense"/>
    <n v="3185.97"/>
    <x v="1"/>
    <n v="1"/>
    <x v="0"/>
    <n v="2024"/>
    <x v="0"/>
    <n v="-3185.97"/>
    <n v="0"/>
  </r>
  <r>
    <x v="17"/>
    <s v="16:37"/>
    <x v="0"/>
    <x v="9"/>
    <s v="Utilities expense"/>
    <n v="2974.92"/>
    <x v="1"/>
    <n v="1"/>
    <x v="0"/>
    <n v="2024"/>
    <x v="0"/>
    <n v="-2974.92"/>
    <n v="0"/>
  </r>
  <r>
    <x v="17"/>
    <s v="16:53"/>
    <x v="0"/>
    <x v="6"/>
    <s v="Savings expense"/>
    <n v="2584.86"/>
    <x v="1"/>
    <n v="1"/>
    <x v="0"/>
    <n v="2024"/>
    <x v="0"/>
    <n v="-2584.86"/>
    <n v="0"/>
  </r>
  <r>
    <x v="18"/>
    <s v="15:19"/>
    <x v="0"/>
    <x v="9"/>
    <s v="Transportation expense"/>
    <n v="4705.59"/>
    <x v="4"/>
    <n v="1"/>
    <x v="0"/>
    <n v="2024"/>
    <x v="0"/>
    <n v="-4705.59"/>
    <n v="0"/>
  </r>
  <r>
    <x v="18"/>
    <s v="19:25"/>
    <x v="0"/>
    <x v="3"/>
    <s v="Rent expense"/>
    <n v="4196.67"/>
    <x v="1"/>
    <n v="1"/>
    <x v="0"/>
    <n v="2024"/>
    <x v="0"/>
    <n v="-4196.67"/>
    <n v="0"/>
  </r>
  <r>
    <x v="18"/>
    <s v="10:59"/>
    <x v="0"/>
    <x v="3"/>
    <s v="Investments expense"/>
    <n v="1084.9000000000001"/>
    <x v="1"/>
    <n v="1"/>
    <x v="0"/>
    <n v="2024"/>
    <x v="0"/>
    <n v="-1084.9000000000001"/>
    <n v="0"/>
  </r>
  <r>
    <x v="18"/>
    <s v="05:08"/>
    <x v="0"/>
    <x v="8"/>
    <s v="Utilities expense"/>
    <n v="1181.32"/>
    <x v="4"/>
    <n v="1"/>
    <x v="0"/>
    <n v="2024"/>
    <x v="0"/>
    <n v="-1181.32"/>
    <n v="0"/>
  </r>
  <r>
    <x v="19"/>
    <s v="09:01"/>
    <x v="0"/>
    <x v="10"/>
    <s v="Transportation expense"/>
    <n v="2671.77"/>
    <x v="3"/>
    <n v="1"/>
    <x v="0"/>
    <n v="2024"/>
    <x v="0"/>
    <n v="-2671.77"/>
    <n v="0"/>
  </r>
  <r>
    <x v="19"/>
    <s v="11:12"/>
    <x v="0"/>
    <x v="10"/>
    <s v="Entertainment expense"/>
    <n v="4507.07"/>
    <x v="1"/>
    <n v="1"/>
    <x v="0"/>
    <n v="2024"/>
    <x v="0"/>
    <n v="-4507.07"/>
    <n v="0"/>
  </r>
  <r>
    <x v="20"/>
    <s v="09:14"/>
    <x v="0"/>
    <x v="3"/>
    <s v="Utilities expense"/>
    <n v="3516.77"/>
    <x v="4"/>
    <n v="1"/>
    <x v="0"/>
    <n v="2024"/>
    <x v="0"/>
    <n v="-3516.77"/>
    <n v="0"/>
  </r>
  <r>
    <x v="20"/>
    <s v="01:25"/>
    <x v="0"/>
    <x v="8"/>
    <s v="Insurance expense"/>
    <n v="2052.3200000000002"/>
    <x v="0"/>
    <n v="1"/>
    <x v="0"/>
    <n v="2024"/>
    <x v="0"/>
    <n v="-2052.3200000000002"/>
    <n v="0"/>
  </r>
  <r>
    <x v="20"/>
    <s v="11:04"/>
    <x v="0"/>
    <x v="9"/>
    <s v="Miscellaneous expense"/>
    <n v="4681.3900000000003"/>
    <x v="4"/>
    <n v="1"/>
    <x v="0"/>
    <n v="2024"/>
    <x v="0"/>
    <n v="-4681.3900000000003"/>
    <n v="0"/>
  </r>
  <r>
    <x v="21"/>
    <s v="17:46"/>
    <x v="0"/>
    <x v="9"/>
    <s v="Utilities expense"/>
    <n v="1892.8"/>
    <x v="0"/>
    <n v="1"/>
    <x v="0"/>
    <n v="2024"/>
    <x v="0"/>
    <n v="-1892.8"/>
    <n v="0"/>
  </r>
  <r>
    <x v="21"/>
    <s v="10:40"/>
    <x v="0"/>
    <x v="9"/>
    <s v="Rent expense"/>
    <n v="846"/>
    <x v="3"/>
    <n v="1"/>
    <x v="0"/>
    <n v="2024"/>
    <x v="0"/>
    <n v="-846"/>
    <n v="0"/>
  </r>
  <r>
    <x v="22"/>
    <s v="21:02"/>
    <x v="0"/>
    <x v="9"/>
    <s v="Investments expense"/>
    <n v="920.83"/>
    <x v="4"/>
    <n v="1"/>
    <x v="0"/>
    <n v="2024"/>
    <x v="0"/>
    <n v="-920.83"/>
    <n v="0"/>
  </r>
  <r>
    <x v="22"/>
    <s v="17:33"/>
    <x v="0"/>
    <x v="6"/>
    <s v="Entertainment expense"/>
    <n v="935.17"/>
    <x v="4"/>
    <n v="1"/>
    <x v="0"/>
    <n v="2024"/>
    <x v="0"/>
    <n v="-935.17"/>
    <n v="0"/>
  </r>
  <r>
    <x v="23"/>
    <s v="13:19"/>
    <x v="0"/>
    <x v="7"/>
    <s v="Utilities expense"/>
    <n v="3305.18"/>
    <x v="0"/>
    <n v="1"/>
    <x v="0"/>
    <n v="2024"/>
    <x v="0"/>
    <n v="-3305.18"/>
    <n v="0"/>
  </r>
  <r>
    <x v="23"/>
    <s v="20:23"/>
    <x v="0"/>
    <x v="5"/>
    <s v="Miscellaneous expense"/>
    <n v="1870.19"/>
    <x v="1"/>
    <n v="1"/>
    <x v="0"/>
    <n v="2024"/>
    <x v="0"/>
    <n v="-1870.19"/>
    <n v="0"/>
  </r>
  <r>
    <x v="23"/>
    <s v="12:19"/>
    <x v="0"/>
    <x v="6"/>
    <s v="Dining Out expense"/>
    <n v="4895.5200000000004"/>
    <x v="1"/>
    <n v="1"/>
    <x v="0"/>
    <n v="2024"/>
    <x v="0"/>
    <n v="-4895.5200000000004"/>
    <n v="0"/>
  </r>
  <r>
    <x v="23"/>
    <s v="14:08"/>
    <x v="0"/>
    <x v="8"/>
    <s v="Miscellaneous expense"/>
    <n v="2200.25"/>
    <x v="0"/>
    <n v="1"/>
    <x v="0"/>
    <n v="2024"/>
    <x v="0"/>
    <n v="-2200.25"/>
    <n v="0"/>
  </r>
  <r>
    <x v="24"/>
    <s v="04:06"/>
    <x v="0"/>
    <x v="9"/>
    <s v="Groceries expense"/>
    <n v="1016.45"/>
    <x v="0"/>
    <n v="1"/>
    <x v="0"/>
    <n v="2024"/>
    <x v="0"/>
    <n v="-1016.45"/>
    <n v="0"/>
  </r>
  <r>
    <x v="24"/>
    <s v="20:14"/>
    <x v="0"/>
    <x v="4"/>
    <s v="Transportation expense"/>
    <n v="170.36"/>
    <x v="0"/>
    <n v="1"/>
    <x v="0"/>
    <n v="2024"/>
    <x v="0"/>
    <n v="-170.36"/>
    <n v="0"/>
  </r>
  <r>
    <x v="25"/>
    <s v="09:51"/>
    <x v="0"/>
    <x v="10"/>
    <s v="Utilities expense"/>
    <n v="4902.6400000000003"/>
    <x v="4"/>
    <n v="1"/>
    <x v="0"/>
    <n v="2024"/>
    <x v="0"/>
    <n v="-4902.6400000000003"/>
    <n v="0"/>
  </r>
  <r>
    <x v="25"/>
    <s v="10:16"/>
    <x v="0"/>
    <x v="6"/>
    <s v="Entertainment expense"/>
    <n v="995.01"/>
    <x v="0"/>
    <n v="1"/>
    <x v="0"/>
    <n v="2024"/>
    <x v="0"/>
    <n v="-995.01"/>
    <n v="0"/>
  </r>
  <r>
    <x v="25"/>
    <s v="07:41"/>
    <x v="0"/>
    <x v="2"/>
    <s v="Entertainment expense"/>
    <n v="4423.3"/>
    <x v="4"/>
    <n v="1"/>
    <x v="0"/>
    <n v="2024"/>
    <x v="0"/>
    <n v="-4423.3"/>
    <n v="0"/>
  </r>
  <r>
    <x v="25"/>
    <s v="12:49"/>
    <x v="0"/>
    <x v="2"/>
    <s v="Insurance expense"/>
    <n v="1687.21"/>
    <x v="3"/>
    <n v="1"/>
    <x v="0"/>
    <n v="2024"/>
    <x v="0"/>
    <n v="-1687.21"/>
    <n v="0"/>
  </r>
  <r>
    <x v="26"/>
    <s v="00:48"/>
    <x v="0"/>
    <x v="1"/>
    <s v="Utilities expense"/>
    <n v="2871.8"/>
    <x v="4"/>
    <n v="1"/>
    <x v="0"/>
    <n v="2024"/>
    <x v="0"/>
    <n v="-2871.8"/>
    <n v="0"/>
  </r>
  <r>
    <x v="26"/>
    <s v="05:42"/>
    <x v="0"/>
    <x v="6"/>
    <s v="Dining Out expense"/>
    <n v="1825.3"/>
    <x v="1"/>
    <n v="1"/>
    <x v="0"/>
    <n v="2024"/>
    <x v="0"/>
    <n v="-1825.3"/>
    <n v="0"/>
  </r>
  <r>
    <x v="26"/>
    <s v="13:20"/>
    <x v="0"/>
    <x v="5"/>
    <s v="Rent expense"/>
    <n v="1646.63"/>
    <x v="4"/>
    <n v="1"/>
    <x v="0"/>
    <n v="2024"/>
    <x v="0"/>
    <n v="-1646.63"/>
    <n v="0"/>
  </r>
  <r>
    <x v="26"/>
    <s v="18:58"/>
    <x v="0"/>
    <x v="4"/>
    <s v="Rent expense"/>
    <n v="2806.17"/>
    <x v="1"/>
    <n v="1"/>
    <x v="0"/>
    <n v="2024"/>
    <x v="0"/>
    <n v="-2806.17"/>
    <n v="0"/>
  </r>
  <r>
    <x v="27"/>
    <s v="03:17"/>
    <x v="0"/>
    <x v="2"/>
    <s v="Dining Out expense"/>
    <n v="1829.48"/>
    <x v="0"/>
    <n v="1"/>
    <x v="0"/>
    <n v="2024"/>
    <x v="0"/>
    <n v="-1829.48"/>
    <n v="0"/>
  </r>
  <r>
    <x v="28"/>
    <s v="05:41"/>
    <x v="0"/>
    <x v="0"/>
    <s v="Utilities expense"/>
    <n v="1318.22"/>
    <x v="4"/>
    <n v="1"/>
    <x v="0"/>
    <n v="2024"/>
    <x v="0"/>
    <n v="-1318.22"/>
    <n v="0"/>
  </r>
  <r>
    <x v="28"/>
    <s v="23:44"/>
    <x v="0"/>
    <x v="8"/>
    <s v="Savings expense"/>
    <n v="75.67"/>
    <x v="4"/>
    <n v="1"/>
    <x v="0"/>
    <n v="2024"/>
    <x v="0"/>
    <n v="-75.67"/>
    <n v="0"/>
  </r>
  <r>
    <x v="29"/>
    <s v="06:54"/>
    <x v="0"/>
    <x v="6"/>
    <s v="Insurance expense"/>
    <n v="3524.74"/>
    <x v="4"/>
    <n v="1"/>
    <x v="0"/>
    <n v="2024"/>
    <x v="0"/>
    <n v="-3524.74"/>
    <n v="0"/>
  </r>
  <r>
    <x v="30"/>
    <s v="09:28"/>
    <x v="0"/>
    <x v="2"/>
    <s v="Healthcare expense"/>
    <n v="3376.53"/>
    <x v="1"/>
    <n v="1"/>
    <x v="0"/>
    <n v="2024"/>
    <x v="0"/>
    <n v="-3376.53"/>
    <n v="0"/>
  </r>
  <r>
    <x v="30"/>
    <s v="12:22"/>
    <x v="0"/>
    <x v="8"/>
    <s v="Healthcare expense"/>
    <n v="186.7"/>
    <x v="3"/>
    <n v="1"/>
    <x v="0"/>
    <n v="2024"/>
    <x v="0"/>
    <n v="-186.7"/>
    <n v="0"/>
  </r>
  <r>
    <x v="31"/>
    <s v="10:37"/>
    <x v="1"/>
    <x v="1"/>
    <s v="Monthly income"/>
    <n v="61518.74"/>
    <x v="2"/>
    <n v="2"/>
    <x v="1"/>
    <n v="2024"/>
    <x v="1"/>
    <n v="61518.74"/>
    <n v="1"/>
  </r>
  <r>
    <x v="31"/>
    <s v="14:05"/>
    <x v="0"/>
    <x v="2"/>
    <s v="Dining Out expense"/>
    <n v="2974.62"/>
    <x v="3"/>
    <n v="2"/>
    <x v="1"/>
    <n v="2024"/>
    <x v="1"/>
    <n v="-2974.62"/>
    <n v="0"/>
  </r>
  <r>
    <x v="32"/>
    <s v="11:55"/>
    <x v="0"/>
    <x v="2"/>
    <s v="Dining Out expense"/>
    <n v="1551.16"/>
    <x v="1"/>
    <n v="2"/>
    <x v="1"/>
    <n v="2024"/>
    <x v="1"/>
    <n v="-1551.16"/>
    <n v="0"/>
  </r>
  <r>
    <x v="33"/>
    <s v="00:27"/>
    <x v="0"/>
    <x v="3"/>
    <s v="Insurance expense"/>
    <n v="3861.47"/>
    <x v="4"/>
    <n v="2"/>
    <x v="1"/>
    <n v="2024"/>
    <x v="1"/>
    <n v="-3861.47"/>
    <n v="0"/>
  </r>
  <r>
    <x v="33"/>
    <s v="02:11"/>
    <x v="0"/>
    <x v="2"/>
    <s v="Rent expense"/>
    <n v="2605.69"/>
    <x v="3"/>
    <n v="2"/>
    <x v="1"/>
    <n v="2024"/>
    <x v="1"/>
    <n v="-2605.69"/>
    <n v="0"/>
  </r>
  <r>
    <x v="33"/>
    <s v="04:41"/>
    <x v="0"/>
    <x v="10"/>
    <s v="Healthcare expense"/>
    <n v="472.47"/>
    <x v="0"/>
    <n v="2"/>
    <x v="1"/>
    <n v="2024"/>
    <x v="1"/>
    <n v="-472.47"/>
    <n v="0"/>
  </r>
  <r>
    <x v="33"/>
    <s v="03:25"/>
    <x v="0"/>
    <x v="6"/>
    <s v="Utilities expense"/>
    <n v="3205.28"/>
    <x v="4"/>
    <n v="2"/>
    <x v="1"/>
    <n v="2024"/>
    <x v="1"/>
    <n v="-3205.28"/>
    <n v="0"/>
  </r>
  <r>
    <x v="34"/>
    <s v="12:25"/>
    <x v="0"/>
    <x v="0"/>
    <s v="Utilities expense"/>
    <n v="2222.91"/>
    <x v="1"/>
    <n v="2"/>
    <x v="1"/>
    <n v="2024"/>
    <x v="1"/>
    <n v="-2222.91"/>
    <n v="0"/>
  </r>
  <r>
    <x v="34"/>
    <s v="00:50"/>
    <x v="0"/>
    <x v="6"/>
    <s v="Savings expense"/>
    <n v="4815.1099999999997"/>
    <x v="1"/>
    <n v="2"/>
    <x v="1"/>
    <n v="2024"/>
    <x v="1"/>
    <n v="-4815.1099999999997"/>
    <n v="0"/>
  </r>
  <r>
    <x v="34"/>
    <s v="17:50"/>
    <x v="0"/>
    <x v="4"/>
    <s v="Entertainment expense"/>
    <n v="338.06"/>
    <x v="3"/>
    <n v="2"/>
    <x v="1"/>
    <n v="2024"/>
    <x v="1"/>
    <n v="-338.06"/>
    <n v="0"/>
  </r>
  <r>
    <x v="35"/>
    <s v="06:05"/>
    <x v="0"/>
    <x v="4"/>
    <s v="Dining Out expense"/>
    <n v="3587.25"/>
    <x v="4"/>
    <n v="2"/>
    <x v="1"/>
    <n v="2024"/>
    <x v="1"/>
    <n v="-3587.25"/>
    <n v="0"/>
  </r>
  <r>
    <x v="36"/>
    <s v="17:44"/>
    <x v="0"/>
    <x v="6"/>
    <s v="Healthcare expense"/>
    <n v="3302.7"/>
    <x v="0"/>
    <n v="2"/>
    <x v="1"/>
    <n v="2024"/>
    <x v="1"/>
    <n v="-3302.7"/>
    <n v="0"/>
  </r>
  <r>
    <x v="37"/>
    <s v="11:12"/>
    <x v="0"/>
    <x v="7"/>
    <s v="Utilities expense"/>
    <n v="1276.27"/>
    <x v="4"/>
    <n v="2"/>
    <x v="1"/>
    <n v="2024"/>
    <x v="1"/>
    <n v="-1276.27"/>
    <n v="0"/>
  </r>
  <r>
    <x v="37"/>
    <s v="03:58"/>
    <x v="0"/>
    <x v="2"/>
    <s v="Dining Out expense"/>
    <n v="121.25"/>
    <x v="3"/>
    <n v="2"/>
    <x v="1"/>
    <n v="2024"/>
    <x v="1"/>
    <n v="-121.25"/>
    <n v="0"/>
  </r>
  <r>
    <x v="38"/>
    <s v="03:20"/>
    <x v="0"/>
    <x v="2"/>
    <s v="Groceries expense"/>
    <n v="1591.5"/>
    <x v="3"/>
    <n v="2"/>
    <x v="1"/>
    <n v="2024"/>
    <x v="1"/>
    <n v="-1591.5"/>
    <n v="0"/>
  </r>
  <r>
    <x v="38"/>
    <s v="18:00"/>
    <x v="0"/>
    <x v="9"/>
    <s v="Savings expense"/>
    <n v="3828.65"/>
    <x v="0"/>
    <n v="2"/>
    <x v="1"/>
    <n v="2024"/>
    <x v="1"/>
    <n v="-3828.65"/>
    <n v="0"/>
  </r>
  <r>
    <x v="38"/>
    <s v="00:07"/>
    <x v="0"/>
    <x v="4"/>
    <s v="Groceries expense"/>
    <n v="2350.14"/>
    <x v="0"/>
    <n v="2"/>
    <x v="1"/>
    <n v="2024"/>
    <x v="1"/>
    <n v="-2350.14"/>
    <n v="0"/>
  </r>
  <r>
    <x v="38"/>
    <s v="17:12"/>
    <x v="0"/>
    <x v="3"/>
    <s v="Savings expense"/>
    <n v="4748.2700000000004"/>
    <x v="4"/>
    <n v="2"/>
    <x v="1"/>
    <n v="2024"/>
    <x v="1"/>
    <n v="-4748.2700000000004"/>
    <n v="0"/>
  </r>
  <r>
    <x v="39"/>
    <s v="07:09"/>
    <x v="0"/>
    <x v="6"/>
    <s v="Savings expense"/>
    <n v="3148.01"/>
    <x v="3"/>
    <n v="2"/>
    <x v="1"/>
    <n v="2024"/>
    <x v="1"/>
    <n v="-3148.01"/>
    <n v="0"/>
  </r>
  <r>
    <x v="39"/>
    <s v="15:30"/>
    <x v="0"/>
    <x v="4"/>
    <s v="Insurance expense"/>
    <n v="3310.53"/>
    <x v="4"/>
    <n v="2"/>
    <x v="1"/>
    <n v="2024"/>
    <x v="1"/>
    <n v="-3310.53"/>
    <n v="0"/>
  </r>
  <r>
    <x v="40"/>
    <s v="19:03"/>
    <x v="0"/>
    <x v="5"/>
    <s v="Miscellaneous expense"/>
    <n v="4014.7"/>
    <x v="4"/>
    <n v="2"/>
    <x v="1"/>
    <n v="2024"/>
    <x v="1"/>
    <n v="-4014.7"/>
    <n v="0"/>
  </r>
  <r>
    <x v="40"/>
    <s v="09:43"/>
    <x v="0"/>
    <x v="3"/>
    <s v="Groceries expense"/>
    <n v="2318.35"/>
    <x v="1"/>
    <n v="2"/>
    <x v="1"/>
    <n v="2024"/>
    <x v="1"/>
    <n v="-2318.35"/>
    <n v="0"/>
  </r>
  <r>
    <x v="40"/>
    <s v="22:57"/>
    <x v="0"/>
    <x v="0"/>
    <s v="Utilities expense"/>
    <n v="4111.1099999999997"/>
    <x v="4"/>
    <n v="2"/>
    <x v="1"/>
    <n v="2024"/>
    <x v="1"/>
    <n v="-4111.1099999999997"/>
    <n v="0"/>
  </r>
  <r>
    <x v="40"/>
    <s v="07:52"/>
    <x v="0"/>
    <x v="2"/>
    <s v="Healthcare expense"/>
    <n v="4724.05"/>
    <x v="4"/>
    <n v="2"/>
    <x v="1"/>
    <n v="2024"/>
    <x v="1"/>
    <n v="-4724.05"/>
    <n v="0"/>
  </r>
  <r>
    <x v="41"/>
    <s v="05:55"/>
    <x v="0"/>
    <x v="6"/>
    <s v="Rent expense"/>
    <n v="242.87"/>
    <x v="3"/>
    <n v="2"/>
    <x v="1"/>
    <n v="2024"/>
    <x v="1"/>
    <n v="-242.87"/>
    <n v="0"/>
  </r>
  <r>
    <x v="41"/>
    <s v="17:57"/>
    <x v="0"/>
    <x v="9"/>
    <s v="Groceries expense"/>
    <n v="3295.83"/>
    <x v="0"/>
    <n v="2"/>
    <x v="1"/>
    <n v="2024"/>
    <x v="1"/>
    <n v="-3295.83"/>
    <n v="0"/>
  </r>
  <r>
    <x v="42"/>
    <s v="02:38"/>
    <x v="0"/>
    <x v="9"/>
    <s v="Rent expense"/>
    <n v="1340.44"/>
    <x v="1"/>
    <n v="2"/>
    <x v="1"/>
    <n v="2024"/>
    <x v="1"/>
    <n v="-1340.44"/>
    <n v="0"/>
  </r>
  <r>
    <x v="42"/>
    <s v="02:36"/>
    <x v="0"/>
    <x v="2"/>
    <s v="Entertainment expense"/>
    <n v="1774.27"/>
    <x v="1"/>
    <n v="2"/>
    <x v="1"/>
    <n v="2024"/>
    <x v="1"/>
    <n v="-1774.27"/>
    <n v="0"/>
  </r>
  <r>
    <x v="43"/>
    <s v="06:53"/>
    <x v="0"/>
    <x v="2"/>
    <s v="Investments expense"/>
    <n v="4027.23"/>
    <x v="0"/>
    <n v="2"/>
    <x v="1"/>
    <n v="2024"/>
    <x v="1"/>
    <n v="-4027.23"/>
    <n v="0"/>
  </r>
  <r>
    <x v="44"/>
    <s v="09:12"/>
    <x v="0"/>
    <x v="2"/>
    <s v="Investments expense"/>
    <n v="2864.18"/>
    <x v="1"/>
    <n v="2"/>
    <x v="1"/>
    <n v="2024"/>
    <x v="1"/>
    <n v="-2864.18"/>
    <n v="0"/>
  </r>
  <r>
    <x v="44"/>
    <s v="09:27"/>
    <x v="0"/>
    <x v="10"/>
    <s v="Transportation expense"/>
    <n v="1891.49"/>
    <x v="1"/>
    <n v="2"/>
    <x v="1"/>
    <n v="2024"/>
    <x v="1"/>
    <n v="-1891.49"/>
    <n v="0"/>
  </r>
  <r>
    <x v="44"/>
    <s v="01:37"/>
    <x v="0"/>
    <x v="5"/>
    <s v="Healthcare expense"/>
    <n v="4657.25"/>
    <x v="0"/>
    <n v="2"/>
    <x v="1"/>
    <n v="2024"/>
    <x v="1"/>
    <n v="-4657.25"/>
    <n v="0"/>
  </r>
  <r>
    <x v="44"/>
    <s v="14:58"/>
    <x v="0"/>
    <x v="6"/>
    <s v="Healthcare expense"/>
    <n v="3766.81"/>
    <x v="0"/>
    <n v="2"/>
    <x v="1"/>
    <n v="2024"/>
    <x v="1"/>
    <n v="-3766.81"/>
    <n v="0"/>
  </r>
  <r>
    <x v="45"/>
    <s v="07:05"/>
    <x v="0"/>
    <x v="1"/>
    <s v="Dining Out expense"/>
    <n v="1523.29"/>
    <x v="1"/>
    <n v="2"/>
    <x v="1"/>
    <n v="2024"/>
    <x v="1"/>
    <n v="-1523.29"/>
    <n v="0"/>
  </r>
  <r>
    <x v="45"/>
    <s v="18:36"/>
    <x v="0"/>
    <x v="3"/>
    <s v="Investments expense"/>
    <n v="4243.3599999999997"/>
    <x v="0"/>
    <n v="2"/>
    <x v="1"/>
    <n v="2024"/>
    <x v="1"/>
    <n v="-4243.3599999999997"/>
    <n v="0"/>
  </r>
  <r>
    <x v="45"/>
    <s v="21:51"/>
    <x v="0"/>
    <x v="2"/>
    <s v="Groceries expense"/>
    <n v="2694.92"/>
    <x v="4"/>
    <n v="2"/>
    <x v="1"/>
    <n v="2024"/>
    <x v="1"/>
    <n v="-2694.92"/>
    <n v="0"/>
  </r>
  <r>
    <x v="46"/>
    <s v="19:23"/>
    <x v="0"/>
    <x v="10"/>
    <s v="Transportation expense"/>
    <n v="2888.52"/>
    <x v="1"/>
    <n v="2"/>
    <x v="1"/>
    <n v="2024"/>
    <x v="1"/>
    <n v="-2888.52"/>
    <n v="0"/>
  </r>
  <r>
    <x v="46"/>
    <s v="23:29"/>
    <x v="0"/>
    <x v="5"/>
    <s v="Entertainment expense"/>
    <n v="3774.25"/>
    <x v="1"/>
    <n v="2"/>
    <x v="1"/>
    <n v="2024"/>
    <x v="1"/>
    <n v="-3774.25"/>
    <n v="0"/>
  </r>
  <r>
    <x v="46"/>
    <s v="21:18"/>
    <x v="0"/>
    <x v="2"/>
    <s v="Entertainment expense"/>
    <n v="1501.39"/>
    <x v="0"/>
    <n v="2"/>
    <x v="1"/>
    <n v="2024"/>
    <x v="1"/>
    <n v="-1501.39"/>
    <n v="0"/>
  </r>
  <r>
    <x v="47"/>
    <s v="00:33"/>
    <x v="0"/>
    <x v="0"/>
    <s v="Entertainment expense"/>
    <n v="2497.38"/>
    <x v="1"/>
    <n v="2"/>
    <x v="1"/>
    <n v="2024"/>
    <x v="1"/>
    <n v="-2497.38"/>
    <n v="0"/>
  </r>
  <r>
    <x v="47"/>
    <s v="18:18"/>
    <x v="0"/>
    <x v="10"/>
    <s v="Savings expense"/>
    <n v="2235.58"/>
    <x v="1"/>
    <n v="2"/>
    <x v="1"/>
    <n v="2024"/>
    <x v="1"/>
    <n v="-2235.58"/>
    <n v="0"/>
  </r>
  <r>
    <x v="47"/>
    <s v="22:13"/>
    <x v="0"/>
    <x v="5"/>
    <s v="Miscellaneous expense"/>
    <n v="629.48"/>
    <x v="4"/>
    <n v="2"/>
    <x v="1"/>
    <n v="2024"/>
    <x v="1"/>
    <n v="-629.48"/>
    <n v="0"/>
  </r>
  <r>
    <x v="47"/>
    <s v="08:59"/>
    <x v="0"/>
    <x v="9"/>
    <s v="Savings expense"/>
    <n v="3110.18"/>
    <x v="0"/>
    <n v="2"/>
    <x v="1"/>
    <n v="2024"/>
    <x v="1"/>
    <n v="-3110.18"/>
    <n v="0"/>
  </r>
  <r>
    <x v="48"/>
    <s v="21:20"/>
    <x v="0"/>
    <x v="2"/>
    <s v="Insurance expense"/>
    <n v="410.18"/>
    <x v="3"/>
    <n v="2"/>
    <x v="1"/>
    <n v="2024"/>
    <x v="1"/>
    <n v="-410.18"/>
    <n v="0"/>
  </r>
  <r>
    <x v="48"/>
    <s v="23:26"/>
    <x v="0"/>
    <x v="8"/>
    <s v="Rent expense"/>
    <n v="452.68"/>
    <x v="0"/>
    <n v="2"/>
    <x v="1"/>
    <n v="2024"/>
    <x v="1"/>
    <n v="-452.68"/>
    <n v="0"/>
  </r>
  <r>
    <x v="49"/>
    <s v="18:13"/>
    <x v="0"/>
    <x v="10"/>
    <s v="Groceries expense"/>
    <n v="4407.78"/>
    <x v="0"/>
    <n v="2"/>
    <x v="1"/>
    <n v="2024"/>
    <x v="1"/>
    <n v="-4407.78"/>
    <n v="0"/>
  </r>
  <r>
    <x v="49"/>
    <s v="20:04"/>
    <x v="0"/>
    <x v="8"/>
    <s v="Investments expense"/>
    <n v="2979.85"/>
    <x v="4"/>
    <n v="2"/>
    <x v="1"/>
    <n v="2024"/>
    <x v="1"/>
    <n v="-2979.85"/>
    <n v="0"/>
  </r>
  <r>
    <x v="50"/>
    <s v="14:45"/>
    <x v="0"/>
    <x v="9"/>
    <s v="Utilities expense"/>
    <n v="3896.88"/>
    <x v="3"/>
    <n v="2"/>
    <x v="1"/>
    <n v="2024"/>
    <x v="1"/>
    <n v="-3896.88"/>
    <n v="0"/>
  </r>
  <r>
    <x v="50"/>
    <s v="00:21"/>
    <x v="0"/>
    <x v="9"/>
    <s v="Savings expense"/>
    <n v="4536.45"/>
    <x v="1"/>
    <n v="2"/>
    <x v="1"/>
    <n v="2024"/>
    <x v="1"/>
    <n v="-4536.45"/>
    <n v="0"/>
  </r>
  <r>
    <x v="51"/>
    <s v="06:19"/>
    <x v="0"/>
    <x v="7"/>
    <s v="Insurance expense"/>
    <n v="631.75"/>
    <x v="0"/>
    <n v="2"/>
    <x v="1"/>
    <n v="2024"/>
    <x v="1"/>
    <n v="-631.75"/>
    <n v="0"/>
  </r>
  <r>
    <x v="51"/>
    <s v="08:15"/>
    <x v="0"/>
    <x v="4"/>
    <s v="Rent expense"/>
    <n v="2369.87"/>
    <x v="3"/>
    <n v="2"/>
    <x v="1"/>
    <n v="2024"/>
    <x v="1"/>
    <n v="-2369.87"/>
    <n v="0"/>
  </r>
  <r>
    <x v="52"/>
    <s v="09:48"/>
    <x v="0"/>
    <x v="0"/>
    <s v="Entertainment expense"/>
    <n v="264.83"/>
    <x v="0"/>
    <n v="2"/>
    <x v="1"/>
    <n v="2024"/>
    <x v="1"/>
    <n v="-264.83"/>
    <n v="0"/>
  </r>
  <r>
    <x v="52"/>
    <s v="22:53"/>
    <x v="0"/>
    <x v="7"/>
    <s v="Investments expense"/>
    <n v="1905.61"/>
    <x v="0"/>
    <n v="2"/>
    <x v="1"/>
    <n v="2024"/>
    <x v="1"/>
    <n v="-1905.61"/>
    <n v="0"/>
  </r>
  <r>
    <x v="52"/>
    <s v="23:03"/>
    <x v="0"/>
    <x v="2"/>
    <s v="Groceries expense"/>
    <n v="1156.8"/>
    <x v="3"/>
    <n v="2"/>
    <x v="1"/>
    <n v="2024"/>
    <x v="1"/>
    <n v="-1156.8"/>
    <n v="0"/>
  </r>
  <r>
    <x v="53"/>
    <s v="14:39"/>
    <x v="0"/>
    <x v="8"/>
    <s v="Transportation expense"/>
    <n v="2791.58"/>
    <x v="4"/>
    <n v="2"/>
    <x v="1"/>
    <n v="2024"/>
    <x v="1"/>
    <n v="-2791.58"/>
    <n v="0"/>
  </r>
  <r>
    <x v="53"/>
    <s v="04:35"/>
    <x v="0"/>
    <x v="2"/>
    <s v="Investments expense"/>
    <n v="1123.21"/>
    <x v="1"/>
    <n v="2"/>
    <x v="1"/>
    <n v="2024"/>
    <x v="1"/>
    <n v="-1123.21"/>
    <n v="0"/>
  </r>
  <r>
    <x v="53"/>
    <s v="01:02"/>
    <x v="0"/>
    <x v="4"/>
    <s v="Entertainment expense"/>
    <n v="3499.78"/>
    <x v="1"/>
    <n v="2"/>
    <x v="1"/>
    <n v="2024"/>
    <x v="1"/>
    <n v="-3499.78"/>
    <n v="0"/>
  </r>
  <r>
    <x v="54"/>
    <s v="01:03"/>
    <x v="0"/>
    <x v="7"/>
    <s v="Miscellaneous expense"/>
    <n v="1440.77"/>
    <x v="4"/>
    <n v="2"/>
    <x v="1"/>
    <n v="2024"/>
    <x v="1"/>
    <n v="-1440.77"/>
    <n v="0"/>
  </r>
  <r>
    <x v="54"/>
    <s v="15:39"/>
    <x v="0"/>
    <x v="2"/>
    <s v="Dining Out expense"/>
    <n v="2305.5"/>
    <x v="4"/>
    <n v="2"/>
    <x v="1"/>
    <n v="2024"/>
    <x v="1"/>
    <n v="-2305.5"/>
    <n v="0"/>
  </r>
  <r>
    <x v="54"/>
    <s v="05:02"/>
    <x v="0"/>
    <x v="3"/>
    <s v="Savings expense"/>
    <n v="981.2"/>
    <x v="3"/>
    <n v="2"/>
    <x v="1"/>
    <n v="2024"/>
    <x v="1"/>
    <n v="-981.2"/>
    <n v="0"/>
  </r>
  <r>
    <x v="54"/>
    <s v="11:04"/>
    <x v="0"/>
    <x v="3"/>
    <s v="Rent expense"/>
    <n v="1366.39"/>
    <x v="0"/>
    <n v="2"/>
    <x v="1"/>
    <n v="2024"/>
    <x v="1"/>
    <n v="-1366.39"/>
    <n v="0"/>
  </r>
  <r>
    <x v="55"/>
    <s v="19:45"/>
    <x v="0"/>
    <x v="6"/>
    <s v="Miscellaneous expense"/>
    <n v="3505.9"/>
    <x v="0"/>
    <n v="2"/>
    <x v="1"/>
    <n v="2024"/>
    <x v="1"/>
    <n v="-3505.9"/>
    <n v="0"/>
  </r>
  <r>
    <x v="56"/>
    <s v="14:36"/>
    <x v="0"/>
    <x v="6"/>
    <s v="Transportation expense"/>
    <n v="3033.77"/>
    <x v="4"/>
    <n v="2"/>
    <x v="1"/>
    <n v="2024"/>
    <x v="1"/>
    <n v="-3033.77"/>
    <n v="0"/>
  </r>
  <r>
    <x v="57"/>
    <s v="01:31"/>
    <x v="0"/>
    <x v="2"/>
    <s v="Utilities expense"/>
    <n v="4121.5600000000004"/>
    <x v="3"/>
    <n v="2"/>
    <x v="1"/>
    <n v="2024"/>
    <x v="1"/>
    <n v="-4121.5600000000004"/>
    <n v="0"/>
  </r>
  <r>
    <x v="58"/>
    <s v="12:02"/>
    <x v="0"/>
    <x v="7"/>
    <s v="Investments expense"/>
    <n v="2120.3000000000002"/>
    <x v="4"/>
    <n v="2"/>
    <x v="1"/>
    <n v="2024"/>
    <x v="1"/>
    <n v="-2120.3000000000002"/>
    <n v="0"/>
  </r>
  <r>
    <x v="58"/>
    <s v="05:31"/>
    <x v="0"/>
    <x v="8"/>
    <s v="Miscellaneous expense"/>
    <n v="273.83"/>
    <x v="1"/>
    <n v="2"/>
    <x v="1"/>
    <n v="2024"/>
    <x v="1"/>
    <n v="-273.83"/>
    <n v="0"/>
  </r>
  <r>
    <x v="58"/>
    <s v="08:42"/>
    <x v="0"/>
    <x v="4"/>
    <s v="Dining Out expense"/>
    <n v="4062.24"/>
    <x v="4"/>
    <n v="2"/>
    <x v="1"/>
    <n v="2024"/>
    <x v="1"/>
    <n v="-4062.24"/>
    <n v="0"/>
  </r>
  <r>
    <x v="59"/>
    <s v="22:24"/>
    <x v="0"/>
    <x v="2"/>
    <s v="Entertainment expense"/>
    <n v="3760.41"/>
    <x v="0"/>
    <n v="2"/>
    <x v="1"/>
    <n v="2024"/>
    <x v="1"/>
    <n v="-3760.41"/>
    <n v="0"/>
  </r>
  <r>
    <x v="59"/>
    <s v="12:42"/>
    <x v="0"/>
    <x v="10"/>
    <s v="Miscellaneous expense"/>
    <n v="2866.95"/>
    <x v="0"/>
    <n v="2"/>
    <x v="1"/>
    <n v="2024"/>
    <x v="1"/>
    <n v="-2866.95"/>
    <n v="0"/>
  </r>
  <r>
    <x v="59"/>
    <s v="09:55"/>
    <x v="0"/>
    <x v="4"/>
    <s v="Utilities expense"/>
    <n v="712.57"/>
    <x v="0"/>
    <n v="2"/>
    <x v="1"/>
    <n v="2024"/>
    <x v="1"/>
    <n v="-712.57"/>
    <n v="0"/>
  </r>
  <r>
    <x v="60"/>
    <s v="01:22"/>
    <x v="0"/>
    <x v="4"/>
    <s v="Groceries expense"/>
    <n v="4772.55"/>
    <x v="0"/>
    <n v="3"/>
    <x v="2"/>
    <n v="2024"/>
    <x v="2"/>
    <n v="-4772.55"/>
    <n v="0"/>
  </r>
  <r>
    <x v="60"/>
    <s v="12:26"/>
    <x v="1"/>
    <x v="11"/>
    <s v="Monthly income"/>
    <n v="69952.23"/>
    <x v="2"/>
    <n v="3"/>
    <x v="2"/>
    <n v="2024"/>
    <x v="2"/>
    <n v="69952.23"/>
    <n v="1"/>
  </r>
  <r>
    <x v="60"/>
    <s v="21:52"/>
    <x v="0"/>
    <x v="10"/>
    <s v="Entertainment expense"/>
    <n v="2946.49"/>
    <x v="0"/>
    <n v="3"/>
    <x v="2"/>
    <n v="2024"/>
    <x v="2"/>
    <n v="-2946.49"/>
    <n v="0"/>
  </r>
  <r>
    <x v="60"/>
    <s v="19:01"/>
    <x v="0"/>
    <x v="2"/>
    <s v="Groceries expense"/>
    <n v="2695.01"/>
    <x v="0"/>
    <n v="3"/>
    <x v="2"/>
    <n v="2024"/>
    <x v="2"/>
    <n v="-2695.01"/>
    <n v="0"/>
  </r>
  <r>
    <x v="60"/>
    <s v="02:56"/>
    <x v="0"/>
    <x v="8"/>
    <s v="Savings expense"/>
    <n v="1920.36"/>
    <x v="0"/>
    <n v="3"/>
    <x v="2"/>
    <n v="2024"/>
    <x v="2"/>
    <n v="-1920.36"/>
    <n v="0"/>
  </r>
  <r>
    <x v="61"/>
    <s v="04:31"/>
    <x v="0"/>
    <x v="6"/>
    <s v="Groceries expense"/>
    <n v="3797.15"/>
    <x v="3"/>
    <n v="3"/>
    <x v="2"/>
    <n v="2024"/>
    <x v="2"/>
    <n v="-3797.15"/>
    <n v="0"/>
  </r>
  <r>
    <x v="61"/>
    <s v="22:26"/>
    <x v="0"/>
    <x v="3"/>
    <s v="Insurance expense"/>
    <n v="159.81"/>
    <x v="3"/>
    <n v="3"/>
    <x v="2"/>
    <n v="2024"/>
    <x v="2"/>
    <n v="-159.81"/>
    <n v="0"/>
  </r>
  <r>
    <x v="61"/>
    <s v="01:33"/>
    <x v="0"/>
    <x v="5"/>
    <s v="Dining Out expense"/>
    <n v="4165.29"/>
    <x v="3"/>
    <n v="3"/>
    <x v="2"/>
    <n v="2024"/>
    <x v="2"/>
    <n v="-4165.29"/>
    <n v="0"/>
  </r>
  <r>
    <x v="61"/>
    <s v="08:30"/>
    <x v="0"/>
    <x v="1"/>
    <s v="Dining Out expense"/>
    <n v="4841.47"/>
    <x v="3"/>
    <n v="3"/>
    <x v="2"/>
    <n v="2024"/>
    <x v="2"/>
    <n v="-4841.47"/>
    <n v="0"/>
  </r>
  <r>
    <x v="62"/>
    <s v="02:24"/>
    <x v="0"/>
    <x v="0"/>
    <s v="Groceries expense"/>
    <n v="713.38"/>
    <x v="1"/>
    <n v="3"/>
    <x v="2"/>
    <n v="2024"/>
    <x v="2"/>
    <n v="-713.38"/>
    <n v="0"/>
  </r>
  <r>
    <x v="62"/>
    <s v="17:43"/>
    <x v="0"/>
    <x v="4"/>
    <s v="Entertainment expense"/>
    <n v="3120.53"/>
    <x v="3"/>
    <n v="3"/>
    <x v="2"/>
    <n v="2024"/>
    <x v="2"/>
    <n v="-3120.53"/>
    <n v="0"/>
  </r>
  <r>
    <x v="63"/>
    <s v="10:58"/>
    <x v="0"/>
    <x v="6"/>
    <s v="Dining Out expense"/>
    <n v="3105.46"/>
    <x v="3"/>
    <n v="3"/>
    <x v="2"/>
    <n v="2024"/>
    <x v="2"/>
    <n v="-3105.46"/>
    <n v="0"/>
  </r>
  <r>
    <x v="63"/>
    <s v="13:49"/>
    <x v="0"/>
    <x v="3"/>
    <s v="Rent expense"/>
    <n v="3201.39"/>
    <x v="1"/>
    <n v="3"/>
    <x v="2"/>
    <n v="2024"/>
    <x v="2"/>
    <n v="-3201.39"/>
    <n v="0"/>
  </r>
  <r>
    <x v="63"/>
    <s v="20:52"/>
    <x v="0"/>
    <x v="4"/>
    <s v="Rent expense"/>
    <n v="1773.86"/>
    <x v="3"/>
    <n v="3"/>
    <x v="2"/>
    <n v="2024"/>
    <x v="2"/>
    <n v="-1773.86"/>
    <n v="0"/>
  </r>
  <r>
    <x v="64"/>
    <s v="11:43"/>
    <x v="0"/>
    <x v="0"/>
    <s v="Healthcare expense"/>
    <n v="2641.83"/>
    <x v="0"/>
    <n v="3"/>
    <x v="2"/>
    <n v="2024"/>
    <x v="2"/>
    <n v="-2641.83"/>
    <n v="0"/>
  </r>
  <r>
    <x v="65"/>
    <s v="10:23"/>
    <x v="0"/>
    <x v="0"/>
    <s v="Savings expense"/>
    <n v="4636.6099999999997"/>
    <x v="3"/>
    <n v="3"/>
    <x v="2"/>
    <n v="2024"/>
    <x v="2"/>
    <n v="-4636.6099999999997"/>
    <n v="0"/>
  </r>
  <r>
    <x v="66"/>
    <s v="11:15"/>
    <x v="0"/>
    <x v="6"/>
    <s v="Insurance expense"/>
    <n v="277.01"/>
    <x v="3"/>
    <n v="3"/>
    <x v="2"/>
    <n v="2024"/>
    <x v="2"/>
    <n v="-277.01"/>
    <n v="0"/>
  </r>
  <r>
    <x v="67"/>
    <s v="21:39"/>
    <x v="0"/>
    <x v="3"/>
    <s v="Miscellaneous expense"/>
    <n v="2919.27"/>
    <x v="1"/>
    <n v="3"/>
    <x v="2"/>
    <n v="2024"/>
    <x v="2"/>
    <n v="-2919.27"/>
    <n v="0"/>
  </r>
  <r>
    <x v="68"/>
    <s v="00:56"/>
    <x v="0"/>
    <x v="5"/>
    <s v="Healthcare expense"/>
    <n v="683.83"/>
    <x v="1"/>
    <n v="3"/>
    <x v="2"/>
    <n v="2024"/>
    <x v="2"/>
    <n v="-683.83"/>
    <n v="0"/>
  </r>
  <r>
    <x v="68"/>
    <s v="02:45"/>
    <x v="0"/>
    <x v="4"/>
    <s v="Insurance expense"/>
    <n v="941.33"/>
    <x v="4"/>
    <n v="3"/>
    <x v="2"/>
    <n v="2024"/>
    <x v="2"/>
    <n v="-941.33"/>
    <n v="0"/>
  </r>
  <r>
    <x v="68"/>
    <s v="12:32"/>
    <x v="0"/>
    <x v="3"/>
    <s v="Utilities expense"/>
    <n v="4377.87"/>
    <x v="1"/>
    <n v="3"/>
    <x v="2"/>
    <n v="2024"/>
    <x v="2"/>
    <n v="-4377.87"/>
    <n v="0"/>
  </r>
  <r>
    <x v="69"/>
    <s v="12:50"/>
    <x v="0"/>
    <x v="10"/>
    <s v="Savings expense"/>
    <n v="1158.05"/>
    <x v="0"/>
    <n v="3"/>
    <x v="2"/>
    <n v="2024"/>
    <x v="2"/>
    <n v="-1158.05"/>
    <n v="0"/>
  </r>
  <r>
    <x v="70"/>
    <s v="02:43"/>
    <x v="0"/>
    <x v="3"/>
    <s v="Savings expense"/>
    <n v="926.2"/>
    <x v="0"/>
    <n v="3"/>
    <x v="2"/>
    <n v="2024"/>
    <x v="2"/>
    <n v="-926.2"/>
    <n v="0"/>
  </r>
  <r>
    <x v="71"/>
    <s v="15:07"/>
    <x v="0"/>
    <x v="3"/>
    <s v="Savings expense"/>
    <n v="3467.45"/>
    <x v="0"/>
    <n v="3"/>
    <x v="2"/>
    <n v="2024"/>
    <x v="2"/>
    <n v="-3467.45"/>
    <n v="0"/>
  </r>
  <r>
    <x v="71"/>
    <s v="01:26"/>
    <x v="0"/>
    <x v="2"/>
    <s v="Investments expense"/>
    <n v="1812.16"/>
    <x v="3"/>
    <n v="3"/>
    <x v="2"/>
    <n v="2024"/>
    <x v="2"/>
    <n v="-1812.16"/>
    <n v="0"/>
  </r>
  <r>
    <x v="72"/>
    <s v="12:59"/>
    <x v="0"/>
    <x v="0"/>
    <s v="Investments expense"/>
    <n v="3454.53"/>
    <x v="4"/>
    <n v="3"/>
    <x v="2"/>
    <n v="2024"/>
    <x v="2"/>
    <n v="-3454.53"/>
    <n v="0"/>
  </r>
  <r>
    <x v="72"/>
    <s v="09:45"/>
    <x v="0"/>
    <x v="1"/>
    <s v="Groceries expense"/>
    <n v="1420.54"/>
    <x v="0"/>
    <n v="3"/>
    <x v="2"/>
    <n v="2024"/>
    <x v="2"/>
    <n v="-1420.54"/>
    <n v="0"/>
  </r>
  <r>
    <x v="73"/>
    <s v="17:28"/>
    <x v="0"/>
    <x v="2"/>
    <s v="Utilities expense"/>
    <n v="4481.2700000000004"/>
    <x v="3"/>
    <n v="3"/>
    <x v="2"/>
    <n v="2024"/>
    <x v="2"/>
    <n v="-4481.2700000000004"/>
    <n v="0"/>
  </r>
  <r>
    <x v="73"/>
    <s v="20:58"/>
    <x v="0"/>
    <x v="7"/>
    <s v="Transportation expense"/>
    <n v="1086.28"/>
    <x v="1"/>
    <n v="3"/>
    <x v="2"/>
    <n v="2024"/>
    <x v="2"/>
    <n v="-1086.28"/>
    <n v="0"/>
  </r>
  <r>
    <x v="73"/>
    <s v="21:36"/>
    <x v="0"/>
    <x v="8"/>
    <s v="Savings expense"/>
    <n v="3811.78"/>
    <x v="3"/>
    <n v="3"/>
    <x v="2"/>
    <n v="2024"/>
    <x v="2"/>
    <n v="-3811.78"/>
    <n v="0"/>
  </r>
  <r>
    <x v="73"/>
    <s v="01:54"/>
    <x v="0"/>
    <x v="4"/>
    <s v="Savings expense"/>
    <n v="231.58"/>
    <x v="4"/>
    <n v="3"/>
    <x v="2"/>
    <n v="2024"/>
    <x v="2"/>
    <n v="-231.58"/>
    <n v="0"/>
  </r>
  <r>
    <x v="74"/>
    <s v="21:18"/>
    <x v="0"/>
    <x v="5"/>
    <s v="Rent expense"/>
    <n v="2264.69"/>
    <x v="1"/>
    <n v="3"/>
    <x v="2"/>
    <n v="2024"/>
    <x v="2"/>
    <n v="-2264.69"/>
    <n v="0"/>
  </r>
  <r>
    <x v="74"/>
    <s v="12:03"/>
    <x v="0"/>
    <x v="3"/>
    <s v="Investments expense"/>
    <n v="3700.16"/>
    <x v="4"/>
    <n v="3"/>
    <x v="2"/>
    <n v="2024"/>
    <x v="2"/>
    <n v="-3700.16"/>
    <n v="0"/>
  </r>
  <r>
    <x v="74"/>
    <s v="05:53"/>
    <x v="0"/>
    <x v="2"/>
    <s v="Investments expense"/>
    <n v="4211.51"/>
    <x v="3"/>
    <n v="3"/>
    <x v="2"/>
    <n v="2024"/>
    <x v="2"/>
    <n v="-4211.51"/>
    <n v="0"/>
  </r>
  <r>
    <x v="75"/>
    <s v="07:24"/>
    <x v="0"/>
    <x v="5"/>
    <s v="Investments expense"/>
    <n v="4458.1099999999997"/>
    <x v="4"/>
    <n v="3"/>
    <x v="2"/>
    <n v="2024"/>
    <x v="2"/>
    <n v="-4458.1099999999997"/>
    <n v="0"/>
  </r>
  <r>
    <x v="75"/>
    <s v="02:42"/>
    <x v="0"/>
    <x v="4"/>
    <s v="Savings expense"/>
    <n v="3956.4"/>
    <x v="0"/>
    <n v="3"/>
    <x v="2"/>
    <n v="2024"/>
    <x v="2"/>
    <n v="-3956.4"/>
    <n v="0"/>
  </r>
  <r>
    <x v="76"/>
    <s v="07:11"/>
    <x v="0"/>
    <x v="2"/>
    <s v="Dining Out expense"/>
    <n v="2954.86"/>
    <x v="4"/>
    <n v="3"/>
    <x v="2"/>
    <n v="2024"/>
    <x v="2"/>
    <n v="-2954.86"/>
    <n v="0"/>
  </r>
  <r>
    <x v="76"/>
    <s v="17:51"/>
    <x v="0"/>
    <x v="5"/>
    <s v="Utilities expense"/>
    <n v="1924.92"/>
    <x v="0"/>
    <n v="3"/>
    <x v="2"/>
    <n v="2024"/>
    <x v="2"/>
    <n v="-1924.92"/>
    <n v="0"/>
  </r>
  <r>
    <x v="77"/>
    <s v="21:10"/>
    <x v="0"/>
    <x v="10"/>
    <s v="Entertainment expense"/>
    <n v="4671.7700000000004"/>
    <x v="0"/>
    <n v="3"/>
    <x v="2"/>
    <n v="2024"/>
    <x v="2"/>
    <n v="-4671.7700000000004"/>
    <n v="0"/>
  </r>
  <r>
    <x v="77"/>
    <s v="00:07"/>
    <x v="0"/>
    <x v="8"/>
    <s v="Rent expense"/>
    <n v="1259.55"/>
    <x v="1"/>
    <n v="3"/>
    <x v="2"/>
    <n v="2024"/>
    <x v="2"/>
    <n v="-1259.55"/>
    <n v="0"/>
  </r>
  <r>
    <x v="78"/>
    <s v="14:00"/>
    <x v="0"/>
    <x v="6"/>
    <s v="Dining Out expense"/>
    <n v="1267.49"/>
    <x v="4"/>
    <n v="3"/>
    <x v="2"/>
    <n v="2024"/>
    <x v="2"/>
    <n v="-1267.49"/>
    <n v="0"/>
  </r>
  <r>
    <x v="78"/>
    <s v="08:41"/>
    <x v="0"/>
    <x v="1"/>
    <s v="Insurance expense"/>
    <n v="4488.99"/>
    <x v="1"/>
    <n v="3"/>
    <x v="2"/>
    <n v="2024"/>
    <x v="2"/>
    <n v="-4488.99"/>
    <n v="0"/>
  </r>
  <r>
    <x v="79"/>
    <s v="03:33"/>
    <x v="0"/>
    <x v="5"/>
    <s v="Insurance expense"/>
    <n v="3499.96"/>
    <x v="4"/>
    <n v="3"/>
    <x v="2"/>
    <n v="2024"/>
    <x v="2"/>
    <n v="-3499.96"/>
    <n v="0"/>
  </r>
  <r>
    <x v="79"/>
    <s v="08:49"/>
    <x v="0"/>
    <x v="2"/>
    <s v="Rent expense"/>
    <n v="2901.19"/>
    <x v="1"/>
    <n v="3"/>
    <x v="2"/>
    <n v="2024"/>
    <x v="2"/>
    <n v="-2901.19"/>
    <n v="0"/>
  </r>
  <r>
    <x v="79"/>
    <s v="05:40"/>
    <x v="0"/>
    <x v="1"/>
    <s v="Dining Out expense"/>
    <n v="4876.58"/>
    <x v="3"/>
    <n v="3"/>
    <x v="2"/>
    <n v="2024"/>
    <x v="2"/>
    <n v="-4876.58"/>
    <n v="0"/>
  </r>
  <r>
    <x v="80"/>
    <s v="01:06"/>
    <x v="0"/>
    <x v="7"/>
    <s v="Investments expense"/>
    <n v="3606.36"/>
    <x v="1"/>
    <n v="3"/>
    <x v="2"/>
    <n v="2024"/>
    <x v="2"/>
    <n v="-3606.36"/>
    <n v="0"/>
  </r>
  <r>
    <x v="80"/>
    <s v="09:52"/>
    <x v="0"/>
    <x v="5"/>
    <s v="Utilities expense"/>
    <n v="4200.9799999999996"/>
    <x v="0"/>
    <n v="3"/>
    <x v="2"/>
    <n v="2024"/>
    <x v="2"/>
    <n v="-4200.9799999999996"/>
    <n v="0"/>
  </r>
  <r>
    <x v="80"/>
    <s v="05:19"/>
    <x v="0"/>
    <x v="2"/>
    <s v="Dining Out expense"/>
    <n v="3569.21"/>
    <x v="4"/>
    <n v="3"/>
    <x v="2"/>
    <n v="2024"/>
    <x v="2"/>
    <n v="-3569.21"/>
    <n v="0"/>
  </r>
  <r>
    <x v="80"/>
    <s v="00:45"/>
    <x v="0"/>
    <x v="5"/>
    <s v="Groceries expense"/>
    <n v="2672.71"/>
    <x v="0"/>
    <n v="3"/>
    <x v="2"/>
    <n v="2024"/>
    <x v="2"/>
    <n v="-2672.71"/>
    <n v="0"/>
  </r>
  <r>
    <x v="81"/>
    <s v="05:17"/>
    <x v="0"/>
    <x v="7"/>
    <s v="Dining Out expense"/>
    <n v="2927.13"/>
    <x v="1"/>
    <n v="3"/>
    <x v="2"/>
    <n v="2024"/>
    <x v="2"/>
    <n v="-2927.13"/>
    <n v="0"/>
  </r>
  <r>
    <x v="81"/>
    <s v="14:37"/>
    <x v="0"/>
    <x v="8"/>
    <s v="Miscellaneous expense"/>
    <n v="2989.72"/>
    <x v="3"/>
    <n v="3"/>
    <x v="2"/>
    <n v="2024"/>
    <x v="2"/>
    <n v="-2989.72"/>
    <n v="0"/>
  </r>
  <r>
    <x v="82"/>
    <s v="11:56"/>
    <x v="0"/>
    <x v="6"/>
    <s v="Insurance expense"/>
    <n v="4058.88"/>
    <x v="0"/>
    <n v="3"/>
    <x v="2"/>
    <n v="2024"/>
    <x v="2"/>
    <n v="-4058.88"/>
    <n v="0"/>
  </r>
  <r>
    <x v="82"/>
    <s v="07:55"/>
    <x v="0"/>
    <x v="4"/>
    <s v="Entertainment expense"/>
    <n v="363.71"/>
    <x v="4"/>
    <n v="3"/>
    <x v="2"/>
    <n v="2024"/>
    <x v="2"/>
    <n v="-363.71"/>
    <n v="0"/>
  </r>
  <r>
    <x v="83"/>
    <s v="22:36"/>
    <x v="0"/>
    <x v="8"/>
    <s v="Rent expense"/>
    <n v="665.27"/>
    <x v="4"/>
    <n v="3"/>
    <x v="2"/>
    <n v="2024"/>
    <x v="2"/>
    <n v="-665.27"/>
    <n v="0"/>
  </r>
  <r>
    <x v="83"/>
    <s v="15:07"/>
    <x v="0"/>
    <x v="4"/>
    <s v="Healthcare expense"/>
    <n v="3981.73"/>
    <x v="1"/>
    <n v="3"/>
    <x v="2"/>
    <n v="2024"/>
    <x v="2"/>
    <n v="-3981.73"/>
    <n v="0"/>
  </r>
  <r>
    <x v="83"/>
    <s v="19:42"/>
    <x v="0"/>
    <x v="9"/>
    <s v="Groceries expense"/>
    <n v="627.65"/>
    <x v="1"/>
    <n v="3"/>
    <x v="2"/>
    <n v="2024"/>
    <x v="2"/>
    <n v="-627.65"/>
    <n v="0"/>
  </r>
  <r>
    <x v="84"/>
    <s v="17:02"/>
    <x v="0"/>
    <x v="8"/>
    <s v="Utilities expense"/>
    <n v="379.16"/>
    <x v="4"/>
    <n v="3"/>
    <x v="2"/>
    <n v="2024"/>
    <x v="2"/>
    <n v="-379.16"/>
    <n v="0"/>
  </r>
  <r>
    <x v="84"/>
    <s v="13:54"/>
    <x v="0"/>
    <x v="7"/>
    <s v="Insurance expense"/>
    <n v="4148.3100000000004"/>
    <x v="0"/>
    <n v="3"/>
    <x v="2"/>
    <n v="2024"/>
    <x v="2"/>
    <n v="-4148.3100000000004"/>
    <n v="0"/>
  </r>
  <r>
    <x v="84"/>
    <s v="03:38"/>
    <x v="0"/>
    <x v="6"/>
    <s v="Utilities expense"/>
    <n v="863.12"/>
    <x v="0"/>
    <n v="3"/>
    <x v="2"/>
    <n v="2024"/>
    <x v="2"/>
    <n v="-863.12"/>
    <n v="0"/>
  </r>
  <r>
    <x v="85"/>
    <s v="02:17"/>
    <x v="0"/>
    <x v="9"/>
    <s v="Savings expense"/>
    <n v="4543.9399999999996"/>
    <x v="0"/>
    <n v="3"/>
    <x v="2"/>
    <n v="2024"/>
    <x v="2"/>
    <n v="-4543.9399999999996"/>
    <n v="0"/>
  </r>
  <r>
    <x v="85"/>
    <s v="16:18"/>
    <x v="0"/>
    <x v="8"/>
    <s v="Investments expense"/>
    <n v="3430.76"/>
    <x v="4"/>
    <n v="3"/>
    <x v="2"/>
    <n v="2024"/>
    <x v="2"/>
    <n v="-3430.76"/>
    <n v="0"/>
  </r>
  <r>
    <x v="85"/>
    <s v="03:01"/>
    <x v="0"/>
    <x v="4"/>
    <s v="Utilities expense"/>
    <n v="3139.3"/>
    <x v="0"/>
    <n v="3"/>
    <x v="2"/>
    <n v="2024"/>
    <x v="2"/>
    <n v="-3139.3"/>
    <n v="0"/>
  </r>
  <r>
    <x v="86"/>
    <s v="16:25"/>
    <x v="0"/>
    <x v="4"/>
    <s v="Groceries expense"/>
    <n v="1199.45"/>
    <x v="0"/>
    <n v="3"/>
    <x v="2"/>
    <n v="2024"/>
    <x v="2"/>
    <n v="-1199.45"/>
    <n v="0"/>
  </r>
  <r>
    <x v="86"/>
    <s v="16:44"/>
    <x v="0"/>
    <x v="3"/>
    <s v="Rent expense"/>
    <n v="2740.59"/>
    <x v="4"/>
    <n v="3"/>
    <x v="2"/>
    <n v="2024"/>
    <x v="2"/>
    <n v="-2740.59"/>
    <n v="0"/>
  </r>
  <r>
    <x v="86"/>
    <s v="09:26"/>
    <x v="0"/>
    <x v="6"/>
    <s v="Healthcare expense"/>
    <n v="628.65"/>
    <x v="3"/>
    <n v="3"/>
    <x v="2"/>
    <n v="2024"/>
    <x v="2"/>
    <n v="-628.65"/>
    <n v="0"/>
  </r>
  <r>
    <x v="87"/>
    <s v="20:49"/>
    <x v="0"/>
    <x v="0"/>
    <s v="Groceries expense"/>
    <n v="2690.63"/>
    <x v="1"/>
    <n v="3"/>
    <x v="2"/>
    <n v="2024"/>
    <x v="2"/>
    <n v="-2690.63"/>
    <n v="0"/>
  </r>
  <r>
    <x v="87"/>
    <s v="11:55"/>
    <x v="0"/>
    <x v="5"/>
    <s v="Dining Out expense"/>
    <n v="3774.4"/>
    <x v="0"/>
    <n v="3"/>
    <x v="2"/>
    <n v="2024"/>
    <x v="2"/>
    <n v="-3774.4"/>
    <n v="0"/>
  </r>
  <r>
    <x v="87"/>
    <s v="15:08"/>
    <x v="0"/>
    <x v="9"/>
    <s v="Insurance expense"/>
    <n v="3483.9"/>
    <x v="4"/>
    <n v="3"/>
    <x v="2"/>
    <n v="2024"/>
    <x v="2"/>
    <n v="-3483.9"/>
    <n v="0"/>
  </r>
  <r>
    <x v="88"/>
    <s v="01:02"/>
    <x v="0"/>
    <x v="0"/>
    <s v="Groceries expense"/>
    <n v="215.99"/>
    <x v="3"/>
    <n v="3"/>
    <x v="2"/>
    <n v="2024"/>
    <x v="2"/>
    <n v="-215.99"/>
    <n v="0"/>
  </r>
  <r>
    <x v="89"/>
    <s v="20:28"/>
    <x v="0"/>
    <x v="7"/>
    <s v="Miscellaneous expense"/>
    <n v="3785.44"/>
    <x v="3"/>
    <n v="3"/>
    <x v="2"/>
    <n v="2024"/>
    <x v="2"/>
    <n v="-3785.44"/>
    <n v="0"/>
  </r>
  <r>
    <x v="89"/>
    <s v="01:13"/>
    <x v="0"/>
    <x v="1"/>
    <s v="Transportation expense"/>
    <n v="2312.15"/>
    <x v="4"/>
    <n v="3"/>
    <x v="2"/>
    <n v="2024"/>
    <x v="2"/>
    <n v="-2312.15"/>
    <n v="0"/>
  </r>
  <r>
    <x v="90"/>
    <s v="15:46"/>
    <x v="0"/>
    <x v="4"/>
    <s v="Insurance expense"/>
    <n v="792.09"/>
    <x v="1"/>
    <n v="3"/>
    <x v="2"/>
    <n v="2024"/>
    <x v="2"/>
    <n v="-792.09"/>
    <n v="0"/>
  </r>
  <r>
    <x v="90"/>
    <s v="02:10"/>
    <x v="0"/>
    <x v="4"/>
    <s v="Rent expense"/>
    <n v="110.41"/>
    <x v="1"/>
    <n v="3"/>
    <x v="2"/>
    <n v="2024"/>
    <x v="2"/>
    <n v="-110.41"/>
    <n v="0"/>
  </r>
  <r>
    <x v="90"/>
    <s v="01:08"/>
    <x v="0"/>
    <x v="9"/>
    <s v="Transportation expense"/>
    <n v="3595.09"/>
    <x v="1"/>
    <n v="3"/>
    <x v="2"/>
    <n v="2024"/>
    <x v="2"/>
    <n v="-3595.09"/>
    <n v="0"/>
  </r>
  <r>
    <x v="90"/>
    <s v="07:14"/>
    <x v="0"/>
    <x v="3"/>
    <s v="Miscellaneous expense"/>
    <n v="4797.42"/>
    <x v="4"/>
    <n v="3"/>
    <x v="2"/>
    <n v="2024"/>
    <x v="2"/>
    <n v="-4797.42"/>
    <n v="0"/>
  </r>
  <r>
    <x v="91"/>
    <s v="18:10"/>
    <x v="1"/>
    <x v="11"/>
    <s v="Monthly income"/>
    <n v="44604.76"/>
    <x v="2"/>
    <n v="4"/>
    <x v="3"/>
    <n v="2024"/>
    <x v="3"/>
    <n v="44604.76"/>
    <n v="1"/>
  </r>
  <r>
    <x v="91"/>
    <s v="21:34"/>
    <x v="0"/>
    <x v="9"/>
    <s v="Savings expense"/>
    <n v="2951.84"/>
    <x v="3"/>
    <n v="4"/>
    <x v="3"/>
    <n v="2024"/>
    <x v="3"/>
    <n v="-2951.84"/>
    <n v="0"/>
  </r>
  <r>
    <x v="91"/>
    <s v="18:49"/>
    <x v="0"/>
    <x v="6"/>
    <s v="Healthcare expense"/>
    <n v="2336.9299999999998"/>
    <x v="3"/>
    <n v="4"/>
    <x v="3"/>
    <n v="2024"/>
    <x v="3"/>
    <n v="-2336.9299999999998"/>
    <n v="0"/>
  </r>
  <r>
    <x v="92"/>
    <s v="07:54"/>
    <x v="0"/>
    <x v="9"/>
    <s v="Insurance expense"/>
    <n v="4367.01"/>
    <x v="4"/>
    <n v="4"/>
    <x v="3"/>
    <n v="2024"/>
    <x v="3"/>
    <n v="-4367.01"/>
    <n v="0"/>
  </r>
  <r>
    <x v="92"/>
    <s v="09:30"/>
    <x v="0"/>
    <x v="2"/>
    <s v="Transportation expense"/>
    <n v="3960.92"/>
    <x v="0"/>
    <n v="4"/>
    <x v="3"/>
    <n v="2024"/>
    <x v="3"/>
    <n v="-3960.92"/>
    <n v="0"/>
  </r>
  <r>
    <x v="93"/>
    <s v="04:05"/>
    <x v="0"/>
    <x v="9"/>
    <s v="Groceries expense"/>
    <n v="2902.63"/>
    <x v="3"/>
    <n v="4"/>
    <x v="3"/>
    <n v="2024"/>
    <x v="3"/>
    <n v="-2902.63"/>
    <n v="0"/>
  </r>
  <r>
    <x v="93"/>
    <s v="18:25"/>
    <x v="0"/>
    <x v="2"/>
    <s v="Utilities expense"/>
    <n v="3695.4"/>
    <x v="4"/>
    <n v="4"/>
    <x v="3"/>
    <n v="2024"/>
    <x v="3"/>
    <n v="-3695.4"/>
    <n v="0"/>
  </r>
  <r>
    <x v="93"/>
    <s v="01:53"/>
    <x v="0"/>
    <x v="6"/>
    <s v="Savings expense"/>
    <n v="4202.55"/>
    <x v="3"/>
    <n v="4"/>
    <x v="3"/>
    <n v="2024"/>
    <x v="3"/>
    <n v="-4202.55"/>
    <n v="0"/>
  </r>
  <r>
    <x v="93"/>
    <s v="11:59"/>
    <x v="0"/>
    <x v="1"/>
    <s v="Miscellaneous expense"/>
    <n v="2281.65"/>
    <x v="3"/>
    <n v="4"/>
    <x v="3"/>
    <n v="2024"/>
    <x v="3"/>
    <n v="-2281.65"/>
    <n v="0"/>
  </r>
  <r>
    <x v="94"/>
    <s v="09:28"/>
    <x v="0"/>
    <x v="0"/>
    <s v="Entertainment expense"/>
    <n v="3038.42"/>
    <x v="1"/>
    <n v="4"/>
    <x v="3"/>
    <n v="2024"/>
    <x v="3"/>
    <n v="-3038.42"/>
    <n v="0"/>
  </r>
  <r>
    <x v="94"/>
    <s v="02:13"/>
    <x v="0"/>
    <x v="8"/>
    <s v="Dining Out expense"/>
    <n v="2618.25"/>
    <x v="4"/>
    <n v="4"/>
    <x v="3"/>
    <n v="2024"/>
    <x v="3"/>
    <n v="-2618.25"/>
    <n v="0"/>
  </r>
  <r>
    <x v="94"/>
    <s v="14:09"/>
    <x v="0"/>
    <x v="5"/>
    <s v="Investments expense"/>
    <n v="3734.04"/>
    <x v="3"/>
    <n v="4"/>
    <x v="3"/>
    <n v="2024"/>
    <x v="3"/>
    <n v="-3734.04"/>
    <n v="0"/>
  </r>
  <r>
    <x v="95"/>
    <s v="18:35"/>
    <x v="0"/>
    <x v="5"/>
    <s v="Miscellaneous expense"/>
    <n v="2289.58"/>
    <x v="1"/>
    <n v="4"/>
    <x v="3"/>
    <n v="2024"/>
    <x v="3"/>
    <n v="-2289.58"/>
    <n v="0"/>
  </r>
  <r>
    <x v="95"/>
    <s v="10:56"/>
    <x v="0"/>
    <x v="4"/>
    <s v="Miscellaneous expense"/>
    <n v="3700.63"/>
    <x v="0"/>
    <n v="4"/>
    <x v="3"/>
    <n v="2024"/>
    <x v="3"/>
    <n v="-3700.63"/>
    <n v="0"/>
  </r>
  <r>
    <x v="95"/>
    <s v="03:50"/>
    <x v="0"/>
    <x v="4"/>
    <s v="Savings expense"/>
    <n v="4603.29"/>
    <x v="3"/>
    <n v="4"/>
    <x v="3"/>
    <n v="2024"/>
    <x v="3"/>
    <n v="-4603.29"/>
    <n v="0"/>
  </r>
  <r>
    <x v="96"/>
    <s v="08:35"/>
    <x v="0"/>
    <x v="2"/>
    <s v="Healthcare expense"/>
    <n v="869.29"/>
    <x v="0"/>
    <n v="4"/>
    <x v="3"/>
    <n v="2024"/>
    <x v="3"/>
    <n v="-869.29"/>
    <n v="0"/>
  </r>
  <r>
    <x v="96"/>
    <s v="06:51"/>
    <x v="0"/>
    <x v="8"/>
    <s v="Groceries expense"/>
    <n v="3913.45"/>
    <x v="1"/>
    <n v="4"/>
    <x v="3"/>
    <n v="2024"/>
    <x v="3"/>
    <n v="-3913.45"/>
    <n v="0"/>
  </r>
  <r>
    <x v="97"/>
    <s v="16:44"/>
    <x v="0"/>
    <x v="10"/>
    <s v="Investments expense"/>
    <n v="785.88"/>
    <x v="3"/>
    <n v="4"/>
    <x v="3"/>
    <n v="2024"/>
    <x v="3"/>
    <n v="-785.88"/>
    <n v="0"/>
  </r>
  <r>
    <x v="97"/>
    <s v="09:37"/>
    <x v="0"/>
    <x v="6"/>
    <s v="Rent expense"/>
    <n v="3334.51"/>
    <x v="1"/>
    <n v="4"/>
    <x v="3"/>
    <n v="2024"/>
    <x v="3"/>
    <n v="-3334.51"/>
    <n v="0"/>
  </r>
  <r>
    <x v="98"/>
    <s v="21:34"/>
    <x v="0"/>
    <x v="2"/>
    <s v="Insurance expense"/>
    <n v="2535.87"/>
    <x v="0"/>
    <n v="4"/>
    <x v="3"/>
    <n v="2024"/>
    <x v="3"/>
    <n v="-2535.87"/>
    <n v="0"/>
  </r>
  <r>
    <x v="98"/>
    <s v="10:50"/>
    <x v="0"/>
    <x v="6"/>
    <s v="Healthcare expense"/>
    <n v="2162.61"/>
    <x v="4"/>
    <n v="4"/>
    <x v="3"/>
    <n v="2024"/>
    <x v="3"/>
    <n v="-2162.61"/>
    <n v="0"/>
  </r>
  <r>
    <x v="99"/>
    <s v="05:48"/>
    <x v="0"/>
    <x v="3"/>
    <s v="Groceries expense"/>
    <n v="230.92"/>
    <x v="3"/>
    <n v="4"/>
    <x v="3"/>
    <n v="2024"/>
    <x v="3"/>
    <n v="-230.92"/>
    <n v="0"/>
  </r>
  <r>
    <x v="99"/>
    <s v="10:48"/>
    <x v="0"/>
    <x v="1"/>
    <s v="Utilities expense"/>
    <n v="375.26"/>
    <x v="3"/>
    <n v="4"/>
    <x v="3"/>
    <n v="2024"/>
    <x v="3"/>
    <n v="-375.26"/>
    <n v="0"/>
  </r>
  <r>
    <x v="99"/>
    <s v="14:27"/>
    <x v="0"/>
    <x v="9"/>
    <s v="Rent expense"/>
    <n v="2645.73"/>
    <x v="4"/>
    <n v="4"/>
    <x v="3"/>
    <n v="2024"/>
    <x v="3"/>
    <n v="-2645.73"/>
    <n v="0"/>
  </r>
  <r>
    <x v="100"/>
    <s v="10:04"/>
    <x v="0"/>
    <x v="4"/>
    <s v="Dining Out expense"/>
    <n v="3838.51"/>
    <x v="4"/>
    <n v="4"/>
    <x v="3"/>
    <n v="2024"/>
    <x v="3"/>
    <n v="-3838.51"/>
    <n v="0"/>
  </r>
  <r>
    <x v="101"/>
    <s v="19:53"/>
    <x v="0"/>
    <x v="3"/>
    <s v="Healthcare expense"/>
    <n v="4733.2700000000004"/>
    <x v="4"/>
    <n v="4"/>
    <x v="3"/>
    <n v="2024"/>
    <x v="3"/>
    <n v="-4733.2700000000004"/>
    <n v="0"/>
  </r>
  <r>
    <x v="102"/>
    <s v="16:41"/>
    <x v="0"/>
    <x v="6"/>
    <s v="Rent expense"/>
    <n v="2073.23"/>
    <x v="1"/>
    <n v="4"/>
    <x v="3"/>
    <n v="2024"/>
    <x v="3"/>
    <n v="-2073.23"/>
    <n v="0"/>
  </r>
  <r>
    <x v="102"/>
    <s v="20:43"/>
    <x v="0"/>
    <x v="10"/>
    <s v="Rent expense"/>
    <n v="4341.62"/>
    <x v="4"/>
    <n v="4"/>
    <x v="3"/>
    <n v="2024"/>
    <x v="3"/>
    <n v="-4341.62"/>
    <n v="0"/>
  </r>
  <r>
    <x v="103"/>
    <s v="15:53"/>
    <x v="0"/>
    <x v="5"/>
    <s v="Utilities expense"/>
    <n v="1193.82"/>
    <x v="1"/>
    <n v="4"/>
    <x v="3"/>
    <n v="2024"/>
    <x v="3"/>
    <n v="-1193.82"/>
    <n v="0"/>
  </r>
  <r>
    <x v="104"/>
    <s v="15:36"/>
    <x v="0"/>
    <x v="2"/>
    <s v="Dining Out expense"/>
    <n v="1729.39"/>
    <x v="0"/>
    <n v="4"/>
    <x v="3"/>
    <n v="2024"/>
    <x v="3"/>
    <n v="-1729.39"/>
    <n v="0"/>
  </r>
  <r>
    <x v="104"/>
    <s v="04:14"/>
    <x v="0"/>
    <x v="2"/>
    <s v="Groceries expense"/>
    <n v="2805.77"/>
    <x v="4"/>
    <n v="4"/>
    <x v="3"/>
    <n v="2024"/>
    <x v="3"/>
    <n v="-2805.77"/>
    <n v="0"/>
  </r>
  <r>
    <x v="104"/>
    <s v="20:24"/>
    <x v="0"/>
    <x v="2"/>
    <s v="Insurance expense"/>
    <n v="3625.22"/>
    <x v="4"/>
    <n v="4"/>
    <x v="3"/>
    <n v="2024"/>
    <x v="3"/>
    <n v="-3625.22"/>
    <n v="0"/>
  </r>
  <r>
    <x v="105"/>
    <s v="05:09"/>
    <x v="0"/>
    <x v="6"/>
    <s v="Healthcare expense"/>
    <n v="4486.8599999999997"/>
    <x v="1"/>
    <n v="4"/>
    <x v="3"/>
    <n v="2024"/>
    <x v="3"/>
    <n v="-4486.8599999999997"/>
    <n v="0"/>
  </r>
  <r>
    <x v="105"/>
    <s v="13:38"/>
    <x v="0"/>
    <x v="1"/>
    <s v="Transportation expense"/>
    <n v="4724.83"/>
    <x v="3"/>
    <n v="4"/>
    <x v="3"/>
    <n v="2024"/>
    <x v="3"/>
    <n v="-4724.83"/>
    <n v="0"/>
  </r>
  <r>
    <x v="106"/>
    <s v="17:00"/>
    <x v="0"/>
    <x v="2"/>
    <s v="Healthcare expense"/>
    <n v="4248.2299999999996"/>
    <x v="4"/>
    <n v="4"/>
    <x v="3"/>
    <n v="2024"/>
    <x v="3"/>
    <n v="-4248.2299999999996"/>
    <n v="0"/>
  </r>
  <r>
    <x v="106"/>
    <s v="05:35"/>
    <x v="0"/>
    <x v="2"/>
    <s v="Transportation expense"/>
    <n v="3232.48"/>
    <x v="3"/>
    <n v="4"/>
    <x v="3"/>
    <n v="2024"/>
    <x v="3"/>
    <n v="-3232.48"/>
    <n v="0"/>
  </r>
  <r>
    <x v="107"/>
    <s v="09:17"/>
    <x v="0"/>
    <x v="1"/>
    <s v="Utilities expense"/>
    <n v="2971.96"/>
    <x v="4"/>
    <n v="4"/>
    <x v="3"/>
    <n v="2024"/>
    <x v="3"/>
    <n v="-2971.96"/>
    <n v="0"/>
  </r>
  <r>
    <x v="107"/>
    <s v="02:03"/>
    <x v="0"/>
    <x v="8"/>
    <s v="Entertainment expense"/>
    <n v="1742"/>
    <x v="3"/>
    <n v="4"/>
    <x v="3"/>
    <n v="2024"/>
    <x v="3"/>
    <n v="-1742"/>
    <n v="0"/>
  </r>
  <r>
    <x v="108"/>
    <s v="03:16"/>
    <x v="0"/>
    <x v="9"/>
    <s v="Dining Out expense"/>
    <n v="3880.48"/>
    <x v="0"/>
    <n v="4"/>
    <x v="3"/>
    <n v="2024"/>
    <x v="3"/>
    <n v="-3880.48"/>
    <n v="0"/>
  </r>
  <r>
    <x v="108"/>
    <s v="22:19"/>
    <x v="0"/>
    <x v="4"/>
    <s v="Utilities expense"/>
    <n v="4744.84"/>
    <x v="3"/>
    <n v="4"/>
    <x v="3"/>
    <n v="2024"/>
    <x v="3"/>
    <n v="-4744.84"/>
    <n v="0"/>
  </r>
  <r>
    <x v="108"/>
    <s v="03:52"/>
    <x v="0"/>
    <x v="0"/>
    <s v="Groceries expense"/>
    <n v="4348.92"/>
    <x v="4"/>
    <n v="4"/>
    <x v="3"/>
    <n v="2024"/>
    <x v="3"/>
    <n v="-4348.92"/>
    <n v="0"/>
  </r>
  <r>
    <x v="108"/>
    <s v="09:16"/>
    <x v="0"/>
    <x v="10"/>
    <s v="Healthcare expense"/>
    <n v="4009.28"/>
    <x v="0"/>
    <n v="4"/>
    <x v="3"/>
    <n v="2024"/>
    <x v="3"/>
    <n v="-4009.28"/>
    <n v="0"/>
  </r>
  <r>
    <x v="109"/>
    <s v="03:33"/>
    <x v="0"/>
    <x v="2"/>
    <s v="Investments expense"/>
    <n v="2731.09"/>
    <x v="0"/>
    <n v="4"/>
    <x v="3"/>
    <n v="2024"/>
    <x v="3"/>
    <n v="-2731.09"/>
    <n v="0"/>
  </r>
  <r>
    <x v="109"/>
    <s v="04:29"/>
    <x v="0"/>
    <x v="4"/>
    <s v="Investments expense"/>
    <n v="739.81"/>
    <x v="1"/>
    <n v="4"/>
    <x v="3"/>
    <n v="2024"/>
    <x v="3"/>
    <n v="-739.81"/>
    <n v="0"/>
  </r>
  <r>
    <x v="110"/>
    <s v="05:46"/>
    <x v="0"/>
    <x v="10"/>
    <s v="Savings expense"/>
    <n v="4507.83"/>
    <x v="3"/>
    <n v="4"/>
    <x v="3"/>
    <n v="2024"/>
    <x v="3"/>
    <n v="-4507.83"/>
    <n v="0"/>
  </r>
  <r>
    <x v="110"/>
    <s v="10:12"/>
    <x v="0"/>
    <x v="6"/>
    <s v="Miscellaneous expense"/>
    <n v="4121.79"/>
    <x v="4"/>
    <n v="4"/>
    <x v="3"/>
    <n v="2024"/>
    <x v="3"/>
    <n v="-4121.79"/>
    <n v="0"/>
  </r>
  <r>
    <x v="111"/>
    <s v="00:38"/>
    <x v="0"/>
    <x v="0"/>
    <s v="Investments expense"/>
    <n v="1406.57"/>
    <x v="0"/>
    <n v="4"/>
    <x v="3"/>
    <n v="2024"/>
    <x v="3"/>
    <n v="-1406.57"/>
    <n v="0"/>
  </r>
  <r>
    <x v="112"/>
    <s v="03:14"/>
    <x v="0"/>
    <x v="9"/>
    <s v="Savings expense"/>
    <n v="3615"/>
    <x v="0"/>
    <n v="4"/>
    <x v="3"/>
    <n v="2024"/>
    <x v="3"/>
    <n v="-3615"/>
    <n v="0"/>
  </r>
  <r>
    <x v="113"/>
    <s v="01:31"/>
    <x v="0"/>
    <x v="2"/>
    <s v="Miscellaneous expense"/>
    <n v="4505.09"/>
    <x v="3"/>
    <n v="4"/>
    <x v="3"/>
    <n v="2024"/>
    <x v="3"/>
    <n v="-4505.09"/>
    <n v="0"/>
  </r>
  <r>
    <x v="113"/>
    <s v="21:27"/>
    <x v="0"/>
    <x v="7"/>
    <s v="Rent expense"/>
    <n v="3022.56"/>
    <x v="0"/>
    <n v="4"/>
    <x v="3"/>
    <n v="2024"/>
    <x v="3"/>
    <n v="-3022.56"/>
    <n v="0"/>
  </r>
  <r>
    <x v="114"/>
    <s v="20:05"/>
    <x v="0"/>
    <x v="2"/>
    <s v="Groceries expense"/>
    <n v="2122.91"/>
    <x v="4"/>
    <n v="4"/>
    <x v="3"/>
    <n v="2024"/>
    <x v="3"/>
    <n v="-2122.91"/>
    <n v="0"/>
  </r>
  <r>
    <x v="115"/>
    <s v="03:14"/>
    <x v="0"/>
    <x v="2"/>
    <s v="Entertainment expense"/>
    <n v="3035.6"/>
    <x v="3"/>
    <n v="4"/>
    <x v="3"/>
    <n v="2024"/>
    <x v="3"/>
    <n v="-3035.6"/>
    <n v="0"/>
  </r>
  <r>
    <x v="115"/>
    <s v="14:29"/>
    <x v="0"/>
    <x v="5"/>
    <s v="Rent expense"/>
    <n v="873.1"/>
    <x v="1"/>
    <n v="4"/>
    <x v="3"/>
    <n v="2024"/>
    <x v="3"/>
    <n v="-873.1"/>
    <n v="0"/>
  </r>
  <r>
    <x v="116"/>
    <s v="12:07"/>
    <x v="0"/>
    <x v="3"/>
    <s v="Insurance expense"/>
    <n v="2214.11"/>
    <x v="4"/>
    <n v="4"/>
    <x v="3"/>
    <n v="2024"/>
    <x v="3"/>
    <n v="-2214.11"/>
    <n v="0"/>
  </r>
  <r>
    <x v="117"/>
    <s v="09:15"/>
    <x v="0"/>
    <x v="7"/>
    <s v="Insurance expense"/>
    <n v="2853.7"/>
    <x v="3"/>
    <n v="4"/>
    <x v="3"/>
    <n v="2024"/>
    <x v="3"/>
    <n v="-2853.7"/>
    <n v="0"/>
  </r>
  <r>
    <x v="118"/>
    <s v="03:12"/>
    <x v="0"/>
    <x v="5"/>
    <s v="Miscellaneous expense"/>
    <n v="4239.72"/>
    <x v="1"/>
    <n v="4"/>
    <x v="3"/>
    <n v="2024"/>
    <x v="3"/>
    <n v="-4239.72"/>
    <n v="0"/>
  </r>
  <r>
    <x v="118"/>
    <s v="10:17"/>
    <x v="0"/>
    <x v="6"/>
    <s v="Transportation expense"/>
    <n v="2722.22"/>
    <x v="1"/>
    <n v="4"/>
    <x v="3"/>
    <n v="2024"/>
    <x v="3"/>
    <n v="-2722.22"/>
    <n v="0"/>
  </r>
  <r>
    <x v="118"/>
    <s v="05:17"/>
    <x v="0"/>
    <x v="9"/>
    <s v="Dining Out expense"/>
    <n v="718.26"/>
    <x v="4"/>
    <n v="4"/>
    <x v="3"/>
    <n v="2024"/>
    <x v="3"/>
    <n v="-718.26"/>
    <n v="0"/>
  </r>
  <r>
    <x v="119"/>
    <s v="05:36"/>
    <x v="0"/>
    <x v="2"/>
    <s v="Investments expense"/>
    <n v="3866.02"/>
    <x v="0"/>
    <n v="4"/>
    <x v="3"/>
    <n v="2024"/>
    <x v="3"/>
    <n v="-3866.02"/>
    <n v="0"/>
  </r>
  <r>
    <x v="120"/>
    <s v="21:09"/>
    <x v="0"/>
    <x v="2"/>
    <s v="Groceries expense"/>
    <n v="2093.33"/>
    <x v="0"/>
    <n v="4"/>
    <x v="3"/>
    <n v="2024"/>
    <x v="3"/>
    <n v="-2093.33"/>
    <n v="0"/>
  </r>
  <r>
    <x v="121"/>
    <s v="08:08"/>
    <x v="0"/>
    <x v="2"/>
    <s v="Utilities expense"/>
    <n v="1397.12"/>
    <x v="3"/>
    <n v="5"/>
    <x v="4"/>
    <n v="2024"/>
    <x v="4"/>
    <n v="-1397.12"/>
    <n v="0"/>
  </r>
  <r>
    <x v="121"/>
    <s v="19:53"/>
    <x v="0"/>
    <x v="2"/>
    <s v="Entertainment expense"/>
    <n v="503.33"/>
    <x v="1"/>
    <n v="5"/>
    <x v="4"/>
    <n v="2024"/>
    <x v="4"/>
    <n v="-503.33"/>
    <n v="0"/>
  </r>
  <r>
    <x v="121"/>
    <s v="04:43"/>
    <x v="1"/>
    <x v="12"/>
    <s v="Monthly income"/>
    <n v="53370.1"/>
    <x v="2"/>
    <n v="5"/>
    <x v="4"/>
    <n v="2024"/>
    <x v="4"/>
    <n v="53370.1"/>
    <n v="1"/>
  </r>
  <r>
    <x v="121"/>
    <s v="00:06"/>
    <x v="0"/>
    <x v="5"/>
    <s v="Investments expense"/>
    <n v="1269.69"/>
    <x v="1"/>
    <n v="5"/>
    <x v="4"/>
    <n v="2024"/>
    <x v="4"/>
    <n v="-1269.69"/>
    <n v="0"/>
  </r>
  <r>
    <x v="122"/>
    <s v="14:28"/>
    <x v="0"/>
    <x v="2"/>
    <s v="Savings expense"/>
    <n v="3468.27"/>
    <x v="0"/>
    <n v="5"/>
    <x v="4"/>
    <n v="2024"/>
    <x v="4"/>
    <n v="-3468.27"/>
    <n v="0"/>
  </r>
  <r>
    <x v="123"/>
    <s v="23:56"/>
    <x v="0"/>
    <x v="0"/>
    <s v="Healthcare expense"/>
    <n v="3634.31"/>
    <x v="4"/>
    <n v="5"/>
    <x v="4"/>
    <n v="2024"/>
    <x v="4"/>
    <n v="-3634.31"/>
    <n v="0"/>
  </r>
  <r>
    <x v="123"/>
    <s v="07:42"/>
    <x v="0"/>
    <x v="2"/>
    <s v="Insurance expense"/>
    <n v="3804.04"/>
    <x v="1"/>
    <n v="5"/>
    <x v="4"/>
    <n v="2024"/>
    <x v="4"/>
    <n v="-3804.04"/>
    <n v="0"/>
  </r>
  <r>
    <x v="123"/>
    <s v="01:00"/>
    <x v="0"/>
    <x v="1"/>
    <s v="Investments expense"/>
    <n v="4521.6499999999996"/>
    <x v="4"/>
    <n v="5"/>
    <x v="4"/>
    <n v="2024"/>
    <x v="4"/>
    <n v="-4521.6499999999996"/>
    <n v="0"/>
  </r>
  <r>
    <x v="124"/>
    <s v="02:19"/>
    <x v="0"/>
    <x v="9"/>
    <s v="Investments expense"/>
    <n v="4723.09"/>
    <x v="1"/>
    <n v="5"/>
    <x v="4"/>
    <n v="2024"/>
    <x v="4"/>
    <n v="-4723.09"/>
    <n v="0"/>
  </r>
  <r>
    <x v="124"/>
    <s v="23:56"/>
    <x v="0"/>
    <x v="2"/>
    <s v="Healthcare expense"/>
    <n v="4996.8"/>
    <x v="3"/>
    <n v="5"/>
    <x v="4"/>
    <n v="2024"/>
    <x v="4"/>
    <n v="-4996.8"/>
    <n v="0"/>
  </r>
  <r>
    <x v="124"/>
    <s v="06:39"/>
    <x v="0"/>
    <x v="5"/>
    <s v="Savings expense"/>
    <n v="1598.63"/>
    <x v="1"/>
    <n v="5"/>
    <x v="4"/>
    <n v="2024"/>
    <x v="4"/>
    <n v="-1598.63"/>
    <n v="0"/>
  </r>
  <r>
    <x v="125"/>
    <s v="10:51"/>
    <x v="0"/>
    <x v="7"/>
    <s v="Utilities expense"/>
    <n v="4625.76"/>
    <x v="3"/>
    <n v="5"/>
    <x v="4"/>
    <n v="2024"/>
    <x v="4"/>
    <n v="-4625.76"/>
    <n v="0"/>
  </r>
  <r>
    <x v="126"/>
    <s v="06:06"/>
    <x v="0"/>
    <x v="2"/>
    <s v="Insurance expense"/>
    <n v="1188.54"/>
    <x v="4"/>
    <n v="5"/>
    <x v="4"/>
    <n v="2024"/>
    <x v="4"/>
    <n v="-1188.54"/>
    <n v="0"/>
  </r>
  <r>
    <x v="126"/>
    <s v="14:44"/>
    <x v="0"/>
    <x v="1"/>
    <s v="Rent expense"/>
    <n v="2636.05"/>
    <x v="1"/>
    <n v="5"/>
    <x v="4"/>
    <n v="2024"/>
    <x v="4"/>
    <n v="-2636.05"/>
    <n v="0"/>
  </r>
  <r>
    <x v="126"/>
    <s v="23:11"/>
    <x v="0"/>
    <x v="8"/>
    <s v="Rent expense"/>
    <n v="3738.07"/>
    <x v="4"/>
    <n v="5"/>
    <x v="4"/>
    <n v="2024"/>
    <x v="4"/>
    <n v="-3738.07"/>
    <n v="0"/>
  </r>
  <r>
    <x v="127"/>
    <s v="16:51"/>
    <x v="0"/>
    <x v="2"/>
    <s v="Entertainment expense"/>
    <n v="2674.81"/>
    <x v="3"/>
    <n v="5"/>
    <x v="4"/>
    <n v="2024"/>
    <x v="4"/>
    <n v="-2674.81"/>
    <n v="0"/>
  </r>
  <r>
    <x v="128"/>
    <s v="00:06"/>
    <x v="0"/>
    <x v="4"/>
    <s v="Healthcare expense"/>
    <n v="1610.69"/>
    <x v="0"/>
    <n v="5"/>
    <x v="4"/>
    <n v="2024"/>
    <x v="4"/>
    <n v="-1610.69"/>
    <n v="0"/>
  </r>
  <r>
    <x v="128"/>
    <s v="20:51"/>
    <x v="0"/>
    <x v="5"/>
    <s v="Dining Out expense"/>
    <n v="1627.82"/>
    <x v="3"/>
    <n v="5"/>
    <x v="4"/>
    <n v="2024"/>
    <x v="4"/>
    <n v="-1627.82"/>
    <n v="0"/>
  </r>
  <r>
    <x v="128"/>
    <s v="11:05"/>
    <x v="0"/>
    <x v="5"/>
    <s v="Savings expense"/>
    <n v="4389.49"/>
    <x v="3"/>
    <n v="5"/>
    <x v="4"/>
    <n v="2024"/>
    <x v="4"/>
    <n v="-4389.49"/>
    <n v="0"/>
  </r>
  <r>
    <x v="129"/>
    <s v="01:01"/>
    <x v="0"/>
    <x v="2"/>
    <s v="Transportation expense"/>
    <n v="310.77999999999997"/>
    <x v="0"/>
    <n v="5"/>
    <x v="4"/>
    <n v="2024"/>
    <x v="4"/>
    <n v="-310.77999999999997"/>
    <n v="0"/>
  </r>
  <r>
    <x v="129"/>
    <s v="10:06"/>
    <x v="0"/>
    <x v="4"/>
    <s v="Rent expense"/>
    <n v="155.28"/>
    <x v="1"/>
    <n v="5"/>
    <x v="4"/>
    <n v="2024"/>
    <x v="4"/>
    <n v="-155.28"/>
    <n v="0"/>
  </r>
  <r>
    <x v="129"/>
    <s v="01:44"/>
    <x v="0"/>
    <x v="2"/>
    <s v="Rent expense"/>
    <n v="4698.3900000000003"/>
    <x v="1"/>
    <n v="5"/>
    <x v="4"/>
    <n v="2024"/>
    <x v="4"/>
    <n v="-4698.3900000000003"/>
    <n v="0"/>
  </r>
  <r>
    <x v="130"/>
    <s v="19:45"/>
    <x v="0"/>
    <x v="2"/>
    <s v="Investments expense"/>
    <n v="2924.75"/>
    <x v="4"/>
    <n v="5"/>
    <x v="4"/>
    <n v="2024"/>
    <x v="4"/>
    <n v="-2924.75"/>
    <n v="0"/>
  </r>
  <r>
    <x v="131"/>
    <s v="23:35"/>
    <x v="0"/>
    <x v="3"/>
    <s v="Investments expense"/>
    <n v="1715.03"/>
    <x v="4"/>
    <n v="5"/>
    <x v="4"/>
    <n v="2024"/>
    <x v="4"/>
    <n v="-1715.03"/>
    <n v="0"/>
  </r>
  <r>
    <x v="131"/>
    <s v="11:24"/>
    <x v="0"/>
    <x v="7"/>
    <s v="Groceries expense"/>
    <n v="596.85"/>
    <x v="3"/>
    <n v="5"/>
    <x v="4"/>
    <n v="2024"/>
    <x v="4"/>
    <n v="-596.85"/>
    <n v="0"/>
  </r>
  <r>
    <x v="131"/>
    <s v="14:46"/>
    <x v="0"/>
    <x v="6"/>
    <s v="Rent expense"/>
    <n v="1516.73"/>
    <x v="3"/>
    <n v="5"/>
    <x v="4"/>
    <n v="2024"/>
    <x v="4"/>
    <n v="-1516.73"/>
    <n v="0"/>
  </r>
  <r>
    <x v="132"/>
    <s v="06:08"/>
    <x v="0"/>
    <x v="2"/>
    <s v="Groceries expense"/>
    <n v="4556.18"/>
    <x v="1"/>
    <n v="5"/>
    <x v="4"/>
    <n v="2024"/>
    <x v="4"/>
    <n v="-4556.18"/>
    <n v="0"/>
  </r>
  <r>
    <x v="133"/>
    <s v="15:20"/>
    <x v="0"/>
    <x v="2"/>
    <s v="Investments expense"/>
    <n v="3414.25"/>
    <x v="4"/>
    <n v="5"/>
    <x v="4"/>
    <n v="2024"/>
    <x v="4"/>
    <n v="-3414.25"/>
    <n v="0"/>
  </r>
  <r>
    <x v="134"/>
    <s v="08:17"/>
    <x v="0"/>
    <x v="10"/>
    <s v="Entertainment expense"/>
    <n v="492.58"/>
    <x v="3"/>
    <n v="5"/>
    <x v="4"/>
    <n v="2024"/>
    <x v="4"/>
    <n v="-492.58"/>
    <n v="0"/>
  </r>
  <r>
    <x v="134"/>
    <s v="18:56"/>
    <x v="0"/>
    <x v="10"/>
    <s v="Healthcare expense"/>
    <n v="4956.28"/>
    <x v="1"/>
    <n v="5"/>
    <x v="4"/>
    <n v="2024"/>
    <x v="4"/>
    <n v="-4956.28"/>
    <n v="0"/>
  </r>
  <r>
    <x v="134"/>
    <s v="15:41"/>
    <x v="0"/>
    <x v="10"/>
    <s v="Insurance expense"/>
    <n v="2363.64"/>
    <x v="0"/>
    <n v="5"/>
    <x v="4"/>
    <n v="2024"/>
    <x v="4"/>
    <n v="-2363.64"/>
    <n v="0"/>
  </r>
  <r>
    <x v="135"/>
    <s v="07:37"/>
    <x v="0"/>
    <x v="0"/>
    <s v="Dining Out expense"/>
    <n v="4847.0600000000004"/>
    <x v="0"/>
    <n v="5"/>
    <x v="4"/>
    <n v="2024"/>
    <x v="4"/>
    <n v="-4847.0600000000004"/>
    <n v="0"/>
  </r>
  <r>
    <x v="135"/>
    <s v="01:29"/>
    <x v="0"/>
    <x v="2"/>
    <s v="Miscellaneous expense"/>
    <n v="923.81"/>
    <x v="3"/>
    <n v="5"/>
    <x v="4"/>
    <n v="2024"/>
    <x v="4"/>
    <n v="-923.81"/>
    <n v="0"/>
  </r>
  <r>
    <x v="135"/>
    <s v="00:48"/>
    <x v="0"/>
    <x v="2"/>
    <s v="Savings expense"/>
    <n v="3908.94"/>
    <x v="3"/>
    <n v="5"/>
    <x v="4"/>
    <n v="2024"/>
    <x v="4"/>
    <n v="-3908.94"/>
    <n v="0"/>
  </r>
  <r>
    <x v="135"/>
    <s v="14:51"/>
    <x v="0"/>
    <x v="8"/>
    <s v="Dining Out expense"/>
    <n v="3058.3"/>
    <x v="0"/>
    <n v="5"/>
    <x v="4"/>
    <n v="2024"/>
    <x v="4"/>
    <n v="-3058.3"/>
    <n v="0"/>
  </r>
  <r>
    <x v="136"/>
    <s v="08:23"/>
    <x v="0"/>
    <x v="8"/>
    <s v="Savings expense"/>
    <n v="2648.91"/>
    <x v="1"/>
    <n v="5"/>
    <x v="4"/>
    <n v="2024"/>
    <x v="4"/>
    <n v="-2648.91"/>
    <n v="0"/>
  </r>
  <r>
    <x v="137"/>
    <s v="04:08"/>
    <x v="0"/>
    <x v="5"/>
    <s v="Rent expense"/>
    <n v="3495.3"/>
    <x v="4"/>
    <n v="5"/>
    <x v="4"/>
    <n v="2024"/>
    <x v="4"/>
    <n v="-3495.3"/>
    <n v="0"/>
  </r>
  <r>
    <x v="137"/>
    <s v="02:38"/>
    <x v="0"/>
    <x v="8"/>
    <s v="Utilities expense"/>
    <n v="1160.98"/>
    <x v="4"/>
    <n v="5"/>
    <x v="4"/>
    <n v="2024"/>
    <x v="4"/>
    <n v="-1160.98"/>
    <n v="0"/>
  </r>
  <r>
    <x v="138"/>
    <s v="12:28"/>
    <x v="0"/>
    <x v="5"/>
    <s v="Investments expense"/>
    <n v="4479.8599999999997"/>
    <x v="0"/>
    <n v="5"/>
    <x v="4"/>
    <n v="2024"/>
    <x v="4"/>
    <n v="-4479.8599999999997"/>
    <n v="0"/>
  </r>
  <r>
    <x v="139"/>
    <s v="10:45"/>
    <x v="0"/>
    <x v="4"/>
    <s v="Insurance expense"/>
    <n v="1364.72"/>
    <x v="4"/>
    <n v="5"/>
    <x v="4"/>
    <n v="2024"/>
    <x v="4"/>
    <n v="-1364.72"/>
    <n v="0"/>
  </r>
  <r>
    <x v="139"/>
    <s v="00:14"/>
    <x v="0"/>
    <x v="4"/>
    <s v="Utilities expense"/>
    <n v="4780.47"/>
    <x v="4"/>
    <n v="5"/>
    <x v="4"/>
    <n v="2024"/>
    <x v="4"/>
    <n v="-4780.47"/>
    <n v="0"/>
  </r>
  <r>
    <x v="140"/>
    <s v="14:25"/>
    <x v="0"/>
    <x v="0"/>
    <s v="Insurance expense"/>
    <n v="4661.37"/>
    <x v="1"/>
    <n v="5"/>
    <x v="4"/>
    <n v="2024"/>
    <x v="4"/>
    <n v="-4661.37"/>
    <n v="0"/>
  </r>
  <r>
    <x v="140"/>
    <s v="17:49"/>
    <x v="0"/>
    <x v="2"/>
    <s v="Insurance expense"/>
    <n v="1300.6099999999999"/>
    <x v="3"/>
    <n v="5"/>
    <x v="4"/>
    <n v="2024"/>
    <x v="4"/>
    <n v="-1300.6099999999999"/>
    <n v="0"/>
  </r>
  <r>
    <x v="141"/>
    <s v="21:33"/>
    <x v="0"/>
    <x v="4"/>
    <s v="Utilities expense"/>
    <n v="4132.17"/>
    <x v="4"/>
    <n v="5"/>
    <x v="4"/>
    <n v="2024"/>
    <x v="4"/>
    <n v="-4132.17"/>
    <n v="0"/>
  </r>
  <r>
    <x v="141"/>
    <s v="13:40"/>
    <x v="0"/>
    <x v="6"/>
    <s v="Entertainment expense"/>
    <n v="4957.8"/>
    <x v="3"/>
    <n v="5"/>
    <x v="4"/>
    <n v="2024"/>
    <x v="4"/>
    <n v="-4957.8"/>
    <n v="0"/>
  </r>
  <r>
    <x v="141"/>
    <s v="20:25"/>
    <x v="0"/>
    <x v="9"/>
    <s v="Savings expense"/>
    <n v="2686.38"/>
    <x v="0"/>
    <n v="5"/>
    <x v="4"/>
    <n v="2024"/>
    <x v="4"/>
    <n v="-2686.38"/>
    <n v="0"/>
  </r>
  <r>
    <x v="141"/>
    <s v="20:09"/>
    <x v="0"/>
    <x v="9"/>
    <s v="Insurance expense"/>
    <n v="2850.37"/>
    <x v="0"/>
    <n v="5"/>
    <x v="4"/>
    <n v="2024"/>
    <x v="4"/>
    <n v="-2850.37"/>
    <n v="0"/>
  </r>
  <r>
    <x v="142"/>
    <s v="22:58"/>
    <x v="0"/>
    <x v="8"/>
    <s v="Utilities expense"/>
    <n v="4347.3999999999996"/>
    <x v="4"/>
    <n v="5"/>
    <x v="4"/>
    <n v="2024"/>
    <x v="4"/>
    <n v="-4347.3999999999996"/>
    <n v="0"/>
  </r>
  <r>
    <x v="143"/>
    <s v="09:13"/>
    <x v="0"/>
    <x v="2"/>
    <s v="Investments expense"/>
    <n v="1703.34"/>
    <x v="0"/>
    <n v="5"/>
    <x v="4"/>
    <n v="2024"/>
    <x v="4"/>
    <n v="-1703.34"/>
    <n v="0"/>
  </r>
  <r>
    <x v="144"/>
    <s v="11:48"/>
    <x v="0"/>
    <x v="8"/>
    <s v="Transportation expense"/>
    <n v="3112.13"/>
    <x v="3"/>
    <n v="5"/>
    <x v="4"/>
    <n v="2024"/>
    <x v="4"/>
    <n v="-3112.13"/>
    <n v="0"/>
  </r>
  <r>
    <x v="145"/>
    <s v="04:14"/>
    <x v="0"/>
    <x v="2"/>
    <s v="Healthcare expense"/>
    <n v="75.47"/>
    <x v="4"/>
    <n v="5"/>
    <x v="4"/>
    <n v="2024"/>
    <x v="4"/>
    <n v="-75.47"/>
    <n v="0"/>
  </r>
  <r>
    <x v="145"/>
    <s v="09:09"/>
    <x v="0"/>
    <x v="3"/>
    <s v="Healthcare expense"/>
    <n v="845.76"/>
    <x v="4"/>
    <n v="5"/>
    <x v="4"/>
    <n v="2024"/>
    <x v="4"/>
    <n v="-845.76"/>
    <n v="0"/>
  </r>
  <r>
    <x v="145"/>
    <s v="18:39"/>
    <x v="0"/>
    <x v="5"/>
    <s v="Healthcare expense"/>
    <n v="1006.01"/>
    <x v="0"/>
    <n v="5"/>
    <x v="4"/>
    <n v="2024"/>
    <x v="4"/>
    <n v="-1006.01"/>
    <n v="0"/>
  </r>
  <r>
    <x v="145"/>
    <s v="11:45"/>
    <x v="0"/>
    <x v="2"/>
    <s v="Miscellaneous expense"/>
    <n v="4808.51"/>
    <x v="0"/>
    <n v="5"/>
    <x v="4"/>
    <n v="2024"/>
    <x v="4"/>
    <n v="-4808.51"/>
    <n v="0"/>
  </r>
  <r>
    <x v="146"/>
    <s v="18:39"/>
    <x v="0"/>
    <x v="3"/>
    <s v="Investments expense"/>
    <n v="3177.48"/>
    <x v="1"/>
    <n v="5"/>
    <x v="4"/>
    <n v="2024"/>
    <x v="4"/>
    <n v="-3177.48"/>
    <n v="0"/>
  </r>
  <r>
    <x v="146"/>
    <s v="13:35"/>
    <x v="0"/>
    <x v="3"/>
    <s v="Insurance expense"/>
    <n v="4102.46"/>
    <x v="4"/>
    <n v="5"/>
    <x v="4"/>
    <n v="2024"/>
    <x v="4"/>
    <n v="-4102.46"/>
    <n v="0"/>
  </r>
  <r>
    <x v="147"/>
    <s v="02:29"/>
    <x v="0"/>
    <x v="1"/>
    <s v="Entertainment expense"/>
    <n v="557.41999999999996"/>
    <x v="4"/>
    <n v="5"/>
    <x v="4"/>
    <n v="2024"/>
    <x v="4"/>
    <n v="-557.41999999999996"/>
    <n v="0"/>
  </r>
  <r>
    <x v="147"/>
    <s v="05:40"/>
    <x v="0"/>
    <x v="6"/>
    <s v="Healthcare expense"/>
    <n v="2729.27"/>
    <x v="4"/>
    <n v="5"/>
    <x v="4"/>
    <n v="2024"/>
    <x v="4"/>
    <n v="-2729.27"/>
    <n v="0"/>
  </r>
  <r>
    <x v="148"/>
    <s v="23:20"/>
    <x v="0"/>
    <x v="3"/>
    <s v="Savings expense"/>
    <n v="419.74"/>
    <x v="3"/>
    <n v="5"/>
    <x v="4"/>
    <n v="2024"/>
    <x v="4"/>
    <n v="-419.74"/>
    <n v="0"/>
  </r>
  <r>
    <x v="148"/>
    <s v="17:52"/>
    <x v="0"/>
    <x v="9"/>
    <s v="Rent expense"/>
    <n v="4739.12"/>
    <x v="4"/>
    <n v="5"/>
    <x v="4"/>
    <n v="2024"/>
    <x v="4"/>
    <n v="-4739.12"/>
    <n v="0"/>
  </r>
  <r>
    <x v="148"/>
    <s v="16:29"/>
    <x v="0"/>
    <x v="9"/>
    <s v="Dining Out expense"/>
    <n v="3557.43"/>
    <x v="3"/>
    <n v="5"/>
    <x v="4"/>
    <n v="2024"/>
    <x v="4"/>
    <n v="-3557.43"/>
    <n v="0"/>
  </r>
  <r>
    <x v="148"/>
    <s v="11:51"/>
    <x v="0"/>
    <x v="1"/>
    <s v="Transportation expense"/>
    <n v="3255.49"/>
    <x v="4"/>
    <n v="5"/>
    <x v="4"/>
    <n v="2024"/>
    <x v="4"/>
    <n v="-3255.49"/>
    <n v="0"/>
  </r>
  <r>
    <x v="149"/>
    <s v="02:27"/>
    <x v="0"/>
    <x v="3"/>
    <s v="Miscellaneous expense"/>
    <n v="4116.49"/>
    <x v="1"/>
    <n v="5"/>
    <x v="4"/>
    <n v="2024"/>
    <x v="4"/>
    <n v="-4116.49"/>
    <n v="0"/>
  </r>
  <r>
    <x v="150"/>
    <s v="15:12"/>
    <x v="0"/>
    <x v="2"/>
    <s v="Investments expense"/>
    <n v="859.94"/>
    <x v="1"/>
    <n v="5"/>
    <x v="4"/>
    <n v="2024"/>
    <x v="4"/>
    <n v="-859.94"/>
    <n v="0"/>
  </r>
  <r>
    <x v="150"/>
    <s v="02:29"/>
    <x v="0"/>
    <x v="2"/>
    <s v="Rent expense"/>
    <n v="4985.7700000000004"/>
    <x v="0"/>
    <n v="5"/>
    <x v="4"/>
    <n v="2024"/>
    <x v="4"/>
    <n v="-4985.7700000000004"/>
    <n v="0"/>
  </r>
  <r>
    <x v="150"/>
    <s v="14:45"/>
    <x v="0"/>
    <x v="0"/>
    <s v="Miscellaneous expense"/>
    <n v="3432.31"/>
    <x v="3"/>
    <n v="5"/>
    <x v="4"/>
    <n v="2024"/>
    <x v="4"/>
    <n v="-3432.31"/>
    <n v="0"/>
  </r>
  <r>
    <x v="151"/>
    <s v="05:30"/>
    <x v="0"/>
    <x v="9"/>
    <s v="Transportation expense"/>
    <n v="4207.74"/>
    <x v="1"/>
    <n v="5"/>
    <x v="4"/>
    <n v="2024"/>
    <x v="4"/>
    <n v="-4207.74"/>
    <n v="0"/>
  </r>
  <r>
    <x v="152"/>
    <s v="19:40"/>
    <x v="0"/>
    <x v="10"/>
    <s v="Insurance expense"/>
    <n v="2190.06"/>
    <x v="0"/>
    <n v="6"/>
    <x v="5"/>
    <n v="2024"/>
    <x v="5"/>
    <n v="-2190.06"/>
    <n v="0"/>
  </r>
  <r>
    <x v="152"/>
    <s v="13:38"/>
    <x v="1"/>
    <x v="12"/>
    <s v="Monthly income"/>
    <n v="75189.62"/>
    <x v="2"/>
    <n v="6"/>
    <x v="5"/>
    <n v="2024"/>
    <x v="5"/>
    <n v="75189.62"/>
    <n v="1"/>
  </r>
  <r>
    <x v="152"/>
    <s v="03:32"/>
    <x v="0"/>
    <x v="6"/>
    <s v="Miscellaneous expense"/>
    <n v="1402.63"/>
    <x v="0"/>
    <n v="6"/>
    <x v="5"/>
    <n v="2024"/>
    <x v="5"/>
    <n v="-1402.63"/>
    <n v="0"/>
  </r>
  <r>
    <x v="153"/>
    <s v="11:15"/>
    <x v="0"/>
    <x v="8"/>
    <s v="Rent expense"/>
    <n v="1104.8699999999999"/>
    <x v="4"/>
    <n v="6"/>
    <x v="5"/>
    <n v="2024"/>
    <x v="5"/>
    <n v="-1104.8699999999999"/>
    <n v="0"/>
  </r>
  <r>
    <x v="153"/>
    <s v="06:05"/>
    <x v="0"/>
    <x v="6"/>
    <s v="Utilities expense"/>
    <n v="1594.16"/>
    <x v="3"/>
    <n v="6"/>
    <x v="5"/>
    <n v="2024"/>
    <x v="5"/>
    <n v="-1594.16"/>
    <n v="0"/>
  </r>
  <r>
    <x v="153"/>
    <s v="22:02"/>
    <x v="0"/>
    <x v="4"/>
    <s v="Miscellaneous expense"/>
    <n v="4824.38"/>
    <x v="1"/>
    <n v="6"/>
    <x v="5"/>
    <n v="2024"/>
    <x v="5"/>
    <n v="-4824.38"/>
    <n v="0"/>
  </r>
  <r>
    <x v="154"/>
    <s v="16:26"/>
    <x v="0"/>
    <x v="9"/>
    <s v="Rent expense"/>
    <n v="4328.57"/>
    <x v="4"/>
    <n v="6"/>
    <x v="5"/>
    <n v="2024"/>
    <x v="5"/>
    <n v="-4328.57"/>
    <n v="0"/>
  </r>
  <r>
    <x v="155"/>
    <s v="09:13"/>
    <x v="0"/>
    <x v="10"/>
    <s v="Investments expense"/>
    <n v="4349.68"/>
    <x v="0"/>
    <n v="6"/>
    <x v="5"/>
    <n v="2024"/>
    <x v="5"/>
    <n v="-4349.68"/>
    <n v="0"/>
  </r>
  <r>
    <x v="155"/>
    <s v="08:30"/>
    <x v="0"/>
    <x v="2"/>
    <s v="Miscellaneous expense"/>
    <n v="4231.68"/>
    <x v="4"/>
    <n v="6"/>
    <x v="5"/>
    <n v="2024"/>
    <x v="5"/>
    <n v="-4231.68"/>
    <n v="0"/>
  </r>
  <r>
    <x v="155"/>
    <s v="15:36"/>
    <x v="0"/>
    <x v="2"/>
    <s v="Entertainment expense"/>
    <n v="4563.59"/>
    <x v="3"/>
    <n v="6"/>
    <x v="5"/>
    <n v="2024"/>
    <x v="5"/>
    <n v="-4563.59"/>
    <n v="0"/>
  </r>
  <r>
    <x v="156"/>
    <s v="16:04"/>
    <x v="0"/>
    <x v="6"/>
    <s v="Dining Out expense"/>
    <n v="2930.76"/>
    <x v="0"/>
    <n v="6"/>
    <x v="5"/>
    <n v="2024"/>
    <x v="5"/>
    <n v="-2930.76"/>
    <n v="0"/>
  </r>
  <r>
    <x v="156"/>
    <s v="03:02"/>
    <x v="0"/>
    <x v="2"/>
    <s v="Transportation expense"/>
    <n v="2180.0100000000002"/>
    <x v="3"/>
    <n v="6"/>
    <x v="5"/>
    <n v="2024"/>
    <x v="5"/>
    <n v="-2180.0100000000002"/>
    <n v="0"/>
  </r>
  <r>
    <x v="156"/>
    <s v="13:34"/>
    <x v="0"/>
    <x v="2"/>
    <s v="Investments expense"/>
    <n v="56.1"/>
    <x v="1"/>
    <n v="6"/>
    <x v="5"/>
    <n v="2024"/>
    <x v="5"/>
    <n v="-56.1"/>
    <n v="0"/>
  </r>
  <r>
    <x v="157"/>
    <s v="19:46"/>
    <x v="0"/>
    <x v="2"/>
    <s v="Rent expense"/>
    <n v="3418.26"/>
    <x v="3"/>
    <n v="6"/>
    <x v="5"/>
    <n v="2024"/>
    <x v="5"/>
    <n v="-3418.26"/>
    <n v="0"/>
  </r>
  <r>
    <x v="157"/>
    <s v="18:46"/>
    <x v="0"/>
    <x v="0"/>
    <s v="Miscellaneous expense"/>
    <n v="4922.54"/>
    <x v="0"/>
    <n v="6"/>
    <x v="5"/>
    <n v="2024"/>
    <x v="5"/>
    <n v="-4922.54"/>
    <n v="0"/>
  </r>
  <r>
    <x v="158"/>
    <s v="14:25"/>
    <x v="0"/>
    <x v="7"/>
    <s v="Dining Out expense"/>
    <n v="4543.7"/>
    <x v="1"/>
    <n v="6"/>
    <x v="5"/>
    <n v="2024"/>
    <x v="5"/>
    <n v="-4543.7"/>
    <n v="0"/>
  </r>
  <r>
    <x v="158"/>
    <s v="03:55"/>
    <x v="0"/>
    <x v="10"/>
    <s v="Dining Out expense"/>
    <n v="1493.73"/>
    <x v="0"/>
    <n v="6"/>
    <x v="5"/>
    <n v="2024"/>
    <x v="5"/>
    <n v="-1493.73"/>
    <n v="0"/>
  </r>
  <r>
    <x v="159"/>
    <s v="07:26"/>
    <x v="0"/>
    <x v="7"/>
    <s v="Investments expense"/>
    <n v="1248.1199999999999"/>
    <x v="0"/>
    <n v="6"/>
    <x v="5"/>
    <n v="2024"/>
    <x v="5"/>
    <n v="-1248.1199999999999"/>
    <n v="0"/>
  </r>
  <r>
    <x v="159"/>
    <s v="22:39"/>
    <x v="0"/>
    <x v="5"/>
    <s v="Dining Out expense"/>
    <n v="3109.87"/>
    <x v="4"/>
    <n v="6"/>
    <x v="5"/>
    <n v="2024"/>
    <x v="5"/>
    <n v="-3109.87"/>
    <n v="0"/>
  </r>
  <r>
    <x v="160"/>
    <s v="10:33"/>
    <x v="0"/>
    <x v="5"/>
    <s v="Rent expense"/>
    <n v="1665.98"/>
    <x v="3"/>
    <n v="6"/>
    <x v="5"/>
    <n v="2024"/>
    <x v="5"/>
    <n v="-1665.98"/>
    <n v="0"/>
  </r>
  <r>
    <x v="161"/>
    <s v="17:22"/>
    <x v="0"/>
    <x v="2"/>
    <s v="Groceries expense"/>
    <n v="4131.34"/>
    <x v="3"/>
    <n v="6"/>
    <x v="5"/>
    <n v="2024"/>
    <x v="5"/>
    <n v="-4131.34"/>
    <n v="0"/>
  </r>
  <r>
    <x v="162"/>
    <s v="14:09"/>
    <x v="0"/>
    <x v="3"/>
    <s v="Dining Out expense"/>
    <n v="2859.33"/>
    <x v="3"/>
    <n v="6"/>
    <x v="5"/>
    <n v="2024"/>
    <x v="5"/>
    <n v="-2859.33"/>
    <n v="0"/>
  </r>
  <r>
    <x v="162"/>
    <s v="14:15"/>
    <x v="0"/>
    <x v="9"/>
    <s v="Rent expense"/>
    <n v="253.86"/>
    <x v="4"/>
    <n v="6"/>
    <x v="5"/>
    <n v="2024"/>
    <x v="5"/>
    <n v="-253.86"/>
    <n v="0"/>
  </r>
  <r>
    <x v="163"/>
    <s v="05:15"/>
    <x v="0"/>
    <x v="10"/>
    <s v="Utilities expense"/>
    <n v="4486.3"/>
    <x v="0"/>
    <n v="6"/>
    <x v="5"/>
    <n v="2024"/>
    <x v="5"/>
    <n v="-4486.3"/>
    <n v="0"/>
  </r>
  <r>
    <x v="164"/>
    <s v="04:53"/>
    <x v="0"/>
    <x v="9"/>
    <s v="Investments expense"/>
    <n v="3559.85"/>
    <x v="4"/>
    <n v="6"/>
    <x v="5"/>
    <n v="2024"/>
    <x v="5"/>
    <n v="-3559.85"/>
    <n v="0"/>
  </r>
  <r>
    <x v="164"/>
    <s v="10:35"/>
    <x v="0"/>
    <x v="8"/>
    <s v="Transportation expense"/>
    <n v="1730.28"/>
    <x v="1"/>
    <n v="6"/>
    <x v="5"/>
    <n v="2024"/>
    <x v="5"/>
    <n v="-1730.28"/>
    <n v="0"/>
  </r>
  <r>
    <x v="165"/>
    <s v="18:41"/>
    <x v="0"/>
    <x v="0"/>
    <s v="Savings expense"/>
    <n v="2430.4699999999998"/>
    <x v="1"/>
    <n v="6"/>
    <x v="5"/>
    <n v="2024"/>
    <x v="5"/>
    <n v="-2430.4699999999998"/>
    <n v="0"/>
  </r>
  <r>
    <x v="165"/>
    <s v="05:41"/>
    <x v="0"/>
    <x v="2"/>
    <s v="Transportation expense"/>
    <n v="2787.36"/>
    <x v="3"/>
    <n v="6"/>
    <x v="5"/>
    <n v="2024"/>
    <x v="5"/>
    <n v="-2787.36"/>
    <n v="0"/>
  </r>
  <r>
    <x v="165"/>
    <s v="11:42"/>
    <x v="0"/>
    <x v="5"/>
    <s v="Savings expense"/>
    <n v="2221.11"/>
    <x v="3"/>
    <n v="6"/>
    <x v="5"/>
    <n v="2024"/>
    <x v="5"/>
    <n v="-2221.11"/>
    <n v="0"/>
  </r>
  <r>
    <x v="166"/>
    <s v="20:40"/>
    <x v="0"/>
    <x v="3"/>
    <s v="Transportation expense"/>
    <n v="3734.18"/>
    <x v="0"/>
    <n v="6"/>
    <x v="5"/>
    <n v="2024"/>
    <x v="5"/>
    <n v="-3734.18"/>
    <n v="0"/>
  </r>
  <r>
    <x v="166"/>
    <s v="13:01"/>
    <x v="0"/>
    <x v="5"/>
    <s v="Investments expense"/>
    <n v="4365.33"/>
    <x v="3"/>
    <n v="6"/>
    <x v="5"/>
    <n v="2024"/>
    <x v="5"/>
    <n v="-4365.33"/>
    <n v="0"/>
  </r>
  <r>
    <x v="167"/>
    <s v="04:37"/>
    <x v="0"/>
    <x v="4"/>
    <s v="Utilities expense"/>
    <n v="850.28"/>
    <x v="3"/>
    <n v="6"/>
    <x v="5"/>
    <n v="2024"/>
    <x v="5"/>
    <n v="-850.28"/>
    <n v="0"/>
  </r>
  <r>
    <x v="167"/>
    <s v="10:04"/>
    <x v="0"/>
    <x v="7"/>
    <s v="Dining Out expense"/>
    <n v="1694.96"/>
    <x v="4"/>
    <n v="6"/>
    <x v="5"/>
    <n v="2024"/>
    <x v="5"/>
    <n v="-1694.96"/>
    <n v="0"/>
  </r>
  <r>
    <x v="167"/>
    <s v="15:25"/>
    <x v="0"/>
    <x v="10"/>
    <s v="Utilities expense"/>
    <n v="453.56"/>
    <x v="1"/>
    <n v="6"/>
    <x v="5"/>
    <n v="2024"/>
    <x v="5"/>
    <n v="-453.56"/>
    <n v="0"/>
  </r>
  <r>
    <x v="168"/>
    <s v="03:18"/>
    <x v="0"/>
    <x v="4"/>
    <s v="Insurance expense"/>
    <n v="2156.19"/>
    <x v="4"/>
    <n v="6"/>
    <x v="5"/>
    <n v="2024"/>
    <x v="5"/>
    <n v="-2156.19"/>
    <n v="0"/>
  </r>
  <r>
    <x v="168"/>
    <s v="07:03"/>
    <x v="0"/>
    <x v="1"/>
    <s v="Groceries expense"/>
    <n v="4347.95"/>
    <x v="1"/>
    <n v="6"/>
    <x v="5"/>
    <n v="2024"/>
    <x v="5"/>
    <n v="-4347.95"/>
    <n v="0"/>
  </r>
  <r>
    <x v="168"/>
    <s v="11:59"/>
    <x v="0"/>
    <x v="6"/>
    <s v="Dining Out expense"/>
    <n v="201.73"/>
    <x v="0"/>
    <n v="6"/>
    <x v="5"/>
    <n v="2024"/>
    <x v="5"/>
    <n v="-201.73"/>
    <n v="0"/>
  </r>
  <r>
    <x v="169"/>
    <s v="23:31"/>
    <x v="0"/>
    <x v="0"/>
    <s v="Healthcare expense"/>
    <n v="1420.3"/>
    <x v="1"/>
    <n v="6"/>
    <x v="5"/>
    <n v="2024"/>
    <x v="5"/>
    <n v="-1420.3"/>
    <n v="0"/>
  </r>
  <r>
    <x v="169"/>
    <s v="03:20"/>
    <x v="0"/>
    <x v="1"/>
    <s v="Investments expense"/>
    <n v="2221.15"/>
    <x v="0"/>
    <n v="6"/>
    <x v="5"/>
    <n v="2024"/>
    <x v="5"/>
    <n v="-2221.15"/>
    <n v="0"/>
  </r>
  <r>
    <x v="169"/>
    <s v="16:01"/>
    <x v="0"/>
    <x v="3"/>
    <s v="Transportation expense"/>
    <n v="2548.98"/>
    <x v="3"/>
    <n v="6"/>
    <x v="5"/>
    <n v="2024"/>
    <x v="5"/>
    <n v="-2548.98"/>
    <n v="0"/>
  </r>
  <r>
    <x v="169"/>
    <s v="17:42"/>
    <x v="0"/>
    <x v="3"/>
    <s v="Transportation expense"/>
    <n v="4373.45"/>
    <x v="3"/>
    <n v="6"/>
    <x v="5"/>
    <n v="2024"/>
    <x v="5"/>
    <n v="-4373.45"/>
    <n v="0"/>
  </r>
  <r>
    <x v="170"/>
    <s v="15:54"/>
    <x v="0"/>
    <x v="8"/>
    <s v="Utilities expense"/>
    <n v="3133.68"/>
    <x v="4"/>
    <n v="6"/>
    <x v="5"/>
    <n v="2024"/>
    <x v="5"/>
    <n v="-3133.68"/>
    <n v="0"/>
  </r>
  <r>
    <x v="170"/>
    <s v="16:50"/>
    <x v="0"/>
    <x v="1"/>
    <s v="Groceries expense"/>
    <n v="701.26"/>
    <x v="4"/>
    <n v="6"/>
    <x v="5"/>
    <n v="2024"/>
    <x v="5"/>
    <n v="-701.26"/>
    <n v="0"/>
  </r>
  <r>
    <x v="171"/>
    <s v="15:18"/>
    <x v="0"/>
    <x v="8"/>
    <s v="Healthcare expense"/>
    <n v="3181.08"/>
    <x v="3"/>
    <n v="6"/>
    <x v="5"/>
    <n v="2024"/>
    <x v="5"/>
    <n v="-3181.08"/>
    <n v="0"/>
  </r>
  <r>
    <x v="171"/>
    <s v="10:20"/>
    <x v="0"/>
    <x v="10"/>
    <s v="Healthcare expense"/>
    <n v="2094.5"/>
    <x v="3"/>
    <n v="6"/>
    <x v="5"/>
    <n v="2024"/>
    <x v="5"/>
    <n v="-2094.5"/>
    <n v="0"/>
  </r>
  <r>
    <x v="171"/>
    <s v="07:38"/>
    <x v="0"/>
    <x v="4"/>
    <s v="Dining Out expense"/>
    <n v="4360.21"/>
    <x v="1"/>
    <n v="6"/>
    <x v="5"/>
    <n v="2024"/>
    <x v="5"/>
    <n v="-4360.21"/>
    <n v="0"/>
  </r>
  <r>
    <x v="171"/>
    <s v="17:48"/>
    <x v="0"/>
    <x v="5"/>
    <s v="Healthcare expense"/>
    <n v="1828.21"/>
    <x v="3"/>
    <n v="6"/>
    <x v="5"/>
    <n v="2024"/>
    <x v="5"/>
    <n v="-1828.21"/>
    <n v="0"/>
  </r>
  <r>
    <x v="172"/>
    <s v="13:11"/>
    <x v="0"/>
    <x v="0"/>
    <s v="Insurance expense"/>
    <n v="2013.47"/>
    <x v="1"/>
    <n v="6"/>
    <x v="5"/>
    <n v="2024"/>
    <x v="5"/>
    <n v="-2013.47"/>
    <n v="0"/>
  </r>
  <r>
    <x v="172"/>
    <s v="00:04"/>
    <x v="0"/>
    <x v="2"/>
    <s v="Miscellaneous expense"/>
    <n v="1595.13"/>
    <x v="4"/>
    <n v="6"/>
    <x v="5"/>
    <n v="2024"/>
    <x v="5"/>
    <n v="-1595.13"/>
    <n v="0"/>
  </r>
  <r>
    <x v="172"/>
    <s v="01:49"/>
    <x v="0"/>
    <x v="6"/>
    <s v="Entertainment expense"/>
    <n v="94.7"/>
    <x v="0"/>
    <n v="6"/>
    <x v="5"/>
    <n v="2024"/>
    <x v="5"/>
    <n v="-94.7"/>
    <n v="0"/>
  </r>
  <r>
    <x v="173"/>
    <s v="12:19"/>
    <x v="0"/>
    <x v="4"/>
    <s v="Transportation expense"/>
    <n v="2960.03"/>
    <x v="4"/>
    <n v="6"/>
    <x v="5"/>
    <n v="2024"/>
    <x v="5"/>
    <n v="-2960.03"/>
    <n v="0"/>
  </r>
  <r>
    <x v="173"/>
    <s v="23:44"/>
    <x v="0"/>
    <x v="6"/>
    <s v="Savings expense"/>
    <n v="413.81"/>
    <x v="3"/>
    <n v="6"/>
    <x v="5"/>
    <n v="2024"/>
    <x v="5"/>
    <n v="-413.81"/>
    <n v="0"/>
  </r>
  <r>
    <x v="173"/>
    <s v="10:00"/>
    <x v="0"/>
    <x v="3"/>
    <s v="Savings expense"/>
    <n v="3363.48"/>
    <x v="0"/>
    <n v="6"/>
    <x v="5"/>
    <n v="2024"/>
    <x v="5"/>
    <n v="-3363.48"/>
    <n v="0"/>
  </r>
  <r>
    <x v="174"/>
    <s v="10:07"/>
    <x v="0"/>
    <x v="6"/>
    <s v="Dining Out expense"/>
    <n v="879.72"/>
    <x v="0"/>
    <n v="6"/>
    <x v="5"/>
    <n v="2024"/>
    <x v="5"/>
    <n v="-879.72"/>
    <n v="0"/>
  </r>
  <r>
    <x v="175"/>
    <s v="06:00"/>
    <x v="0"/>
    <x v="7"/>
    <s v="Entertainment expense"/>
    <n v="2690.88"/>
    <x v="0"/>
    <n v="6"/>
    <x v="5"/>
    <n v="2024"/>
    <x v="5"/>
    <n v="-2690.88"/>
    <n v="0"/>
  </r>
  <r>
    <x v="175"/>
    <s v="08:53"/>
    <x v="0"/>
    <x v="5"/>
    <s v="Miscellaneous expense"/>
    <n v="604"/>
    <x v="3"/>
    <n v="6"/>
    <x v="5"/>
    <n v="2024"/>
    <x v="5"/>
    <n v="-604"/>
    <n v="0"/>
  </r>
  <r>
    <x v="175"/>
    <s v="05:23"/>
    <x v="0"/>
    <x v="1"/>
    <s v="Insurance expense"/>
    <n v="2947.5"/>
    <x v="1"/>
    <n v="6"/>
    <x v="5"/>
    <n v="2024"/>
    <x v="5"/>
    <n v="-2947.5"/>
    <n v="0"/>
  </r>
  <r>
    <x v="176"/>
    <s v="14:28"/>
    <x v="0"/>
    <x v="2"/>
    <s v="Entertainment expense"/>
    <n v="4686.2"/>
    <x v="0"/>
    <n v="6"/>
    <x v="5"/>
    <n v="2024"/>
    <x v="5"/>
    <n v="-4686.2"/>
    <n v="0"/>
  </r>
  <r>
    <x v="176"/>
    <s v="14:05"/>
    <x v="0"/>
    <x v="9"/>
    <s v="Utilities expense"/>
    <n v="2288.39"/>
    <x v="0"/>
    <n v="6"/>
    <x v="5"/>
    <n v="2024"/>
    <x v="5"/>
    <n v="-2288.39"/>
    <n v="0"/>
  </r>
  <r>
    <x v="177"/>
    <s v="16:44"/>
    <x v="0"/>
    <x v="2"/>
    <s v="Rent expense"/>
    <n v="1649.5"/>
    <x v="0"/>
    <n v="6"/>
    <x v="5"/>
    <n v="2024"/>
    <x v="5"/>
    <n v="-1649.5"/>
    <n v="0"/>
  </r>
  <r>
    <x v="177"/>
    <s v="02:09"/>
    <x v="0"/>
    <x v="2"/>
    <s v="Entertainment expense"/>
    <n v="2425.4899999999998"/>
    <x v="1"/>
    <n v="6"/>
    <x v="5"/>
    <n v="2024"/>
    <x v="5"/>
    <n v="-2425.4899999999998"/>
    <n v="0"/>
  </r>
  <r>
    <x v="177"/>
    <s v="13:01"/>
    <x v="0"/>
    <x v="3"/>
    <s v="Groceries expense"/>
    <n v="2944.12"/>
    <x v="4"/>
    <n v="6"/>
    <x v="5"/>
    <n v="2024"/>
    <x v="5"/>
    <n v="-2944.12"/>
    <n v="0"/>
  </r>
  <r>
    <x v="178"/>
    <s v="03:08"/>
    <x v="0"/>
    <x v="5"/>
    <s v="Insurance expense"/>
    <n v="2602.1999999999998"/>
    <x v="3"/>
    <n v="6"/>
    <x v="5"/>
    <n v="2024"/>
    <x v="5"/>
    <n v="-2602.1999999999998"/>
    <n v="0"/>
  </r>
  <r>
    <x v="179"/>
    <s v="02:35"/>
    <x v="0"/>
    <x v="9"/>
    <s v="Transportation expense"/>
    <n v="672.42"/>
    <x v="3"/>
    <n v="6"/>
    <x v="5"/>
    <n v="2024"/>
    <x v="5"/>
    <n v="-672.42"/>
    <n v="0"/>
  </r>
  <r>
    <x v="179"/>
    <s v="02:37"/>
    <x v="0"/>
    <x v="6"/>
    <s v="Rent expense"/>
    <n v="1049.17"/>
    <x v="1"/>
    <n v="6"/>
    <x v="5"/>
    <n v="2024"/>
    <x v="5"/>
    <n v="-1049.17"/>
    <n v="0"/>
  </r>
  <r>
    <x v="179"/>
    <s v="09:42"/>
    <x v="0"/>
    <x v="2"/>
    <s v="Entertainment expense"/>
    <n v="514.80999999999995"/>
    <x v="4"/>
    <n v="6"/>
    <x v="5"/>
    <n v="2024"/>
    <x v="5"/>
    <n v="-514.80999999999995"/>
    <n v="0"/>
  </r>
  <r>
    <x v="180"/>
    <s v="15:14"/>
    <x v="0"/>
    <x v="4"/>
    <s v="Entertainment expense"/>
    <n v="4818.57"/>
    <x v="1"/>
    <n v="6"/>
    <x v="5"/>
    <n v="2024"/>
    <x v="5"/>
    <n v="-4818.57"/>
    <n v="0"/>
  </r>
  <r>
    <x v="181"/>
    <s v="05:51"/>
    <x v="0"/>
    <x v="9"/>
    <s v="Healthcare expense"/>
    <n v="4725.84"/>
    <x v="3"/>
    <n v="6"/>
    <x v="5"/>
    <n v="2024"/>
    <x v="5"/>
    <n v="-4725.84"/>
    <n v="0"/>
  </r>
  <r>
    <x v="181"/>
    <s v="20:32"/>
    <x v="0"/>
    <x v="2"/>
    <s v="Rent expense"/>
    <n v="3108.34"/>
    <x v="4"/>
    <n v="6"/>
    <x v="5"/>
    <n v="2024"/>
    <x v="5"/>
    <n v="-3108.34"/>
    <n v="0"/>
  </r>
  <r>
    <x v="182"/>
    <s v="05:39"/>
    <x v="1"/>
    <x v="12"/>
    <s v="Monthly income"/>
    <n v="52544.65"/>
    <x v="2"/>
    <n v="7"/>
    <x v="6"/>
    <n v="2024"/>
    <x v="6"/>
    <n v="52544.65"/>
    <n v="1"/>
  </r>
  <r>
    <x v="182"/>
    <s v="22:11"/>
    <x v="0"/>
    <x v="1"/>
    <s v="Entertainment expense"/>
    <n v="2907.07"/>
    <x v="3"/>
    <n v="7"/>
    <x v="6"/>
    <n v="2024"/>
    <x v="6"/>
    <n v="-2907.07"/>
    <n v="0"/>
  </r>
  <r>
    <x v="182"/>
    <s v="07:33"/>
    <x v="0"/>
    <x v="8"/>
    <s v="Groceries expense"/>
    <n v="1117.5899999999999"/>
    <x v="4"/>
    <n v="7"/>
    <x v="6"/>
    <n v="2024"/>
    <x v="6"/>
    <n v="-1117.5899999999999"/>
    <n v="0"/>
  </r>
  <r>
    <x v="182"/>
    <s v="23:35"/>
    <x v="0"/>
    <x v="5"/>
    <s v="Miscellaneous expense"/>
    <n v="4658.2"/>
    <x v="3"/>
    <n v="7"/>
    <x v="6"/>
    <n v="2024"/>
    <x v="6"/>
    <n v="-4658.2"/>
    <n v="0"/>
  </r>
  <r>
    <x v="183"/>
    <s v="17:02"/>
    <x v="0"/>
    <x v="7"/>
    <s v="Transportation expense"/>
    <n v="3270.03"/>
    <x v="3"/>
    <n v="7"/>
    <x v="6"/>
    <n v="2024"/>
    <x v="6"/>
    <n v="-3270.03"/>
    <n v="0"/>
  </r>
  <r>
    <x v="183"/>
    <s v="18:00"/>
    <x v="0"/>
    <x v="4"/>
    <s v="Investments expense"/>
    <n v="497.88"/>
    <x v="1"/>
    <n v="7"/>
    <x v="6"/>
    <n v="2024"/>
    <x v="6"/>
    <n v="-497.88"/>
    <n v="0"/>
  </r>
  <r>
    <x v="183"/>
    <s v="03:28"/>
    <x v="0"/>
    <x v="3"/>
    <s v="Dining Out expense"/>
    <n v="2218.9499999999998"/>
    <x v="3"/>
    <n v="7"/>
    <x v="6"/>
    <n v="2024"/>
    <x v="6"/>
    <n v="-2218.9499999999998"/>
    <n v="0"/>
  </r>
  <r>
    <x v="183"/>
    <s v="06:05"/>
    <x v="0"/>
    <x v="2"/>
    <s v="Dining Out expense"/>
    <n v="1624.65"/>
    <x v="0"/>
    <n v="7"/>
    <x v="6"/>
    <n v="2024"/>
    <x v="6"/>
    <n v="-1624.65"/>
    <n v="0"/>
  </r>
  <r>
    <x v="184"/>
    <s v="00:19"/>
    <x v="0"/>
    <x v="8"/>
    <s v="Healthcare expense"/>
    <n v="2206.14"/>
    <x v="1"/>
    <n v="7"/>
    <x v="6"/>
    <n v="2024"/>
    <x v="6"/>
    <n v="-2206.14"/>
    <n v="0"/>
  </r>
  <r>
    <x v="184"/>
    <s v="10:13"/>
    <x v="0"/>
    <x v="3"/>
    <s v="Dining Out expense"/>
    <n v="3262.92"/>
    <x v="0"/>
    <n v="7"/>
    <x v="6"/>
    <n v="2024"/>
    <x v="6"/>
    <n v="-3262.92"/>
    <n v="0"/>
  </r>
  <r>
    <x v="185"/>
    <s v="06:17"/>
    <x v="0"/>
    <x v="9"/>
    <s v="Savings expense"/>
    <n v="2011.05"/>
    <x v="0"/>
    <n v="7"/>
    <x v="6"/>
    <n v="2024"/>
    <x v="6"/>
    <n v="-2011.05"/>
    <n v="0"/>
  </r>
  <r>
    <x v="185"/>
    <s v="18:01"/>
    <x v="0"/>
    <x v="3"/>
    <s v="Investments expense"/>
    <n v="3002.6"/>
    <x v="4"/>
    <n v="7"/>
    <x v="6"/>
    <n v="2024"/>
    <x v="6"/>
    <n v="-3002.6"/>
    <n v="0"/>
  </r>
  <r>
    <x v="185"/>
    <s v="06:50"/>
    <x v="0"/>
    <x v="3"/>
    <s v="Dining Out expense"/>
    <n v="412.32"/>
    <x v="1"/>
    <n v="7"/>
    <x v="6"/>
    <n v="2024"/>
    <x v="6"/>
    <n v="-412.32"/>
    <n v="0"/>
  </r>
  <r>
    <x v="186"/>
    <s v="15:46"/>
    <x v="0"/>
    <x v="9"/>
    <s v="Savings expense"/>
    <n v="3808.75"/>
    <x v="0"/>
    <n v="7"/>
    <x v="6"/>
    <n v="2024"/>
    <x v="6"/>
    <n v="-3808.75"/>
    <n v="0"/>
  </r>
  <r>
    <x v="186"/>
    <s v="06:43"/>
    <x v="0"/>
    <x v="3"/>
    <s v="Savings expense"/>
    <n v="4759.82"/>
    <x v="3"/>
    <n v="7"/>
    <x v="6"/>
    <n v="2024"/>
    <x v="6"/>
    <n v="-4759.82"/>
    <n v="0"/>
  </r>
  <r>
    <x v="186"/>
    <s v="20:15"/>
    <x v="0"/>
    <x v="4"/>
    <s v="Entertainment expense"/>
    <n v="4078.14"/>
    <x v="0"/>
    <n v="7"/>
    <x v="6"/>
    <n v="2024"/>
    <x v="6"/>
    <n v="-4078.14"/>
    <n v="0"/>
  </r>
  <r>
    <x v="186"/>
    <s v="10:02"/>
    <x v="0"/>
    <x v="3"/>
    <s v="Rent expense"/>
    <n v="2656.79"/>
    <x v="1"/>
    <n v="7"/>
    <x v="6"/>
    <n v="2024"/>
    <x v="6"/>
    <n v="-2656.79"/>
    <n v="0"/>
  </r>
  <r>
    <x v="187"/>
    <s v="20:47"/>
    <x v="0"/>
    <x v="4"/>
    <s v="Miscellaneous expense"/>
    <n v="3836.17"/>
    <x v="3"/>
    <n v="7"/>
    <x v="6"/>
    <n v="2024"/>
    <x v="6"/>
    <n v="-3836.17"/>
    <n v="0"/>
  </r>
  <r>
    <x v="187"/>
    <s v="10:51"/>
    <x v="0"/>
    <x v="7"/>
    <s v="Miscellaneous expense"/>
    <n v="2630.11"/>
    <x v="0"/>
    <n v="7"/>
    <x v="6"/>
    <n v="2024"/>
    <x v="6"/>
    <n v="-2630.11"/>
    <n v="0"/>
  </r>
  <r>
    <x v="187"/>
    <s v="21:45"/>
    <x v="0"/>
    <x v="8"/>
    <s v="Investments expense"/>
    <n v="3290.73"/>
    <x v="1"/>
    <n v="7"/>
    <x v="6"/>
    <n v="2024"/>
    <x v="6"/>
    <n v="-3290.73"/>
    <n v="0"/>
  </r>
  <r>
    <x v="187"/>
    <s v="18:56"/>
    <x v="0"/>
    <x v="6"/>
    <s v="Healthcare expense"/>
    <n v="4488.74"/>
    <x v="0"/>
    <n v="7"/>
    <x v="6"/>
    <n v="2024"/>
    <x v="6"/>
    <n v="-4488.74"/>
    <n v="0"/>
  </r>
  <r>
    <x v="188"/>
    <s v="05:28"/>
    <x v="0"/>
    <x v="8"/>
    <s v="Utilities expense"/>
    <n v="2925.61"/>
    <x v="3"/>
    <n v="7"/>
    <x v="6"/>
    <n v="2024"/>
    <x v="6"/>
    <n v="-2925.61"/>
    <n v="0"/>
  </r>
  <r>
    <x v="188"/>
    <s v="09:12"/>
    <x v="0"/>
    <x v="4"/>
    <s v="Entertainment expense"/>
    <n v="1460.12"/>
    <x v="1"/>
    <n v="7"/>
    <x v="6"/>
    <n v="2024"/>
    <x v="6"/>
    <n v="-1460.12"/>
    <n v="0"/>
  </r>
  <r>
    <x v="188"/>
    <s v="17:19"/>
    <x v="0"/>
    <x v="6"/>
    <s v="Dining Out expense"/>
    <n v="1013.06"/>
    <x v="3"/>
    <n v="7"/>
    <x v="6"/>
    <n v="2024"/>
    <x v="6"/>
    <n v="-1013.06"/>
    <n v="0"/>
  </r>
  <r>
    <x v="189"/>
    <s v="00:01"/>
    <x v="0"/>
    <x v="7"/>
    <s v="Rent expense"/>
    <n v="1399.49"/>
    <x v="4"/>
    <n v="7"/>
    <x v="6"/>
    <n v="2024"/>
    <x v="6"/>
    <n v="-1399.49"/>
    <n v="0"/>
  </r>
  <r>
    <x v="189"/>
    <s v="19:09"/>
    <x v="0"/>
    <x v="5"/>
    <s v="Savings expense"/>
    <n v="4592.87"/>
    <x v="4"/>
    <n v="7"/>
    <x v="6"/>
    <n v="2024"/>
    <x v="6"/>
    <n v="-4592.87"/>
    <n v="0"/>
  </r>
  <r>
    <x v="189"/>
    <s v="03:23"/>
    <x v="0"/>
    <x v="1"/>
    <s v="Miscellaneous expense"/>
    <n v="659.95"/>
    <x v="4"/>
    <n v="7"/>
    <x v="6"/>
    <n v="2024"/>
    <x v="6"/>
    <n v="-659.95"/>
    <n v="0"/>
  </r>
  <r>
    <x v="189"/>
    <s v="02:01"/>
    <x v="0"/>
    <x v="2"/>
    <s v="Healthcare expense"/>
    <n v="1511.63"/>
    <x v="0"/>
    <n v="7"/>
    <x v="6"/>
    <n v="2024"/>
    <x v="6"/>
    <n v="-1511.63"/>
    <n v="0"/>
  </r>
  <r>
    <x v="190"/>
    <s v="16:47"/>
    <x v="0"/>
    <x v="6"/>
    <s v="Savings expense"/>
    <n v="915.13"/>
    <x v="0"/>
    <n v="7"/>
    <x v="6"/>
    <n v="2024"/>
    <x v="6"/>
    <n v="-915.13"/>
    <n v="0"/>
  </r>
  <r>
    <x v="190"/>
    <s v="10:50"/>
    <x v="0"/>
    <x v="0"/>
    <s v="Dining Out expense"/>
    <n v="2988.02"/>
    <x v="3"/>
    <n v="7"/>
    <x v="6"/>
    <n v="2024"/>
    <x v="6"/>
    <n v="-2988.02"/>
    <n v="0"/>
  </r>
  <r>
    <x v="190"/>
    <s v="14:37"/>
    <x v="0"/>
    <x v="5"/>
    <s v="Miscellaneous expense"/>
    <n v="62.79"/>
    <x v="3"/>
    <n v="7"/>
    <x v="6"/>
    <n v="2024"/>
    <x v="6"/>
    <n v="-62.79"/>
    <n v="0"/>
  </r>
  <r>
    <x v="190"/>
    <s v="05:17"/>
    <x v="0"/>
    <x v="2"/>
    <s v="Dining Out expense"/>
    <n v="2773.62"/>
    <x v="4"/>
    <n v="7"/>
    <x v="6"/>
    <n v="2024"/>
    <x v="6"/>
    <n v="-2773.62"/>
    <n v="0"/>
  </r>
  <r>
    <x v="191"/>
    <s v="02:53"/>
    <x v="0"/>
    <x v="8"/>
    <s v="Insurance expense"/>
    <n v="1799.44"/>
    <x v="3"/>
    <n v="7"/>
    <x v="6"/>
    <n v="2024"/>
    <x v="6"/>
    <n v="-1799.44"/>
    <n v="0"/>
  </r>
  <r>
    <x v="192"/>
    <s v="12:11"/>
    <x v="0"/>
    <x v="4"/>
    <s v="Savings expense"/>
    <n v="4057.17"/>
    <x v="1"/>
    <n v="7"/>
    <x v="6"/>
    <n v="2024"/>
    <x v="6"/>
    <n v="-4057.17"/>
    <n v="0"/>
  </r>
  <r>
    <x v="192"/>
    <s v="18:40"/>
    <x v="0"/>
    <x v="9"/>
    <s v="Groceries expense"/>
    <n v="2148.5300000000002"/>
    <x v="0"/>
    <n v="7"/>
    <x v="6"/>
    <n v="2024"/>
    <x v="6"/>
    <n v="-2148.5300000000002"/>
    <n v="0"/>
  </r>
  <r>
    <x v="192"/>
    <s v="07:10"/>
    <x v="0"/>
    <x v="0"/>
    <s v="Rent expense"/>
    <n v="3673.19"/>
    <x v="4"/>
    <n v="7"/>
    <x v="6"/>
    <n v="2024"/>
    <x v="6"/>
    <n v="-3673.19"/>
    <n v="0"/>
  </r>
  <r>
    <x v="193"/>
    <s v="01:14"/>
    <x v="0"/>
    <x v="6"/>
    <s v="Rent expense"/>
    <n v="2390.8200000000002"/>
    <x v="0"/>
    <n v="7"/>
    <x v="6"/>
    <n v="2024"/>
    <x v="6"/>
    <n v="-2390.8200000000002"/>
    <n v="0"/>
  </r>
  <r>
    <x v="193"/>
    <s v="17:37"/>
    <x v="0"/>
    <x v="6"/>
    <s v="Miscellaneous expense"/>
    <n v="1198.1400000000001"/>
    <x v="3"/>
    <n v="7"/>
    <x v="6"/>
    <n v="2024"/>
    <x v="6"/>
    <n v="-1198.1400000000001"/>
    <n v="0"/>
  </r>
  <r>
    <x v="193"/>
    <s v="21:22"/>
    <x v="0"/>
    <x v="2"/>
    <s v="Entertainment expense"/>
    <n v="3227.76"/>
    <x v="4"/>
    <n v="7"/>
    <x v="6"/>
    <n v="2024"/>
    <x v="6"/>
    <n v="-3227.76"/>
    <n v="0"/>
  </r>
  <r>
    <x v="194"/>
    <s v="15:13"/>
    <x v="0"/>
    <x v="5"/>
    <s v="Investments expense"/>
    <n v="4939.54"/>
    <x v="1"/>
    <n v="7"/>
    <x v="6"/>
    <n v="2024"/>
    <x v="6"/>
    <n v="-4939.54"/>
    <n v="0"/>
  </r>
  <r>
    <x v="195"/>
    <s v="02:55"/>
    <x v="0"/>
    <x v="7"/>
    <s v="Groceries expense"/>
    <n v="128.31"/>
    <x v="4"/>
    <n v="7"/>
    <x v="6"/>
    <n v="2024"/>
    <x v="6"/>
    <n v="-128.31"/>
    <n v="0"/>
  </r>
  <r>
    <x v="195"/>
    <s v="14:09"/>
    <x v="0"/>
    <x v="9"/>
    <s v="Utilities expense"/>
    <n v="2241.4499999999998"/>
    <x v="0"/>
    <n v="7"/>
    <x v="6"/>
    <n v="2024"/>
    <x v="6"/>
    <n v="-2241.4499999999998"/>
    <n v="0"/>
  </r>
  <r>
    <x v="195"/>
    <s v="06:49"/>
    <x v="0"/>
    <x v="2"/>
    <s v="Utilities expense"/>
    <n v="3035.94"/>
    <x v="3"/>
    <n v="7"/>
    <x v="6"/>
    <n v="2024"/>
    <x v="6"/>
    <n v="-3035.94"/>
    <n v="0"/>
  </r>
  <r>
    <x v="196"/>
    <s v="10:50"/>
    <x v="0"/>
    <x v="8"/>
    <s v="Transportation expense"/>
    <n v="474.01"/>
    <x v="0"/>
    <n v="7"/>
    <x v="6"/>
    <n v="2024"/>
    <x v="6"/>
    <n v="-474.01"/>
    <n v="0"/>
  </r>
  <r>
    <x v="196"/>
    <s v="16:00"/>
    <x v="0"/>
    <x v="5"/>
    <s v="Investments expense"/>
    <n v="1650.69"/>
    <x v="1"/>
    <n v="7"/>
    <x v="6"/>
    <n v="2024"/>
    <x v="6"/>
    <n v="-1650.69"/>
    <n v="0"/>
  </r>
  <r>
    <x v="197"/>
    <s v="10:53"/>
    <x v="0"/>
    <x v="2"/>
    <s v="Entertainment expense"/>
    <n v="396.16"/>
    <x v="4"/>
    <n v="7"/>
    <x v="6"/>
    <n v="2024"/>
    <x v="6"/>
    <n v="-396.16"/>
    <n v="0"/>
  </r>
  <r>
    <x v="197"/>
    <s v="04:53"/>
    <x v="0"/>
    <x v="3"/>
    <s v="Transportation expense"/>
    <n v="2239.9299999999998"/>
    <x v="4"/>
    <n v="7"/>
    <x v="6"/>
    <n v="2024"/>
    <x v="6"/>
    <n v="-2239.9299999999998"/>
    <n v="0"/>
  </r>
  <r>
    <x v="198"/>
    <s v="22:10"/>
    <x v="0"/>
    <x v="6"/>
    <s v="Insurance expense"/>
    <n v="3271.84"/>
    <x v="3"/>
    <n v="7"/>
    <x v="6"/>
    <n v="2024"/>
    <x v="6"/>
    <n v="-3271.84"/>
    <n v="0"/>
  </r>
  <r>
    <x v="199"/>
    <s v="19:26"/>
    <x v="0"/>
    <x v="7"/>
    <s v="Transportation expense"/>
    <n v="347.7"/>
    <x v="4"/>
    <n v="7"/>
    <x v="6"/>
    <n v="2024"/>
    <x v="6"/>
    <n v="-347.7"/>
    <n v="0"/>
  </r>
  <r>
    <x v="199"/>
    <s v="03:30"/>
    <x v="0"/>
    <x v="2"/>
    <s v="Entertainment expense"/>
    <n v="917.75"/>
    <x v="1"/>
    <n v="7"/>
    <x v="6"/>
    <n v="2024"/>
    <x v="6"/>
    <n v="-917.75"/>
    <n v="0"/>
  </r>
  <r>
    <x v="199"/>
    <s v="02:38"/>
    <x v="0"/>
    <x v="3"/>
    <s v="Utilities expense"/>
    <n v="992.11"/>
    <x v="3"/>
    <n v="7"/>
    <x v="6"/>
    <n v="2024"/>
    <x v="6"/>
    <n v="-992.11"/>
    <n v="0"/>
  </r>
  <r>
    <x v="199"/>
    <s v="11:23"/>
    <x v="0"/>
    <x v="10"/>
    <s v="Rent expense"/>
    <n v="1846.57"/>
    <x v="1"/>
    <n v="7"/>
    <x v="6"/>
    <n v="2024"/>
    <x v="6"/>
    <n v="-1846.57"/>
    <n v="0"/>
  </r>
  <r>
    <x v="200"/>
    <s v="21:58"/>
    <x v="0"/>
    <x v="6"/>
    <s v="Savings expense"/>
    <n v="528.54999999999995"/>
    <x v="0"/>
    <n v="7"/>
    <x v="6"/>
    <n v="2024"/>
    <x v="6"/>
    <n v="-528.54999999999995"/>
    <n v="0"/>
  </r>
  <r>
    <x v="200"/>
    <s v="08:44"/>
    <x v="0"/>
    <x v="0"/>
    <s v="Healthcare expense"/>
    <n v="2026.61"/>
    <x v="4"/>
    <n v="7"/>
    <x v="6"/>
    <n v="2024"/>
    <x v="6"/>
    <n v="-2026.61"/>
    <n v="0"/>
  </r>
  <r>
    <x v="200"/>
    <s v="22:11"/>
    <x v="0"/>
    <x v="1"/>
    <s v="Groceries expense"/>
    <n v="1539.22"/>
    <x v="4"/>
    <n v="7"/>
    <x v="6"/>
    <n v="2024"/>
    <x v="6"/>
    <n v="-1539.22"/>
    <n v="0"/>
  </r>
  <r>
    <x v="201"/>
    <s v="06:30"/>
    <x v="0"/>
    <x v="1"/>
    <s v="Entertainment expense"/>
    <n v="510"/>
    <x v="3"/>
    <n v="7"/>
    <x v="6"/>
    <n v="2024"/>
    <x v="6"/>
    <n v="-510"/>
    <n v="0"/>
  </r>
  <r>
    <x v="201"/>
    <s v="10:03"/>
    <x v="0"/>
    <x v="10"/>
    <s v="Insurance expense"/>
    <n v="3854.57"/>
    <x v="0"/>
    <n v="7"/>
    <x v="6"/>
    <n v="2024"/>
    <x v="6"/>
    <n v="-3854.57"/>
    <n v="0"/>
  </r>
  <r>
    <x v="202"/>
    <s v="07:49"/>
    <x v="0"/>
    <x v="0"/>
    <s v="Groceries expense"/>
    <n v="3062.01"/>
    <x v="4"/>
    <n v="7"/>
    <x v="6"/>
    <n v="2024"/>
    <x v="6"/>
    <n v="-3062.01"/>
    <n v="0"/>
  </r>
  <r>
    <x v="202"/>
    <s v="06:52"/>
    <x v="0"/>
    <x v="0"/>
    <s v="Rent expense"/>
    <n v="362.39"/>
    <x v="4"/>
    <n v="7"/>
    <x v="6"/>
    <n v="2024"/>
    <x v="6"/>
    <n v="-362.39"/>
    <n v="0"/>
  </r>
  <r>
    <x v="203"/>
    <s v="19:05"/>
    <x v="0"/>
    <x v="6"/>
    <s v="Rent expense"/>
    <n v="1935.5"/>
    <x v="3"/>
    <n v="7"/>
    <x v="6"/>
    <n v="2024"/>
    <x v="6"/>
    <n v="-1935.5"/>
    <n v="0"/>
  </r>
  <r>
    <x v="204"/>
    <s v="18:48"/>
    <x v="0"/>
    <x v="6"/>
    <s v="Groceries expense"/>
    <n v="1562.35"/>
    <x v="4"/>
    <n v="7"/>
    <x v="6"/>
    <n v="2024"/>
    <x v="6"/>
    <n v="-1562.35"/>
    <n v="0"/>
  </r>
  <r>
    <x v="204"/>
    <s v="03:48"/>
    <x v="0"/>
    <x v="6"/>
    <s v="Savings expense"/>
    <n v="3022.94"/>
    <x v="1"/>
    <n v="7"/>
    <x v="6"/>
    <n v="2024"/>
    <x v="6"/>
    <n v="-3022.94"/>
    <n v="0"/>
  </r>
  <r>
    <x v="204"/>
    <s v="03:34"/>
    <x v="0"/>
    <x v="2"/>
    <s v="Dining Out expense"/>
    <n v="2509.9699999999998"/>
    <x v="3"/>
    <n v="7"/>
    <x v="6"/>
    <n v="2024"/>
    <x v="6"/>
    <n v="-2509.9699999999998"/>
    <n v="0"/>
  </r>
  <r>
    <x v="205"/>
    <s v="19:31"/>
    <x v="0"/>
    <x v="6"/>
    <s v="Investments expense"/>
    <n v="1646.51"/>
    <x v="1"/>
    <n v="7"/>
    <x v="6"/>
    <n v="2024"/>
    <x v="6"/>
    <n v="-1646.51"/>
    <n v="0"/>
  </r>
  <r>
    <x v="205"/>
    <s v="18:42"/>
    <x v="0"/>
    <x v="1"/>
    <s v="Savings expense"/>
    <n v="2530.71"/>
    <x v="0"/>
    <n v="7"/>
    <x v="6"/>
    <n v="2024"/>
    <x v="6"/>
    <n v="-2530.71"/>
    <n v="0"/>
  </r>
  <r>
    <x v="205"/>
    <s v="06:28"/>
    <x v="0"/>
    <x v="2"/>
    <s v="Rent expense"/>
    <n v="3158.35"/>
    <x v="3"/>
    <n v="7"/>
    <x v="6"/>
    <n v="2024"/>
    <x v="6"/>
    <n v="-3158.35"/>
    <n v="0"/>
  </r>
  <r>
    <x v="205"/>
    <s v="13:35"/>
    <x v="0"/>
    <x v="8"/>
    <s v="Dining Out expense"/>
    <n v="749.33"/>
    <x v="1"/>
    <n v="7"/>
    <x v="6"/>
    <n v="2024"/>
    <x v="6"/>
    <n v="-749.33"/>
    <n v="0"/>
  </r>
  <r>
    <x v="206"/>
    <s v="16:04"/>
    <x v="0"/>
    <x v="5"/>
    <s v="Savings expense"/>
    <n v="4121.28"/>
    <x v="0"/>
    <n v="7"/>
    <x v="6"/>
    <n v="2024"/>
    <x v="6"/>
    <n v="-4121.28"/>
    <n v="0"/>
  </r>
  <r>
    <x v="206"/>
    <s v="23:50"/>
    <x v="0"/>
    <x v="2"/>
    <s v="Utilities expense"/>
    <n v="1763.19"/>
    <x v="4"/>
    <n v="7"/>
    <x v="6"/>
    <n v="2024"/>
    <x v="6"/>
    <n v="-1763.19"/>
    <n v="0"/>
  </r>
  <r>
    <x v="207"/>
    <s v="21:25"/>
    <x v="0"/>
    <x v="1"/>
    <s v="Transportation expense"/>
    <n v="3051.54"/>
    <x v="0"/>
    <n v="7"/>
    <x v="6"/>
    <n v="2024"/>
    <x v="6"/>
    <n v="-3051.54"/>
    <n v="0"/>
  </r>
  <r>
    <x v="208"/>
    <s v="17:25"/>
    <x v="0"/>
    <x v="8"/>
    <s v="Transportation expense"/>
    <n v="2537.6999999999998"/>
    <x v="0"/>
    <n v="7"/>
    <x v="6"/>
    <n v="2024"/>
    <x v="6"/>
    <n v="-2537.6999999999998"/>
    <n v="0"/>
  </r>
  <r>
    <x v="208"/>
    <s v="12:31"/>
    <x v="0"/>
    <x v="1"/>
    <s v="Entertainment expense"/>
    <n v="652.72"/>
    <x v="0"/>
    <n v="7"/>
    <x v="6"/>
    <n v="2024"/>
    <x v="6"/>
    <n v="-652.72"/>
    <n v="0"/>
  </r>
  <r>
    <x v="209"/>
    <s v="11:45"/>
    <x v="0"/>
    <x v="5"/>
    <s v="Transportation expense"/>
    <n v="445.83"/>
    <x v="4"/>
    <n v="7"/>
    <x v="6"/>
    <n v="2024"/>
    <x v="6"/>
    <n v="-445.83"/>
    <n v="0"/>
  </r>
  <r>
    <x v="209"/>
    <s v="13:25"/>
    <x v="0"/>
    <x v="10"/>
    <s v="Transportation expense"/>
    <n v="2225.58"/>
    <x v="4"/>
    <n v="7"/>
    <x v="6"/>
    <n v="2024"/>
    <x v="6"/>
    <n v="-2225.58"/>
    <n v="0"/>
  </r>
  <r>
    <x v="210"/>
    <s v="11:36"/>
    <x v="0"/>
    <x v="3"/>
    <s v="Utilities expense"/>
    <n v="2843.98"/>
    <x v="3"/>
    <n v="7"/>
    <x v="6"/>
    <n v="2024"/>
    <x v="6"/>
    <n v="-2843.98"/>
    <n v="0"/>
  </r>
  <r>
    <x v="210"/>
    <s v="21:04"/>
    <x v="0"/>
    <x v="9"/>
    <s v="Miscellaneous expense"/>
    <n v="3116.96"/>
    <x v="4"/>
    <n v="7"/>
    <x v="6"/>
    <n v="2024"/>
    <x v="6"/>
    <n v="-3116.96"/>
    <n v="0"/>
  </r>
  <r>
    <x v="210"/>
    <s v="23:08"/>
    <x v="0"/>
    <x v="4"/>
    <s v="Rent expense"/>
    <n v="2448.7800000000002"/>
    <x v="3"/>
    <n v="7"/>
    <x v="6"/>
    <n v="2024"/>
    <x v="6"/>
    <n v="-2448.7800000000002"/>
    <n v="0"/>
  </r>
  <r>
    <x v="211"/>
    <s v="13:55"/>
    <x v="0"/>
    <x v="9"/>
    <s v="Investments expense"/>
    <n v="2180.17"/>
    <x v="0"/>
    <n v="7"/>
    <x v="6"/>
    <n v="2024"/>
    <x v="6"/>
    <n v="-2180.17"/>
    <n v="0"/>
  </r>
  <r>
    <x v="212"/>
    <s v="21:33"/>
    <x v="0"/>
    <x v="2"/>
    <s v="Transportation expense"/>
    <n v="3184.29"/>
    <x v="4"/>
    <n v="7"/>
    <x v="6"/>
    <n v="2024"/>
    <x v="6"/>
    <n v="-3184.29"/>
    <n v="0"/>
  </r>
  <r>
    <x v="212"/>
    <s v="04:03"/>
    <x v="0"/>
    <x v="2"/>
    <s v="Utilities expense"/>
    <n v="929.94"/>
    <x v="4"/>
    <n v="7"/>
    <x v="6"/>
    <n v="2024"/>
    <x v="6"/>
    <n v="-929.94"/>
    <n v="0"/>
  </r>
  <r>
    <x v="212"/>
    <s v="18:09"/>
    <x v="0"/>
    <x v="0"/>
    <s v="Healthcare expense"/>
    <n v="1142.97"/>
    <x v="0"/>
    <n v="7"/>
    <x v="6"/>
    <n v="2024"/>
    <x v="6"/>
    <n v="-1142.97"/>
    <n v="0"/>
  </r>
  <r>
    <x v="213"/>
    <s v="08:23"/>
    <x v="0"/>
    <x v="4"/>
    <s v="Healthcare expense"/>
    <n v="3681.39"/>
    <x v="3"/>
    <n v="8"/>
    <x v="7"/>
    <n v="2024"/>
    <x v="7"/>
    <n v="-3681.39"/>
    <n v="0"/>
  </r>
  <r>
    <x v="213"/>
    <s v="09:00"/>
    <x v="0"/>
    <x v="9"/>
    <s v="Dining Out expense"/>
    <n v="2159.11"/>
    <x v="1"/>
    <n v="8"/>
    <x v="7"/>
    <n v="2024"/>
    <x v="7"/>
    <n v="-2159.11"/>
    <n v="0"/>
  </r>
  <r>
    <x v="213"/>
    <s v="08:46"/>
    <x v="0"/>
    <x v="0"/>
    <s v="Utilities expense"/>
    <n v="1870.41"/>
    <x v="4"/>
    <n v="8"/>
    <x v="7"/>
    <n v="2024"/>
    <x v="7"/>
    <n v="-1870.41"/>
    <n v="0"/>
  </r>
  <r>
    <x v="213"/>
    <s v="16:48"/>
    <x v="1"/>
    <x v="12"/>
    <s v="Monthly income"/>
    <n v="62534.32"/>
    <x v="2"/>
    <n v="8"/>
    <x v="7"/>
    <n v="2024"/>
    <x v="7"/>
    <n v="62534.32"/>
    <n v="1"/>
  </r>
  <r>
    <x v="213"/>
    <s v="02:27"/>
    <x v="0"/>
    <x v="10"/>
    <s v="Healthcare expense"/>
    <n v="2109.96"/>
    <x v="1"/>
    <n v="8"/>
    <x v="7"/>
    <n v="2024"/>
    <x v="7"/>
    <n v="-2109.96"/>
    <n v="0"/>
  </r>
  <r>
    <x v="214"/>
    <s v="21:40"/>
    <x v="0"/>
    <x v="2"/>
    <s v="Entertainment expense"/>
    <n v="3813.43"/>
    <x v="3"/>
    <n v="8"/>
    <x v="7"/>
    <n v="2024"/>
    <x v="7"/>
    <n v="-3813.43"/>
    <n v="0"/>
  </r>
  <r>
    <x v="215"/>
    <s v="13:50"/>
    <x v="0"/>
    <x v="5"/>
    <s v="Groceries expense"/>
    <n v="1651.33"/>
    <x v="3"/>
    <n v="8"/>
    <x v="7"/>
    <n v="2024"/>
    <x v="7"/>
    <n v="-1651.33"/>
    <n v="0"/>
  </r>
  <r>
    <x v="215"/>
    <s v="14:16"/>
    <x v="0"/>
    <x v="5"/>
    <s v="Entertainment expense"/>
    <n v="4229.57"/>
    <x v="1"/>
    <n v="8"/>
    <x v="7"/>
    <n v="2024"/>
    <x v="7"/>
    <n v="-4229.57"/>
    <n v="0"/>
  </r>
  <r>
    <x v="215"/>
    <s v="19:35"/>
    <x v="0"/>
    <x v="10"/>
    <s v="Transportation expense"/>
    <n v="1888.47"/>
    <x v="0"/>
    <n v="8"/>
    <x v="7"/>
    <n v="2024"/>
    <x v="7"/>
    <n v="-1888.47"/>
    <n v="0"/>
  </r>
  <r>
    <x v="215"/>
    <s v="05:40"/>
    <x v="0"/>
    <x v="6"/>
    <s v="Entertainment expense"/>
    <n v="1034.3399999999999"/>
    <x v="0"/>
    <n v="8"/>
    <x v="7"/>
    <n v="2024"/>
    <x v="7"/>
    <n v="-1034.3399999999999"/>
    <n v="0"/>
  </r>
  <r>
    <x v="216"/>
    <s v="10:26"/>
    <x v="0"/>
    <x v="4"/>
    <s v="Transportation expense"/>
    <n v="4330.07"/>
    <x v="4"/>
    <n v="8"/>
    <x v="7"/>
    <n v="2024"/>
    <x v="7"/>
    <n v="-4330.07"/>
    <n v="0"/>
  </r>
  <r>
    <x v="217"/>
    <s v="22:42"/>
    <x v="0"/>
    <x v="2"/>
    <s v="Groceries expense"/>
    <n v="3310.53"/>
    <x v="0"/>
    <n v="8"/>
    <x v="7"/>
    <n v="2024"/>
    <x v="7"/>
    <n v="-3310.53"/>
    <n v="0"/>
  </r>
  <r>
    <x v="217"/>
    <s v="23:10"/>
    <x v="0"/>
    <x v="1"/>
    <s v="Savings expense"/>
    <n v="3935.83"/>
    <x v="0"/>
    <n v="8"/>
    <x v="7"/>
    <n v="2024"/>
    <x v="7"/>
    <n v="-3935.83"/>
    <n v="0"/>
  </r>
  <r>
    <x v="217"/>
    <s v="19:26"/>
    <x v="0"/>
    <x v="9"/>
    <s v="Utilities expense"/>
    <n v="1910.65"/>
    <x v="4"/>
    <n v="8"/>
    <x v="7"/>
    <n v="2024"/>
    <x v="7"/>
    <n v="-1910.65"/>
    <n v="0"/>
  </r>
  <r>
    <x v="217"/>
    <s v="21:24"/>
    <x v="0"/>
    <x v="9"/>
    <s v="Groceries expense"/>
    <n v="4212.3100000000004"/>
    <x v="3"/>
    <n v="8"/>
    <x v="7"/>
    <n v="2024"/>
    <x v="7"/>
    <n v="-4212.3100000000004"/>
    <n v="0"/>
  </r>
  <r>
    <x v="218"/>
    <s v="02:33"/>
    <x v="0"/>
    <x v="8"/>
    <s v="Entertainment expense"/>
    <n v="4134.3999999999996"/>
    <x v="1"/>
    <n v="8"/>
    <x v="7"/>
    <n v="2024"/>
    <x v="7"/>
    <n v="-4134.3999999999996"/>
    <n v="0"/>
  </r>
  <r>
    <x v="218"/>
    <s v="12:24"/>
    <x v="0"/>
    <x v="9"/>
    <s v="Healthcare expense"/>
    <n v="2616.12"/>
    <x v="1"/>
    <n v="8"/>
    <x v="7"/>
    <n v="2024"/>
    <x v="7"/>
    <n v="-2616.12"/>
    <n v="0"/>
  </r>
  <r>
    <x v="218"/>
    <s v="15:20"/>
    <x v="0"/>
    <x v="2"/>
    <s v="Groceries expense"/>
    <n v="2244.1999999999998"/>
    <x v="4"/>
    <n v="8"/>
    <x v="7"/>
    <n v="2024"/>
    <x v="7"/>
    <n v="-2244.1999999999998"/>
    <n v="0"/>
  </r>
  <r>
    <x v="218"/>
    <s v="13:39"/>
    <x v="0"/>
    <x v="9"/>
    <s v="Miscellaneous expense"/>
    <n v="2278.12"/>
    <x v="0"/>
    <n v="8"/>
    <x v="7"/>
    <n v="2024"/>
    <x v="7"/>
    <n v="-2278.12"/>
    <n v="0"/>
  </r>
  <r>
    <x v="219"/>
    <s v="09:56"/>
    <x v="0"/>
    <x v="2"/>
    <s v="Healthcare expense"/>
    <n v="3595.8"/>
    <x v="0"/>
    <n v="8"/>
    <x v="7"/>
    <n v="2024"/>
    <x v="7"/>
    <n v="-3595.8"/>
    <n v="0"/>
  </r>
  <r>
    <x v="220"/>
    <s v="01:16"/>
    <x v="0"/>
    <x v="7"/>
    <s v="Savings expense"/>
    <n v="2336.64"/>
    <x v="4"/>
    <n v="8"/>
    <x v="7"/>
    <n v="2024"/>
    <x v="7"/>
    <n v="-2336.64"/>
    <n v="0"/>
  </r>
  <r>
    <x v="220"/>
    <s v="10:19"/>
    <x v="0"/>
    <x v="2"/>
    <s v="Insurance expense"/>
    <n v="226.08"/>
    <x v="4"/>
    <n v="8"/>
    <x v="7"/>
    <n v="2024"/>
    <x v="7"/>
    <n v="-226.08"/>
    <n v="0"/>
  </r>
  <r>
    <x v="220"/>
    <s v="10:08"/>
    <x v="0"/>
    <x v="3"/>
    <s v="Utilities expense"/>
    <n v="3323.78"/>
    <x v="4"/>
    <n v="8"/>
    <x v="7"/>
    <n v="2024"/>
    <x v="7"/>
    <n v="-3323.78"/>
    <n v="0"/>
  </r>
  <r>
    <x v="221"/>
    <s v="14:06"/>
    <x v="0"/>
    <x v="5"/>
    <s v="Groceries expense"/>
    <n v="1512.45"/>
    <x v="4"/>
    <n v="8"/>
    <x v="7"/>
    <n v="2024"/>
    <x v="7"/>
    <n v="-1512.45"/>
    <n v="0"/>
  </r>
  <r>
    <x v="221"/>
    <s v="18:51"/>
    <x v="0"/>
    <x v="2"/>
    <s v="Entertainment expense"/>
    <n v="2770.6"/>
    <x v="3"/>
    <n v="8"/>
    <x v="7"/>
    <n v="2024"/>
    <x v="7"/>
    <n v="-2770.6"/>
    <n v="0"/>
  </r>
  <r>
    <x v="221"/>
    <s v="00:32"/>
    <x v="0"/>
    <x v="7"/>
    <s v="Savings expense"/>
    <n v="153.68"/>
    <x v="4"/>
    <n v="8"/>
    <x v="7"/>
    <n v="2024"/>
    <x v="7"/>
    <n v="-153.68"/>
    <n v="0"/>
  </r>
  <r>
    <x v="222"/>
    <s v="13:41"/>
    <x v="0"/>
    <x v="9"/>
    <s v="Rent expense"/>
    <n v="3353.38"/>
    <x v="1"/>
    <n v="8"/>
    <x v="7"/>
    <n v="2024"/>
    <x v="7"/>
    <n v="-3353.38"/>
    <n v="0"/>
  </r>
  <r>
    <x v="222"/>
    <s v="05:09"/>
    <x v="0"/>
    <x v="2"/>
    <s v="Transportation expense"/>
    <n v="3884.44"/>
    <x v="0"/>
    <n v="8"/>
    <x v="7"/>
    <n v="2024"/>
    <x v="7"/>
    <n v="-3884.44"/>
    <n v="0"/>
  </r>
  <r>
    <x v="222"/>
    <s v="18:32"/>
    <x v="0"/>
    <x v="10"/>
    <s v="Healthcare expense"/>
    <n v="257.66000000000003"/>
    <x v="3"/>
    <n v="8"/>
    <x v="7"/>
    <n v="2024"/>
    <x v="7"/>
    <n v="-257.66000000000003"/>
    <n v="0"/>
  </r>
  <r>
    <x v="222"/>
    <s v="13:21"/>
    <x v="0"/>
    <x v="3"/>
    <s v="Transportation expense"/>
    <n v="1499.47"/>
    <x v="4"/>
    <n v="8"/>
    <x v="7"/>
    <n v="2024"/>
    <x v="7"/>
    <n v="-1499.47"/>
    <n v="0"/>
  </r>
  <r>
    <x v="223"/>
    <s v="17:43"/>
    <x v="0"/>
    <x v="0"/>
    <s v="Rent expense"/>
    <n v="684.07"/>
    <x v="1"/>
    <n v="8"/>
    <x v="7"/>
    <n v="2024"/>
    <x v="7"/>
    <n v="-684.07"/>
    <n v="0"/>
  </r>
  <r>
    <x v="223"/>
    <s v="15:42"/>
    <x v="0"/>
    <x v="5"/>
    <s v="Entertainment expense"/>
    <n v="4605.47"/>
    <x v="4"/>
    <n v="8"/>
    <x v="7"/>
    <n v="2024"/>
    <x v="7"/>
    <n v="-4605.47"/>
    <n v="0"/>
  </r>
  <r>
    <x v="224"/>
    <s v="23:54"/>
    <x v="0"/>
    <x v="8"/>
    <s v="Healthcare expense"/>
    <n v="520.30999999999995"/>
    <x v="4"/>
    <n v="8"/>
    <x v="7"/>
    <n v="2024"/>
    <x v="7"/>
    <n v="-520.30999999999995"/>
    <n v="0"/>
  </r>
  <r>
    <x v="225"/>
    <s v="09:54"/>
    <x v="0"/>
    <x v="4"/>
    <s v="Groceries expense"/>
    <n v="3246.76"/>
    <x v="1"/>
    <n v="8"/>
    <x v="7"/>
    <n v="2024"/>
    <x v="7"/>
    <n v="-3246.76"/>
    <n v="0"/>
  </r>
  <r>
    <x v="225"/>
    <s v="17:53"/>
    <x v="0"/>
    <x v="5"/>
    <s v="Savings expense"/>
    <n v="3084.05"/>
    <x v="3"/>
    <n v="8"/>
    <x v="7"/>
    <n v="2024"/>
    <x v="7"/>
    <n v="-3084.05"/>
    <n v="0"/>
  </r>
  <r>
    <x v="225"/>
    <s v="11:50"/>
    <x v="0"/>
    <x v="6"/>
    <s v="Transportation expense"/>
    <n v="651.42999999999995"/>
    <x v="4"/>
    <n v="8"/>
    <x v="7"/>
    <n v="2024"/>
    <x v="7"/>
    <n v="-651.42999999999995"/>
    <n v="0"/>
  </r>
  <r>
    <x v="226"/>
    <s v="12:49"/>
    <x v="0"/>
    <x v="8"/>
    <s v="Rent expense"/>
    <n v="3198.55"/>
    <x v="3"/>
    <n v="8"/>
    <x v="7"/>
    <n v="2024"/>
    <x v="7"/>
    <n v="-3198.55"/>
    <n v="0"/>
  </r>
  <r>
    <x v="226"/>
    <s v="01:29"/>
    <x v="0"/>
    <x v="0"/>
    <s v="Healthcare expense"/>
    <n v="4402.38"/>
    <x v="4"/>
    <n v="8"/>
    <x v="7"/>
    <n v="2024"/>
    <x v="7"/>
    <n v="-4402.38"/>
    <n v="0"/>
  </r>
  <r>
    <x v="227"/>
    <s v="20:11"/>
    <x v="0"/>
    <x v="10"/>
    <s v="Insurance expense"/>
    <n v="2811.18"/>
    <x v="1"/>
    <n v="8"/>
    <x v="7"/>
    <n v="2024"/>
    <x v="7"/>
    <n v="-2811.18"/>
    <n v="0"/>
  </r>
  <r>
    <x v="228"/>
    <s v="21:10"/>
    <x v="0"/>
    <x v="5"/>
    <s v="Insurance expense"/>
    <n v="1744.8"/>
    <x v="3"/>
    <n v="8"/>
    <x v="7"/>
    <n v="2024"/>
    <x v="7"/>
    <n v="-1744.8"/>
    <n v="0"/>
  </r>
  <r>
    <x v="228"/>
    <s v="13:31"/>
    <x v="0"/>
    <x v="7"/>
    <s v="Miscellaneous expense"/>
    <n v="4827.3900000000003"/>
    <x v="1"/>
    <n v="8"/>
    <x v="7"/>
    <n v="2024"/>
    <x v="7"/>
    <n v="-4827.3900000000003"/>
    <n v="0"/>
  </r>
  <r>
    <x v="228"/>
    <s v="11:17"/>
    <x v="0"/>
    <x v="8"/>
    <s v="Rent expense"/>
    <n v="584.32000000000005"/>
    <x v="0"/>
    <n v="8"/>
    <x v="7"/>
    <n v="2024"/>
    <x v="7"/>
    <n v="-584.32000000000005"/>
    <n v="0"/>
  </r>
  <r>
    <x v="228"/>
    <s v="15:20"/>
    <x v="0"/>
    <x v="2"/>
    <s v="Dining Out expense"/>
    <n v="3778.28"/>
    <x v="0"/>
    <n v="8"/>
    <x v="7"/>
    <n v="2024"/>
    <x v="7"/>
    <n v="-3778.28"/>
    <n v="0"/>
  </r>
  <r>
    <x v="229"/>
    <s v="02:20"/>
    <x v="0"/>
    <x v="5"/>
    <s v="Investments expense"/>
    <n v="3817.55"/>
    <x v="1"/>
    <n v="8"/>
    <x v="7"/>
    <n v="2024"/>
    <x v="7"/>
    <n v="-3817.55"/>
    <n v="0"/>
  </r>
  <r>
    <x v="229"/>
    <s v="00:03"/>
    <x v="0"/>
    <x v="2"/>
    <s v="Healthcare expense"/>
    <n v="3459.98"/>
    <x v="1"/>
    <n v="8"/>
    <x v="7"/>
    <n v="2024"/>
    <x v="7"/>
    <n v="-3459.98"/>
    <n v="0"/>
  </r>
  <r>
    <x v="229"/>
    <s v="21:12"/>
    <x v="0"/>
    <x v="7"/>
    <s v="Groceries expense"/>
    <n v="2566.38"/>
    <x v="1"/>
    <n v="8"/>
    <x v="7"/>
    <n v="2024"/>
    <x v="7"/>
    <n v="-2566.38"/>
    <n v="0"/>
  </r>
  <r>
    <x v="230"/>
    <s v="07:31"/>
    <x v="0"/>
    <x v="8"/>
    <s v="Transportation expense"/>
    <n v="540.92999999999995"/>
    <x v="4"/>
    <n v="8"/>
    <x v="7"/>
    <n v="2024"/>
    <x v="7"/>
    <n v="-540.92999999999995"/>
    <n v="0"/>
  </r>
  <r>
    <x v="230"/>
    <s v="00:44"/>
    <x v="0"/>
    <x v="8"/>
    <s v="Rent expense"/>
    <n v="1059.98"/>
    <x v="3"/>
    <n v="8"/>
    <x v="7"/>
    <n v="2024"/>
    <x v="7"/>
    <n v="-1059.98"/>
    <n v="0"/>
  </r>
  <r>
    <x v="230"/>
    <s v="16:55"/>
    <x v="0"/>
    <x v="4"/>
    <s v="Insurance expense"/>
    <n v="1271.06"/>
    <x v="0"/>
    <n v="8"/>
    <x v="7"/>
    <n v="2024"/>
    <x v="7"/>
    <n v="-1271.06"/>
    <n v="0"/>
  </r>
  <r>
    <x v="230"/>
    <s v="03:40"/>
    <x v="0"/>
    <x v="7"/>
    <s v="Healthcare expense"/>
    <n v="3094.14"/>
    <x v="3"/>
    <n v="8"/>
    <x v="7"/>
    <n v="2024"/>
    <x v="7"/>
    <n v="-3094.14"/>
    <n v="0"/>
  </r>
  <r>
    <x v="231"/>
    <s v="06:25"/>
    <x v="0"/>
    <x v="3"/>
    <s v="Investments expense"/>
    <n v="2793.42"/>
    <x v="3"/>
    <n v="8"/>
    <x v="7"/>
    <n v="2024"/>
    <x v="7"/>
    <n v="-2793.42"/>
    <n v="0"/>
  </r>
  <r>
    <x v="232"/>
    <s v="22:07"/>
    <x v="0"/>
    <x v="7"/>
    <s v="Dining Out expense"/>
    <n v="4171.7700000000004"/>
    <x v="3"/>
    <n v="8"/>
    <x v="7"/>
    <n v="2024"/>
    <x v="7"/>
    <n v="-4171.7700000000004"/>
    <n v="0"/>
  </r>
  <r>
    <x v="232"/>
    <s v="21:20"/>
    <x v="0"/>
    <x v="6"/>
    <s v="Rent expense"/>
    <n v="3805.45"/>
    <x v="4"/>
    <n v="8"/>
    <x v="7"/>
    <n v="2024"/>
    <x v="7"/>
    <n v="-3805.45"/>
    <n v="0"/>
  </r>
  <r>
    <x v="233"/>
    <s v="08:35"/>
    <x v="0"/>
    <x v="7"/>
    <s v="Healthcare expense"/>
    <n v="2378.08"/>
    <x v="1"/>
    <n v="8"/>
    <x v="7"/>
    <n v="2024"/>
    <x v="7"/>
    <n v="-2378.08"/>
    <n v="0"/>
  </r>
  <r>
    <x v="233"/>
    <s v="07:19"/>
    <x v="0"/>
    <x v="10"/>
    <s v="Transportation expense"/>
    <n v="1957.61"/>
    <x v="4"/>
    <n v="8"/>
    <x v="7"/>
    <n v="2024"/>
    <x v="7"/>
    <n v="-1957.61"/>
    <n v="0"/>
  </r>
  <r>
    <x v="233"/>
    <s v="04:33"/>
    <x v="0"/>
    <x v="7"/>
    <s v="Insurance expense"/>
    <n v="1125.19"/>
    <x v="3"/>
    <n v="8"/>
    <x v="7"/>
    <n v="2024"/>
    <x v="7"/>
    <n v="-1125.19"/>
    <n v="0"/>
  </r>
  <r>
    <x v="234"/>
    <s v="15:30"/>
    <x v="0"/>
    <x v="9"/>
    <s v="Dining Out expense"/>
    <n v="3493.31"/>
    <x v="0"/>
    <n v="8"/>
    <x v="7"/>
    <n v="2024"/>
    <x v="7"/>
    <n v="-3493.31"/>
    <n v="0"/>
  </r>
  <r>
    <x v="235"/>
    <s v="20:19"/>
    <x v="0"/>
    <x v="2"/>
    <s v="Healthcare expense"/>
    <n v="4377.6000000000004"/>
    <x v="0"/>
    <n v="8"/>
    <x v="7"/>
    <n v="2024"/>
    <x v="7"/>
    <n v="-4377.6000000000004"/>
    <n v="0"/>
  </r>
  <r>
    <x v="235"/>
    <s v="07:19"/>
    <x v="0"/>
    <x v="9"/>
    <s v="Transportation expense"/>
    <n v="947.53"/>
    <x v="0"/>
    <n v="8"/>
    <x v="7"/>
    <n v="2024"/>
    <x v="7"/>
    <n v="-947.53"/>
    <n v="0"/>
  </r>
  <r>
    <x v="236"/>
    <s v="10:40"/>
    <x v="0"/>
    <x v="7"/>
    <s v="Entertainment expense"/>
    <n v="2920.92"/>
    <x v="1"/>
    <n v="8"/>
    <x v="7"/>
    <n v="2024"/>
    <x v="7"/>
    <n v="-2920.92"/>
    <n v="0"/>
  </r>
  <r>
    <x v="236"/>
    <s v="11:48"/>
    <x v="0"/>
    <x v="9"/>
    <s v="Insurance expense"/>
    <n v="3037.26"/>
    <x v="3"/>
    <n v="8"/>
    <x v="7"/>
    <n v="2024"/>
    <x v="7"/>
    <n v="-3037.26"/>
    <n v="0"/>
  </r>
  <r>
    <x v="237"/>
    <s v="12:04"/>
    <x v="0"/>
    <x v="0"/>
    <s v="Utilities expense"/>
    <n v="2516.37"/>
    <x v="3"/>
    <n v="8"/>
    <x v="7"/>
    <n v="2024"/>
    <x v="7"/>
    <n v="-2516.37"/>
    <n v="0"/>
  </r>
  <r>
    <x v="237"/>
    <s v="23:57"/>
    <x v="0"/>
    <x v="2"/>
    <s v="Insurance expense"/>
    <n v="1704.48"/>
    <x v="3"/>
    <n v="8"/>
    <x v="7"/>
    <n v="2024"/>
    <x v="7"/>
    <n v="-1704.48"/>
    <n v="0"/>
  </r>
  <r>
    <x v="238"/>
    <s v="05:13"/>
    <x v="0"/>
    <x v="3"/>
    <s v="Healthcare expense"/>
    <n v="3690.75"/>
    <x v="0"/>
    <n v="8"/>
    <x v="7"/>
    <n v="2024"/>
    <x v="7"/>
    <n v="-3690.75"/>
    <n v="0"/>
  </r>
  <r>
    <x v="238"/>
    <s v="12:42"/>
    <x v="0"/>
    <x v="9"/>
    <s v="Transportation expense"/>
    <n v="2610.48"/>
    <x v="4"/>
    <n v="8"/>
    <x v="7"/>
    <n v="2024"/>
    <x v="7"/>
    <n v="-2610.48"/>
    <n v="0"/>
  </r>
  <r>
    <x v="239"/>
    <s v="06:26"/>
    <x v="0"/>
    <x v="7"/>
    <s v="Investments expense"/>
    <n v="4668.91"/>
    <x v="0"/>
    <n v="8"/>
    <x v="7"/>
    <n v="2024"/>
    <x v="7"/>
    <n v="-4668.91"/>
    <n v="0"/>
  </r>
  <r>
    <x v="239"/>
    <s v="23:43"/>
    <x v="0"/>
    <x v="3"/>
    <s v="Groceries expense"/>
    <n v="3011.22"/>
    <x v="1"/>
    <n v="8"/>
    <x v="7"/>
    <n v="2024"/>
    <x v="7"/>
    <n v="-3011.22"/>
    <n v="0"/>
  </r>
  <r>
    <x v="240"/>
    <s v="09:30"/>
    <x v="0"/>
    <x v="4"/>
    <s v="Transportation expense"/>
    <n v="2506.02"/>
    <x v="1"/>
    <n v="8"/>
    <x v="7"/>
    <n v="2024"/>
    <x v="7"/>
    <n v="-2506.02"/>
    <n v="0"/>
  </r>
  <r>
    <x v="241"/>
    <s v="14:31"/>
    <x v="0"/>
    <x v="9"/>
    <s v="Miscellaneous expense"/>
    <n v="3712.93"/>
    <x v="3"/>
    <n v="8"/>
    <x v="7"/>
    <n v="2024"/>
    <x v="7"/>
    <n v="-3712.93"/>
    <n v="0"/>
  </r>
  <r>
    <x v="241"/>
    <s v="18:58"/>
    <x v="0"/>
    <x v="5"/>
    <s v="Investments expense"/>
    <n v="2849.47"/>
    <x v="3"/>
    <n v="8"/>
    <x v="7"/>
    <n v="2024"/>
    <x v="7"/>
    <n v="-2849.47"/>
    <n v="0"/>
  </r>
  <r>
    <x v="241"/>
    <s v="07:52"/>
    <x v="0"/>
    <x v="3"/>
    <s v="Miscellaneous expense"/>
    <n v="169.75"/>
    <x v="3"/>
    <n v="8"/>
    <x v="7"/>
    <n v="2024"/>
    <x v="7"/>
    <n v="-169.75"/>
    <n v="0"/>
  </r>
  <r>
    <x v="242"/>
    <s v="03:05"/>
    <x v="0"/>
    <x v="6"/>
    <s v="Groceries expense"/>
    <n v="4651.6000000000004"/>
    <x v="1"/>
    <n v="8"/>
    <x v="7"/>
    <n v="2024"/>
    <x v="7"/>
    <n v="-4651.6000000000004"/>
    <n v="0"/>
  </r>
  <r>
    <x v="242"/>
    <s v="22:33"/>
    <x v="0"/>
    <x v="8"/>
    <s v="Savings expense"/>
    <n v="4271"/>
    <x v="3"/>
    <n v="8"/>
    <x v="7"/>
    <n v="2024"/>
    <x v="7"/>
    <n v="-4271"/>
    <n v="0"/>
  </r>
  <r>
    <x v="243"/>
    <s v="12:46"/>
    <x v="0"/>
    <x v="2"/>
    <s v="Healthcare expense"/>
    <n v="4524.37"/>
    <x v="1"/>
    <n v="8"/>
    <x v="7"/>
    <n v="2024"/>
    <x v="7"/>
    <n v="-4524.37"/>
    <n v="0"/>
  </r>
  <r>
    <x v="243"/>
    <s v="12:50"/>
    <x v="0"/>
    <x v="3"/>
    <s v="Entertainment expense"/>
    <n v="2430.48"/>
    <x v="0"/>
    <n v="8"/>
    <x v="7"/>
    <n v="2024"/>
    <x v="7"/>
    <n v="-2430.48"/>
    <n v="0"/>
  </r>
  <r>
    <x v="243"/>
    <s v="15:37"/>
    <x v="0"/>
    <x v="4"/>
    <s v="Entertainment expense"/>
    <n v="3544.79"/>
    <x v="3"/>
    <n v="8"/>
    <x v="7"/>
    <n v="2024"/>
    <x v="7"/>
    <n v="-3544.79"/>
    <n v="0"/>
  </r>
  <r>
    <x v="244"/>
    <s v="19:09"/>
    <x v="0"/>
    <x v="0"/>
    <s v="Transportation expense"/>
    <n v="3839.29"/>
    <x v="3"/>
    <n v="9"/>
    <x v="8"/>
    <n v="2024"/>
    <x v="8"/>
    <n v="-3839.29"/>
    <n v="0"/>
  </r>
  <r>
    <x v="244"/>
    <s v="03:03"/>
    <x v="1"/>
    <x v="11"/>
    <s v="Monthly income"/>
    <n v="70500.37"/>
    <x v="2"/>
    <n v="9"/>
    <x v="8"/>
    <n v="2024"/>
    <x v="8"/>
    <n v="70500.37"/>
    <n v="1"/>
  </r>
  <r>
    <x v="245"/>
    <s v="11:39"/>
    <x v="0"/>
    <x v="5"/>
    <s v="Investments expense"/>
    <n v="3769.31"/>
    <x v="4"/>
    <n v="9"/>
    <x v="8"/>
    <n v="2024"/>
    <x v="8"/>
    <n v="-3769.31"/>
    <n v="0"/>
  </r>
  <r>
    <x v="245"/>
    <s v="23:55"/>
    <x v="0"/>
    <x v="4"/>
    <s v="Entertainment expense"/>
    <n v="391.34"/>
    <x v="4"/>
    <n v="9"/>
    <x v="8"/>
    <n v="2024"/>
    <x v="8"/>
    <n v="-391.34"/>
    <n v="0"/>
  </r>
  <r>
    <x v="246"/>
    <s v="07:54"/>
    <x v="0"/>
    <x v="6"/>
    <s v="Healthcare expense"/>
    <n v="1272.55"/>
    <x v="4"/>
    <n v="9"/>
    <x v="8"/>
    <n v="2024"/>
    <x v="8"/>
    <n v="-1272.55"/>
    <n v="0"/>
  </r>
  <r>
    <x v="246"/>
    <s v="04:50"/>
    <x v="0"/>
    <x v="0"/>
    <s v="Savings expense"/>
    <n v="1396.15"/>
    <x v="3"/>
    <n v="9"/>
    <x v="8"/>
    <n v="2024"/>
    <x v="8"/>
    <n v="-1396.15"/>
    <n v="0"/>
  </r>
  <r>
    <x v="247"/>
    <s v="16:38"/>
    <x v="0"/>
    <x v="5"/>
    <s v="Entertainment expense"/>
    <n v="2685.48"/>
    <x v="0"/>
    <n v="9"/>
    <x v="8"/>
    <n v="2024"/>
    <x v="8"/>
    <n v="-2685.48"/>
    <n v="0"/>
  </r>
  <r>
    <x v="247"/>
    <s v="06:07"/>
    <x v="0"/>
    <x v="1"/>
    <s v="Miscellaneous expense"/>
    <n v="360.13"/>
    <x v="3"/>
    <n v="9"/>
    <x v="8"/>
    <n v="2024"/>
    <x v="8"/>
    <n v="-360.13"/>
    <n v="0"/>
  </r>
  <r>
    <x v="247"/>
    <s v="14:01"/>
    <x v="0"/>
    <x v="4"/>
    <s v="Dining Out expense"/>
    <n v="373.56"/>
    <x v="0"/>
    <n v="9"/>
    <x v="8"/>
    <n v="2024"/>
    <x v="8"/>
    <n v="-373.56"/>
    <n v="0"/>
  </r>
  <r>
    <x v="248"/>
    <s v="07:57"/>
    <x v="0"/>
    <x v="4"/>
    <s v="Investments expense"/>
    <n v="2497.6799999999998"/>
    <x v="0"/>
    <n v="9"/>
    <x v="8"/>
    <n v="2024"/>
    <x v="8"/>
    <n v="-2497.6799999999998"/>
    <n v="0"/>
  </r>
  <r>
    <x v="248"/>
    <s v="06:46"/>
    <x v="0"/>
    <x v="10"/>
    <s v="Healthcare expense"/>
    <n v="1997.57"/>
    <x v="3"/>
    <n v="9"/>
    <x v="8"/>
    <n v="2024"/>
    <x v="8"/>
    <n v="-1997.57"/>
    <n v="0"/>
  </r>
  <r>
    <x v="248"/>
    <s v="12:48"/>
    <x v="0"/>
    <x v="3"/>
    <s v="Rent expense"/>
    <n v="3675.62"/>
    <x v="1"/>
    <n v="9"/>
    <x v="8"/>
    <n v="2024"/>
    <x v="8"/>
    <n v="-3675.62"/>
    <n v="0"/>
  </r>
  <r>
    <x v="249"/>
    <s v="17:58"/>
    <x v="0"/>
    <x v="3"/>
    <s v="Utilities expense"/>
    <n v="4861.43"/>
    <x v="4"/>
    <n v="9"/>
    <x v="8"/>
    <n v="2024"/>
    <x v="8"/>
    <n v="-4861.43"/>
    <n v="0"/>
  </r>
  <r>
    <x v="249"/>
    <s v="08:21"/>
    <x v="0"/>
    <x v="2"/>
    <s v="Healthcare expense"/>
    <n v="1030.58"/>
    <x v="4"/>
    <n v="9"/>
    <x v="8"/>
    <n v="2024"/>
    <x v="8"/>
    <n v="-1030.58"/>
    <n v="0"/>
  </r>
  <r>
    <x v="250"/>
    <s v="09:09"/>
    <x v="0"/>
    <x v="6"/>
    <s v="Savings expense"/>
    <n v="489.76"/>
    <x v="3"/>
    <n v="9"/>
    <x v="8"/>
    <n v="2024"/>
    <x v="8"/>
    <n v="-489.76"/>
    <n v="0"/>
  </r>
  <r>
    <x v="250"/>
    <s v="22:25"/>
    <x v="0"/>
    <x v="3"/>
    <s v="Investments expense"/>
    <n v="159.07"/>
    <x v="0"/>
    <n v="9"/>
    <x v="8"/>
    <n v="2024"/>
    <x v="8"/>
    <n v="-159.07"/>
    <n v="0"/>
  </r>
  <r>
    <x v="250"/>
    <s v="08:40"/>
    <x v="0"/>
    <x v="1"/>
    <s v="Savings expense"/>
    <n v="2735.6"/>
    <x v="1"/>
    <n v="9"/>
    <x v="8"/>
    <n v="2024"/>
    <x v="8"/>
    <n v="-2735.6"/>
    <n v="0"/>
  </r>
  <r>
    <x v="250"/>
    <s v="16:18"/>
    <x v="0"/>
    <x v="5"/>
    <s v="Groceries expense"/>
    <n v="4903.5600000000004"/>
    <x v="0"/>
    <n v="9"/>
    <x v="8"/>
    <n v="2024"/>
    <x v="8"/>
    <n v="-4903.5600000000004"/>
    <n v="0"/>
  </r>
  <r>
    <x v="251"/>
    <s v="20:17"/>
    <x v="0"/>
    <x v="1"/>
    <s v="Savings expense"/>
    <n v="870.58"/>
    <x v="3"/>
    <n v="9"/>
    <x v="8"/>
    <n v="2024"/>
    <x v="8"/>
    <n v="-870.58"/>
    <n v="0"/>
  </r>
  <r>
    <x v="251"/>
    <s v="21:22"/>
    <x v="0"/>
    <x v="5"/>
    <s v="Rent expense"/>
    <n v="454.54"/>
    <x v="3"/>
    <n v="9"/>
    <x v="8"/>
    <n v="2024"/>
    <x v="8"/>
    <n v="-454.54"/>
    <n v="0"/>
  </r>
  <r>
    <x v="252"/>
    <s v="12:27"/>
    <x v="0"/>
    <x v="1"/>
    <s v="Rent expense"/>
    <n v="532.92999999999995"/>
    <x v="4"/>
    <n v="9"/>
    <x v="8"/>
    <n v="2024"/>
    <x v="8"/>
    <n v="-532.92999999999995"/>
    <n v="0"/>
  </r>
  <r>
    <x v="252"/>
    <s v="13:22"/>
    <x v="0"/>
    <x v="4"/>
    <s v="Healthcare expense"/>
    <n v="2749.89"/>
    <x v="4"/>
    <n v="9"/>
    <x v="8"/>
    <n v="2024"/>
    <x v="8"/>
    <n v="-2749.89"/>
    <n v="0"/>
  </r>
  <r>
    <x v="253"/>
    <s v="15:40"/>
    <x v="0"/>
    <x v="5"/>
    <s v="Miscellaneous expense"/>
    <n v="2323.2399999999998"/>
    <x v="4"/>
    <n v="9"/>
    <x v="8"/>
    <n v="2024"/>
    <x v="8"/>
    <n v="-2323.2399999999998"/>
    <n v="0"/>
  </r>
  <r>
    <x v="253"/>
    <s v="19:23"/>
    <x v="0"/>
    <x v="1"/>
    <s v="Savings expense"/>
    <n v="1684.56"/>
    <x v="3"/>
    <n v="9"/>
    <x v="8"/>
    <n v="2024"/>
    <x v="8"/>
    <n v="-1684.56"/>
    <n v="0"/>
  </r>
  <r>
    <x v="253"/>
    <s v="22:52"/>
    <x v="0"/>
    <x v="0"/>
    <s v="Groceries expense"/>
    <n v="1046.75"/>
    <x v="1"/>
    <n v="9"/>
    <x v="8"/>
    <n v="2024"/>
    <x v="8"/>
    <n v="-1046.75"/>
    <n v="0"/>
  </r>
  <r>
    <x v="254"/>
    <s v="14:07"/>
    <x v="0"/>
    <x v="5"/>
    <s v="Insurance expense"/>
    <n v="674.96"/>
    <x v="1"/>
    <n v="9"/>
    <x v="8"/>
    <n v="2024"/>
    <x v="8"/>
    <n v="-674.96"/>
    <n v="0"/>
  </r>
  <r>
    <x v="254"/>
    <s v="13:06"/>
    <x v="0"/>
    <x v="2"/>
    <s v="Utilities expense"/>
    <n v="4550.6400000000003"/>
    <x v="0"/>
    <n v="9"/>
    <x v="8"/>
    <n v="2024"/>
    <x v="8"/>
    <n v="-4550.6400000000003"/>
    <n v="0"/>
  </r>
  <r>
    <x v="254"/>
    <s v="22:30"/>
    <x v="0"/>
    <x v="10"/>
    <s v="Savings expense"/>
    <n v="2812"/>
    <x v="3"/>
    <n v="9"/>
    <x v="8"/>
    <n v="2024"/>
    <x v="8"/>
    <n v="-2812"/>
    <n v="0"/>
  </r>
  <r>
    <x v="254"/>
    <s v="22:45"/>
    <x v="0"/>
    <x v="8"/>
    <s v="Miscellaneous expense"/>
    <n v="4735.8599999999997"/>
    <x v="4"/>
    <n v="9"/>
    <x v="8"/>
    <n v="2024"/>
    <x v="8"/>
    <n v="-4735.8599999999997"/>
    <n v="0"/>
  </r>
  <r>
    <x v="255"/>
    <s v="14:18"/>
    <x v="0"/>
    <x v="1"/>
    <s v="Rent expense"/>
    <n v="512.37"/>
    <x v="0"/>
    <n v="9"/>
    <x v="8"/>
    <n v="2024"/>
    <x v="8"/>
    <n v="-512.37"/>
    <n v="0"/>
  </r>
  <r>
    <x v="255"/>
    <s v="05:15"/>
    <x v="0"/>
    <x v="4"/>
    <s v="Dining Out expense"/>
    <n v="1891.07"/>
    <x v="1"/>
    <n v="9"/>
    <x v="8"/>
    <n v="2024"/>
    <x v="8"/>
    <n v="-1891.07"/>
    <n v="0"/>
  </r>
  <r>
    <x v="256"/>
    <s v="09:19"/>
    <x v="0"/>
    <x v="0"/>
    <s v="Insurance expense"/>
    <n v="2624.94"/>
    <x v="4"/>
    <n v="9"/>
    <x v="8"/>
    <n v="2024"/>
    <x v="8"/>
    <n v="-2624.94"/>
    <n v="0"/>
  </r>
  <r>
    <x v="256"/>
    <s v="23:46"/>
    <x v="0"/>
    <x v="0"/>
    <s v="Transportation expense"/>
    <n v="1418.39"/>
    <x v="4"/>
    <n v="9"/>
    <x v="8"/>
    <n v="2024"/>
    <x v="8"/>
    <n v="-1418.39"/>
    <n v="0"/>
  </r>
  <r>
    <x v="256"/>
    <s v="13:41"/>
    <x v="0"/>
    <x v="6"/>
    <s v="Savings expense"/>
    <n v="515.48"/>
    <x v="4"/>
    <n v="9"/>
    <x v="8"/>
    <n v="2024"/>
    <x v="8"/>
    <n v="-515.48"/>
    <n v="0"/>
  </r>
  <r>
    <x v="257"/>
    <s v="02:57"/>
    <x v="0"/>
    <x v="5"/>
    <s v="Groceries expense"/>
    <n v="215.25"/>
    <x v="4"/>
    <n v="9"/>
    <x v="8"/>
    <n v="2024"/>
    <x v="8"/>
    <n v="-215.25"/>
    <n v="0"/>
  </r>
  <r>
    <x v="257"/>
    <s v="18:29"/>
    <x v="0"/>
    <x v="8"/>
    <s v="Miscellaneous expense"/>
    <n v="1600.15"/>
    <x v="3"/>
    <n v="9"/>
    <x v="8"/>
    <n v="2024"/>
    <x v="8"/>
    <n v="-1600.15"/>
    <n v="0"/>
  </r>
  <r>
    <x v="257"/>
    <s v="23:33"/>
    <x v="0"/>
    <x v="5"/>
    <s v="Rent expense"/>
    <n v="1617.97"/>
    <x v="1"/>
    <n v="9"/>
    <x v="8"/>
    <n v="2024"/>
    <x v="8"/>
    <n v="-1617.97"/>
    <n v="0"/>
  </r>
  <r>
    <x v="257"/>
    <s v="21:45"/>
    <x v="0"/>
    <x v="3"/>
    <s v="Miscellaneous expense"/>
    <n v="1420.68"/>
    <x v="4"/>
    <n v="9"/>
    <x v="8"/>
    <n v="2024"/>
    <x v="8"/>
    <n v="-1420.68"/>
    <n v="0"/>
  </r>
  <r>
    <x v="258"/>
    <s v="00:02"/>
    <x v="0"/>
    <x v="7"/>
    <s v="Healthcare expense"/>
    <n v="4837.28"/>
    <x v="1"/>
    <n v="9"/>
    <x v="8"/>
    <n v="2024"/>
    <x v="8"/>
    <n v="-4837.28"/>
    <n v="0"/>
  </r>
  <r>
    <x v="258"/>
    <s v="04:02"/>
    <x v="0"/>
    <x v="10"/>
    <s v="Utilities expense"/>
    <n v="4417.96"/>
    <x v="4"/>
    <n v="9"/>
    <x v="8"/>
    <n v="2024"/>
    <x v="8"/>
    <n v="-4417.96"/>
    <n v="0"/>
  </r>
  <r>
    <x v="259"/>
    <s v="22:02"/>
    <x v="0"/>
    <x v="10"/>
    <s v="Entertainment expense"/>
    <n v="3639.67"/>
    <x v="3"/>
    <n v="9"/>
    <x v="8"/>
    <n v="2024"/>
    <x v="8"/>
    <n v="-3639.67"/>
    <n v="0"/>
  </r>
  <r>
    <x v="260"/>
    <s v="16:54"/>
    <x v="0"/>
    <x v="2"/>
    <s v="Transportation expense"/>
    <n v="4456.78"/>
    <x v="3"/>
    <n v="9"/>
    <x v="8"/>
    <n v="2024"/>
    <x v="8"/>
    <n v="-4456.78"/>
    <n v="0"/>
  </r>
  <r>
    <x v="260"/>
    <s v="02:54"/>
    <x v="0"/>
    <x v="2"/>
    <s v="Entertainment expense"/>
    <n v="2820.79"/>
    <x v="0"/>
    <n v="9"/>
    <x v="8"/>
    <n v="2024"/>
    <x v="8"/>
    <n v="-2820.79"/>
    <n v="0"/>
  </r>
  <r>
    <x v="260"/>
    <s v="12:48"/>
    <x v="0"/>
    <x v="10"/>
    <s v="Savings expense"/>
    <n v="2166.0700000000002"/>
    <x v="1"/>
    <n v="9"/>
    <x v="8"/>
    <n v="2024"/>
    <x v="8"/>
    <n v="-2166.0700000000002"/>
    <n v="0"/>
  </r>
  <r>
    <x v="260"/>
    <s v="20:09"/>
    <x v="0"/>
    <x v="3"/>
    <s v="Utilities expense"/>
    <n v="977.69"/>
    <x v="0"/>
    <n v="9"/>
    <x v="8"/>
    <n v="2024"/>
    <x v="8"/>
    <n v="-977.69"/>
    <n v="0"/>
  </r>
  <r>
    <x v="261"/>
    <s v="18:30"/>
    <x v="0"/>
    <x v="0"/>
    <s v="Rent expense"/>
    <n v="598.20000000000005"/>
    <x v="4"/>
    <n v="9"/>
    <x v="8"/>
    <n v="2024"/>
    <x v="8"/>
    <n v="-598.20000000000005"/>
    <n v="0"/>
  </r>
  <r>
    <x v="262"/>
    <s v="23:33"/>
    <x v="0"/>
    <x v="8"/>
    <s v="Savings expense"/>
    <n v="1259.48"/>
    <x v="4"/>
    <n v="9"/>
    <x v="8"/>
    <n v="2024"/>
    <x v="8"/>
    <n v="-1259.48"/>
    <n v="0"/>
  </r>
  <r>
    <x v="262"/>
    <s v="04:33"/>
    <x v="0"/>
    <x v="1"/>
    <s v="Groceries expense"/>
    <n v="1237.3800000000001"/>
    <x v="4"/>
    <n v="9"/>
    <x v="8"/>
    <n v="2024"/>
    <x v="8"/>
    <n v="-1237.3800000000001"/>
    <n v="0"/>
  </r>
  <r>
    <x v="262"/>
    <s v="17:11"/>
    <x v="0"/>
    <x v="10"/>
    <s v="Rent expense"/>
    <n v="4117.1000000000004"/>
    <x v="4"/>
    <n v="9"/>
    <x v="8"/>
    <n v="2024"/>
    <x v="8"/>
    <n v="-4117.1000000000004"/>
    <n v="0"/>
  </r>
  <r>
    <x v="262"/>
    <s v="04:49"/>
    <x v="0"/>
    <x v="6"/>
    <s v="Insurance expense"/>
    <n v="2496.35"/>
    <x v="1"/>
    <n v="9"/>
    <x v="8"/>
    <n v="2024"/>
    <x v="8"/>
    <n v="-2496.35"/>
    <n v="0"/>
  </r>
  <r>
    <x v="263"/>
    <s v="07:10"/>
    <x v="0"/>
    <x v="3"/>
    <s v="Rent expense"/>
    <n v="3756.69"/>
    <x v="0"/>
    <n v="9"/>
    <x v="8"/>
    <n v="2024"/>
    <x v="8"/>
    <n v="-3756.69"/>
    <n v="0"/>
  </r>
  <r>
    <x v="263"/>
    <s v="18:26"/>
    <x v="0"/>
    <x v="4"/>
    <s v="Dining Out expense"/>
    <n v="3703.44"/>
    <x v="4"/>
    <n v="9"/>
    <x v="8"/>
    <n v="2024"/>
    <x v="8"/>
    <n v="-3703.44"/>
    <n v="0"/>
  </r>
  <r>
    <x v="264"/>
    <s v="18:34"/>
    <x v="0"/>
    <x v="1"/>
    <s v="Miscellaneous expense"/>
    <n v="3189"/>
    <x v="4"/>
    <n v="9"/>
    <x v="8"/>
    <n v="2024"/>
    <x v="8"/>
    <n v="-3189"/>
    <n v="0"/>
  </r>
  <r>
    <x v="264"/>
    <s v="10:46"/>
    <x v="0"/>
    <x v="7"/>
    <s v="Rent expense"/>
    <n v="1659.26"/>
    <x v="4"/>
    <n v="9"/>
    <x v="8"/>
    <n v="2024"/>
    <x v="8"/>
    <n v="-1659.26"/>
    <n v="0"/>
  </r>
  <r>
    <x v="264"/>
    <s v="21:58"/>
    <x v="0"/>
    <x v="2"/>
    <s v="Healthcare expense"/>
    <n v="877.3"/>
    <x v="4"/>
    <n v="9"/>
    <x v="8"/>
    <n v="2024"/>
    <x v="8"/>
    <n v="-877.3"/>
    <n v="0"/>
  </r>
  <r>
    <x v="265"/>
    <s v="07:44"/>
    <x v="0"/>
    <x v="4"/>
    <s v="Transportation expense"/>
    <n v="4694.6099999999997"/>
    <x v="4"/>
    <n v="9"/>
    <x v="8"/>
    <n v="2024"/>
    <x v="8"/>
    <n v="-4694.6099999999997"/>
    <n v="0"/>
  </r>
  <r>
    <x v="265"/>
    <s v="13:59"/>
    <x v="0"/>
    <x v="10"/>
    <s v="Healthcare expense"/>
    <n v="1432.42"/>
    <x v="1"/>
    <n v="9"/>
    <x v="8"/>
    <n v="2024"/>
    <x v="8"/>
    <n v="-1432.42"/>
    <n v="0"/>
  </r>
  <r>
    <x v="265"/>
    <s v="13:14"/>
    <x v="0"/>
    <x v="3"/>
    <s v="Savings expense"/>
    <n v="2587.64"/>
    <x v="3"/>
    <n v="9"/>
    <x v="8"/>
    <n v="2024"/>
    <x v="8"/>
    <n v="-2587.64"/>
    <n v="0"/>
  </r>
  <r>
    <x v="265"/>
    <s v="23:39"/>
    <x v="0"/>
    <x v="3"/>
    <s v="Entertainment expense"/>
    <n v="214.29"/>
    <x v="0"/>
    <n v="9"/>
    <x v="8"/>
    <n v="2024"/>
    <x v="8"/>
    <n v="-214.29"/>
    <n v="0"/>
  </r>
  <r>
    <x v="266"/>
    <s v="07:43"/>
    <x v="0"/>
    <x v="7"/>
    <s v="Utilities expense"/>
    <n v="342.51"/>
    <x v="1"/>
    <n v="9"/>
    <x v="8"/>
    <n v="2024"/>
    <x v="8"/>
    <n v="-342.51"/>
    <n v="0"/>
  </r>
  <r>
    <x v="267"/>
    <s v="05:16"/>
    <x v="0"/>
    <x v="9"/>
    <s v="Dining Out expense"/>
    <n v="3370.12"/>
    <x v="1"/>
    <n v="9"/>
    <x v="8"/>
    <n v="2024"/>
    <x v="8"/>
    <n v="-3370.12"/>
    <n v="0"/>
  </r>
  <r>
    <x v="267"/>
    <s v="07:02"/>
    <x v="0"/>
    <x v="2"/>
    <s v="Rent expense"/>
    <n v="2262.92"/>
    <x v="3"/>
    <n v="9"/>
    <x v="8"/>
    <n v="2024"/>
    <x v="8"/>
    <n v="-2262.92"/>
    <n v="0"/>
  </r>
  <r>
    <x v="268"/>
    <s v="10:47"/>
    <x v="0"/>
    <x v="10"/>
    <s v="Miscellaneous expense"/>
    <n v="2141.61"/>
    <x v="0"/>
    <n v="9"/>
    <x v="8"/>
    <n v="2024"/>
    <x v="8"/>
    <n v="-2141.61"/>
    <n v="0"/>
  </r>
  <r>
    <x v="268"/>
    <s v="03:08"/>
    <x v="0"/>
    <x v="1"/>
    <s v="Insurance expense"/>
    <n v="687.8"/>
    <x v="1"/>
    <n v="9"/>
    <x v="8"/>
    <n v="2024"/>
    <x v="8"/>
    <n v="-687.8"/>
    <n v="0"/>
  </r>
  <r>
    <x v="269"/>
    <s v="05:11"/>
    <x v="0"/>
    <x v="7"/>
    <s v="Savings expense"/>
    <n v="4832.8999999999996"/>
    <x v="3"/>
    <n v="9"/>
    <x v="8"/>
    <n v="2024"/>
    <x v="8"/>
    <n v="-4832.8999999999996"/>
    <n v="0"/>
  </r>
  <r>
    <x v="269"/>
    <s v="00:44"/>
    <x v="0"/>
    <x v="1"/>
    <s v="Utilities expense"/>
    <n v="4865.24"/>
    <x v="1"/>
    <n v="9"/>
    <x v="8"/>
    <n v="2024"/>
    <x v="8"/>
    <n v="-4865.24"/>
    <n v="0"/>
  </r>
  <r>
    <x v="269"/>
    <s v="08:20"/>
    <x v="0"/>
    <x v="10"/>
    <s v="Investments expense"/>
    <n v="1558.52"/>
    <x v="1"/>
    <n v="9"/>
    <x v="8"/>
    <n v="2024"/>
    <x v="8"/>
    <n v="-1558.52"/>
    <n v="0"/>
  </r>
  <r>
    <x v="269"/>
    <s v="06:45"/>
    <x v="0"/>
    <x v="7"/>
    <s v="Investments expense"/>
    <n v="4205.33"/>
    <x v="0"/>
    <n v="9"/>
    <x v="8"/>
    <n v="2024"/>
    <x v="8"/>
    <n v="-4205.33"/>
    <n v="0"/>
  </r>
  <r>
    <x v="270"/>
    <s v="02:58"/>
    <x v="0"/>
    <x v="6"/>
    <s v="Transportation expense"/>
    <n v="607.27"/>
    <x v="3"/>
    <n v="9"/>
    <x v="8"/>
    <n v="2024"/>
    <x v="8"/>
    <n v="-607.27"/>
    <n v="0"/>
  </r>
  <r>
    <x v="271"/>
    <s v="16:29"/>
    <x v="0"/>
    <x v="5"/>
    <s v="Insurance expense"/>
    <n v="1353.41"/>
    <x v="0"/>
    <n v="9"/>
    <x v="8"/>
    <n v="2024"/>
    <x v="8"/>
    <n v="-1353.41"/>
    <n v="0"/>
  </r>
  <r>
    <x v="272"/>
    <s v="07:42"/>
    <x v="0"/>
    <x v="2"/>
    <s v="Investments expense"/>
    <n v="1534.6"/>
    <x v="3"/>
    <n v="9"/>
    <x v="8"/>
    <n v="2024"/>
    <x v="8"/>
    <n v="-1534.6"/>
    <n v="0"/>
  </r>
  <r>
    <x v="272"/>
    <s v="00:54"/>
    <x v="0"/>
    <x v="5"/>
    <s v="Transportation expense"/>
    <n v="1541.26"/>
    <x v="1"/>
    <n v="9"/>
    <x v="8"/>
    <n v="2024"/>
    <x v="8"/>
    <n v="-1541.26"/>
    <n v="0"/>
  </r>
  <r>
    <x v="272"/>
    <s v="03:19"/>
    <x v="0"/>
    <x v="8"/>
    <s v="Dining Out expense"/>
    <n v="4466.8999999999996"/>
    <x v="1"/>
    <n v="9"/>
    <x v="8"/>
    <n v="2024"/>
    <x v="8"/>
    <n v="-4466.8999999999996"/>
    <n v="0"/>
  </r>
  <r>
    <x v="272"/>
    <s v="10:43"/>
    <x v="0"/>
    <x v="5"/>
    <s v="Miscellaneous expense"/>
    <n v="4519.33"/>
    <x v="4"/>
    <n v="9"/>
    <x v="8"/>
    <n v="2024"/>
    <x v="8"/>
    <n v="-4519.33"/>
    <n v="0"/>
  </r>
  <r>
    <x v="273"/>
    <s v="05:13"/>
    <x v="0"/>
    <x v="5"/>
    <s v="Rent expense"/>
    <n v="2888.08"/>
    <x v="0"/>
    <n v="9"/>
    <x v="8"/>
    <n v="2024"/>
    <x v="8"/>
    <n v="-2888.08"/>
    <n v="0"/>
  </r>
  <r>
    <x v="273"/>
    <s v="16:45"/>
    <x v="0"/>
    <x v="2"/>
    <s v="Transportation expense"/>
    <n v="1140.1199999999999"/>
    <x v="4"/>
    <n v="9"/>
    <x v="8"/>
    <n v="2024"/>
    <x v="8"/>
    <n v="-1140.1199999999999"/>
    <n v="0"/>
  </r>
  <r>
    <x v="273"/>
    <s v="02:49"/>
    <x v="0"/>
    <x v="2"/>
    <s v="Groceries expense"/>
    <n v="1462.19"/>
    <x v="4"/>
    <n v="9"/>
    <x v="8"/>
    <n v="2024"/>
    <x v="8"/>
    <n v="-1462.19"/>
    <n v="0"/>
  </r>
  <r>
    <x v="274"/>
    <s v="03:36"/>
    <x v="1"/>
    <x v="13"/>
    <s v="Monthly income"/>
    <n v="66287.81"/>
    <x v="2"/>
    <n v="10"/>
    <x v="9"/>
    <n v="2024"/>
    <x v="9"/>
    <n v="66287.81"/>
    <n v="1"/>
  </r>
  <r>
    <x v="274"/>
    <s v="06:23"/>
    <x v="0"/>
    <x v="7"/>
    <s v="Investments expense"/>
    <n v="4552.6499999999996"/>
    <x v="4"/>
    <n v="10"/>
    <x v="9"/>
    <n v="2024"/>
    <x v="9"/>
    <n v="-4552.6499999999996"/>
    <n v="0"/>
  </r>
  <r>
    <x v="275"/>
    <s v="23:33"/>
    <x v="0"/>
    <x v="4"/>
    <s v="Investments expense"/>
    <n v="1737.04"/>
    <x v="4"/>
    <n v="10"/>
    <x v="9"/>
    <n v="2024"/>
    <x v="9"/>
    <n v="-1737.04"/>
    <n v="0"/>
  </r>
  <r>
    <x v="275"/>
    <s v="12:55"/>
    <x v="0"/>
    <x v="5"/>
    <s v="Insurance expense"/>
    <n v="1618.89"/>
    <x v="4"/>
    <n v="10"/>
    <x v="9"/>
    <n v="2024"/>
    <x v="9"/>
    <n v="-1618.89"/>
    <n v="0"/>
  </r>
  <r>
    <x v="275"/>
    <s v="22:03"/>
    <x v="0"/>
    <x v="1"/>
    <s v="Insurance expense"/>
    <n v="4781.33"/>
    <x v="4"/>
    <n v="10"/>
    <x v="9"/>
    <n v="2024"/>
    <x v="9"/>
    <n v="-4781.33"/>
    <n v="0"/>
  </r>
  <r>
    <x v="276"/>
    <s v="18:02"/>
    <x v="0"/>
    <x v="2"/>
    <s v="Entertainment expense"/>
    <n v="3174.97"/>
    <x v="4"/>
    <n v="10"/>
    <x v="9"/>
    <n v="2024"/>
    <x v="9"/>
    <n v="-3174.97"/>
    <n v="0"/>
  </r>
  <r>
    <x v="277"/>
    <s v="10:21"/>
    <x v="0"/>
    <x v="9"/>
    <s v="Transportation expense"/>
    <n v="3398.31"/>
    <x v="4"/>
    <n v="10"/>
    <x v="9"/>
    <n v="2024"/>
    <x v="9"/>
    <n v="-3398.31"/>
    <n v="0"/>
  </r>
  <r>
    <x v="278"/>
    <s v="20:14"/>
    <x v="0"/>
    <x v="6"/>
    <s v="Miscellaneous expense"/>
    <n v="3730.79"/>
    <x v="0"/>
    <n v="10"/>
    <x v="9"/>
    <n v="2024"/>
    <x v="9"/>
    <n v="-3730.79"/>
    <n v="0"/>
  </r>
  <r>
    <x v="278"/>
    <s v="00:43"/>
    <x v="0"/>
    <x v="6"/>
    <s v="Utilities expense"/>
    <n v="3278.51"/>
    <x v="3"/>
    <n v="10"/>
    <x v="9"/>
    <n v="2024"/>
    <x v="9"/>
    <n v="-3278.51"/>
    <n v="0"/>
  </r>
  <r>
    <x v="278"/>
    <s v="21:20"/>
    <x v="0"/>
    <x v="2"/>
    <s v="Dining Out expense"/>
    <n v="275.95999999999998"/>
    <x v="4"/>
    <n v="10"/>
    <x v="9"/>
    <n v="2024"/>
    <x v="9"/>
    <n v="-275.95999999999998"/>
    <n v="0"/>
  </r>
  <r>
    <x v="278"/>
    <s v="10:32"/>
    <x v="0"/>
    <x v="6"/>
    <s v="Dining Out expense"/>
    <n v="401.11"/>
    <x v="0"/>
    <n v="10"/>
    <x v="9"/>
    <n v="2024"/>
    <x v="9"/>
    <n v="-401.11"/>
    <n v="0"/>
  </r>
  <r>
    <x v="279"/>
    <s v="01:18"/>
    <x v="0"/>
    <x v="4"/>
    <s v="Insurance expense"/>
    <n v="2375.23"/>
    <x v="4"/>
    <n v="10"/>
    <x v="9"/>
    <n v="2024"/>
    <x v="9"/>
    <n v="-2375.23"/>
    <n v="0"/>
  </r>
  <r>
    <x v="279"/>
    <s v="07:11"/>
    <x v="0"/>
    <x v="6"/>
    <s v="Insurance expense"/>
    <n v="2974.79"/>
    <x v="0"/>
    <n v="10"/>
    <x v="9"/>
    <n v="2024"/>
    <x v="9"/>
    <n v="-2974.79"/>
    <n v="0"/>
  </r>
  <r>
    <x v="279"/>
    <s v="18:22"/>
    <x v="0"/>
    <x v="6"/>
    <s v="Groceries expense"/>
    <n v="2279.8000000000002"/>
    <x v="0"/>
    <n v="10"/>
    <x v="9"/>
    <n v="2024"/>
    <x v="9"/>
    <n v="-2279.8000000000002"/>
    <n v="0"/>
  </r>
  <r>
    <x v="280"/>
    <s v="11:23"/>
    <x v="0"/>
    <x v="1"/>
    <s v="Groceries expense"/>
    <n v="1727.36"/>
    <x v="0"/>
    <n v="10"/>
    <x v="9"/>
    <n v="2024"/>
    <x v="9"/>
    <n v="-1727.36"/>
    <n v="0"/>
  </r>
  <r>
    <x v="280"/>
    <s v="16:14"/>
    <x v="0"/>
    <x v="1"/>
    <s v="Groceries expense"/>
    <n v="1134.3900000000001"/>
    <x v="1"/>
    <n v="10"/>
    <x v="9"/>
    <n v="2024"/>
    <x v="9"/>
    <n v="-1134.3900000000001"/>
    <n v="0"/>
  </r>
  <r>
    <x v="281"/>
    <s v="02:26"/>
    <x v="0"/>
    <x v="5"/>
    <s v="Savings expense"/>
    <n v="1502.77"/>
    <x v="3"/>
    <n v="10"/>
    <x v="9"/>
    <n v="2024"/>
    <x v="9"/>
    <n v="-1502.77"/>
    <n v="0"/>
  </r>
  <r>
    <x v="282"/>
    <s v="14:36"/>
    <x v="0"/>
    <x v="3"/>
    <s v="Entertainment expense"/>
    <n v="1458.58"/>
    <x v="0"/>
    <n v="10"/>
    <x v="9"/>
    <n v="2024"/>
    <x v="9"/>
    <n v="-1458.58"/>
    <n v="0"/>
  </r>
  <r>
    <x v="283"/>
    <s v="16:56"/>
    <x v="0"/>
    <x v="2"/>
    <s v="Groceries expense"/>
    <n v="1979.87"/>
    <x v="1"/>
    <n v="10"/>
    <x v="9"/>
    <n v="2024"/>
    <x v="9"/>
    <n v="-1979.87"/>
    <n v="0"/>
  </r>
  <r>
    <x v="283"/>
    <s v="14:32"/>
    <x v="0"/>
    <x v="2"/>
    <s v="Miscellaneous expense"/>
    <n v="272.02999999999997"/>
    <x v="1"/>
    <n v="10"/>
    <x v="9"/>
    <n v="2024"/>
    <x v="9"/>
    <n v="-272.02999999999997"/>
    <n v="0"/>
  </r>
  <r>
    <x v="283"/>
    <s v="07:22"/>
    <x v="0"/>
    <x v="5"/>
    <s v="Miscellaneous expense"/>
    <n v="2561.69"/>
    <x v="0"/>
    <n v="10"/>
    <x v="9"/>
    <n v="2024"/>
    <x v="9"/>
    <n v="-2561.69"/>
    <n v="0"/>
  </r>
  <r>
    <x v="283"/>
    <s v="06:13"/>
    <x v="0"/>
    <x v="4"/>
    <s v="Insurance expense"/>
    <n v="3371.17"/>
    <x v="0"/>
    <n v="10"/>
    <x v="9"/>
    <n v="2024"/>
    <x v="9"/>
    <n v="-3371.17"/>
    <n v="0"/>
  </r>
  <r>
    <x v="284"/>
    <s v="03:09"/>
    <x v="0"/>
    <x v="9"/>
    <s v="Groceries expense"/>
    <n v="4127.76"/>
    <x v="1"/>
    <n v="10"/>
    <x v="9"/>
    <n v="2024"/>
    <x v="9"/>
    <n v="-4127.76"/>
    <n v="0"/>
  </r>
  <r>
    <x v="284"/>
    <s v="19:20"/>
    <x v="0"/>
    <x v="10"/>
    <s v="Entertainment expense"/>
    <n v="57.75"/>
    <x v="1"/>
    <n v="10"/>
    <x v="9"/>
    <n v="2024"/>
    <x v="9"/>
    <n v="-57.75"/>
    <n v="0"/>
  </r>
  <r>
    <x v="284"/>
    <s v="10:49"/>
    <x v="0"/>
    <x v="2"/>
    <s v="Healthcare expense"/>
    <n v="250.77"/>
    <x v="4"/>
    <n v="10"/>
    <x v="9"/>
    <n v="2024"/>
    <x v="9"/>
    <n v="-250.77"/>
    <n v="0"/>
  </r>
  <r>
    <x v="284"/>
    <s v="01:11"/>
    <x v="0"/>
    <x v="9"/>
    <s v="Rent expense"/>
    <n v="3343.2"/>
    <x v="0"/>
    <n v="10"/>
    <x v="9"/>
    <n v="2024"/>
    <x v="9"/>
    <n v="-3343.2"/>
    <n v="0"/>
  </r>
  <r>
    <x v="285"/>
    <s v="11:32"/>
    <x v="0"/>
    <x v="5"/>
    <s v="Groceries expense"/>
    <n v="401.49"/>
    <x v="3"/>
    <n v="10"/>
    <x v="9"/>
    <n v="2024"/>
    <x v="9"/>
    <n v="-401.49"/>
    <n v="0"/>
  </r>
  <r>
    <x v="285"/>
    <s v="04:08"/>
    <x v="0"/>
    <x v="3"/>
    <s v="Investments expense"/>
    <n v="4711.54"/>
    <x v="1"/>
    <n v="10"/>
    <x v="9"/>
    <n v="2024"/>
    <x v="9"/>
    <n v="-4711.54"/>
    <n v="0"/>
  </r>
  <r>
    <x v="285"/>
    <s v="11:13"/>
    <x v="0"/>
    <x v="9"/>
    <s v="Entertainment expense"/>
    <n v="649.07000000000005"/>
    <x v="4"/>
    <n v="10"/>
    <x v="9"/>
    <n v="2024"/>
    <x v="9"/>
    <n v="-649.07000000000005"/>
    <n v="0"/>
  </r>
  <r>
    <x v="286"/>
    <s v="18:15"/>
    <x v="0"/>
    <x v="9"/>
    <s v="Rent expense"/>
    <n v="4445.79"/>
    <x v="0"/>
    <n v="10"/>
    <x v="9"/>
    <n v="2024"/>
    <x v="9"/>
    <n v="-4445.79"/>
    <n v="0"/>
  </r>
  <r>
    <x v="287"/>
    <s v="18:57"/>
    <x v="0"/>
    <x v="2"/>
    <s v="Utilities expense"/>
    <n v="3633.67"/>
    <x v="1"/>
    <n v="10"/>
    <x v="9"/>
    <n v="2024"/>
    <x v="9"/>
    <n v="-3633.67"/>
    <n v="0"/>
  </r>
  <r>
    <x v="287"/>
    <s v="20:04"/>
    <x v="0"/>
    <x v="4"/>
    <s v="Utilities expense"/>
    <n v="4570.7700000000004"/>
    <x v="0"/>
    <n v="10"/>
    <x v="9"/>
    <n v="2024"/>
    <x v="9"/>
    <n v="-4570.7700000000004"/>
    <n v="0"/>
  </r>
  <r>
    <x v="288"/>
    <s v="06:46"/>
    <x v="0"/>
    <x v="8"/>
    <s v="Dining Out expense"/>
    <n v="4153.6400000000003"/>
    <x v="3"/>
    <n v="10"/>
    <x v="9"/>
    <n v="2024"/>
    <x v="9"/>
    <n v="-4153.6400000000003"/>
    <n v="0"/>
  </r>
  <r>
    <x v="289"/>
    <s v="21:38"/>
    <x v="0"/>
    <x v="8"/>
    <s v="Groceries expense"/>
    <n v="1119.45"/>
    <x v="0"/>
    <n v="10"/>
    <x v="9"/>
    <n v="2024"/>
    <x v="9"/>
    <n v="-1119.45"/>
    <n v="0"/>
  </r>
  <r>
    <x v="289"/>
    <s v="17:50"/>
    <x v="0"/>
    <x v="0"/>
    <s v="Investments expense"/>
    <n v="2139.0700000000002"/>
    <x v="1"/>
    <n v="10"/>
    <x v="9"/>
    <n v="2024"/>
    <x v="9"/>
    <n v="-2139.0700000000002"/>
    <n v="0"/>
  </r>
  <r>
    <x v="289"/>
    <s v="16:36"/>
    <x v="0"/>
    <x v="7"/>
    <s v="Investments expense"/>
    <n v="383.55"/>
    <x v="0"/>
    <n v="10"/>
    <x v="9"/>
    <n v="2024"/>
    <x v="9"/>
    <n v="-383.55"/>
    <n v="0"/>
  </r>
  <r>
    <x v="289"/>
    <s v="01:27"/>
    <x v="0"/>
    <x v="4"/>
    <s v="Healthcare expense"/>
    <n v="2907.14"/>
    <x v="3"/>
    <n v="10"/>
    <x v="9"/>
    <n v="2024"/>
    <x v="9"/>
    <n v="-2907.14"/>
    <n v="0"/>
  </r>
  <r>
    <x v="290"/>
    <s v="12:41"/>
    <x v="0"/>
    <x v="1"/>
    <s v="Transportation expense"/>
    <n v="3381.18"/>
    <x v="1"/>
    <n v="10"/>
    <x v="9"/>
    <n v="2024"/>
    <x v="9"/>
    <n v="-3381.18"/>
    <n v="0"/>
  </r>
  <r>
    <x v="290"/>
    <s v="13:21"/>
    <x v="0"/>
    <x v="5"/>
    <s v="Dining Out expense"/>
    <n v="3955.48"/>
    <x v="4"/>
    <n v="10"/>
    <x v="9"/>
    <n v="2024"/>
    <x v="9"/>
    <n v="-3955.48"/>
    <n v="0"/>
  </r>
  <r>
    <x v="291"/>
    <s v="00:54"/>
    <x v="0"/>
    <x v="3"/>
    <s v="Insurance expense"/>
    <n v="1904.04"/>
    <x v="4"/>
    <n v="10"/>
    <x v="9"/>
    <n v="2024"/>
    <x v="9"/>
    <n v="-1904.04"/>
    <n v="0"/>
  </r>
  <r>
    <x v="291"/>
    <s v="12:25"/>
    <x v="0"/>
    <x v="2"/>
    <s v="Miscellaneous expense"/>
    <n v="3025.32"/>
    <x v="4"/>
    <n v="10"/>
    <x v="9"/>
    <n v="2024"/>
    <x v="9"/>
    <n v="-3025.32"/>
    <n v="0"/>
  </r>
  <r>
    <x v="291"/>
    <s v="05:56"/>
    <x v="0"/>
    <x v="8"/>
    <s v="Healthcare expense"/>
    <n v="1628.39"/>
    <x v="4"/>
    <n v="10"/>
    <x v="9"/>
    <n v="2024"/>
    <x v="9"/>
    <n v="-1628.39"/>
    <n v="0"/>
  </r>
  <r>
    <x v="291"/>
    <s v="19:30"/>
    <x v="0"/>
    <x v="0"/>
    <s v="Utilities expense"/>
    <n v="2278.11"/>
    <x v="4"/>
    <n v="10"/>
    <x v="9"/>
    <n v="2024"/>
    <x v="9"/>
    <n v="-2278.11"/>
    <n v="0"/>
  </r>
  <r>
    <x v="292"/>
    <s v="09:16"/>
    <x v="0"/>
    <x v="9"/>
    <s v="Utilities expense"/>
    <n v="1735.99"/>
    <x v="1"/>
    <n v="10"/>
    <x v="9"/>
    <n v="2024"/>
    <x v="9"/>
    <n v="-1735.99"/>
    <n v="0"/>
  </r>
  <r>
    <x v="292"/>
    <s v="08:42"/>
    <x v="0"/>
    <x v="4"/>
    <s v="Transportation expense"/>
    <n v="271.64999999999998"/>
    <x v="0"/>
    <n v="10"/>
    <x v="9"/>
    <n v="2024"/>
    <x v="9"/>
    <n v="-271.64999999999998"/>
    <n v="0"/>
  </r>
  <r>
    <x v="292"/>
    <s v="15:05"/>
    <x v="0"/>
    <x v="0"/>
    <s v="Miscellaneous expense"/>
    <n v="1590.53"/>
    <x v="3"/>
    <n v="10"/>
    <x v="9"/>
    <n v="2024"/>
    <x v="9"/>
    <n v="-1590.53"/>
    <n v="0"/>
  </r>
  <r>
    <x v="292"/>
    <s v="23:08"/>
    <x v="0"/>
    <x v="3"/>
    <s v="Transportation expense"/>
    <n v="1731.86"/>
    <x v="3"/>
    <n v="10"/>
    <x v="9"/>
    <n v="2024"/>
    <x v="9"/>
    <n v="-1731.86"/>
    <n v="0"/>
  </r>
  <r>
    <x v="293"/>
    <s v="09:18"/>
    <x v="0"/>
    <x v="5"/>
    <s v="Rent expense"/>
    <n v="4216.53"/>
    <x v="4"/>
    <n v="10"/>
    <x v="9"/>
    <n v="2024"/>
    <x v="9"/>
    <n v="-4216.53"/>
    <n v="0"/>
  </r>
  <r>
    <x v="293"/>
    <s v="17:17"/>
    <x v="0"/>
    <x v="10"/>
    <s v="Groceries expense"/>
    <n v="571.03"/>
    <x v="0"/>
    <n v="10"/>
    <x v="9"/>
    <n v="2024"/>
    <x v="9"/>
    <n v="-571.03"/>
    <n v="0"/>
  </r>
  <r>
    <x v="293"/>
    <s v="13:37"/>
    <x v="0"/>
    <x v="5"/>
    <s v="Miscellaneous expense"/>
    <n v="722.16"/>
    <x v="3"/>
    <n v="10"/>
    <x v="9"/>
    <n v="2024"/>
    <x v="9"/>
    <n v="-722.16"/>
    <n v="0"/>
  </r>
  <r>
    <x v="293"/>
    <s v="04:09"/>
    <x v="0"/>
    <x v="2"/>
    <s v="Entertainment expense"/>
    <n v="1181.01"/>
    <x v="4"/>
    <n v="10"/>
    <x v="9"/>
    <n v="2024"/>
    <x v="9"/>
    <n v="-1181.01"/>
    <n v="0"/>
  </r>
  <r>
    <x v="294"/>
    <s v="22:47"/>
    <x v="0"/>
    <x v="4"/>
    <s v="Savings expense"/>
    <n v="4505.41"/>
    <x v="0"/>
    <n v="10"/>
    <x v="9"/>
    <n v="2024"/>
    <x v="9"/>
    <n v="-4505.41"/>
    <n v="0"/>
  </r>
  <r>
    <x v="294"/>
    <s v="23:34"/>
    <x v="0"/>
    <x v="3"/>
    <s v="Dining Out expense"/>
    <n v="3793.26"/>
    <x v="1"/>
    <n v="10"/>
    <x v="9"/>
    <n v="2024"/>
    <x v="9"/>
    <n v="-3793.26"/>
    <n v="0"/>
  </r>
  <r>
    <x v="294"/>
    <s v="13:26"/>
    <x v="0"/>
    <x v="6"/>
    <s v="Miscellaneous expense"/>
    <n v="1970.53"/>
    <x v="3"/>
    <n v="10"/>
    <x v="9"/>
    <n v="2024"/>
    <x v="9"/>
    <n v="-1970.53"/>
    <n v="0"/>
  </r>
  <r>
    <x v="295"/>
    <s v="09:08"/>
    <x v="0"/>
    <x v="10"/>
    <s v="Entertainment expense"/>
    <n v="2396.33"/>
    <x v="3"/>
    <n v="10"/>
    <x v="9"/>
    <n v="2024"/>
    <x v="9"/>
    <n v="-2396.33"/>
    <n v="0"/>
  </r>
  <r>
    <x v="296"/>
    <s v="16:47"/>
    <x v="0"/>
    <x v="5"/>
    <s v="Transportation expense"/>
    <n v="203.14"/>
    <x v="4"/>
    <n v="10"/>
    <x v="9"/>
    <n v="2024"/>
    <x v="9"/>
    <n v="-203.14"/>
    <n v="0"/>
  </r>
  <r>
    <x v="296"/>
    <s v="16:23"/>
    <x v="0"/>
    <x v="5"/>
    <s v="Rent expense"/>
    <n v="883.27"/>
    <x v="0"/>
    <n v="10"/>
    <x v="9"/>
    <n v="2024"/>
    <x v="9"/>
    <n v="-883.27"/>
    <n v="0"/>
  </r>
  <r>
    <x v="296"/>
    <s v="15:22"/>
    <x v="0"/>
    <x v="3"/>
    <s v="Transportation expense"/>
    <n v="4901.54"/>
    <x v="0"/>
    <n v="10"/>
    <x v="9"/>
    <n v="2024"/>
    <x v="9"/>
    <n v="-4901.54"/>
    <n v="0"/>
  </r>
  <r>
    <x v="296"/>
    <s v="16:49"/>
    <x v="0"/>
    <x v="10"/>
    <s v="Investments expense"/>
    <n v="4920.87"/>
    <x v="0"/>
    <n v="10"/>
    <x v="9"/>
    <n v="2024"/>
    <x v="9"/>
    <n v="-4920.87"/>
    <n v="0"/>
  </r>
  <r>
    <x v="297"/>
    <s v="00:15"/>
    <x v="0"/>
    <x v="1"/>
    <s v="Utilities expense"/>
    <n v="1546.55"/>
    <x v="4"/>
    <n v="10"/>
    <x v="9"/>
    <n v="2024"/>
    <x v="9"/>
    <n v="-1546.55"/>
    <n v="0"/>
  </r>
  <r>
    <x v="297"/>
    <s v="06:49"/>
    <x v="0"/>
    <x v="9"/>
    <s v="Entertainment expense"/>
    <n v="4833.7700000000004"/>
    <x v="1"/>
    <n v="10"/>
    <x v="9"/>
    <n v="2024"/>
    <x v="9"/>
    <n v="-4833.7700000000004"/>
    <n v="0"/>
  </r>
  <r>
    <x v="297"/>
    <s v="03:18"/>
    <x v="0"/>
    <x v="9"/>
    <s v="Savings expense"/>
    <n v="335.36"/>
    <x v="3"/>
    <n v="10"/>
    <x v="9"/>
    <n v="2024"/>
    <x v="9"/>
    <n v="-335.36"/>
    <n v="0"/>
  </r>
  <r>
    <x v="298"/>
    <s v="18:59"/>
    <x v="0"/>
    <x v="0"/>
    <s v="Utilities expense"/>
    <n v="1046.49"/>
    <x v="0"/>
    <n v="10"/>
    <x v="9"/>
    <n v="2024"/>
    <x v="9"/>
    <n v="-1046.49"/>
    <n v="0"/>
  </r>
  <r>
    <x v="298"/>
    <s v="04:30"/>
    <x v="0"/>
    <x v="10"/>
    <s v="Rent expense"/>
    <n v="3135.86"/>
    <x v="0"/>
    <n v="10"/>
    <x v="9"/>
    <n v="2024"/>
    <x v="9"/>
    <n v="-3135.86"/>
    <n v="0"/>
  </r>
  <r>
    <x v="298"/>
    <s v="08:25"/>
    <x v="0"/>
    <x v="9"/>
    <s v="Miscellaneous expense"/>
    <n v="1076.18"/>
    <x v="0"/>
    <n v="10"/>
    <x v="9"/>
    <n v="2024"/>
    <x v="9"/>
    <n v="-1076.18"/>
    <n v="0"/>
  </r>
  <r>
    <x v="298"/>
    <s v="04:58"/>
    <x v="0"/>
    <x v="3"/>
    <s v="Insurance expense"/>
    <n v="4998.58"/>
    <x v="0"/>
    <n v="10"/>
    <x v="9"/>
    <n v="2024"/>
    <x v="9"/>
    <n v="-4998.58"/>
    <n v="0"/>
  </r>
  <r>
    <x v="299"/>
    <s v="08:49"/>
    <x v="0"/>
    <x v="3"/>
    <s v="Dining Out expense"/>
    <n v="696.73"/>
    <x v="1"/>
    <n v="10"/>
    <x v="9"/>
    <n v="2024"/>
    <x v="9"/>
    <n v="-696.73"/>
    <n v="0"/>
  </r>
  <r>
    <x v="299"/>
    <s v="22:01"/>
    <x v="0"/>
    <x v="6"/>
    <s v="Miscellaneous expense"/>
    <n v="4551.8"/>
    <x v="1"/>
    <n v="10"/>
    <x v="9"/>
    <n v="2024"/>
    <x v="9"/>
    <n v="-4551.8"/>
    <n v="0"/>
  </r>
  <r>
    <x v="299"/>
    <s v="08:59"/>
    <x v="0"/>
    <x v="2"/>
    <s v="Groceries expense"/>
    <n v="3568.88"/>
    <x v="3"/>
    <n v="10"/>
    <x v="9"/>
    <n v="2024"/>
    <x v="9"/>
    <n v="-3568.88"/>
    <n v="0"/>
  </r>
  <r>
    <x v="299"/>
    <s v="12:44"/>
    <x v="0"/>
    <x v="5"/>
    <s v="Entertainment expense"/>
    <n v="3981.34"/>
    <x v="4"/>
    <n v="10"/>
    <x v="9"/>
    <n v="2024"/>
    <x v="9"/>
    <n v="-3981.34"/>
    <n v="0"/>
  </r>
  <r>
    <x v="300"/>
    <s v="21:10"/>
    <x v="0"/>
    <x v="8"/>
    <s v="Dining Out expense"/>
    <n v="786.54"/>
    <x v="1"/>
    <n v="10"/>
    <x v="9"/>
    <n v="2024"/>
    <x v="9"/>
    <n v="-786.54"/>
    <n v="0"/>
  </r>
  <r>
    <x v="301"/>
    <s v="04:05"/>
    <x v="0"/>
    <x v="6"/>
    <s v="Transportation expense"/>
    <n v="1464.63"/>
    <x v="0"/>
    <n v="10"/>
    <x v="9"/>
    <n v="2024"/>
    <x v="9"/>
    <n v="-1464.63"/>
    <n v="0"/>
  </r>
  <r>
    <x v="301"/>
    <s v="14:22"/>
    <x v="0"/>
    <x v="10"/>
    <s v="Transportation expense"/>
    <n v="4324.5600000000004"/>
    <x v="1"/>
    <n v="10"/>
    <x v="9"/>
    <n v="2024"/>
    <x v="9"/>
    <n v="-4324.5600000000004"/>
    <n v="0"/>
  </r>
  <r>
    <x v="302"/>
    <s v="01:00"/>
    <x v="0"/>
    <x v="7"/>
    <s v="Miscellaneous expense"/>
    <n v="2580.81"/>
    <x v="0"/>
    <n v="10"/>
    <x v="9"/>
    <n v="2024"/>
    <x v="9"/>
    <n v="-2580.81"/>
    <n v="0"/>
  </r>
  <r>
    <x v="302"/>
    <s v="07:35"/>
    <x v="0"/>
    <x v="3"/>
    <s v="Groceries expense"/>
    <n v="4334.6099999999997"/>
    <x v="3"/>
    <n v="10"/>
    <x v="9"/>
    <n v="2024"/>
    <x v="9"/>
    <n v="-4334.6099999999997"/>
    <n v="0"/>
  </r>
  <r>
    <x v="303"/>
    <s v="10:09"/>
    <x v="0"/>
    <x v="5"/>
    <s v="Utilities expense"/>
    <n v="1042.3499999999999"/>
    <x v="0"/>
    <n v="10"/>
    <x v="9"/>
    <n v="2024"/>
    <x v="9"/>
    <n v="-1042.3499999999999"/>
    <n v="0"/>
  </r>
  <r>
    <x v="303"/>
    <s v="20:08"/>
    <x v="0"/>
    <x v="4"/>
    <s v="Utilities expense"/>
    <n v="3030.48"/>
    <x v="1"/>
    <n v="10"/>
    <x v="9"/>
    <n v="2024"/>
    <x v="9"/>
    <n v="-3030.48"/>
    <n v="0"/>
  </r>
  <r>
    <x v="303"/>
    <s v="17:46"/>
    <x v="0"/>
    <x v="2"/>
    <s v="Groceries expense"/>
    <n v="3218.98"/>
    <x v="0"/>
    <n v="10"/>
    <x v="9"/>
    <n v="2024"/>
    <x v="9"/>
    <n v="-3218.98"/>
    <n v="0"/>
  </r>
  <r>
    <x v="304"/>
    <s v="13:55"/>
    <x v="0"/>
    <x v="5"/>
    <s v="Entertainment expense"/>
    <n v="1825.64"/>
    <x v="3"/>
    <n v="10"/>
    <x v="9"/>
    <n v="2024"/>
    <x v="9"/>
    <n v="-1825.64"/>
    <n v="0"/>
  </r>
  <r>
    <x v="304"/>
    <s v="18:13"/>
    <x v="0"/>
    <x v="6"/>
    <s v="Dining Out expense"/>
    <n v="1317.44"/>
    <x v="0"/>
    <n v="10"/>
    <x v="9"/>
    <n v="2024"/>
    <x v="9"/>
    <n v="-1317.44"/>
    <n v="0"/>
  </r>
  <r>
    <x v="304"/>
    <s v="04:33"/>
    <x v="0"/>
    <x v="5"/>
    <s v="Healthcare expense"/>
    <n v="144.62"/>
    <x v="4"/>
    <n v="10"/>
    <x v="9"/>
    <n v="2024"/>
    <x v="9"/>
    <n v="-144.62"/>
    <n v="0"/>
  </r>
  <r>
    <x v="304"/>
    <s v="00:15"/>
    <x v="0"/>
    <x v="8"/>
    <s v="Dining Out expense"/>
    <n v="3627.4"/>
    <x v="3"/>
    <n v="10"/>
    <x v="9"/>
    <n v="2024"/>
    <x v="9"/>
    <n v="-3627.4"/>
    <n v="0"/>
  </r>
  <r>
    <x v="305"/>
    <s v="23:31"/>
    <x v="0"/>
    <x v="6"/>
    <s v="Insurance expense"/>
    <n v="2666.46"/>
    <x v="3"/>
    <n v="11"/>
    <x v="10"/>
    <n v="2024"/>
    <x v="10"/>
    <n v="-2666.46"/>
    <n v="0"/>
  </r>
  <r>
    <x v="305"/>
    <s v="07:51"/>
    <x v="1"/>
    <x v="1"/>
    <s v="Monthly income"/>
    <n v="69883.41"/>
    <x v="2"/>
    <n v="11"/>
    <x v="10"/>
    <n v="2024"/>
    <x v="10"/>
    <n v="69883.41"/>
    <n v="1"/>
  </r>
  <r>
    <x v="306"/>
    <s v="10:37"/>
    <x v="0"/>
    <x v="1"/>
    <s v="Groceries expense"/>
    <n v="391.7"/>
    <x v="0"/>
    <n v="11"/>
    <x v="10"/>
    <n v="2024"/>
    <x v="10"/>
    <n v="-391.7"/>
    <n v="0"/>
  </r>
  <r>
    <x v="306"/>
    <s v="18:56"/>
    <x v="0"/>
    <x v="10"/>
    <s v="Rent expense"/>
    <n v="3400.27"/>
    <x v="0"/>
    <n v="11"/>
    <x v="10"/>
    <n v="2024"/>
    <x v="10"/>
    <n v="-3400.27"/>
    <n v="0"/>
  </r>
  <r>
    <x v="306"/>
    <s v="22:18"/>
    <x v="0"/>
    <x v="2"/>
    <s v="Healthcare expense"/>
    <n v="268.60000000000002"/>
    <x v="4"/>
    <n v="11"/>
    <x v="10"/>
    <n v="2024"/>
    <x v="10"/>
    <n v="-268.60000000000002"/>
    <n v="0"/>
  </r>
  <r>
    <x v="307"/>
    <s v="00:35"/>
    <x v="0"/>
    <x v="6"/>
    <s v="Insurance expense"/>
    <n v="599.44000000000005"/>
    <x v="4"/>
    <n v="11"/>
    <x v="10"/>
    <n v="2024"/>
    <x v="10"/>
    <n v="-599.44000000000005"/>
    <n v="0"/>
  </r>
  <r>
    <x v="307"/>
    <s v="09:49"/>
    <x v="0"/>
    <x v="2"/>
    <s v="Transportation expense"/>
    <n v="2065.1799999999998"/>
    <x v="3"/>
    <n v="11"/>
    <x v="10"/>
    <n v="2024"/>
    <x v="10"/>
    <n v="-2065.1799999999998"/>
    <n v="0"/>
  </r>
  <r>
    <x v="307"/>
    <s v="01:42"/>
    <x v="0"/>
    <x v="9"/>
    <s v="Insurance expense"/>
    <n v="2025.55"/>
    <x v="3"/>
    <n v="11"/>
    <x v="10"/>
    <n v="2024"/>
    <x v="10"/>
    <n v="-2025.55"/>
    <n v="0"/>
  </r>
  <r>
    <x v="307"/>
    <s v="13:43"/>
    <x v="0"/>
    <x v="8"/>
    <s v="Investments expense"/>
    <n v="3842.27"/>
    <x v="4"/>
    <n v="11"/>
    <x v="10"/>
    <n v="2024"/>
    <x v="10"/>
    <n v="-3842.27"/>
    <n v="0"/>
  </r>
  <r>
    <x v="308"/>
    <s v="00:33"/>
    <x v="0"/>
    <x v="10"/>
    <s v="Rent expense"/>
    <n v="80.14"/>
    <x v="1"/>
    <n v="11"/>
    <x v="10"/>
    <n v="2024"/>
    <x v="10"/>
    <n v="-80.14"/>
    <n v="0"/>
  </r>
  <r>
    <x v="309"/>
    <s v="01:28"/>
    <x v="0"/>
    <x v="9"/>
    <s v="Insurance expense"/>
    <n v="1511.69"/>
    <x v="4"/>
    <n v="11"/>
    <x v="10"/>
    <n v="2024"/>
    <x v="10"/>
    <n v="-1511.69"/>
    <n v="0"/>
  </r>
  <r>
    <x v="309"/>
    <s v="10:53"/>
    <x v="0"/>
    <x v="1"/>
    <s v="Dining Out expense"/>
    <n v="298.62"/>
    <x v="3"/>
    <n v="11"/>
    <x v="10"/>
    <n v="2024"/>
    <x v="10"/>
    <n v="-298.62"/>
    <n v="0"/>
  </r>
  <r>
    <x v="309"/>
    <s v="01:24"/>
    <x v="0"/>
    <x v="1"/>
    <s v="Rent expense"/>
    <n v="430.47"/>
    <x v="1"/>
    <n v="11"/>
    <x v="10"/>
    <n v="2024"/>
    <x v="10"/>
    <n v="-430.47"/>
    <n v="0"/>
  </r>
  <r>
    <x v="310"/>
    <s v="09:39"/>
    <x v="0"/>
    <x v="6"/>
    <s v="Insurance expense"/>
    <n v="1497.95"/>
    <x v="4"/>
    <n v="11"/>
    <x v="10"/>
    <n v="2024"/>
    <x v="10"/>
    <n v="-1497.95"/>
    <n v="0"/>
  </r>
  <r>
    <x v="310"/>
    <s v="04:45"/>
    <x v="0"/>
    <x v="4"/>
    <s v="Miscellaneous expense"/>
    <n v="159.03"/>
    <x v="1"/>
    <n v="11"/>
    <x v="10"/>
    <n v="2024"/>
    <x v="10"/>
    <n v="-159.03"/>
    <n v="0"/>
  </r>
  <r>
    <x v="311"/>
    <s v="16:13"/>
    <x v="0"/>
    <x v="1"/>
    <s v="Groceries expense"/>
    <n v="3220.36"/>
    <x v="0"/>
    <n v="11"/>
    <x v="10"/>
    <n v="2024"/>
    <x v="10"/>
    <n v="-3220.36"/>
    <n v="0"/>
  </r>
  <r>
    <x v="312"/>
    <s v="06:45"/>
    <x v="0"/>
    <x v="5"/>
    <s v="Entertainment expense"/>
    <n v="2109.8000000000002"/>
    <x v="0"/>
    <n v="11"/>
    <x v="10"/>
    <n v="2024"/>
    <x v="10"/>
    <n v="-2109.8000000000002"/>
    <n v="0"/>
  </r>
  <r>
    <x v="313"/>
    <s v="15:59"/>
    <x v="0"/>
    <x v="2"/>
    <s v="Healthcare expense"/>
    <n v="2540.27"/>
    <x v="3"/>
    <n v="11"/>
    <x v="10"/>
    <n v="2024"/>
    <x v="10"/>
    <n v="-2540.27"/>
    <n v="0"/>
  </r>
  <r>
    <x v="313"/>
    <s v="01:15"/>
    <x v="0"/>
    <x v="4"/>
    <s v="Transportation expense"/>
    <n v="3142.68"/>
    <x v="4"/>
    <n v="11"/>
    <x v="10"/>
    <n v="2024"/>
    <x v="10"/>
    <n v="-3142.68"/>
    <n v="0"/>
  </r>
  <r>
    <x v="314"/>
    <s v="12:27"/>
    <x v="0"/>
    <x v="9"/>
    <s v="Rent expense"/>
    <n v="3584.07"/>
    <x v="4"/>
    <n v="11"/>
    <x v="10"/>
    <n v="2024"/>
    <x v="10"/>
    <n v="-3584.07"/>
    <n v="0"/>
  </r>
  <r>
    <x v="314"/>
    <s v="11:53"/>
    <x v="0"/>
    <x v="6"/>
    <s v="Dining Out expense"/>
    <n v="2838.28"/>
    <x v="4"/>
    <n v="11"/>
    <x v="10"/>
    <n v="2024"/>
    <x v="10"/>
    <n v="-2838.28"/>
    <n v="0"/>
  </r>
  <r>
    <x v="314"/>
    <s v="17:01"/>
    <x v="0"/>
    <x v="2"/>
    <s v="Healthcare expense"/>
    <n v="3617.24"/>
    <x v="4"/>
    <n v="11"/>
    <x v="10"/>
    <n v="2024"/>
    <x v="10"/>
    <n v="-3617.24"/>
    <n v="0"/>
  </r>
  <r>
    <x v="314"/>
    <s v="15:29"/>
    <x v="0"/>
    <x v="4"/>
    <s v="Rent expense"/>
    <n v="712.45"/>
    <x v="3"/>
    <n v="11"/>
    <x v="10"/>
    <n v="2024"/>
    <x v="10"/>
    <n v="-712.45"/>
    <n v="0"/>
  </r>
  <r>
    <x v="315"/>
    <s v="06:07"/>
    <x v="0"/>
    <x v="2"/>
    <s v="Groceries expense"/>
    <n v="1622.05"/>
    <x v="1"/>
    <n v="11"/>
    <x v="10"/>
    <n v="2024"/>
    <x v="10"/>
    <n v="-1622.05"/>
    <n v="0"/>
  </r>
  <r>
    <x v="315"/>
    <s v="15:42"/>
    <x v="0"/>
    <x v="2"/>
    <s v="Savings expense"/>
    <n v="3589.44"/>
    <x v="3"/>
    <n v="11"/>
    <x v="10"/>
    <n v="2024"/>
    <x v="10"/>
    <n v="-3589.44"/>
    <n v="0"/>
  </r>
  <r>
    <x v="315"/>
    <s v="00:10"/>
    <x v="0"/>
    <x v="9"/>
    <s v="Healthcare expense"/>
    <n v="2937.17"/>
    <x v="4"/>
    <n v="11"/>
    <x v="10"/>
    <n v="2024"/>
    <x v="10"/>
    <n v="-2937.17"/>
    <n v="0"/>
  </r>
  <r>
    <x v="316"/>
    <s v="00:12"/>
    <x v="0"/>
    <x v="3"/>
    <s v="Investments expense"/>
    <n v="459.44"/>
    <x v="4"/>
    <n v="11"/>
    <x v="10"/>
    <n v="2024"/>
    <x v="10"/>
    <n v="-459.44"/>
    <n v="0"/>
  </r>
  <r>
    <x v="317"/>
    <s v="20:06"/>
    <x v="0"/>
    <x v="8"/>
    <s v="Utilities expense"/>
    <n v="4554.22"/>
    <x v="4"/>
    <n v="11"/>
    <x v="10"/>
    <n v="2024"/>
    <x v="10"/>
    <n v="-4554.22"/>
    <n v="0"/>
  </r>
  <r>
    <x v="317"/>
    <s v="19:25"/>
    <x v="0"/>
    <x v="1"/>
    <s v="Transportation expense"/>
    <n v="3955.22"/>
    <x v="1"/>
    <n v="11"/>
    <x v="10"/>
    <n v="2024"/>
    <x v="10"/>
    <n v="-3955.22"/>
    <n v="0"/>
  </r>
  <r>
    <x v="317"/>
    <s v="21:55"/>
    <x v="0"/>
    <x v="1"/>
    <s v="Miscellaneous expense"/>
    <n v="1388.45"/>
    <x v="1"/>
    <n v="11"/>
    <x v="10"/>
    <n v="2024"/>
    <x v="10"/>
    <n v="-1388.45"/>
    <n v="0"/>
  </r>
  <r>
    <x v="318"/>
    <s v="03:37"/>
    <x v="0"/>
    <x v="9"/>
    <s v="Savings expense"/>
    <n v="738.62"/>
    <x v="0"/>
    <n v="11"/>
    <x v="10"/>
    <n v="2024"/>
    <x v="10"/>
    <n v="-738.62"/>
    <n v="0"/>
  </r>
  <r>
    <x v="318"/>
    <s v="16:48"/>
    <x v="0"/>
    <x v="4"/>
    <s v="Groceries expense"/>
    <n v="4654.3500000000004"/>
    <x v="0"/>
    <n v="11"/>
    <x v="10"/>
    <n v="2024"/>
    <x v="10"/>
    <n v="-4654.3500000000004"/>
    <n v="0"/>
  </r>
  <r>
    <x v="318"/>
    <s v="17:42"/>
    <x v="0"/>
    <x v="10"/>
    <s v="Entertainment expense"/>
    <n v="624.30999999999995"/>
    <x v="1"/>
    <n v="11"/>
    <x v="10"/>
    <n v="2024"/>
    <x v="10"/>
    <n v="-624.30999999999995"/>
    <n v="0"/>
  </r>
  <r>
    <x v="318"/>
    <s v="07:16"/>
    <x v="0"/>
    <x v="9"/>
    <s v="Entertainment expense"/>
    <n v="4831.9399999999996"/>
    <x v="4"/>
    <n v="11"/>
    <x v="10"/>
    <n v="2024"/>
    <x v="10"/>
    <n v="-4831.9399999999996"/>
    <n v="0"/>
  </r>
  <r>
    <x v="319"/>
    <s v="13:47"/>
    <x v="0"/>
    <x v="10"/>
    <s v="Investments expense"/>
    <n v="1525.36"/>
    <x v="0"/>
    <n v="11"/>
    <x v="10"/>
    <n v="2024"/>
    <x v="10"/>
    <n v="-1525.36"/>
    <n v="0"/>
  </r>
  <r>
    <x v="319"/>
    <s v="05:41"/>
    <x v="0"/>
    <x v="2"/>
    <s v="Dining Out expense"/>
    <n v="4786.16"/>
    <x v="4"/>
    <n v="11"/>
    <x v="10"/>
    <n v="2024"/>
    <x v="10"/>
    <n v="-4786.16"/>
    <n v="0"/>
  </r>
  <r>
    <x v="319"/>
    <s v="14:49"/>
    <x v="0"/>
    <x v="4"/>
    <s v="Utilities expense"/>
    <n v="3238.54"/>
    <x v="3"/>
    <n v="11"/>
    <x v="10"/>
    <n v="2024"/>
    <x v="10"/>
    <n v="-3238.54"/>
    <n v="0"/>
  </r>
  <r>
    <x v="320"/>
    <s v="12:52"/>
    <x v="0"/>
    <x v="4"/>
    <s v="Rent expense"/>
    <n v="3190.4"/>
    <x v="1"/>
    <n v="11"/>
    <x v="10"/>
    <n v="2024"/>
    <x v="10"/>
    <n v="-3190.4"/>
    <n v="0"/>
  </r>
  <r>
    <x v="320"/>
    <s v="09:23"/>
    <x v="0"/>
    <x v="3"/>
    <s v="Dining Out expense"/>
    <n v="2387.79"/>
    <x v="4"/>
    <n v="11"/>
    <x v="10"/>
    <n v="2024"/>
    <x v="10"/>
    <n v="-2387.79"/>
    <n v="0"/>
  </r>
  <r>
    <x v="320"/>
    <s v="10:31"/>
    <x v="0"/>
    <x v="5"/>
    <s v="Transportation expense"/>
    <n v="4259.22"/>
    <x v="4"/>
    <n v="11"/>
    <x v="10"/>
    <n v="2024"/>
    <x v="10"/>
    <n v="-4259.22"/>
    <n v="0"/>
  </r>
  <r>
    <x v="320"/>
    <s v="12:47"/>
    <x v="0"/>
    <x v="3"/>
    <s v="Healthcare expense"/>
    <n v="3849.46"/>
    <x v="3"/>
    <n v="11"/>
    <x v="10"/>
    <n v="2024"/>
    <x v="10"/>
    <n v="-3849.46"/>
    <n v="0"/>
  </r>
  <r>
    <x v="321"/>
    <s v="05:06"/>
    <x v="0"/>
    <x v="3"/>
    <s v="Insurance expense"/>
    <n v="3275.62"/>
    <x v="3"/>
    <n v="11"/>
    <x v="10"/>
    <n v="2024"/>
    <x v="10"/>
    <n v="-3275.62"/>
    <n v="0"/>
  </r>
  <r>
    <x v="321"/>
    <s v="22:45"/>
    <x v="0"/>
    <x v="6"/>
    <s v="Healthcare expense"/>
    <n v="3058.37"/>
    <x v="3"/>
    <n v="11"/>
    <x v="10"/>
    <n v="2024"/>
    <x v="10"/>
    <n v="-3058.37"/>
    <n v="0"/>
  </r>
  <r>
    <x v="322"/>
    <s v="02:26"/>
    <x v="0"/>
    <x v="3"/>
    <s v="Investments expense"/>
    <n v="4125.38"/>
    <x v="3"/>
    <n v="11"/>
    <x v="10"/>
    <n v="2024"/>
    <x v="10"/>
    <n v="-4125.38"/>
    <n v="0"/>
  </r>
  <r>
    <x v="322"/>
    <s v="09:31"/>
    <x v="0"/>
    <x v="6"/>
    <s v="Transportation expense"/>
    <n v="472.44"/>
    <x v="1"/>
    <n v="11"/>
    <x v="10"/>
    <n v="2024"/>
    <x v="10"/>
    <n v="-472.44"/>
    <n v="0"/>
  </r>
  <r>
    <x v="322"/>
    <s v="21:50"/>
    <x v="0"/>
    <x v="6"/>
    <s v="Entertainment expense"/>
    <n v="3426.86"/>
    <x v="3"/>
    <n v="11"/>
    <x v="10"/>
    <n v="2024"/>
    <x v="10"/>
    <n v="-3426.86"/>
    <n v="0"/>
  </r>
  <r>
    <x v="323"/>
    <s v="02:18"/>
    <x v="0"/>
    <x v="5"/>
    <s v="Entertainment expense"/>
    <n v="3455.82"/>
    <x v="0"/>
    <n v="11"/>
    <x v="10"/>
    <n v="2024"/>
    <x v="10"/>
    <n v="-3455.82"/>
    <n v="0"/>
  </r>
  <r>
    <x v="323"/>
    <s v="19:57"/>
    <x v="0"/>
    <x v="3"/>
    <s v="Insurance expense"/>
    <n v="4199.41"/>
    <x v="0"/>
    <n v="11"/>
    <x v="10"/>
    <n v="2024"/>
    <x v="10"/>
    <n v="-4199.41"/>
    <n v="0"/>
  </r>
  <r>
    <x v="324"/>
    <s v="06:29"/>
    <x v="0"/>
    <x v="10"/>
    <s v="Utilities expense"/>
    <n v="2489.6799999999998"/>
    <x v="1"/>
    <n v="11"/>
    <x v="10"/>
    <n v="2024"/>
    <x v="10"/>
    <n v="-2489.6799999999998"/>
    <n v="0"/>
  </r>
  <r>
    <x v="324"/>
    <s v="12:00"/>
    <x v="0"/>
    <x v="9"/>
    <s v="Transportation expense"/>
    <n v="2301.85"/>
    <x v="4"/>
    <n v="11"/>
    <x v="10"/>
    <n v="2024"/>
    <x v="10"/>
    <n v="-2301.85"/>
    <n v="0"/>
  </r>
  <r>
    <x v="324"/>
    <s v="04:49"/>
    <x v="0"/>
    <x v="4"/>
    <s v="Transportation expense"/>
    <n v="256.2"/>
    <x v="3"/>
    <n v="11"/>
    <x v="10"/>
    <n v="2024"/>
    <x v="10"/>
    <n v="-256.2"/>
    <n v="0"/>
  </r>
  <r>
    <x v="324"/>
    <s v="21:13"/>
    <x v="0"/>
    <x v="3"/>
    <s v="Dining Out expense"/>
    <n v="1370.04"/>
    <x v="0"/>
    <n v="11"/>
    <x v="10"/>
    <n v="2024"/>
    <x v="10"/>
    <n v="-1370.04"/>
    <n v="0"/>
  </r>
  <r>
    <x v="325"/>
    <s v="01:00"/>
    <x v="0"/>
    <x v="2"/>
    <s v="Miscellaneous expense"/>
    <n v="1943.77"/>
    <x v="0"/>
    <n v="11"/>
    <x v="10"/>
    <n v="2024"/>
    <x v="10"/>
    <n v="-1943.77"/>
    <n v="0"/>
  </r>
  <r>
    <x v="325"/>
    <s v="15:00"/>
    <x v="0"/>
    <x v="6"/>
    <s v="Savings expense"/>
    <n v="4292.79"/>
    <x v="3"/>
    <n v="11"/>
    <x v="10"/>
    <n v="2024"/>
    <x v="10"/>
    <n v="-4292.79"/>
    <n v="0"/>
  </r>
  <r>
    <x v="325"/>
    <s v="23:33"/>
    <x v="0"/>
    <x v="2"/>
    <s v="Dining Out expense"/>
    <n v="2205.7600000000002"/>
    <x v="4"/>
    <n v="11"/>
    <x v="10"/>
    <n v="2024"/>
    <x v="10"/>
    <n v="-2205.7600000000002"/>
    <n v="0"/>
  </r>
  <r>
    <x v="326"/>
    <s v="00:57"/>
    <x v="0"/>
    <x v="3"/>
    <s v="Healthcare expense"/>
    <n v="2613.9"/>
    <x v="4"/>
    <n v="11"/>
    <x v="10"/>
    <n v="2024"/>
    <x v="10"/>
    <n v="-2613.9"/>
    <n v="0"/>
  </r>
  <r>
    <x v="327"/>
    <s v="14:59"/>
    <x v="0"/>
    <x v="3"/>
    <s v="Miscellaneous expense"/>
    <n v="3331.89"/>
    <x v="0"/>
    <n v="11"/>
    <x v="10"/>
    <n v="2024"/>
    <x v="10"/>
    <n v="-3331.89"/>
    <n v="0"/>
  </r>
  <r>
    <x v="328"/>
    <s v="03:57"/>
    <x v="0"/>
    <x v="1"/>
    <s v="Healthcare expense"/>
    <n v="3912.86"/>
    <x v="4"/>
    <n v="11"/>
    <x v="10"/>
    <n v="2024"/>
    <x v="10"/>
    <n v="-3912.86"/>
    <n v="0"/>
  </r>
  <r>
    <x v="328"/>
    <s v="21:50"/>
    <x v="0"/>
    <x v="8"/>
    <s v="Utilities expense"/>
    <n v="166.8"/>
    <x v="1"/>
    <n v="11"/>
    <x v="10"/>
    <n v="2024"/>
    <x v="10"/>
    <n v="-166.8"/>
    <n v="0"/>
  </r>
  <r>
    <x v="328"/>
    <s v="19:33"/>
    <x v="0"/>
    <x v="6"/>
    <s v="Miscellaneous expense"/>
    <n v="1549.43"/>
    <x v="1"/>
    <n v="11"/>
    <x v="10"/>
    <n v="2024"/>
    <x v="10"/>
    <n v="-1549.43"/>
    <n v="0"/>
  </r>
  <r>
    <x v="329"/>
    <s v="06:05"/>
    <x v="0"/>
    <x v="6"/>
    <s v="Rent expense"/>
    <n v="3036.29"/>
    <x v="0"/>
    <n v="11"/>
    <x v="10"/>
    <n v="2024"/>
    <x v="10"/>
    <n v="-3036.29"/>
    <n v="0"/>
  </r>
  <r>
    <x v="330"/>
    <s v="00:19"/>
    <x v="0"/>
    <x v="8"/>
    <s v="Entertainment expense"/>
    <n v="2677.15"/>
    <x v="4"/>
    <n v="11"/>
    <x v="10"/>
    <n v="2024"/>
    <x v="10"/>
    <n v="-2677.15"/>
    <n v="0"/>
  </r>
  <r>
    <x v="330"/>
    <s v="06:13"/>
    <x v="0"/>
    <x v="2"/>
    <s v="Savings expense"/>
    <n v="2931.93"/>
    <x v="4"/>
    <n v="11"/>
    <x v="10"/>
    <n v="2024"/>
    <x v="10"/>
    <n v="-2931.93"/>
    <n v="0"/>
  </r>
  <r>
    <x v="330"/>
    <s v="13:57"/>
    <x v="0"/>
    <x v="5"/>
    <s v="Dining Out expense"/>
    <n v="1860.12"/>
    <x v="1"/>
    <n v="11"/>
    <x v="10"/>
    <n v="2024"/>
    <x v="10"/>
    <n v="-1860.12"/>
    <n v="0"/>
  </r>
  <r>
    <x v="331"/>
    <s v="18:07"/>
    <x v="0"/>
    <x v="6"/>
    <s v="Savings expense"/>
    <n v="4485.57"/>
    <x v="0"/>
    <n v="11"/>
    <x v="10"/>
    <n v="2024"/>
    <x v="10"/>
    <n v="-4485.57"/>
    <n v="0"/>
  </r>
  <r>
    <x v="331"/>
    <s v="10:17"/>
    <x v="0"/>
    <x v="0"/>
    <s v="Utilities expense"/>
    <n v="777.47"/>
    <x v="0"/>
    <n v="11"/>
    <x v="10"/>
    <n v="2024"/>
    <x v="10"/>
    <n v="-777.47"/>
    <n v="0"/>
  </r>
  <r>
    <x v="332"/>
    <s v="22:52"/>
    <x v="0"/>
    <x v="9"/>
    <s v="Miscellaneous expense"/>
    <n v="1336.53"/>
    <x v="0"/>
    <n v="11"/>
    <x v="10"/>
    <n v="2024"/>
    <x v="10"/>
    <n v="-1336.53"/>
    <n v="0"/>
  </r>
  <r>
    <x v="332"/>
    <s v="20:03"/>
    <x v="0"/>
    <x v="10"/>
    <s v="Dining Out expense"/>
    <n v="1488"/>
    <x v="4"/>
    <n v="11"/>
    <x v="10"/>
    <n v="2024"/>
    <x v="10"/>
    <n v="-1488"/>
    <n v="0"/>
  </r>
  <r>
    <x v="332"/>
    <s v="13:50"/>
    <x v="0"/>
    <x v="5"/>
    <s v="Investments expense"/>
    <n v="3465.5"/>
    <x v="3"/>
    <n v="11"/>
    <x v="10"/>
    <n v="2024"/>
    <x v="10"/>
    <n v="-3465.5"/>
    <n v="0"/>
  </r>
  <r>
    <x v="332"/>
    <s v="09:00"/>
    <x v="0"/>
    <x v="2"/>
    <s v="Entertainment expense"/>
    <n v="2511.6999999999998"/>
    <x v="0"/>
    <n v="11"/>
    <x v="10"/>
    <n v="2024"/>
    <x v="10"/>
    <n v="-2511.6999999999998"/>
    <n v="0"/>
  </r>
  <r>
    <x v="333"/>
    <s v="05:39"/>
    <x v="0"/>
    <x v="2"/>
    <s v="Groceries expense"/>
    <n v="4791.7700000000004"/>
    <x v="1"/>
    <n v="11"/>
    <x v="10"/>
    <n v="2024"/>
    <x v="10"/>
    <n v="-4791.7700000000004"/>
    <n v="0"/>
  </r>
  <r>
    <x v="333"/>
    <s v="12:12"/>
    <x v="0"/>
    <x v="7"/>
    <s v="Savings expense"/>
    <n v="3414.12"/>
    <x v="0"/>
    <n v="11"/>
    <x v="10"/>
    <n v="2024"/>
    <x v="10"/>
    <n v="-3414.12"/>
    <n v="0"/>
  </r>
  <r>
    <x v="333"/>
    <s v="14:24"/>
    <x v="0"/>
    <x v="9"/>
    <s v="Dining Out expense"/>
    <n v="3816.23"/>
    <x v="3"/>
    <n v="11"/>
    <x v="10"/>
    <n v="2024"/>
    <x v="10"/>
    <n v="-3816.23"/>
    <n v="0"/>
  </r>
  <r>
    <x v="334"/>
    <s v="06:42"/>
    <x v="0"/>
    <x v="2"/>
    <s v="Utilities expense"/>
    <n v="870.46"/>
    <x v="0"/>
    <n v="11"/>
    <x v="10"/>
    <n v="2024"/>
    <x v="10"/>
    <n v="-870.46"/>
    <n v="0"/>
  </r>
  <r>
    <x v="334"/>
    <s v="02:27"/>
    <x v="0"/>
    <x v="4"/>
    <s v="Miscellaneous expense"/>
    <n v="3388.03"/>
    <x v="0"/>
    <n v="11"/>
    <x v="10"/>
    <n v="2024"/>
    <x v="10"/>
    <n v="-3388.03"/>
    <n v="0"/>
  </r>
  <r>
    <x v="335"/>
    <s v="13:09"/>
    <x v="1"/>
    <x v="13"/>
    <s v="Monthly income"/>
    <n v="48704.08"/>
    <x v="2"/>
    <n v="12"/>
    <x v="11"/>
    <n v="2024"/>
    <x v="11"/>
    <n v="48704.08"/>
    <n v="1"/>
  </r>
  <r>
    <x v="335"/>
    <s v="14:33"/>
    <x v="0"/>
    <x v="5"/>
    <s v="Miscellaneous expense"/>
    <n v="2321.87"/>
    <x v="3"/>
    <n v="12"/>
    <x v="11"/>
    <n v="2024"/>
    <x v="11"/>
    <n v="-2321.87"/>
    <n v="0"/>
  </r>
  <r>
    <x v="335"/>
    <s v="19:03"/>
    <x v="0"/>
    <x v="4"/>
    <s v="Insurance expense"/>
    <n v="3573.03"/>
    <x v="3"/>
    <n v="12"/>
    <x v="11"/>
    <n v="2024"/>
    <x v="11"/>
    <n v="-3573.03"/>
    <n v="0"/>
  </r>
  <r>
    <x v="335"/>
    <s v="13:12"/>
    <x v="0"/>
    <x v="9"/>
    <s v="Investments expense"/>
    <n v="1024.78"/>
    <x v="1"/>
    <n v="12"/>
    <x v="11"/>
    <n v="2024"/>
    <x v="11"/>
    <n v="-1024.78"/>
    <n v="0"/>
  </r>
  <r>
    <x v="335"/>
    <s v="06:36"/>
    <x v="0"/>
    <x v="10"/>
    <s v="Rent expense"/>
    <n v="4276.24"/>
    <x v="4"/>
    <n v="12"/>
    <x v="11"/>
    <n v="2024"/>
    <x v="11"/>
    <n v="-4276.24"/>
    <n v="0"/>
  </r>
  <r>
    <x v="336"/>
    <s v="11:25"/>
    <x v="0"/>
    <x v="8"/>
    <s v="Miscellaneous expense"/>
    <n v="2006.27"/>
    <x v="4"/>
    <n v="12"/>
    <x v="11"/>
    <n v="2024"/>
    <x v="11"/>
    <n v="-2006.27"/>
    <n v="0"/>
  </r>
  <r>
    <x v="336"/>
    <s v="22:04"/>
    <x v="0"/>
    <x v="2"/>
    <s v="Utilities expense"/>
    <n v="3674.01"/>
    <x v="0"/>
    <n v="12"/>
    <x v="11"/>
    <n v="2024"/>
    <x v="11"/>
    <n v="-3674.01"/>
    <n v="0"/>
  </r>
  <r>
    <x v="336"/>
    <s v="04:13"/>
    <x v="0"/>
    <x v="2"/>
    <s v="Dining Out expense"/>
    <n v="3130.6"/>
    <x v="3"/>
    <n v="12"/>
    <x v="11"/>
    <n v="2024"/>
    <x v="11"/>
    <n v="-3130.6"/>
    <n v="0"/>
  </r>
  <r>
    <x v="337"/>
    <s v="10:06"/>
    <x v="0"/>
    <x v="10"/>
    <s v="Insurance expense"/>
    <n v="850.27"/>
    <x v="4"/>
    <n v="12"/>
    <x v="11"/>
    <n v="2024"/>
    <x v="11"/>
    <n v="-850.27"/>
    <n v="0"/>
  </r>
  <r>
    <x v="337"/>
    <s v="14:00"/>
    <x v="0"/>
    <x v="0"/>
    <s v="Transportation expense"/>
    <n v="1274.33"/>
    <x v="0"/>
    <n v="12"/>
    <x v="11"/>
    <n v="2024"/>
    <x v="11"/>
    <n v="-1274.33"/>
    <n v="0"/>
  </r>
  <r>
    <x v="338"/>
    <s v="21:09"/>
    <x v="0"/>
    <x v="9"/>
    <s v="Miscellaneous expense"/>
    <n v="4802.83"/>
    <x v="3"/>
    <n v="12"/>
    <x v="11"/>
    <n v="2024"/>
    <x v="11"/>
    <n v="-4802.83"/>
    <n v="0"/>
  </r>
  <r>
    <x v="338"/>
    <s v="07:49"/>
    <x v="0"/>
    <x v="2"/>
    <s v="Entertainment expense"/>
    <n v="1916.08"/>
    <x v="4"/>
    <n v="12"/>
    <x v="11"/>
    <n v="2024"/>
    <x v="11"/>
    <n v="-1916.08"/>
    <n v="0"/>
  </r>
  <r>
    <x v="338"/>
    <s v="20:15"/>
    <x v="0"/>
    <x v="0"/>
    <s v="Dining Out expense"/>
    <n v="3035.17"/>
    <x v="0"/>
    <n v="12"/>
    <x v="11"/>
    <n v="2024"/>
    <x v="11"/>
    <n v="-3035.17"/>
    <n v="0"/>
  </r>
  <r>
    <x v="339"/>
    <s v="02:15"/>
    <x v="0"/>
    <x v="0"/>
    <s v="Entertainment expense"/>
    <n v="1149.28"/>
    <x v="4"/>
    <n v="12"/>
    <x v="11"/>
    <n v="2024"/>
    <x v="11"/>
    <n v="-1149.28"/>
    <n v="0"/>
  </r>
  <r>
    <x v="339"/>
    <s v="13:30"/>
    <x v="0"/>
    <x v="2"/>
    <s v="Healthcare expense"/>
    <n v="3657.86"/>
    <x v="1"/>
    <n v="12"/>
    <x v="11"/>
    <n v="2024"/>
    <x v="11"/>
    <n v="-3657.86"/>
    <n v="0"/>
  </r>
  <r>
    <x v="340"/>
    <s v="01:32"/>
    <x v="0"/>
    <x v="9"/>
    <s v="Savings expense"/>
    <n v="4511.8500000000004"/>
    <x v="3"/>
    <n v="12"/>
    <x v="11"/>
    <n v="2024"/>
    <x v="11"/>
    <n v="-4511.8500000000004"/>
    <n v="0"/>
  </r>
  <r>
    <x v="340"/>
    <s v="20:05"/>
    <x v="0"/>
    <x v="4"/>
    <s v="Investments expense"/>
    <n v="2043.68"/>
    <x v="4"/>
    <n v="12"/>
    <x v="11"/>
    <n v="2024"/>
    <x v="11"/>
    <n v="-2043.68"/>
    <n v="0"/>
  </r>
  <r>
    <x v="341"/>
    <s v="18:41"/>
    <x v="0"/>
    <x v="5"/>
    <s v="Groceries expense"/>
    <n v="3948.37"/>
    <x v="4"/>
    <n v="12"/>
    <x v="11"/>
    <n v="2024"/>
    <x v="11"/>
    <n v="-3948.37"/>
    <n v="0"/>
  </r>
  <r>
    <x v="341"/>
    <s v="10:10"/>
    <x v="0"/>
    <x v="2"/>
    <s v="Utilities expense"/>
    <n v="335.63"/>
    <x v="1"/>
    <n v="12"/>
    <x v="11"/>
    <n v="2024"/>
    <x v="11"/>
    <n v="-335.63"/>
    <n v="0"/>
  </r>
  <r>
    <x v="341"/>
    <s v="00:16"/>
    <x v="0"/>
    <x v="5"/>
    <s v="Healthcare expense"/>
    <n v="1890.03"/>
    <x v="4"/>
    <n v="12"/>
    <x v="11"/>
    <n v="2024"/>
    <x v="11"/>
    <n v="-1890.03"/>
    <n v="0"/>
  </r>
  <r>
    <x v="341"/>
    <s v="10:52"/>
    <x v="0"/>
    <x v="10"/>
    <s v="Rent expense"/>
    <n v="4966.6099999999997"/>
    <x v="4"/>
    <n v="12"/>
    <x v="11"/>
    <n v="2024"/>
    <x v="11"/>
    <n v="-4966.6099999999997"/>
    <n v="0"/>
  </r>
  <r>
    <x v="342"/>
    <s v="02:38"/>
    <x v="0"/>
    <x v="5"/>
    <s v="Miscellaneous expense"/>
    <n v="2107.2399999999998"/>
    <x v="0"/>
    <n v="12"/>
    <x v="11"/>
    <n v="2024"/>
    <x v="11"/>
    <n v="-2107.2399999999998"/>
    <n v="0"/>
  </r>
  <r>
    <x v="343"/>
    <s v="22:37"/>
    <x v="0"/>
    <x v="8"/>
    <s v="Savings expense"/>
    <n v="4595.28"/>
    <x v="4"/>
    <n v="12"/>
    <x v="11"/>
    <n v="2024"/>
    <x v="11"/>
    <n v="-4595.28"/>
    <n v="0"/>
  </r>
  <r>
    <x v="343"/>
    <s v="13:59"/>
    <x v="0"/>
    <x v="2"/>
    <s v="Miscellaneous expense"/>
    <n v="1143.22"/>
    <x v="0"/>
    <n v="12"/>
    <x v="11"/>
    <n v="2024"/>
    <x v="11"/>
    <n v="-1143.22"/>
    <n v="0"/>
  </r>
  <r>
    <x v="344"/>
    <s v="01:51"/>
    <x v="0"/>
    <x v="2"/>
    <s v="Groceries expense"/>
    <n v="783.48"/>
    <x v="4"/>
    <n v="12"/>
    <x v="11"/>
    <n v="2024"/>
    <x v="11"/>
    <n v="-783.48"/>
    <n v="0"/>
  </r>
  <r>
    <x v="345"/>
    <s v="22:43"/>
    <x v="0"/>
    <x v="6"/>
    <s v="Transportation expense"/>
    <n v="2929.03"/>
    <x v="1"/>
    <n v="12"/>
    <x v="11"/>
    <n v="2024"/>
    <x v="11"/>
    <n v="-2929.03"/>
    <n v="0"/>
  </r>
  <r>
    <x v="346"/>
    <s v="09:54"/>
    <x v="0"/>
    <x v="1"/>
    <s v="Transportation expense"/>
    <n v="2512.8200000000002"/>
    <x v="4"/>
    <n v="12"/>
    <x v="11"/>
    <n v="2024"/>
    <x v="11"/>
    <n v="-2512.8200000000002"/>
    <n v="0"/>
  </r>
  <r>
    <x v="346"/>
    <s v="14:37"/>
    <x v="0"/>
    <x v="1"/>
    <s v="Entertainment expense"/>
    <n v="2126.27"/>
    <x v="4"/>
    <n v="12"/>
    <x v="11"/>
    <n v="2024"/>
    <x v="11"/>
    <n v="-2126.27"/>
    <n v="0"/>
  </r>
  <r>
    <x v="346"/>
    <s v="12:28"/>
    <x v="0"/>
    <x v="6"/>
    <s v="Healthcare expense"/>
    <n v="4475.7700000000004"/>
    <x v="1"/>
    <n v="12"/>
    <x v="11"/>
    <n v="2024"/>
    <x v="11"/>
    <n v="-4475.7700000000004"/>
    <n v="0"/>
  </r>
  <r>
    <x v="346"/>
    <s v="20:11"/>
    <x v="0"/>
    <x v="5"/>
    <s v="Utilities expense"/>
    <n v="1665.38"/>
    <x v="1"/>
    <n v="12"/>
    <x v="11"/>
    <n v="2024"/>
    <x v="11"/>
    <n v="-1665.38"/>
    <n v="0"/>
  </r>
  <r>
    <x v="347"/>
    <s v="18:57"/>
    <x v="0"/>
    <x v="5"/>
    <s v="Investments expense"/>
    <n v="1513.69"/>
    <x v="4"/>
    <n v="12"/>
    <x v="11"/>
    <n v="2024"/>
    <x v="11"/>
    <n v="-1513.69"/>
    <n v="0"/>
  </r>
  <r>
    <x v="348"/>
    <s v="22:58"/>
    <x v="0"/>
    <x v="0"/>
    <s v="Insurance expense"/>
    <n v="285.82"/>
    <x v="4"/>
    <n v="12"/>
    <x v="11"/>
    <n v="2024"/>
    <x v="11"/>
    <n v="-285.82"/>
    <n v="0"/>
  </r>
  <r>
    <x v="348"/>
    <s v="04:05"/>
    <x v="0"/>
    <x v="8"/>
    <s v="Entertainment expense"/>
    <n v="2327.0100000000002"/>
    <x v="1"/>
    <n v="12"/>
    <x v="11"/>
    <n v="2024"/>
    <x v="11"/>
    <n v="-2327.0100000000002"/>
    <n v="0"/>
  </r>
  <r>
    <x v="348"/>
    <s v="17:59"/>
    <x v="0"/>
    <x v="2"/>
    <s v="Investments expense"/>
    <n v="1853.55"/>
    <x v="3"/>
    <n v="12"/>
    <x v="11"/>
    <n v="2024"/>
    <x v="11"/>
    <n v="-1853.55"/>
    <n v="0"/>
  </r>
  <r>
    <x v="349"/>
    <s v="03:08"/>
    <x v="0"/>
    <x v="0"/>
    <s v="Insurance expense"/>
    <n v="3290.52"/>
    <x v="1"/>
    <n v="12"/>
    <x v="11"/>
    <n v="2024"/>
    <x v="11"/>
    <n v="-3290.52"/>
    <n v="0"/>
  </r>
  <r>
    <x v="349"/>
    <s v="03:12"/>
    <x v="0"/>
    <x v="5"/>
    <s v="Groceries expense"/>
    <n v="2718.52"/>
    <x v="4"/>
    <n v="12"/>
    <x v="11"/>
    <n v="2024"/>
    <x v="11"/>
    <n v="-2718.52"/>
    <n v="0"/>
  </r>
  <r>
    <x v="350"/>
    <s v="04:51"/>
    <x v="0"/>
    <x v="6"/>
    <s v="Dining Out expense"/>
    <n v="99.95"/>
    <x v="4"/>
    <n v="12"/>
    <x v="11"/>
    <n v="2024"/>
    <x v="11"/>
    <n v="-99.95"/>
    <n v="0"/>
  </r>
  <r>
    <x v="350"/>
    <s v="18:03"/>
    <x v="0"/>
    <x v="5"/>
    <s v="Entertainment expense"/>
    <n v="3629.48"/>
    <x v="4"/>
    <n v="12"/>
    <x v="11"/>
    <n v="2024"/>
    <x v="11"/>
    <n v="-3629.48"/>
    <n v="0"/>
  </r>
  <r>
    <x v="350"/>
    <s v="09:04"/>
    <x v="0"/>
    <x v="7"/>
    <s v="Investments expense"/>
    <n v="2972.63"/>
    <x v="4"/>
    <n v="12"/>
    <x v="11"/>
    <n v="2024"/>
    <x v="11"/>
    <n v="-2972.63"/>
    <n v="0"/>
  </r>
  <r>
    <x v="350"/>
    <s v="19:46"/>
    <x v="0"/>
    <x v="4"/>
    <s v="Entertainment expense"/>
    <n v="1989.53"/>
    <x v="0"/>
    <n v="12"/>
    <x v="11"/>
    <n v="2024"/>
    <x v="11"/>
    <n v="-1989.53"/>
    <n v="0"/>
  </r>
  <r>
    <x v="351"/>
    <s v="12:30"/>
    <x v="0"/>
    <x v="4"/>
    <s v="Healthcare expense"/>
    <n v="3067.67"/>
    <x v="3"/>
    <n v="12"/>
    <x v="11"/>
    <n v="2024"/>
    <x v="11"/>
    <n v="-3067.67"/>
    <n v="0"/>
  </r>
  <r>
    <x v="351"/>
    <s v="17:14"/>
    <x v="0"/>
    <x v="8"/>
    <s v="Dining Out expense"/>
    <n v="3660.26"/>
    <x v="4"/>
    <n v="12"/>
    <x v="11"/>
    <n v="2024"/>
    <x v="11"/>
    <n v="-3660.26"/>
    <n v="0"/>
  </r>
  <r>
    <x v="351"/>
    <s v="18:59"/>
    <x v="0"/>
    <x v="6"/>
    <s v="Utilities expense"/>
    <n v="3332.08"/>
    <x v="1"/>
    <n v="12"/>
    <x v="11"/>
    <n v="2024"/>
    <x v="11"/>
    <n v="-3332.08"/>
    <n v="0"/>
  </r>
  <r>
    <x v="352"/>
    <s v="02:58"/>
    <x v="0"/>
    <x v="0"/>
    <s v="Miscellaneous expense"/>
    <n v="1393.62"/>
    <x v="0"/>
    <n v="12"/>
    <x v="11"/>
    <n v="2024"/>
    <x v="11"/>
    <n v="-1393.62"/>
    <n v="0"/>
  </r>
  <r>
    <x v="352"/>
    <s v="18:42"/>
    <x v="0"/>
    <x v="3"/>
    <s v="Miscellaneous expense"/>
    <n v="4997.74"/>
    <x v="4"/>
    <n v="12"/>
    <x v="11"/>
    <n v="2024"/>
    <x v="11"/>
    <n v="-4997.74"/>
    <n v="0"/>
  </r>
  <r>
    <x v="353"/>
    <s v="05:27"/>
    <x v="0"/>
    <x v="2"/>
    <s v="Miscellaneous expense"/>
    <n v="2101.63"/>
    <x v="3"/>
    <n v="12"/>
    <x v="11"/>
    <n v="2024"/>
    <x v="11"/>
    <n v="-2101.63"/>
    <n v="0"/>
  </r>
  <r>
    <x v="353"/>
    <s v="12:26"/>
    <x v="0"/>
    <x v="6"/>
    <s v="Dining Out expense"/>
    <n v="1996.32"/>
    <x v="0"/>
    <n v="12"/>
    <x v="11"/>
    <n v="2024"/>
    <x v="11"/>
    <n v="-1996.32"/>
    <n v="0"/>
  </r>
  <r>
    <x v="353"/>
    <s v="05:44"/>
    <x v="0"/>
    <x v="9"/>
    <s v="Miscellaneous expense"/>
    <n v="1381.65"/>
    <x v="3"/>
    <n v="12"/>
    <x v="11"/>
    <n v="2024"/>
    <x v="11"/>
    <n v="-1381.65"/>
    <n v="0"/>
  </r>
  <r>
    <x v="354"/>
    <s v="06:19"/>
    <x v="0"/>
    <x v="6"/>
    <s v="Savings expense"/>
    <n v="2435.2399999999998"/>
    <x v="0"/>
    <n v="12"/>
    <x v="11"/>
    <n v="2024"/>
    <x v="11"/>
    <n v="-2435.2399999999998"/>
    <n v="0"/>
  </r>
  <r>
    <x v="355"/>
    <s v="07:39"/>
    <x v="0"/>
    <x v="10"/>
    <s v="Investments expense"/>
    <n v="693.21"/>
    <x v="0"/>
    <n v="12"/>
    <x v="11"/>
    <n v="2024"/>
    <x v="11"/>
    <n v="-693.21"/>
    <n v="0"/>
  </r>
  <r>
    <x v="355"/>
    <s v="17:55"/>
    <x v="0"/>
    <x v="2"/>
    <s v="Groceries expense"/>
    <n v="3557.02"/>
    <x v="1"/>
    <n v="12"/>
    <x v="11"/>
    <n v="2024"/>
    <x v="11"/>
    <n v="-3557.02"/>
    <n v="0"/>
  </r>
  <r>
    <x v="355"/>
    <s v="10:45"/>
    <x v="0"/>
    <x v="3"/>
    <s v="Investments expense"/>
    <n v="2271.63"/>
    <x v="3"/>
    <n v="12"/>
    <x v="11"/>
    <n v="2024"/>
    <x v="11"/>
    <n v="-2271.63"/>
    <n v="0"/>
  </r>
  <r>
    <x v="355"/>
    <s v="05:27"/>
    <x v="0"/>
    <x v="9"/>
    <s v="Healthcare expense"/>
    <n v="2335.4899999999998"/>
    <x v="0"/>
    <n v="12"/>
    <x v="11"/>
    <n v="2024"/>
    <x v="11"/>
    <n v="-2335.4899999999998"/>
    <n v="0"/>
  </r>
  <r>
    <x v="356"/>
    <s v="19:20"/>
    <x v="0"/>
    <x v="9"/>
    <s v="Healthcare expense"/>
    <n v="4259.83"/>
    <x v="0"/>
    <n v="12"/>
    <x v="11"/>
    <n v="2024"/>
    <x v="11"/>
    <n v="-4259.83"/>
    <n v="0"/>
  </r>
  <r>
    <x v="356"/>
    <s v="16:55"/>
    <x v="0"/>
    <x v="6"/>
    <s v="Miscellaneous expense"/>
    <n v="306.88"/>
    <x v="0"/>
    <n v="12"/>
    <x v="11"/>
    <n v="2024"/>
    <x v="11"/>
    <n v="-306.88"/>
    <n v="0"/>
  </r>
  <r>
    <x v="356"/>
    <s v="09:32"/>
    <x v="0"/>
    <x v="3"/>
    <s v="Dining Out expense"/>
    <n v="3342.47"/>
    <x v="0"/>
    <n v="12"/>
    <x v="11"/>
    <n v="2024"/>
    <x v="11"/>
    <n v="-3342.47"/>
    <n v="0"/>
  </r>
  <r>
    <x v="357"/>
    <s v="02:36"/>
    <x v="0"/>
    <x v="2"/>
    <s v="Groceries expense"/>
    <n v="3648.93"/>
    <x v="1"/>
    <n v="12"/>
    <x v="11"/>
    <n v="2024"/>
    <x v="11"/>
    <n v="-3648.93"/>
    <n v="0"/>
  </r>
  <r>
    <x v="357"/>
    <s v="09:06"/>
    <x v="0"/>
    <x v="4"/>
    <s v="Groceries expense"/>
    <n v="1594.32"/>
    <x v="3"/>
    <n v="12"/>
    <x v="11"/>
    <n v="2024"/>
    <x v="11"/>
    <n v="-1594.32"/>
    <n v="0"/>
  </r>
  <r>
    <x v="357"/>
    <s v="02:40"/>
    <x v="0"/>
    <x v="2"/>
    <s v="Transportation expense"/>
    <n v="1952.56"/>
    <x v="1"/>
    <n v="12"/>
    <x v="11"/>
    <n v="2024"/>
    <x v="11"/>
    <n v="-1952.56"/>
    <n v="0"/>
  </r>
  <r>
    <x v="358"/>
    <s v="07:08"/>
    <x v="0"/>
    <x v="1"/>
    <s v="Insurance expense"/>
    <n v="3997.86"/>
    <x v="0"/>
    <n v="12"/>
    <x v="11"/>
    <n v="2024"/>
    <x v="11"/>
    <n v="-3997.86"/>
    <n v="0"/>
  </r>
  <r>
    <x v="358"/>
    <s v="07:14"/>
    <x v="0"/>
    <x v="10"/>
    <s v="Healthcare expense"/>
    <n v="1213.1199999999999"/>
    <x v="1"/>
    <n v="12"/>
    <x v="11"/>
    <n v="2024"/>
    <x v="11"/>
    <n v="-1213.1199999999999"/>
    <n v="0"/>
  </r>
  <r>
    <x v="358"/>
    <s v="08:33"/>
    <x v="0"/>
    <x v="4"/>
    <s v="Dining Out expense"/>
    <n v="2754.83"/>
    <x v="0"/>
    <n v="12"/>
    <x v="11"/>
    <n v="2024"/>
    <x v="11"/>
    <n v="-2754.83"/>
    <n v="0"/>
  </r>
  <r>
    <x v="359"/>
    <s v="19:22"/>
    <x v="0"/>
    <x v="2"/>
    <s v="Groceries expense"/>
    <n v="1578.73"/>
    <x v="4"/>
    <n v="12"/>
    <x v="11"/>
    <n v="2024"/>
    <x v="11"/>
    <n v="-1578.73"/>
    <n v="0"/>
  </r>
  <r>
    <x v="359"/>
    <s v="14:22"/>
    <x v="0"/>
    <x v="1"/>
    <s v="Utilities expense"/>
    <n v="4764.71"/>
    <x v="4"/>
    <n v="12"/>
    <x v="11"/>
    <n v="2024"/>
    <x v="11"/>
    <n v="-4764.71"/>
    <n v="0"/>
  </r>
  <r>
    <x v="359"/>
    <s v="20:52"/>
    <x v="0"/>
    <x v="2"/>
    <s v="Savings expense"/>
    <n v="4053.51"/>
    <x v="1"/>
    <n v="12"/>
    <x v="11"/>
    <n v="2024"/>
    <x v="11"/>
    <n v="-4053.51"/>
    <n v="0"/>
  </r>
  <r>
    <x v="359"/>
    <s v="10:30"/>
    <x v="0"/>
    <x v="6"/>
    <s v="Healthcare expense"/>
    <n v="1616.92"/>
    <x v="3"/>
    <n v="12"/>
    <x v="11"/>
    <n v="2024"/>
    <x v="11"/>
    <n v="-1616.92"/>
    <n v="0"/>
  </r>
  <r>
    <x v="360"/>
    <s v="19:29"/>
    <x v="0"/>
    <x v="9"/>
    <s v="Transportation expense"/>
    <n v="3386.4"/>
    <x v="4"/>
    <n v="12"/>
    <x v="11"/>
    <n v="2024"/>
    <x v="11"/>
    <n v="-3386.4"/>
    <n v="0"/>
  </r>
  <r>
    <x v="360"/>
    <s v="14:29"/>
    <x v="0"/>
    <x v="8"/>
    <s v="Rent expense"/>
    <n v="4172.51"/>
    <x v="1"/>
    <n v="12"/>
    <x v="11"/>
    <n v="2024"/>
    <x v="11"/>
    <n v="-4172.51"/>
    <n v="0"/>
  </r>
  <r>
    <x v="360"/>
    <s v="01:18"/>
    <x v="0"/>
    <x v="4"/>
    <s v="Insurance expense"/>
    <n v="1289.82"/>
    <x v="4"/>
    <n v="12"/>
    <x v="11"/>
    <n v="2024"/>
    <x v="11"/>
    <n v="-1289.82"/>
    <n v="0"/>
  </r>
  <r>
    <x v="361"/>
    <s v="16:59"/>
    <x v="0"/>
    <x v="5"/>
    <s v="Entertainment expense"/>
    <n v="1568.54"/>
    <x v="1"/>
    <n v="12"/>
    <x v="11"/>
    <n v="2024"/>
    <x v="11"/>
    <n v="-1568.54"/>
    <n v="0"/>
  </r>
  <r>
    <x v="362"/>
    <s v="12:13"/>
    <x v="0"/>
    <x v="4"/>
    <s v="Dining Out expense"/>
    <n v="1273.3"/>
    <x v="0"/>
    <n v="12"/>
    <x v="11"/>
    <n v="2024"/>
    <x v="11"/>
    <n v="-1273.3"/>
    <n v="0"/>
  </r>
  <r>
    <x v="362"/>
    <s v="17:32"/>
    <x v="0"/>
    <x v="6"/>
    <s v="Investments expense"/>
    <n v="3442.95"/>
    <x v="0"/>
    <n v="12"/>
    <x v="11"/>
    <n v="2024"/>
    <x v="11"/>
    <n v="-3442.95"/>
    <n v="0"/>
  </r>
  <r>
    <x v="362"/>
    <s v="09:33"/>
    <x v="0"/>
    <x v="2"/>
    <s v="Healthcare expense"/>
    <n v="4725.0200000000004"/>
    <x v="0"/>
    <n v="12"/>
    <x v="11"/>
    <n v="2024"/>
    <x v="11"/>
    <n v="-4725.0200000000004"/>
    <n v="0"/>
  </r>
  <r>
    <x v="362"/>
    <s v="17:04"/>
    <x v="0"/>
    <x v="9"/>
    <s v="Groceries expense"/>
    <n v="2181.17"/>
    <x v="4"/>
    <n v="12"/>
    <x v="11"/>
    <n v="2024"/>
    <x v="11"/>
    <n v="-2181.17"/>
    <n v="0"/>
  </r>
  <r>
    <x v="363"/>
    <s v="23:33"/>
    <x v="0"/>
    <x v="6"/>
    <s v="Savings expense"/>
    <n v="4577.92"/>
    <x v="4"/>
    <n v="12"/>
    <x v="11"/>
    <n v="2024"/>
    <x v="11"/>
    <n v="-4577.92"/>
    <n v="0"/>
  </r>
  <r>
    <x v="363"/>
    <s v="07:35"/>
    <x v="0"/>
    <x v="2"/>
    <s v="Savings expense"/>
    <n v="937.86"/>
    <x v="3"/>
    <n v="12"/>
    <x v="11"/>
    <n v="2024"/>
    <x v="11"/>
    <n v="-937.86"/>
    <n v="0"/>
  </r>
  <r>
    <x v="363"/>
    <s v="09:14"/>
    <x v="0"/>
    <x v="0"/>
    <s v="Insurance expense"/>
    <n v="4952.29"/>
    <x v="4"/>
    <n v="12"/>
    <x v="11"/>
    <n v="2024"/>
    <x v="11"/>
    <n v="-4952.29"/>
    <n v="0"/>
  </r>
  <r>
    <x v="363"/>
    <s v="22:52"/>
    <x v="0"/>
    <x v="9"/>
    <s v="Healthcare expense"/>
    <n v="1035.01"/>
    <x v="1"/>
    <n v="12"/>
    <x v="11"/>
    <n v="2024"/>
    <x v="11"/>
    <n v="-1035.01"/>
    <n v="0"/>
  </r>
  <r>
    <x v="364"/>
    <s v="09:46"/>
    <x v="0"/>
    <x v="5"/>
    <s v="Groceries expense"/>
    <n v="1765.29"/>
    <x v="4"/>
    <n v="12"/>
    <x v="11"/>
    <n v="2024"/>
    <x v="11"/>
    <n v="-1765.29"/>
    <n v="0"/>
  </r>
  <r>
    <x v="364"/>
    <s v="07:24"/>
    <x v="0"/>
    <x v="2"/>
    <s v="Investments expense"/>
    <n v="3702.53"/>
    <x v="3"/>
    <n v="12"/>
    <x v="11"/>
    <n v="2024"/>
    <x v="11"/>
    <n v="-3702.53"/>
    <n v="0"/>
  </r>
  <r>
    <x v="365"/>
    <s v="07:51"/>
    <x v="0"/>
    <x v="6"/>
    <s v="Savings expense"/>
    <n v="2608.11"/>
    <x v="1"/>
    <n v="12"/>
    <x v="11"/>
    <n v="2024"/>
    <x v="11"/>
    <n v="-2608.11"/>
    <n v="0"/>
  </r>
  <r>
    <x v="365"/>
    <s v="13:42"/>
    <x v="0"/>
    <x v="6"/>
    <s v="Insurance expense"/>
    <n v="3300.94"/>
    <x v="3"/>
    <n v="12"/>
    <x v="11"/>
    <n v="2024"/>
    <x v="11"/>
    <n v="-3300.94"/>
    <n v="0"/>
  </r>
  <r>
    <x v="365"/>
    <s v="19:31"/>
    <x v="0"/>
    <x v="2"/>
    <s v="Healthcare expense"/>
    <n v="431.05"/>
    <x v="0"/>
    <n v="12"/>
    <x v="11"/>
    <n v="2024"/>
    <x v="11"/>
    <n v="-431.05"/>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BAAFD8-5A39-410E-B613-6652E16A775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D18" firstHeaderRow="1" firstDataRow="2" firstDataCol="1"/>
  <pivotFields count="13">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Col" showAll="0">
      <items count="3">
        <item x="0"/>
        <item x="1"/>
        <item t="default"/>
      </items>
    </pivotField>
    <pivotField showAll="0">
      <items count="15">
        <item x="9"/>
        <item x="5"/>
        <item x="12"/>
        <item x="11"/>
        <item x="2"/>
        <item x="7"/>
        <item x="0"/>
        <item x="1"/>
        <item x="10"/>
        <item x="6"/>
        <item x="13"/>
        <item x="8"/>
        <item x="4"/>
        <item x="3"/>
        <item t="default"/>
      </items>
    </pivotField>
    <pivotField showAll="0"/>
    <pivotField dataField="1" numFmtId="44" showAll="0"/>
    <pivotField showAll="0">
      <items count="6">
        <item x="2"/>
        <item x="4"/>
        <item x="0"/>
        <item x="3"/>
        <item x="1"/>
        <item t="default"/>
      </items>
    </pivotField>
    <pivotField showAll="0"/>
    <pivotField showAll="0">
      <items count="13">
        <item x="0"/>
        <item x="1"/>
        <item x="2"/>
        <item x="3"/>
        <item x="4"/>
        <item x="5"/>
        <item x="6"/>
        <item x="7"/>
        <item x="8"/>
        <item x="9"/>
        <item x="10"/>
        <item x="11"/>
        <item t="default"/>
      </items>
    </pivotField>
    <pivotField showAll="0"/>
    <pivotField axis="axisRow" showAll="0">
      <items count="13">
        <item x="3"/>
        <item x="7"/>
        <item x="11"/>
        <item x="1"/>
        <item x="0"/>
        <item x="6"/>
        <item x="5"/>
        <item x="2"/>
        <item x="4"/>
        <item x="10"/>
        <item x="9"/>
        <item x="8"/>
        <item t="default"/>
      </items>
    </pivotField>
    <pivotField numFmtId="44" showAll="0"/>
    <pivotField showAll="0"/>
  </pivotFields>
  <rowFields count="1">
    <field x="10"/>
  </rowFields>
  <rowItems count="13">
    <i>
      <x/>
    </i>
    <i>
      <x v="1"/>
    </i>
    <i>
      <x v="2"/>
    </i>
    <i>
      <x v="3"/>
    </i>
    <i>
      <x v="4"/>
    </i>
    <i>
      <x v="5"/>
    </i>
    <i>
      <x v="6"/>
    </i>
    <i>
      <x v="7"/>
    </i>
    <i>
      <x v="8"/>
    </i>
    <i>
      <x v="9"/>
    </i>
    <i>
      <x v="10"/>
    </i>
    <i>
      <x v="11"/>
    </i>
    <i t="grand">
      <x/>
    </i>
  </rowItems>
  <colFields count="1">
    <field x="2"/>
  </colFields>
  <colItems count="3">
    <i>
      <x/>
    </i>
    <i>
      <x v="1"/>
    </i>
    <i t="grand">
      <x/>
    </i>
  </colItems>
  <dataFields count="1">
    <dataField name="Sum of Amount" fld="5" baseField="0" baseItem="0" numFmtId="44"/>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5CC14-2CEB-4FFA-BAA9-B96AB6654F7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19" firstHeaderRow="1" firstDataRow="1" firstDataCol="1" rowPageCount="1" colPageCount="1"/>
  <pivotFields count="13">
    <pivotField numFmtId="14" showAll="0"/>
    <pivotField showAll="0"/>
    <pivotField axis="axisPage" multipleItemSelectionAllowed="1" showAll="0">
      <items count="3">
        <item x="0"/>
        <item x="1"/>
        <item t="default"/>
      </items>
    </pivotField>
    <pivotField axis="axisRow" showAll="0" sortType="descending">
      <items count="15">
        <item x="9"/>
        <item x="5"/>
        <item x="12"/>
        <item x="11"/>
        <item x="2"/>
        <item x="7"/>
        <item x="0"/>
        <item x="1"/>
        <item x="10"/>
        <item x="6"/>
        <item x="13"/>
        <item x="8"/>
        <item x="4"/>
        <item x="3"/>
        <item t="default"/>
      </items>
      <autoSortScope>
        <pivotArea dataOnly="0" outline="0" fieldPosition="0">
          <references count="1">
            <reference field="4294967294" count="1" selected="0">
              <x v="0"/>
            </reference>
          </references>
        </pivotArea>
      </autoSortScope>
    </pivotField>
    <pivotField showAll="0"/>
    <pivotField dataField="1" numFmtId="44" showAll="0"/>
    <pivotField showAll="0">
      <items count="6">
        <item x="2"/>
        <item x="4"/>
        <item x="0"/>
        <item x="3"/>
        <item x="1"/>
        <item t="default"/>
      </items>
    </pivotField>
    <pivotField showAll="0"/>
    <pivotField showAll="0">
      <items count="13">
        <item x="0"/>
        <item x="1"/>
        <item x="2"/>
        <item x="3"/>
        <item x="4"/>
        <item x="5"/>
        <item x="6"/>
        <item x="7"/>
        <item x="8"/>
        <item x="9"/>
        <item x="10"/>
        <item x="11"/>
        <item t="default"/>
      </items>
    </pivotField>
    <pivotField showAll="0"/>
    <pivotField showAll="0"/>
    <pivotField numFmtId="44" showAll="0"/>
    <pivotField showAll="0"/>
  </pivotFields>
  <rowFields count="1">
    <field x="3"/>
  </rowFields>
  <rowItems count="15">
    <i>
      <x v="4"/>
    </i>
    <i>
      <x v="7"/>
    </i>
    <i>
      <x v="2"/>
    </i>
    <i>
      <x v="1"/>
    </i>
    <i>
      <x/>
    </i>
    <i>
      <x v="9"/>
    </i>
    <i>
      <x v="13"/>
    </i>
    <i>
      <x v="12"/>
    </i>
    <i>
      <x v="3"/>
    </i>
    <i>
      <x v="8"/>
    </i>
    <i>
      <x v="11"/>
    </i>
    <i>
      <x v="6"/>
    </i>
    <i>
      <x v="5"/>
    </i>
    <i>
      <x v="10"/>
    </i>
    <i t="grand">
      <x/>
    </i>
  </rowItems>
  <colItems count="1">
    <i/>
  </colItems>
  <pageFields count="1">
    <pageField fld="2" hier="-1"/>
  </pageFields>
  <dataFields count="1">
    <dataField name="Sum of Amount" fld="5" baseField="0" baseItem="0" numFmtId="44"/>
  </dataFields>
  <chartFormats count="24">
    <chartFormat chart="1" format="0"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3" count="1" selected="0">
            <x v="4"/>
          </reference>
        </references>
      </pivotArea>
    </chartFormat>
    <chartFormat chart="4" format="15">
      <pivotArea type="data" outline="0" fieldPosition="0">
        <references count="2">
          <reference field="4294967294" count="1" selected="0">
            <x v="0"/>
          </reference>
          <reference field="3" count="1" selected="0">
            <x v="1"/>
          </reference>
        </references>
      </pivotArea>
    </chartFormat>
    <chartFormat chart="4" format="16">
      <pivotArea type="data" outline="0" fieldPosition="0">
        <references count="2">
          <reference field="4294967294" count="1" selected="0">
            <x v="0"/>
          </reference>
          <reference field="3" count="1" selected="0">
            <x v="0"/>
          </reference>
        </references>
      </pivotArea>
    </chartFormat>
    <chartFormat chart="4" format="17">
      <pivotArea type="data" outline="0" fieldPosition="0">
        <references count="2">
          <reference field="4294967294" count="1" selected="0">
            <x v="0"/>
          </reference>
          <reference field="3" count="1" selected="0">
            <x v="9"/>
          </reference>
        </references>
      </pivotArea>
    </chartFormat>
    <chartFormat chart="4" format="18">
      <pivotArea type="data" outline="0" fieldPosition="0">
        <references count="2">
          <reference field="4294967294" count="1" selected="0">
            <x v="0"/>
          </reference>
          <reference field="3" count="1" selected="0">
            <x v="13"/>
          </reference>
        </references>
      </pivotArea>
    </chartFormat>
    <chartFormat chart="4" format="19">
      <pivotArea type="data" outline="0" fieldPosition="0">
        <references count="2">
          <reference field="4294967294" count="1" selected="0">
            <x v="0"/>
          </reference>
          <reference field="3" count="1" selected="0">
            <x v="12"/>
          </reference>
        </references>
      </pivotArea>
    </chartFormat>
    <chartFormat chart="4" format="20">
      <pivotArea type="data" outline="0" fieldPosition="0">
        <references count="2">
          <reference field="4294967294" count="1" selected="0">
            <x v="0"/>
          </reference>
          <reference field="3" count="1" selected="0">
            <x v="8"/>
          </reference>
        </references>
      </pivotArea>
    </chartFormat>
    <chartFormat chart="4" format="21">
      <pivotArea type="data" outline="0" fieldPosition="0">
        <references count="2">
          <reference field="4294967294" count="1" selected="0">
            <x v="0"/>
          </reference>
          <reference field="3" count="1" selected="0">
            <x v="11"/>
          </reference>
        </references>
      </pivotArea>
    </chartFormat>
    <chartFormat chart="4" format="22">
      <pivotArea type="data" outline="0" fieldPosition="0">
        <references count="2">
          <reference field="4294967294" count="1" selected="0">
            <x v="0"/>
          </reference>
          <reference field="3" count="1" selected="0">
            <x v="7"/>
          </reference>
        </references>
      </pivotArea>
    </chartFormat>
    <chartFormat chart="4" format="23">
      <pivotArea type="data" outline="0" fieldPosition="0">
        <references count="2">
          <reference field="4294967294" count="1" selected="0">
            <x v="0"/>
          </reference>
          <reference field="3" count="1" selected="0">
            <x v="6"/>
          </reference>
        </references>
      </pivotArea>
    </chartFormat>
    <chartFormat chart="4" format="24">
      <pivotArea type="data" outline="0" fieldPosition="0">
        <references count="2">
          <reference field="4294967294" count="1" selected="0">
            <x v="0"/>
          </reference>
          <reference field="3" count="1" selected="0">
            <x v="5"/>
          </reference>
        </references>
      </pivotArea>
    </chartFormat>
    <chartFormat chart="1" format="1">
      <pivotArea type="data" outline="0" fieldPosition="0">
        <references count="2">
          <reference field="4294967294" count="1" selected="0">
            <x v="0"/>
          </reference>
          <reference field="3" count="1" selected="0">
            <x v="4"/>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1" format="4">
      <pivotArea type="data" outline="0" fieldPosition="0">
        <references count="2">
          <reference field="4294967294" count="1" selected="0">
            <x v="0"/>
          </reference>
          <reference field="3" count="1" selected="0">
            <x v="9"/>
          </reference>
        </references>
      </pivotArea>
    </chartFormat>
    <chartFormat chart="1" format="5">
      <pivotArea type="data" outline="0" fieldPosition="0">
        <references count="2">
          <reference field="4294967294" count="1" selected="0">
            <x v="0"/>
          </reference>
          <reference field="3" count="1" selected="0">
            <x v="13"/>
          </reference>
        </references>
      </pivotArea>
    </chartFormat>
    <chartFormat chart="1" format="6">
      <pivotArea type="data" outline="0" fieldPosition="0">
        <references count="2">
          <reference field="4294967294" count="1" selected="0">
            <x v="0"/>
          </reference>
          <reference field="3" count="1" selected="0">
            <x v="12"/>
          </reference>
        </references>
      </pivotArea>
    </chartFormat>
    <chartFormat chart="1" format="7">
      <pivotArea type="data" outline="0" fieldPosition="0">
        <references count="2">
          <reference field="4294967294" count="1" selected="0">
            <x v="0"/>
          </reference>
          <reference field="3" count="1" selected="0">
            <x v="8"/>
          </reference>
        </references>
      </pivotArea>
    </chartFormat>
    <chartFormat chart="1" format="8">
      <pivotArea type="data" outline="0" fieldPosition="0">
        <references count="2">
          <reference field="4294967294" count="1" selected="0">
            <x v="0"/>
          </reference>
          <reference field="3" count="1" selected="0">
            <x v="11"/>
          </reference>
        </references>
      </pivotArea>
    </chartFormat>
    <chartFormat chart="1" format="9">
      <pivotArea type="data" outline="0" fieldPosition="0">
        <references count="2">
          <reference field="4294967294" count="1" selected="0">
            <x v="0"/>
          </reference>
          <reference field="3" count="1" selected="0">
            <x v="7"/>
          </reference>
        </references>
      </pivotArea>
    </chartFormat>
    <chartFormat chart="1" format="10">
      <pivotArea type="data" outline="0" fieldPosition="0">
        <references count="2">
          <reference field="4294967294" count="1" selected="0">
            <x v="0"/>
          </reference>
          <reference field="3" count="1" selected="0">
            <x v="6"/>
          </reference>
        </references>
      </pivotArea>
    </chartFormat>
    <chartFormat chart="1" format="1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7DE5C3-3FDB-4082-BF41-766DB78238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B10" firstHeaderRow="1" firstDataRow="1" firstDataCol="1" rowPageCount="1" colPageCount="1"/>
  <pivotFields count="13">
    <pivotField numFmtId="14" showAll="0"/>
    <pivotField showAll="0"/>
    <pivotField axis="axisPage" multipleItemSelectionAllowed="1" showAll="0">
      <items count="3">
        <item x="0"/>
        <item x="1"/>
        <item t="default"/>
      </items>
    </pivotField>
    <pivotField showAll="0">
      <items count="15">
        <item x="9"/>
        <item x="5"/>
        <item x="12"/>
        <item x="11"/>
        <item x="2"/>
        <item x="7"/>
        <item x="0"/>
        <item x="1"/>
        <item x="10"/>
        <item x="6"/>
        <item x="13"/>
        <item x="8"/>
        <item x="4"/>
        <item x="3"/>
        <item t="default"/>
      </items>
    </pivotField>
    <pivotField showAll="0"/>
    <pivotField dataField="1" numFmtId="44" showAll="0"/>
    <pivotField axis="axisRow" showAll="0" sortType="descending">
      <items count="6">
        <item x="2"/>
        <item x="4"/>
        <item x="0"/>
        <item x="3"/>
        <item x="1"/>
        <item t="default"/>
      </items>
      <autoSortScope>
        <pivotArea dataOnly="0" outline="0" fieldPosition="0">
          <references count="1">
            <reference field="4294967294" count="1" selected="0">
              <x v="0"/>
            </reference>
          </references>
        </pivotArea>
      </autoSortScope>
    </pivotField>
    <pivotField showAll="0"/>
    <pivotField showAll="0">
      <items count="13">
        <item x="0"/>
        <item x="1"/>
        <item x="2"/>
        <item x="3"/>
        <item x="4"/>
        <item x="5"/>
        <item x="6"/>
        <item x="7"/>
        <item x="8"/>
        <item x="9"/>
        <item x="10"/>
        <item x="11"/>
        <item t="default"/>
      </items>
    </pivotField>
    <pivotField showAll="0"/>
    <pivotField showAll="0"/>
    <pivotField numFmtId="44" showAll="0"/>
    <pivotField showAll="0"/>
  </pivotFields>
  <rowFields count="1">
    <field x="6"/>
  </rowFields>
  <rowItems count="6">
    <i>
      <x/>
    </i>
    <i>
      <x v="1"/>
    </i>
    <i>
      <x v="2"/>
    </i>
    <i>
      <x v="3"/>
    </i>
    <i>
      <x v="4"/>
    </i>
    <i t="grand">
      <x/>
    </i>
  </rowItems>
  <colItems count="1">
    <i/>
  </colItems>
  <pageFields count="1">
    <pageField fld="2" hier="-1"/>
  </pageFields>
  <dataFields count="1">
    <dataField name="Sum of Amount" fld="5" baseField="0" baseItem="0" numFmtId="4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9487CDE8-1CB2-4EA8-B396-3D51870E9F41}" sourceName="Type">
  <pivotTables>
    <pivotTable tabId="4" name="PivotTable1"/>
    <pivotTable tabId="5" name="PivotTable2"/>
    <pivotTable tabId="6" name="PivotTable3"/>
  </pivotTables>
  <data>
    <tabular pivotCacheId="8795711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2ED35A9-6DD7-4C48-8A54-EC9AE7675057}" sourceName="Category">
  <pivotTables>
    <pivotTable tabId="4" name="PivotTable1"/>
    <pivotTable tabId="5" name="PivotTable2"/>
    <pivotTable tabId="6" name="PivotTable3"/>
  </pivotTables>
  <data>
    <tabular pivotCacheId="879571122">
      <items count="14">
        <i x="9" s="1"/>
        <i x="5" s="1"/>
        <i x="12" s="1"/>
        <i x="11" s="1"/>
        <i x="2" s="1"/>
        <i x="7" s="1"/>
        <i x="0" s="1"/>
        <i x="1" s="1"/>
        <i x="10" s="1"/>
        <i x="6" s="1"/>
        <i x="13" s="1"/>
        <i x="8"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73F3A97-4626-4C3D-8F03-A76006F9E579}" sourceName="Payment Method">
  <pivotTables>
    <pivotTable tabId="4" name="PivotTable1"/>
    <pivotTable tabId="5" name="PivotTable2"/>
    <pivotTable tabId="6" name="PivotTable3"/>
  </pivotTables>
  <data>
    <tabular pivotCacheId="879571122">
      <items count="5">
        <i x="2" s="1"/>
        <i x="4"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E1232DE2-BF72-43E6-A7E8-797B0C6967FC}" sourceName="Month">
  <pivotTables>
    <pivotTable tabId="4" name="PivotTable1"/>
    <pivotTable tabId="5" name="PivotTable2"/>
    <pivotTable tabId="6" name="PivotTable3"/>
  </pivotTables>
  <data>
    <tabular pivotCacheId="879571122">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72BAB93E-7D52-493F-8F59-797CB44EFD93}" cache="Slicer_Type" caption="Type" rowHeight="234950"/>
  <slicer name="Category" xr10:uid="{692673C5-64D2-4853-BBF7-CF8D4AFC62A3}" cache="Slicer_Category" caption="Category" rowHeight="234950"/>
  <slicer name="Payment Method" xr10:uid="{4B001896-10BF-48B0-B2B4-BCA67577DA50}" cache="Slicer_Payment_Method" caption="Payment Method" rowHeight="234950"/>
  <slicer name="Month" xr10:uid="{9FD864A2-A596-43AD-AFBA-ED1114A36358}" cache="Slicer_Month" caption="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1" xr10:uid="{803FC1C9-7F96-45D8-B54D-EC4729CBCDDB}" cache="Slicer_Type" caption="Type" columnCount="2" style="SlicerStyleDark1" rowHeight="234950"/>
  <slicer name="Category 1" xr10:uid="{F881914B-8E3B-4563-BB6C-F85D6D12394F}" cache="Slicer_Category" caption="Category" columnCount="2" style="SlicerStyleDark1" rowHeight="234950"/>
  <slicer name="Payment Method 1" xr10:uid="{3FAE727B-629A-467B-B22B-EC4879FBEA40}" cache="Slicer_Payment_Method" caption="Payment Method" columnCount="3" style="SlicerStyleDark1" rowHeight="234950"/>
  <slicer name="Month 1" xr10:uid="{7FA07DCD-0E03-48EA-BFD5-36C752A396DC}" cache="Slicer_Month" caption="Month" columnCount="2"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4484F1-5DCE-4E25-B027-1C61B16CC8D9}" name="Transactions" displayName="Transactions" ref="A1:M900" totalsRowShown="0" headerRowDxfId="15" headerRowBorderDxfId="14" tableBorderDxfId="13">
  <autoFilter ref="A1:M900" xr:uid="{6F4484F1-5DCE-4E25-B027-1C61B16CC8D9}"/>
  <tableColumns count="13">
    <tableColumn id="1" xr3:uid="{5114DC58-45D3-4904-BEF0-F1AD2688D14A}" name="Date" dataDxfId="12"/>
    <tableColumn id="2" xr3:uid="{BA67EF51-6CC9-4BD9-9D2B-AADCD3ACF4B1}" name="Time" dataDxfId="11"/>
    <tableColumn id="3" xr3:uid="{10349030-A087-4803-830D-0942FF8E1AB8}" name="Type"/>
    <tableColumn id="4" xr3:uid="{8874E9F8-3EB3-4017-96F9-B9CEEB9F18DC}" name="Category"/>
    <tableColumn id="5" xr3:uid="{8F12D3DD-9651-4657-91AB-7714C94A6E6E}" name="Description"/>
    <tableColumn id="6" xr3:uid="{F8E7FC37-1603-4147-A1E6-9EF932F779F6}" name="Amount" dataCellStyle="Currency"/>
    <tableColumn id="7" xr3:uid="{3A4E8225-4CCA-49AC-A236-88735BE7EEEB}" name="Payment Method"/>
    <tableColumn id="8" xr3:uid="{D3FFC2AB-75CF-4EE5-93C1-A02479AA3164}" name="Month (Number)" dataDxfId="10">
      <calculatedColumnFormula>MONTH(Transactions[[#This Row],[Date]])</calculatedColumnFormula>
    </tableColumn>
    <tableColumn id="9" xr3:uid="{C3FDFBFF-90C0-43F4-95BD-BC1A22E67321}" name="Month" dataDxfId="9">
      <calculatedColumnFormula>TEXT(Transactions[[#This Row],[Date]],"MMMM")</calculatedColumnFormula>
    </tableColumn>
    <tableColumn id="10" xr3:uid="{6E21D496-234C-4B55-B71A-7C2EB069F64D}" name="Year" dataDxfId="8">
      <calculatedColumnFormula>YEAR(Transactions[[#This Row],[Date]])</calculatedColumnFormula>
    </tableColumn>
    <tableColumn id="11" xr3:uid="{F98D3043-B392-441B-9912-92DEF0494AE9}" name="Month Year" dataDxfId="7">
      <calculatedColumnFormula>TEXT(Transactions[[#This Row],[Date]],"MMMM YYYYY")</calculatedColumnFormula>
    </tableColumn>
    <tableColumn id="12" xr3:uid="{E72A710D-284F-4662-9E86-3319D7DAD655}" name="Signed Amount" dataCellStyle="Currency">
      <calculatedColumnFormula>IF(Transactions[[#This Row],[Type]]="Income",Transactions[[#This Row],[Amount]],-Transactions[[#This Row],[Amount]])</calculatedColumnFormula>
    </tableColumn>
    <tableColumn id="13" xr3:uid="{B1B510BF-078F-4558-960A-656CA9A7B4F1}" name="Is Income" dataDxfId="6">
      <calculatedColumnFormula>IF(Transactions[[#This Row],[Type]]="Income",1,0)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54B70A4-CA92-480A-B0BD-78CBD52AA65A}" name="Summary_Data" displayName="Summary_Data" ref="A1:D13" totalsRowShown="0" headerRowDxfId="5" dataDxfId="4" dataCellStyle="Currency">
  <autoFilter ref="A1:D13" xr:uid="{654B70A4-CA92-480A-B0BD-78CBD52AA65A}"/>
  <tableColumns count="4">
    <tableColumn id="1" xr3:uid="{67F87618-07F6-49B7-879F-6D92809C39DD}" name="Month Year" dataDxfId="3"/>
    <tableColumn id="2" xr3:uid="{35A74B14-1015-4BF2-9A56-94DA7A19FFC4}" name="Total Income" dataDxfId="2" dataCellStyle="Currency">
      <calculatedColumnFormula>SUMIFS(Transactions[Amount], Transactions[Month Year], $A2, Transactions[Type], "Income")</calculatedColumnFormula>
    </tableColumn>
    <tableColumn id="3" xr3:uid="{885345B5-94FA-4B05-A6D0-09242516BB33}" name="Total Expenses" dataDxfId="1" dataCellStyle="Currency">
      <calculatedColumnFormula>SUMIFS(Transactions[Amount], Transactions[Month Year], $A2, Transactions[Type], "Expense")</calculatedColumnFormula>
    </tableColumn>
    <tableColumn id="4" xr3:uid="{FB7EF5C5-726E-43E6-BA8F-42FEEA975DC5}" name="Net Savings" dataDxfId="0" dataCellStyle="Currency">
      <calculatedColumnFormula>B2-C2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6C3F8-6A98-4B13-9BC8-4E2D74EAB5E3}">
  <dimension ref="A1:M900"/>
  <sheetViews>
    <sheetView workbookViewId="0">
      <selection activeCell="O8" sqref="O8"/>
    </sheetView>
  </sheetViews>
  <sheetFormatPr defaultRowHeight="14.4" x14ac:dyDescent="0.3"/>
  <cols>
    <col min="1" max="1" width="10.33203125" bestFit="1" customWidth="1"/>
    <col min="2" max="3" width="9.5546875" bestFit="1" customWidth="1"/>
    <col min="4" max="4" width="13.21875" bestFit="1" customWidth="1"/>
    <col min="5" max="5" width="20.44140625" bestFit="1" customWidth="1"/>
    <col min="6" max="6" width="13.21875" style="5" bestFit="1" customWidth="1"/>
    <col min="7" max="7" width="20.33203125" bestFit="1" customWidth="1"/>
    <col min="8" max="8" width="20" bestFit="1" customWidth="1"/>
    <col min="9" max="9" width="11.21875" bestFit="1" customWidth="1"/>
    <col min="10" max="10" width="9.109375" bestFit="1" customWidth="1"/>
    <col min="11" max="11" width="15.33203125" bestFit="1" customWidth="1"/>
    <col min="12" max="12" width="19.44140625" style="5" bestFit="1" customWidth="1"/>
    <col min="13" max="13" width="13.5546875" bestFit="1" customWidth="1"/>
  </cols>
  <sheetData>
    <row r="1" spans="1:13" x14ac:dyDescent="0.3">
      <c r="A1" s="3" t="s">
        <v>0</v>
      </c>
      <c r="B1" s="3" t="s">
        <v>710</v>
      </c>
      <c r="C1" s="3" t="s">
        <v>1</v>
      </c>
      <c r="D1" s="3" t="s">
        <v>2</v>
      </c>
      <c r="E1" s="3" t="s">
        <v>3</v>
      </c>
      <c r="F1" s="4" t="s">
        <v>4</v>
      </c>
      <c r="G1" s="3" t="s">
        <v>5</v>
      </c>
      <c r="H1" s="3" t="s">
        <v>711</v>
      </c>
      <c r="I1" s="3" t="s">
        <v>712</v>
      </c>
      <c r="J1" s="3" t="s">
        <v>713</v>
      </c>
      <c r="K1" s="3" t="s">
        <v>714</v>
      </c>
      <c r="L1" s="4" t="s">
        <v>715</v>
      </c>
      <c r="M1" s="3" t="s">
        <v>716</v>
      </c>
    </row>
    <row r="2" spans="1:13" x14ac:dyDescent="0.3">
      <c r="A2" s="2">
        <v>45292</v>
      </c>
      <c r="B2" s="1" t="s">
        <v>344</v>
      </c>
      <c r="C2" t="s">
        <v>6</v>
      </c>
      <c r="D2" t="s">
        <v>7</v>
      </c>
      <c r="E2" t="s">
        <v>8</v>
      </c>
      <c r="F2" s="5">
        <v>3909.47</v>
      </c>
      <c r="G2" t="s">
        <v>9</v>
      </c>
      <c r="H2">
        <f>MONTH(Transactions[[#This Row],[Date]])</f>
        <v>1</v>
      </c>
      <c r="I2" t="str">
        <f>TEXT(Transactions[[#This Row],[Date]],"MMMM")</f>
        <v>January</v>
      </c>
      <c r="J2">
        <f>YEAR(Transactions[[#This Row],[Date]])</f>
        <v>2024</v>
      </c>
      <c r="K2" t="str">
        <f>TEXT(Transactions[[#This Row],[Date]],"MMMM YYYYY")</f>
        <v>January 2024</v>
      </c>
      <c r="L2" s="5">
        <f>IF(Transactions[[#This Row],[Type]]="Income",Transactions[[#This Row],[Amount]],-Transactions[[#This Row],[Amount]])</f>
        <v>-3909.47</v>
      </c>
      <c r="M2">
        <f>IF(Transactions[[#This Row],[Type]]="Income",1,0)</f>
        <v>0</v>
      </c>
    </row>
    <row r="3" spans="1:13" x14ac:dyDescent="0.3">
      <c r="A3" s="2">
        <v>45292</v>
      </c>
      <c r="B3" s="1" t="s">
        <v>102</v>
      </c>
      <c r="C3" t="s">
        <v>6</v>
      </c>
      <c r="D3" t="s">
        <v>10</v>
      </c>
      <c r="E3" t="s">
        <v>11</v>
      </c>
      <c r="F3" s="5">
        <v>757.19</v>
      </c>
      <c r="G3" t="s">
        <v>12</v>
      </c>
      <c r="H3">
        <f>MONTH(Transactions[[#This Row],[Date]])</f>
        <v>1</v>
      </c>
      <c r="I3" t="str">
        <f>TEXT(Transactions[[#This Row],[Date]],"MMMM")</f>
        <v>January</v>
      </c>
      <c r="J3">
        <f>YEAR(Transactions[[#This Row],[Date]])</f>
        <v>2024</v>
      </c>
      <c r="K3" t="str">
        <f>TEXT(Transactions[[#This Row],[Date]],"MMMM YYYYY")</f>
        <v>January 2024</v>
      </c>
      <c r="L3" s="5">
        <f>IF(Transactions[[#This Row],[Type]]="Income",Transactions[[#This Row],[Amount]],-Transactions[[#This Row],[Amount]])</f>
        <v>-757.19</v>
      </c>
      <c r="M3">
        <f>IF(Transactions[[#This Row],[Type]]="Income",1,0)</f>
        <v>0</v>
      </c>
    </row>
    <row r="4" spans="1:13" x14ac:dyDescent="0.3">
      <c r="A4" s="2">
        <v>45292</v>
      </c>
      <c r="B4" s="1" t="s">
        <v>217</v>
      </c>
      <c r="C4" t="s">
        <v>13</v>
      </c>
      <c r="D4" t="s">
        <v>10</v>
      </c>
      <c r="E4" t="s">
        <v>14</v>
      </c>
      <c r="F4" s="5">
        <v>87571.16</v>
      </c>
      <c r="G4" t="s">
        <v>15</v>
      </c>
      <c r="H4">
        <f>MONTH(Transactions[[#This Row],[Date]])</f>
        <v>1</v>
      </c>
      <c r="I4" t="str">
        <f>TEXT(Transactions[[#This Row],[Date]],"MMMM")</f>
        <v>January</v>
      </c>
      <c r="J4">
        <f>YEAR(Transactions[[#This Row],[Date]])</f>
        <v>2024</v>
      </c>
      <c r="K4" t="str">
        <f>TEXT(Transactions[[#This Row],[Date]],"MMMM YYYYY")</f>
        <v>January 2024</v>
      </c>
      <c r="L4" s="5">
        <f>IF(Transactions[[#This Row],[Type]]="Income",Transactions[[#This Row],[Amount]],-Transactions[[#This Row],[Amount]])</f>
        <v>87571.16</v>
      </c>
      <c r="M4">
        <f>IF(Transactions[[#This Row],[Type]]="Income",1,0)</f>
        <v>1</v>
      </c>
    </row>
    <row r="5" spans="1:13" x14ac:dyDescent="0.3">
      <c r="A5" s="2">
        <v>45292</v>
      </c>
      <c r="B5" s="1" t="s">
        <v>345</v>
      </c>
      <c r="C5" t="s">
        <v>6</v>
      </c>
      <c r="D5" t="s">
        <v>16</v>
      </c>
      <c r="E5" t="s">
        <v>17</v>
      </c>
      <c r="F5" s="5">
        <v>544.88</v>
      </c>
      <c r="G5" t="s">
        <v>12</v>
      </c>
      <c r="H5">
        <f>MONTH(Transactions[[#This Row],[Date]])</f>
        <v>1</v>
      </c>
      <c r="I5" t="str">
        <f>TEXT(Transactions[[#This Row],[Date]],"MMMM")</f>
        <v>January</v>
      </c>
      <c r="J5">
        <f>YEAR(Transactions[[#This Row],[Date]])</f>
        <v>2024</v>
      </c>
      <c r="K5" t="str">
        <f>TEXT(Transactions[[#This Row],[Date]],"MMMM YYYYY")</f>
        <v>January 2024</v>
      </c>
      <c r="L5" s="5">
        <f>IF(Transactions[[#This Row],[Type]]="Income",Transactions[[#This Row],[Amount]],-Transactions[[#This Row],[Amount]])</f>
        <v>-544.88</v>
      </c>
      <c r="M5">
        <f>IF(Transactions[[#This Row],[Type]]="Income",1,0)</f>
        <v>0</v>
      </c>
    </row>
    <row r="6" spans="1:13" x14ac:dyDescent="0.3">
      <c r="A6" s="2">
        <v>45293</v>
      </c>
      <c r="B6" s="1" t="s">
        <v>109</v>
      </c>
      <c r="C6" t="s">
        <v>6</v>
      </c>
      <c r="D6" t="s">
        <v>16</v>
      </c>
      <c r="E6" t="s">
        <v>18</v>
      </c>
      <c r="F6" s="5">
        <v>4170.59</v>
      </c>
      <c r="G6" t="s">
        <v>19</v>
      </c>
      <c r="H6">
        <f>MONTH(Transactions[[#This Row],[Date]])</f>
        <v>1</v>
      </c>
      <c r="I6" t="str">
        <f>TEXT(Transactions[[#This Row],[Date]],"MMMM")</f>
        <v>January</v>
      </c>
      <c r="J6">
        <f>YEAR(Transactions[[#This Row],[Date]])</f>
        <v>2024</v>
      </c>
      <c r="K6" t="str">
        <f>TEXT(Transactions[[#This Row],[Date]],"MMMM YYYYY")</f>
        <v>January 2024</v>
      </c>
      <c r="L6" s="5">
        <f>IF(Transactions[[#This Row],[Type]]="Income",Transactions[[#This Row],[Amount]],-Transactions[[#This Row],[Amount]])</f>
        <v>-4170.59</v>
      </c>
      <c r="M6">
        <f>IF(Transactions[[#This Row],[Type]]="Income",1,0)</f>
        <v>0</v>
      </c>
    </row>
    <row r="7" spans="1:13" x14ac:dyDescent="0.3">
      <c r="A7" s="2">
        <v>45293</v>
      </c>
      <c r="B7" s="1" t="s">
        <v>64</v>
      </c>
      <c r="C7" t="s">
        <v>6</v>
      </c>
      <c r="D7" t="s">
        <v>16</v>
      </c>
      <c r="E7" t="s">
        <v>20</v>
      </c>
      <c r="F7" s="5">
        <v>3106.53</v>
      </c>
      <c r="G7" t="s">
        <v>19</v>
      </c>
      <c r="H7">
        <f>MONTH(Transactions[[#This Row],[Date]])</f>
        <v>1</v>
      </c>
      <c r="I7" t="str">
        <f>TEXT(Transactions[[#This Row],[Date]],"MMMM")</f>
        <v>January</v>
      </c>
      <c r="J7">
        <f>YEAR(Transactions[[#This Row],[Date]])</f>
        <v>2024</v>
      </c>
      <c r="K7" t="str">
        <f>TEXT(Transactions[[#This Row],[Date]],"MMMM YYYYY")</f>
        <v>January 2024</v>
      </c>
      <c r="L7" s="5">
        <f>IF(Transactions[[#This Row],[Type]]="Income",Transactions[[#This Row],[Amount]],-Transactions[[#This Row],[Amount]])</f>
        <v>-3106.53</v>
      </c>
      <c r="M7">
        <f>IF(Transactions[[#This Row],[Type]]="Income",1,0)</f>
        <v>0</v>
      </c>
    </row>
    <row r="8" spans="1:13" x14ac:dyDescent="0.3">
      <c r="A8" s="2">
        <v>45294</v>
      </c>
      <c r="B8" s="1" t="s">
        <v>346</v>
      </c>
      <c r="C8" t="s">
        <v>6</v>
      </c>
      <c r="D8" t="s">
        <v>16</v>
      </c>
      <c r="E8" t="s">
        <v>21</v>
      </c>
      <c r="F8" s="5">
        <v>1491.58</v>
      </c>
      <c r="G8" t="s">
        <v>12</v>
      </c>
      <c r="H8">
        <f>MONTH(Transactions[[#This Row],[Date]])</f>
        <v>1</v>
      </c>
      <c r="I8" t="str">
        <f>TEXT(Transactions[[#This Row],[Date]],"MMMM")</f>
        <v>January</v>
      </c>
      <c r="J8">
        <f>YEAR(Transactions[[#This Row],[Date]])</f>
        <v>2024</v>
      </c>
      <c r="K8" t="str">
        <f>TEXT(Transactions[[#This Row],[Date]],"MMMM YYYYY")</f>
        <v>January 2024</v>
      </c>
      <c r="L8" s="5">
        <f>IF(Transactions[[#This Row],[Type]]="Income",Transactions[[#This Row],[Amount]],-Transactions[[#This Row],[Amount]])</f>
        <v>-1491.58</v>
      </c>
      <c r="M8">
        <f>IF(Transactions[[#This Row],[Type]]="Income",1,0)</f>
        <v>0</v>
      </c>
    </row>
    <row r="9" spans="1:13" x14ac:dyDescent="0.3">
      <c r="A9" s="2">
        <v>45294</v>
      </c>
      <c r="B9" s="1" t="s">
        <v>322</v>
      </c>
      <c r="C9" t="s">
        <v>6</v>
      </c>
      <c r="D9" t="s">
        <v>22</v>
      </c>
      <c r="E9" t="s">
        <v>17</v>
      </c>
      <c r="F9" s="5">
        <v>1943.19</v>
      </c>
      <c r="G9" t="s">
        <v>23</v>
      </c>
      <c r="H9">
        <f>MONTH(Transactions[[#This Row],[Date]])</f>
        <v>1</v>
      </c>
      <c r="I9" t="str">
        <f>TEXT(Transactions[[#This Row],[Date]],"MMMM")</f>
        <v>January</v>
      </c>
      <c r="J9">
        <f>YEAR(Transactions[[#This Row],[Date]])</f>
        <v>2024</v>
      </c>
      <c r="K9" t="str">
        <f>TEXT(Transactions[[#This Row],[Date]],"MMMM YYYYY")</f>
        <v>January 2024</v>
      </c>
      <c r="L9" s="5">
        <f>IF(Transactions[[#This Row],[Type]]="Income",Transactions[[#This Row],[Amount]],-Transactions[[#This Row],[Amount]])</f>
        <v>-1943.19</v>
      </c>
      <c r="M9">
        <f>IF(Transactions[[#This Row],[Type]]="Income",1,0)</f>
        <v>0</v>
      </c>
    </row>
    <row r="10" spans="1:13" x14ac:dyDescent="0.3">
      <c r="A10" s="2">
        <v>45295</v>
      </c>
      <c r="B10" s="1" t="s">
        <v>347</v>
      </c>
      <c r="C10" t="s">
        <v>6</v>
      </c>
      <c r="D10" t="s">
        <v>24</v>
      </c>
      <c r="E10" t="s">
        <v>20</v>
      </c>
      <c r="F10" s="5">
        <v>3057.35</v>
      </c>
      <c r="G10" t="s">
        <v>9</v>
      </c>
      <c r="H10">
        <f>MONTH(Transactions[[#This Row],[Date]])</f>
        <v>1</v>
      </c>
      <c r="I10" t="str">
        <f>TEXT(Transactions[[#This Row],[Date]],"MMMM")</f>
        <v>January</v>
      </c>
      <c r="J10">
        <f>YEAR(Transactions[[#This Row],[Date]])</f>
        <v>2024</v>
      </c>
      <c r="K10" t="str">
        <f>TEXT(Transactions[[#This Row],[Date]],"MMMM YYYYY")</f>
        <v>January 2024</v>
      </c>
      <c r="L10" s="5">
        <f>IF(Transactions[[#This Row],[Type]]="Income",Transactions[[#This Row],[Amount]],-Transactions[[#This Row],[Amount]])</f>
        <v>-3057.35</v>
      </c>
      <c r="M10">
        <f>IF(Transactions[[#This Row],[Type]]="Income",1,0)</f>
        <v>0</v>
      </c>
    </row>
    <row r="11" spans="1:13" x14ac:dyDescent="0.3">
      <c r="A11" s="2">
        <v>45295</v>
      </c>
      <c r="B11" s="1" t="s">
        <v>348</v>
      </c>
      <c r="C11" t="s">
        <v>6</v>
      </c>
      <c r="D11" t="s">
        <v>24</v>
      </c>
      <c r="E11" t="s">
        <v>25</v>
      </c>
      <c r="F11" s="5">
        <v>4746.9799999999996</v>
      </c>
      <c r="G11" t="s">
        <v>23</v>
      </c>
      <c r="H11">
        <f>MONTH(Transactions[[#This Row],[Date]])</f>
        <v>1</v>
      </c>
      <c r="I11" t="str">
        <f>TEXT(Transactions[[#This Row],[Date]],"MMMM")</f>
        <v>January</v>
      </c>
      <c r="J11">
        <f>YEAR(Transactions[[#This Row],[Date]])</f>
        <v>2024</v>
      </c>
      <c r="K11" t="str">
        <f>TEXT(Transactions[[#This Row],[Date]],"MMMM YYYYY")</f>
        <v>January 2024</v>
      </c>
      <c r="L11" s="5">
        <f>IF(Transactions[[#This Row],[Type]]="Income",Transactions[[#This Row],[Amount]],-Transactions[[#This Row],[Amount]])</f>
        <v>-4746.9799999999996</v>
      </c>
      <c r="M11">
        <f>IF(Transactions[[#This Row],[Type]]="Income",1,0)</f>
        <v>0</v>
      </c>
    </row>
    <row r="12" spans="1:13" x14ac:dyDescent="0.3">
      <c r="A12" s="2">
        <v>45295</v>
      </c>
      <c r="B12" s="1" t="s">
        <v>349</v>
      </c>
      <c r="C12" t="s">
        <v>6</v>
      </c>
      <c r="D12" t="s">
        <v>26</v>
      </c>
      <c r="E12" t="s">
        <v>27</v>
      </c>
      <c r="F12" s="5">
        <v>1557.84</v>
      </c>
      <c r="G12" t="s">
        <v>9</v>
      </c>
      <c r="H12">
        <f>MONTH(Transactions[[#This Row],[Date]])</f>
        <v>1</v>
      </c>
      <c r="I12" t="str">
        <f>TEXT(Transactions[[#This Row],[Date]],"MMMM")</f>
        <v>January</v>
      </c>
      <c r="J12">
        <f>YEAR(Transactions[[#This Row],[Date]])</f>
        <v>2024</v>
      </c>
      <c r="K12" t="str">
        <f>TEXT(Transactions[[#This Row],[Date]],"MMMM YYYYY")</f>
        <v>January 2024</v>
      </c>
      <c r="L12" s="5">
        <f>IF(Transactions[[#This Row],[Type]]="Income",Transactions[[#This Row],[Amount]],-Transactions[[#This Row],[Amount]])</f>
        <v>-1557.84</v>
      </c>
      <c r="M12">
        <f>IF(Transactions[[#This Row],[Type]]="Income",1,0)</f>
        <v>0</v>
      </c>
    </row>
    <row r="13" spans="1:13" x14ac:dyDescent="0.3">
      <c r="A13" s="2">
        <v>45295</v>
      </c>
      <c r="B13" s="1" t="s">
        <v>350</v>
      </c>
      <c r="C13" t="s">
        <v>6</v>
      </c>
      <c r="D13" t="s">
        <v>28</v>
      </c>
      <c r="E13" t="s">
        <v>29</v>
      </c>
      <c r="F13" s="5">
        <v>3069.48</v>
      </c>
      <c r="G13" t="s">
        <v>23</v>
      </c>
      <c r="H13">
        <f>MONTH(Transactions[[#This Row],[Date]])</f>
        <v>1</v>
      </c>
      <c r="I13" t="str">
        <f>TEXT(Transactions[[#This Row],[Date]],"MMMM")</f>
        <v>January</v>
      </c>
      <c r="J13">
        <f>YEAR(Transactions[[#This Row],[Date]])</f>
        <v>2024</v>
      </c>
      <c r="K13" t="str">
        <f>TEXT(Transactions[[#This Row],[Date]],"MMMM YYYYY")</f>
        <v>January 2024</v>
      </c>
      <c r="L13" s="5">
        <f>IF(Transactions[[#This Row],[Type]]="Income",Transactions[[#This Row],[Amount]],-Transactions[[#This Row],[Amount]])</f>
        <v>-3069.48</v>
      </c>
      <c r="M13">
        <f>IF(Transactions[[#This Row],[Type]]="Income",1,0)</f>
        <v>0</v>
      </c>
    </row>
    <row r="14" spans="1:13" x14ac:dyDescent="0.3">
      <c r="A14" s="2">
        <v>45296</v>
      </c>
      <c r="B14" s="1" t="s">
        <v>263</v>
      </c>
      <c r="C14" t="s">
        <v>6</v>
      </c>
      <c r="D14" t="s">
        <v>16</v>
      </c>
      <c r="E14" t="s">
        <v>30</v>
      </c>
      <c r="F14" s="5">
        <v>1330.96</v>
      </c>
      <c r="G14" t="s">
        <v>23</v>
      </c>
      <c r="H14">
        <f>MONTH(Transactions[[#This Row],[Date]])</f>
        <v>1</v>
      </c>
      <c r="I14" t="str">
        <f>TEXT(Transactions[[#This Row],[Date]],"MMMM")</f>
        <v>January</v>
      </c>
      <c r="J14">
        <f>YEAR(Transactions[[#This Row],[Date]])</f>
        <v>2024</v>
      </c>
      <c r="K14" t="str">
        <f>TEXT(Transactions[[#This Row],[Date]],"MMMM YYYYY")</f>
        <v>January 2024</v>
      </c>
      <c r="L14" s="5">
        <f>IF(Transactions[[#This Row],[Type]]="Income",Transactions[[#This Row],[Amount]],-Transactions[[#This Row],[Amount]])</f>
        <v>-1330.96</v>
      </c>
      <c r="M14">
        <f>IF(Transactions[[#This Row],[Type]]="Income",1,0)</f>
        <v>0</v>
      </c>
    </row>
    <row r="15" spans="1:13" x14ac:dyDescent="0.3">
      <c r="A15" s="2">
        <v>45296</v>
      </c>
      <c r="B15" s="1" t="s">
        <v>163</v>
      </c>
      <c r="C15" t="s">
        <v>6</v>
      </c>
      <c r="D15" t="s">
        <v>31</v>
      </c>
      <c r="E15" t="s">
        <v>32</v>
      </c>
      <c r="F15" s="5">
        <v>1079.31</v>
      </c>
      <c r="G15" t="s">
        <v>23</v>
      </c>
      <c r="H15">
        <f>MONTH(Transactions[[#This Row],[Date]])</f>
        <v>1</v>
      </c>
      <c r="I15" t="str">
        <f>TEXT(Transactions[[#This Row],[Date]],"MMMM")</f>
        <v>January</v>
      </c>
      <c r="J15">
        <f>YEAR(Transactions[[#This Row],[Date]])</f>
        <v>2024</v>
      </c>
      <c r="K15" t="str">
        <f>TEXT(Transactions[[#This Row],[Date]],"MMMM YYYYY")</f>
        <v>January 2024</v>
      </c>
      <c r="L15" s="5">
        <f>IF(Transactions[[#This Row],[Type]]="Income",Transactions[[#This Row],[Amount]],-Transactions[[#This Row],[Amount]])</f>
        <v>-1079.31</v>
      </c>
      <c r="M15">
        <f>IF(Transactions[[#This Row],[Type]]="Income",1,0)</f>
        <v>0</v>
      </c>
    </row>
    <row r="16" spans="1:13" x14ac:dyDescent="0.3">
      <c r="A16" s="2">
        <v>45296</v>
      </c>
      <c r="B16" s="1" t="s">
        <v>87</v>
      </c>
      <c r="C16" t="s">
        <v>6</v>
      </c>
      <c r="D16" t="s">
        <v>16</v>
      </c>
      <c r="E16" t="s">
        <v>25</v>
      </c>
      <c r="F16" s="5">
        <v>3886.91</v>
      </c>
      <c r="G16" t="s">
        <v>19</v>
      </c>
      <c r="H16">
        <f>MONTH(Transactions[[#This Row],[Date]])</f>
        <v>1</v>
      </c>
      <c r="I16" t="str">
        <f>TEXT(Transactions[[#This Row],[Date]],"MMMM")</f>
        <v>January</v>
      </c>
      <c r="J16">
        <f>YEAR(Transactions[[#This Row],[Date]])</f>
        <v>2024</v>
      </c>
      <c r="K16" t="str">
        <f>TEXT(Transactions[[#This Row],[Date]],"MMMM YYYYY")</f>
        <v>January 2024</v>
      </c>
      <c r="L16" s="5">
        <f>IF(Transactions[[#This Row],[Type]]="Income",Transactions[[#This Row],[Amount]],-Transactions[[#This Row],[Amount]])</f>
        <v>-3886.91</v>
      </c>
      <c r="M16">
        <f>IF(Transactions[[#This Row],[Type]]="Income",1,0)</f>
        <v>0</v>
      </c>
    </row>
    <row r="17" spans="1:13" x14ac:dyDescent="0.3">
      <c r="A17" s="2">
        <v>45297</v>
      </c>
      <c r="B17" s="1" t="s">
        <v>351</v>
      </c>
      <c r="C17" t="s">
        <v>6</v>
      </c>
      <c r="D17" t="s">
        <v>33</v>
      </c>
      <c r="E17" t="s">
        <v>18</v>
      </c>
      <c r="F17" s="5">
        <v>2873.7</v>
      </c>
      <c r="G17" t="s">
        <v>23</v>
      </c>
      <c r="H17">
        <f>MONTH(Transactions[[#This Row],[Date]])</f>
        <v>1</v>
      </c>
      <c r="I17" t="str">
        <f>TEXT(Transactions[[#This Row],[Date]],"MMMM")</f>
        <v>January</v>
      </c>
      <c r="J17">
        <f>YEAR(Transactions[[#This Row],[Date]])</f>
        <v>2024</v>
      </c>
      <c r="K17" t="str">
        <f>TEXT(Transactions[[#This Row],[Date]],"MMMM YYYYY")</f>
        <v>January 2024</v>
      </c>
      <c r="L17" s="5">
        <f>IF(Transactions[[#This Row],[Type]]="Income",Transactions[[#This Row],[Amount]],-Transactions[[#This Row],[Amount]])</f>
        <v>-2873.7</v>
      </c>
      <c r="M17">
        <f>IF(Transactions[[#This Row],[Type]]="Income",1,0)</f>
        <v>0</v>
      </c>
    </row>
    <row r="18" spans="1:13" x14ac:dyDescent="0.3">
      <c r="A18" s="2">
        <v>45297</v>
      </c>
      <c r="B18" s="1" t="s">
        <v>293</v>
      </c>
      <c r="C18" t="s">
        <v>6</v>
      </c>
      <c r="D18" t="s">
        <v>16</v>
      </c>
      <c r="E18" t="s">
        <v>18</v>
      </c>
      <c r="F18" s="5">
        <v>4230.4399999999996</v>
      </c>
      <c r="G18" t="s">
        <v>9</v>
      </c>
      <c r="H18">
        <f>MONTH(Transactions[[#This Row],[Date]])</f>
        <v>1</v>
      </c>
      <c r="I18" t="str">
        <f>TEXT(Transactions[[#This Row],[Date]],"MMMM")</f>
        <v>January</v>
      </c>
      <c r="J18">
        <f>YEAR(Transactions[[#This Row],[Date]])</f>
        <v>2024</v>
      </c>
      <c r="K18" t="str">
        <f>TEXT(Transactions[[#This Row],[Date]],"MMMM YYYYY")</f>
        <v>January 2024</v>
      </c>
      <c r="L18" s="5">
        <f>IF(Transactions[[#This Row],[Type]]="Income",Transactions[[#This Row],[Amount]],-Transactions[[#This Row],[Amount]])</f>
        <v>-4230.4399999999996</v>
      </c>
      <c r="M18">
        <f>IF(Transactions[[#This Row],[Type]]="Income",1,0)</f>
        <v>0</v>
      </c>
    </row>
    <row r="19" spans="1:13" x14ac:dyDescent="0.3">
      <c r="A19" s="2">
        <v>45298</v>
      </c>
      <c r="B19" s="1" t="s">
        <v>352</v>
      </c>
      <c r="C19" t="s">
        <v>6</v>
      </c>
      <c r="D19" t="s">
        <v>26</v>
      </c>
      <c r="E19" t="s">
        <v>21</v>
      </c>
      <c r="F19" s="5">
        <v>1516.55</v>
      </c>
      <c r="G19" t="s">
        <v>9</v>
      </c>
      <c r="H19">
        <f>MONTH(Transactions[[#This Row],[Date]])</f>
        <v>1</v>
      </c>
      <c r="I19" t="str">
        <f>TEXT(Transactions[[#This Row],[Date]],"MMMM")</f>
        <v>January</v>
      </c>
      <c r="J19">
        <f>YEAR(Transactions[[#This Row],[Date]])</f>
        <v>2024</v>
      </c>
      <c r="K19" t="str">
        <f>TEXT(Transactions[[#This Row],[Date]],"MMMM YYYYY")</f>
        <v>January 2024</v>
      </c>
      <c r="L19" s="5">
        <f>IF(Transactions[[#This Row],[Type]]="Income",Transactions[[#This Row],[Amount]],-Transactions[[#This Row],[Amount]])</f>
        <v>-1516.55</v>
      </c>
      <c r="M19">
        <f>IF(Transactions[[#This Row],[Type]]="Income",1,0)</f>
        <v>0</v>
      </c>
    </row>
    <row r="20" spans="1:13" x14ac:dyDescent="0.3">
      <c r="A20" s="2">
        <v>45298</v>
      </c>
      <c r="B20" s="1" t="s">
        <v>353</v>
      </c>
      <c r="C20" t="s">
        <v>6</v>
      </c>
      <c r="D20" t="s">
        <v>26</v>
      </c>
      <c r="E20" t="s">
        <v>18</v>
      </c>
      <c r="F20" s="5">
        <v>1815.93</v>
      </c>
      <c r="G20" t="s">
        <v>23</v>
      </c>
      <c r="H20">
        <f>MONTH(Transactions[[#This Row],[Date]])</f>
        <v>1</v>
      </c>
      <c r="I20" t="str">
        <f>TEXT(Transactions[[#This Row],[Date]],"MMMM")</f>
        <v>January</v>
      </c>
      <c r="J20">
        <f>YEAR(Transactions[[#This Row],[Date]])</f>
        <v>2024</v>
      </c>
      <c r="K20" t="str">
        <f>TEXT(Transactions[[#This Row],[Date]],"MMMM YYYYY")</f>
        <v>January 2024</v>
      </c>
      <c r="L20" s="5">
        <f>IF(Transactions[[#This Row],[Type]]="Income",Transactions[[#This Row],[Amount]],-Transactions[[#This Row],[Amount]])</f>
        <v>-1815.93</v>
      </c>
      <c r="M20">
        <f>IF(Transactions[[#This Row],[Type]]="Income",1,0)</f>
        <v>0</v>
      </c>
    </row>
    <row r="21" spans="1:13" x14ac:dyDescent="0.3">
      <c r="A21" s="2">
        <v>45299</v>
      </c>
      <c r="B21" s="1" t="s">
        <v>354</v>
      </c>
      <c r="C21" t="s">
        <v>6</v>
      </c>
      <c r="D21" t="s">
        <v>16</v>
      </c>
      <c r="E21" t="s">
        <v>21</v>
      </c>
      <c r="F21" s="5">
        <v>3872.61</v>
      </c>
      <c r="G21" t="s">
        <v>23</v>
      </c>
      <c r="H21">
        <f>MONTH(Transactions[[#This Row],[Date]])</f>
        <v>1</v>
      </c>
      <c r="I21" t="str">
        <f>TEXT(Transactions[[#This Row],[Date]],"MMMM")</f>
        <v>January</v>
      </c>
      <c r="J21">
        <f>YEAR(Transactions[[#This Row],[Date]])</f>
        <v>2024</v>
      </c>
      <c r="K21" t="str">
        <f>TEXT(Transactions[[#This Row],[Date]],"MMMM YYYYY")</f>
        <v>January 2024</v>
      </c>
      <c r="L21" s="5">
        <f>IF(Transactions[[#This Row],[Type]]="Income",Transactions[[#This Row],[Amount]],-Transactions[[#This Row],[Amount]])</f>
        <v>-3872.61</v>
      </c>
      <c r="M21">
        <f>IF(Transactions[[#This Row],[Type]]="Income",1,0)</f>
        <v>0</v>
      </c>
    </row>
    <row r="22" spans="1:13" x14ac:dyDescent="0.3">
      <c r="A22" s="2">
        <v>45300</v>
      </c>
      <c r="B22" s="1" t="s">
        <v>84</v>
      </c>
      <c r="C22" t="s">
        <v>6</v>
      </c>
      <c r="D22" t="s">
        <v>16</v>
      </c>
      <c r="E22" t="s">
        <v>8</v>
      </c>
      <c r="F22" s="5">
        <v>1034.27</v>
      </c>
      <c r="G22" t="s">
        <v>23</v>
      </c>
      <c r="H22">
        <f>MONTH(Transactions[[#This Row],[Date]])</f>
        <v>1</v>
      </c>
      <c r="I22" t="str">
        <f>TEXT(Transactions[[#This Row],[Date]],"MMMM")</f>
        <v>January</v>
      </c>
      <c r="J22">
        <f>YEAR(Transactions[[#This Row],[Date]])</f>
        <v>2024</v>
      </c>
      <c r="K22" t="str">
        <f>TEXT(Transactions[[#This Row],[Date]],"MMMM YYYYY")</f>
        <v>January 2024</v>
      </c>
      <c r="L22" s="5">
        <f>IF(Transactions[[#This Row],[Type]]="Income",Transactions[[#This Row],[Amount]],-Transactions[[#This Row],[Amount]])</f>
        <v>-1034.27</v>
      </c>
      <c r="M22">
        <f>IF(Transactions[[#This Row],[Type]]="Income",1,0)</f>
        <v>0</v>
      </c>
    </row>
    <row r="23" spans="1:13" x14ac:dyDescent="0.3">
      <c r="A23" s="2">
        <v>45300</v>
      </c>
      <c r="B23" s="1" t="s">
        <v>355</v>
      </c>
      <c r="C23" t="s">
        <v>6</v>
      </c>
      <c r="D23" t="s">
        <v>31</v>
      </c>
      <c r="E23" t="s">
        <v>30</v>
      </c>
      <c r="F23" s="5">
        <v>3049.5</v>
      </c>
      <c r="G23" t="s">
        <v>19</v>
      </c>
      <c r="H23">
        <f>MONTH(Transactions[[#This Row],[Date]])</f>
        <v>1</v>
      </c>
      <c r="I23" t="str">
        <f>TEXT(Transactions[[#This Row],[Date]],"MMMM")</f>
        <v>January</v>
      </c>
      <c r="J23">
        <f>YEAR(Transactions[[#This Row],[Date]])</f>
        <v>2024</v>
      </c>
      <c r="K23" t="str">
        <f>TEXT(Transactions[[#This Row],[Date]],"MMMM YYYYY")</f>
        <v>January 2024</v>
      </c>
      <c r="L23" s="5">
        <f>IF(Transactions[[#This Row],[Type]]="Income",Transactions[[#This Row],[Amount]],-Transactions[[#This Row],[Amount]])</f>
        <v>-3049.5</v>
      </c>
      <c r="M23">
        <f>IF(Transactions[[#This Row],[Type]]="Income",1,0)</f>
        <v>0</v>
      </c>
    </row>
    <row r="24" spans="1:13" x14ac:dyDescent="0.3">
      <c r="A24" s="2">
        <v>45300</v>
      </c>
      <c r="B24" s="1" t="s">
        <v>158</v>
      </c>
      <c r="C24" t="s">
        <v>6</v>
      </c>
      <c r="D24" t="s">
        <v>22</v>
      </c>
      <c r="E24" t="s">
        <v>21</v>
      </c>
      <c r="F24" s="5">
        <v>4579.05</v>
      </c>
      <c r="G24" t="s">
        <v>9</v>
      </c>
      <c r="H24">
        <f>MONTH(Transactions[[#This Row],[Date]])</f>
        <v>1</v>
      </c>
      <c r="I24" t="str">
        <f>TEXT(Transactions[[#This Row],[Date]],"MMMM")</f>
        <v>January</v>
      </c>
      <c r="J24">
        <f>YEAR(Transactions[[#This Row],[Date]])</f>
        <v>2024</v>
      </c>
      <c r="K24" t="str">
        <f>TEXT(Transactions[[#This Row],[Date]],"MMMM YYYYY")</f>
        <v>January 2024</v>
      </c>
      <c r="L24" s="5">
        <f>IF(Transactions[[#This Row],[Type]]="Income",Transactions[[#This Row],[Amount]],-Transactions[[#This Row],[Amount]])</f>
        <v>-4579.05</v>
      </c>
      <c r="M24">
        <f>IF(Transactions[[#This Row],[Type]]="Income",1,0)</f>
        <v>0</v>
      </c>
    </row>
    <row r="25" spans="1:13" x14ac:dyDescent="0.3">
      <c r="A25" s="2">
        <v>45300</v>
      </c>
      <c r="B25" s="1" t="s">
        <v>288</v>
      </c>
      <c r="C25" t="s">
        <v>6</v>
      </c>
      <c r="D25" t="s">
        <v>34</v>
      </c>
      <c r="E25" t="s">
        <v>25</v>
      </c>
      <c r="F25" s="5">
        <v>522.28</v>
      </c>
      <c r="G25" t="s">
        <v>12</v>
      </c>
      <c r="H25">
        <f>MONTH(Transactions[[#This Row],[Date]])</f>
        <v>1</v>
      </c>
      <c r="I25" t="str">
        <f>TEXT(Transactions[[#This Row],[Date]],"MMMM")</f>
        <v>January</v>
      </c>
      <c r="J25">
        <f>YEAR(Transactions[[#This Row],[Date]])</f>
        <v>2024</v>
      </c>
      <c r="K25" t="str">
        <f>TEXT(Transactions[[#This Row],[Date]],"MMMM YYYYY")</f>
        <v>January 2024</v>
      </c>
      <c r="L25" s="5">
        <f>IF(Transactions[[#This Row],[Type]]="Income",Transactions[[#This Row],[Amount]],-Transactions[[#This Row],[Amount]])</f>
        <v>-522.28</v>
      </c>
      <c r="M25">
        <f>IF(Transactions[[#This Row],[Type]]="Income",1,0)</f>
        <v>0</v>
      </c>
    </row>
    <row r="26" spans="1:13" x14ac:dyDescent="0.3">
      <c r="A26" s="2">
        <v>45301</v>
      </c>
      <c r="B26" s="1" t="s">
        <v>179</v>
      </c>
      <c r="C26" t="s">
        <v>6</v>
      </c>
      <c r="D26" t="s">
        <v>34</v>
      </c>
      <c r="E26" t="s">
        <v>20</v>
      </c>
      <c r="F26" s="5">
        <v>3661.55</v>
      </c>
      <c r="G26" t="s">
        <v>23</v>
      </c>
      <c r="H26">
        <f>MONTH(Transactions[[#This Row],[Date]])</f>
        <v>1</v>
      </c>
      <c r="I26" t="str">
        <f>TEXT(Transactions[[#This Row],[Date]],"MMMM")</f>
        <v>January</v>
      </c>
      <c r="J26">
        <f>YEAR(Transactions[[#This Row],[Date]])</f>
        <v>2024</v>
      </c>
      <c r="K26" t="str">
        <f>TEXT(Transactions[[#This Row],[Date]],"MMMM YYYYY")</f>
        <v>January 2024</v>
      </c>
      <c r="L26" s="5">
        <f>IF(Transactions[[#This Row],[Type]]="Income",Transactions[[#This Row],[Amount]],-Transactions[[#This Row],[Amount]])</f>
        <v>-3661.55</v>
      </c>
      <c r="M26">
        <f>IF(Transactions[[#This Row],[Type]]="Income",1,0)</f>
        <v>0</v>
      </c>
    </row>
    <row r="27" spans="1:13" x14ac:dyDescent="0.3">
      <c r="A27" s="2">
        <v>45301</v>
      </c>
      <c r="B27" s="1" t="s">
        <v>85</v>
      </c>
      <c r="C27" t="s">
        <v>6</v>
      </c>
      <c r="D27" t="s">
        <v>28</v>
      </c>
      <c r="E27" t="s">
        <v>17</v>
      </c>
      <c r="F27" s="5">
        <v>2387.46</v>
      </c>
      <c r="G27" t="s">
        <v>9</v>
      </c>
      <c r="H27">
        <f>MONTH(Transactions[[#This Row],[Date]])</f>
        <v>1</v>
      </c>
      <c r="I27" t="str">
        <f>TEXT(Transactions[[#This Row],[Date]],"MMMM")</f>
        <v>January</v>
      </c>
      <c r="J27">
        <f>YEAR(Transactions[[#This Row],[Date]])</f>
        <v>2024</v>
      </c>
      <c r="K27" t="str">
        <f>TEXT(Transactions[[#This Row],[Date]],"MMMM YYYYY")</f>
        <v>January 2024</v>
      </c>
      <c r="L27" s="5">
        <f>IF(Transactions[[#This Row],[Type]]="Income",Transactions[[#This Row],[Amount]],-Transactions[[#This Row],[Amount]])</f>
        <v>-2387.46</v>
      </c>
      <c r="M27">
        <f>IF(Transactions[[#This Row],[Type]]="Income",1,0)</f>
        <v>0</v>
      </c>
    </row>
    <row r="28" spans="1:13" x14ac:dyDescent="0.3">
      <c r="A28" s="2">
        <v>45301</v>
      </c>
      <c r="B28" s="1" t="s">
        <v>243</v>
      </c>
      <c r="C28" t="s">
        <v>6</v>
      </c>
      <c r="D28" t="s">
        <v>35</v>
      </c>
      <c r="E28" t="s">
        <v>17</v>
      </c>
      <c r="F28" s="5">
        <v>3815.89</v>
      </c>
      <c r="G28" t="s">
        <v>19</v>
      </c>
      <c r="H28">
        <f>MONTH(Transactions[[#This Row],[Date]])</f>
        <v>1</v>
      </c>
      <c r="I28" t="str">
        <f>TEXT(Transactions[[#This Row],[Date]],"MMMM")</f>
        <v>January</v>
      </c>
      <c r="J28">
        <f>YEAR(Transactions[[#This Row],[Date]])</f>
        <v>2024</v>
      </c>
      <c r="K28" t="str">
        <f>TEXT(Transactions[[#This Row],[Date]],"MMMM YYYYY")</f>
        <v>January 2024</v>
      </c>
      <c r="L28" s="5">
        <f>IF(Transactions[[#This Row],[Type]]="Income",Transactions[[#This Row],[Amount]],-Transactions[[#This Row],[Amount]])</f>
        <v>-3815.89</v>
      </c>
      <c r="M28">
        <f>IF(Transactions[[#This Row],[Type]]="Income",1,0)</f>
        <v>0</v>
      </c>
    </row>
    <row r="29" spans="1:13" x14ac:dyDescent="0.3">
      <c r="A29" s="2">
        <v>45302</v>
      </c>
      <c r="B29" s="1" t="s">
        <v>356</v>
      </c>
      <c r="C29" t="s">
        <v>6</v>
      </c>
      <c r="D29" t="s">
        <v>7</v>
      </c>
      <c r="E29" t="s">
        <v>29</v>
      </c>
      <c r="F29" s="5">
        <v>250.15</v>
      </c>
      <c r="G29" t="s">
        <v>12</v>
      </c>
      <c r="H29">
        <f>MONTH(Transactions[[#This Row],[Date]])</f>
        <v>1</v>
      </c>
      <c r="I29" t="str">
        <f>TEXT(Transactions[[#This Row],[Date]],"MMMM")</f>
        <v>January</v>
      </c>
      <c r="J29">
        <f>YEAR(Transactions[[#This Row],[Date]])</f>
        <v>2024</v>
      </c>
      <c r="K29" t="str">
        <f>TEXT(Transactions[[#This Row],[Date]],"MMMM YYYYY")</f>
        <v>January 2024</v>
      </c>
      <c r="L29" s="5">
        <f>IF(Transactions[[#This Row],[Type]]="Income",Transactions[[#This Row],[Amount]],-Transactions[[#This Row],[Amount]])</f>
        <v>-250.15</v>
      </c>
      <c r="M29">
        <f>IF(Transactions[[#This Row],[Type]]="Income",1,0)</f>
        <v>0</v>
      </c>
    </row>
    <row r="30" spans="1:13" x14ac:dyDescent="0.3">
      <c r="A30" s="2">
        <v>45302</v>
      </c>
      <c r="B30" s="1" t="s">
        <v>357</v>
      </c>
      <c r="C30" t="s">
        <v>6</v>
      </c>
      <c r="D30" t="s">
        <v>24</v>
      </c>
      <c r="E30" t="s">
        <v>27</v>
      </c>
      <c r="F30" s="5">
        <v>2224.7199999999998</v>
      </c>
      <c r="G30" t="s">
        <v>12</v>
      </c>
      <c r="H30">
        <f>MONTH(Transactions[[#This Row],[Date]])</f>
        <v>1</v>
      </c>
      <c r="I30" t="str">
        <f>TEXT(Transactions[[#This Row],[Date]],"MMMM")</f>
        <v>January</v>
      </c>
      <c r="J30">
        <f>YEAR(Transactions[[#This Row],[Date]])</f>
        <v>2024</v>
      </c>
      <c r="K30" t="str">
        <f>TEXT(Transactions[[#This Row],[Date]],"MMMM YYYYY")</f>
        <v>January 2024</v>
      </c>
      <c r="L30" s="5">
        <f>IF(Transactions[[#This Row],[Type]]="Income",Transactions[[#This Row],[Amount]],-Transactions[[#This Row],[Amount]])</f>
        <v>-2224.7199999999998</v>
      </c>
      <c r="M30">
        <f>IF(Transactions[[#This Row],[Type]]="Income",1,0)</f>
        <v>0</v>
      </c>
    </row>
    <row r="31" spans="1:13" x14ac:dyDescent="0.3">
      <c r="A31" s="2">
        <v>45302</v>
      </c>
      <c r="B31" s="1" t="s">
        <v>88</v>
      </c>
      <c r="C31" t="s">
        <v>6</v>
      </c>
      <c r="D31" t="s">
        <v>16</v>
      </c>
      <c r="E31" t="s">
        <v>29</v>
      </c>
      <c r="F31" s="5">
        <v>2403.08</v>
      </c>
      <c r="G31" t="s">
        <v>9</v>
      </c>
      <c r="H31">
        <f>MONTH(Transactions[[#This Row],[Date]])</f>
        <v>1</v>
      </c>
      <c r="I31" t="str">
        <f>TEXT(Transactions[[#This Row],[Date]],"MMMM")</f>
        <v>January</v>
      </c>
      <c r="J31">
        <f>YEAR(Transactions[[#This Row],[Date]])</f>
        <v>2024</v>
      </c>
      <c r="K31" t="str">
        <f>TEXT(Transactions[[#This Row],[Date]],"MMMM YYYYY")</f>
        <v>January 2024</v>
      </c>
      <c r="L31" s="5">
        <f>IF(Transactions[[#This Row],[Type]]="Income",Transactions[[#This Row],[Amount]],-Transactions[[#This Row],[Amount]])</f>
        <v>-2403.08</v>
      </c>
      <c r="M31">
        <f>IF(Transactions[[#This Row],[Type]]="Income",1,0)</f>
        <v>0</v>
      </c>
    </row>
    <row r="32" spans="1:13" x14ac:dyDescent="0.3">
      <c r="A32" s="2">
        <v>45303</v>
      </c>
      <c r="B32" s="1" t="s">
        <v>47</v>
      </c>
      <c r="C32" t="s">
        <v>6</v>
      </c>
      <c r="D32" t="s">
        <v>7</v>
      </c>
      <c r="E32" t="s">
        <v>21</v>
      </c>
      <c r="F32" s="5">
        <v>572.20000000000005</v>
      </c>
      <c r="G32" t="s">
        <v>23</v>
      </c>
      <c r="H32">
        <f>MONTH(Transactions[[#This Row],[Date]])</f>
        <v>1</v>
      </c>
      <c r="I32" t="str">
        <f>TEXT(Transactions[[#This Row],[Date]],"MMMM")</f>
        <v>January</v>
      </c>
      <c r="J32">
        <f>YEAR(Transactions[[#This Row],[Date]])</f>
        <v>2024</v>
      </c>
      <c r="K32" t="str">
        <f>TEXT(Transactions[[#This Row],[Date]],"MMMM YYYYY")</f>
        <v>January 2024</v>
      </c>
      <c r="L32" s="5">
        <f>IF(Transactions[[#This Row],[Type]]="Income",Transactions[[#This Row],[Amount]],-Transactions[[#This Row],[Amount]])</f>
        <v>-572.20000000000005</v>
      </c>
      <c r="M32">
        <f>IF(Transactions[[#This Row],[Type]]="Income",1,0)</f>
        <v>0</v>
      </c>
    </row>
    <row r="33" spans="1:13" x14ac:dyDescent="0.3">
      <c r="A33" s="2">
        <v>45303</v>
      </c>
      <c r="B33" s="1" t="s">
        <v>304</v>
      </c>
      <c r="C33" t="s">
        <v>6</v>
      </c>
      <c r="D33" t="s">
        <v>28</v>
      </c>
      <c r="E33" t="s">
        <v>32</v>
      </c>
      <c r="F33" s="5">
        <v>4408.32</v>
      </c>
      <c r="G33" t="s">
        <v>19</v>
      </c>
      <c r="H33">
        <f>MONTH(Transactions[[#This Row],[Date]])</f>
        <v>1</v>
      </c>
      <c r="I33" t="str">
        <f>TEXT(Transactions[[#This Row],[Date]],"MMMM")</f>
        <v>January</v>
      </c>
      <c r="J33">
        <f>YEAR(Transactions[[#This Row],[Date]])</f>
        <v>2024</v>
      </c>
      <c r="K33" t="str">
        <f>TEXT(Transactions[[#This Row],[Date]],"MMMM YYYYY")</f>
        <v>January 2024</v>
      </c>
      <c r="L33" s="5">
        <f>IF(Transactions[[#This Row],[Type]]="Income",Transactions[[#This Row],[Amount]],-Transactions[[#This Row],[Amount]])</f>
        <v>-4408.32</v>
      </c>
      <c r="M33">
        <f>IF(Transactions[[#This Row],[Type]]="Income",1,0)</f>
        <v>0</v>
      </c>
    </row>
    <row r="34" spans="1:13" x14ac:dyDescent="0.3">
      <c r="A34" s="2">
        <v>45303</v>
      </c>
      <c r="B34" s="1" t="s">
        <v>358</v>
      </c>
      <c r="C34" t="s">
        <v>6</v>
      </c>
      <c r="D34" t="s">
        <v>34</v>
      </c>
      <c r="E34" t="s">
        <v>20</v>
      </c>
      <c r="F34" s="5">
        <v>1284</v>
      </c>
      <c r="G34" t="s">
        <v>9</v>
      </c>
      <c r="H34">
        <f>MONTH(Transactions[[#This Row],[Date]])</f>
        <v>1</v>
      </c>
      <c r="I34" t="str">
        <f>TEXT(Transactions[[#This Row],[Date]],"MMMM")</f>
        <v>January</v>
      </c>
      <c r="J34">
        <f>YEAR(Transactions[[#This Row],[Date]])</f>
        <v>2024</v>
      </c>
      <c r="K34" t="str">
        <f>TEXT(Transactions[[#This Row],[Date]],"MMMM YYYYY")</f>
        <v>January 2024</v>
      </c>
      <c r="L34" s="5">
        <f>IF(Transactions[[#This Row],[Type]]="Income",Transactions[[#This Row],[Amount]],-Transactions[[#This Row],[Amount]])</f>
        <v>-1284</v>
      </c>
      <c r="M34">
        <f>IF(Transactions[[#This Row],[Type]]="Income",1,0)</f>
        <v>0</v>
      </c>
    </row>
    <row r="35" spans="1:13" x14ac:dyDescent="0.3">
      <c r="A35" s="2">
        <v>45303</v>
      </c>
      <c r="B35" s="1" t="s">
        <v>359</v>
      </c>
      <c r="C35" t="s">
        <v>6</v>
      </c>
      <c r="D35" t="s">
        <v>26</v>
      </c>
      <c r="E35" t="s">
        <v>11</v>
      </c>
      <c r="F35" s="5">
        <v>4717.13</v>
      </c>
      <c r="G35" t="s">
        <v>12</v>
      </c>
      <c r="H35">
        <f>MONTH(Transactions[[#This Row],[Date]])</f>
        <v>1</v>
      </c>
      <c r="I35" t="str">
        <f>TEXT(Transactions[[#This Row],[Date]],"MMMM")</f>
        <v>January</v>
      </c>
      <c r="J35">
        <f>YEAR(Transactions[[#This Row],[Date]])</f>
        <v>2024</v>
      </c>
      <c r="K35" t="str">
        <f>TEXT(Transactions[[#This Row],[Date]],"MMMM YYYYY")</f>
        <v>January 2024</v>
      </c>
      <c r="L35" s="5">
        <f>IF(Transactions[[#This Row],[Type]]="Income",Transactions[[#This Row],[Amount]],-Transactions[[#This Row],[Amount]])</f>
        <v>-4717.13</v>
      </c>
      <c r="M35">
        <f>IF(Transactions[[#This Row],[Type]]="Income",1,0)</f>
        <v>0</v>
      </c>
    </row>
    <row r="36" spans="1:13" x14ac:dyDescent="0.3">
      <c r="A36" s="2">
        <v>45304</v>
      </c>
      <c r="B36" s="1" t="s">
        <v>360</v>
      </c>
      <c r="C36" t="s">
        <v>6</v>
      </c>
      <c r="D36" t="s">
        <v>28</v>
      </c>
      <c r="E36" t="s">
        <v>11</v>
      </c>
      <c r="F36" s="5">
        <v>4468.17</v>
      </c>
      <c r="G36" t="s">
        <v>12</v>
      </c>
      <c r="H36">
        <f>MONTH(Transactions[[#This Row],[Date]])</f>
        <v>1</v>
      </c>
      <c r="I36" t="str">
        <f>TEXT(Transactions[[#This Row],[Date]],"MMMM")</f>
        <v>January</v>
      </c>
      <c r="J36">
        <f>YEAR(Transactions[[#This Row],[Date]])</f>
        <v>2024</v>
      </c>
      <c r="K36" t="str">
        <f>TEXT(Transactions[[#This Row],[Date]],"MMMM YYYYY")</f>
        <v>January 2024</v>
      </c>
      <c r="L36" s="5">
        <f>IF(Transactions[[#This Row],[Type]]="Income",Transactions[[#This Row],[Amount]],-Transactions[[#This Row],[Amount]])</f>
        <v>-4468.17</v>
      </c>
      <c r="M36">
        <f>IF(Transactions[[#This Row],[Type]]="Income",1,0)</f>
        <v>0</v>
      </c>
    </row>
    <row r="37" spans="1:13" x14ac:dyDescent="0.3">
      <c r="A37" s="2">
        <v>45304</v>
      </c>
      <c r="B37" s="1" t="s">
        <v>361</v>
      </c>
      <c r="C37" t="s">
        <v>6</v>
      </c>
      <c r="D37" t="s">
        <v>22</v>
      </c>
      <c r="E37" t="s">
        <v>29</v>
      </c>
      <c r="F37" s="5">
        <v>4485.6499999999996</v>
      </c>
      <c r="G37" t="s">
        <v>12</v>
      </c>
      <c r="H37">
        <f>MONTH(Transactions[[#This Row],[Date]])</f>
        <v>1</v>
      </c>
      <c r="I37" t="str">
        <f>TEXT(Transactions[[#This Row],[Date]],"MMMM")</f>
        <v>January</v>
      </c>
      <c r="J37">
        <f>YEAR(Transactions[[#This Row],[Date]])</f>
        <v>2024</v>
      </c>
      <c r="K37" t="str">
        <f>TEXT(Transactions[[#This Row],[Date]],"MMMM YYYYY")</f>
        <v>January 2024</v>
      </c>
      <c r="L37" s="5">
        <f>IF(Transactions[[#This Row],[Type]]="Income",Transactions[[#This Row],[Amount]],-Transactions[[#This Row],[Amount]])</f>
        <v>-4485.6499999999996</v>
      </c>
      <c r="M37">
        <f>IF(Transactions[[#This Row],[Type]]="Income",1,0)</f>
        <v>0</v>
      </c>
    </row>
    <row r="38" spans="1:13" x14ac:dyDescent="0.3">
      <c r="A38" s="2">
        <v>45304</v>
      </c>
      <c r="B38" s="1" t="s">
        <v>258</v>
      </c>
      <c r="C38" t="s">
        <v>6</v>
      </c>
      <c r="D38" t="s">
        <v>33</v>
      </c>
      <c r="E38" t="s">
        <v>30</v>
      </c>
      <c r="F38" s="5">
        <v>1178.28</v>
      </c>
      <c r="G38" t="s">
        <v>19</v>
      </c>
      <c r="H38">
        <f>MONTH(Transactions[[#This Row],[Date]])</f>
        <v>1</v>
      </c>
      <c r="I38" t="str">
        <f>TEXT(Transactions[[#This Row],[Date]],"MMMM")</f>
        <v>January</v>
      </c>
      <c r="J38">
        <f>YEAR(Transactions[[#This Row],[Date]])</f>
        <v>2024</v>
      </c>
      <c r="K38" t="str">
        <f>TEXT(Transactions[[#This Row],[Date]],"MMMM YYYYY")</f>
        <v>January 2024</v>
      </c>
      <c r="L38" s="5">
        <f>IF(Transactions[[#This Row],[Type]]="Income",Transactions[[#This Row],[Amount]],-Transactions[[#This Row],[Amount]])</f>
        <v>-1178.28</v>
      </c>
      <c r="M38">
        <f>IF(Transactions[[#This Row],[Type]]="Income",1,0)</f>
        <v>0</v>
      </c>
    </row>
    <row r="39" spans="1:13" x14ac:dyDescent="0.3">
      <c r="A39" s="2">
        <v>45304</v>
      </c>
      <c r="B39" s="1" t="s">
        <v>39</v>
      </c>
      <c r="C39" t="s">
        <v>6</v>
      </c>
      <c r="D39" t="s">
        <v>16</v>
      </c>
      <c r="E39" t="s">
        <v>21</v>
      </c>
      <c r="F39" s="5">
        <v>1558.67</v>
      </c>
      <c r="G39" t="s">
        <v>19</v>
      </c>
      <c r="H39">
        <f>MONTH(Transactions[[#This Row],[Date]])</f>
        <v>1</v>
      </c>
      <c r="I39" t="str">
        <f>TEXT(Transactions[[#This Row],[Date]],"MMMM")</f>
        <v>January</v>
      </c>
      <c r="J39">
        <f>YEAR(Transactions[[#This Row],[Date]])</f>
        <v>2024</v>
      </c>
      <c r="K39" t="str">
        <f>TEXT(Transactions[[#This Row],[Date]],"MMMM YYYYY")</f>
        <v>January 2024</v>
      </c>
      <c r="L39" s="5">
        <f>IF(Transactions[[#This Row],[Type]]="Income",Transactions[[#This Row],[Amount]],-Transactions[[#This Row],[Amount]])</f>
        <v>-1558.67</v>
      </c>
      <c r="M39">
        <f>IF(Transactions[[#This Row],[Type]]="Income",1,0)</f>
        <v>0</v>
      </c>
    </row>
    <row r="40" spans="1:13" x14ac:dyDescent="0.3">
      <c r="A40" s="2">
        <v>45305</v>
      </c>
      <c r="B40" s="1" t="s">
        <v>362</v>
      </c>
      <c r="C40" t="s">
        <v>6</v>
      </c>
      <c r="D40" t="s">
        <v>26</v>
      </c>
      <c r="E40" t="s">
        <v>20</v>
      </c>
      <c r="F40" s="5">
        <v>3477.56</v>
      </c>
      <c r="G40" t="s">
        <v>19</v>
      </c>
      <c r="H40">
        <f>MONTH(Transactions[[#This Row],[Date]])</f>
        <v>1</v>
      </c>
      <c r="I40" t="str">
        <f>TEXT(Transactions[[#This Row],[Date]],"MMMM")</f>
        <v>January</v>
      </c>
      <c r="J40">
        <f>YEAR(Transactions[[#This Row],[Date]])</f>
        <v>2024</v>
      </c>
      <c r="K40" t="str">
        <f>TEXT(Transactions[[#This Row],[Date]],"MMMM YYYYY")</f>
        <v>January 2024</v>
      </c>
      <c r="L40" s="5">
        <f>IF(Transactions[[#This Row],[Type]]="Income",Transactions[[#This Row],[Amount]],-Transactions[[#This Row],[Amount]])</f>
        <v>-3477.56</v>
      </c>
      <c r="M40">
        <f>IF(Transactions[[#This Row],[Type]]="Income",1,0)</f>
        <v>0</v>
      </c>
    </row>
    <row r="41" spans="1:13" x14ac:dyDescent="0.3">
      <c r="A41" s="2">
        <v>45305</v>
      </c>
      <c r="B41" s="1" t="s">
        <v>363</v>
      </c>
      <c r="C41" t="s">
        <v>6</v>
      </c>
      <c r="D41" t="s">
        <v>22</v>
      </c>
      <c r="E41" t="s">
        <v>8</v>
      </c>
      <c r="F41" s="5">
        <v>1649.85</v>
      </c>
      <c r="G41" t="s">
        <v>23</v>
      </c>
      <c r="H41">
        <f>MONTH(Transactions[[#This Row],[Date]])</f>
        <v>1</v>
      </c>
      <c r="I41" t="str">
        <f>TEXT(Transactions[[#This Row],[Date]],"MMMM")</f>
        <v>January</v>
      </c>
      <c r="J41">
        <f>YEAR(Transactions[[#This Row],[Date]])</f>
        <v>2024</v>
      </c>
      <c r="K41" t="str">
        <f>TEXT(Transactions[[#This Row],[Date]],"MMMM YYYYY")</f>
        <v>January 2024</v>
      </c>
      <c r="L41" s="5">
        <f>IF(Transactions[[#This Row],[Type]]="Income",Transactions[[#This Row],[Amount]],-Transactions[[#This Row],[Amount]])</f>
        <v>-1649.85</v>
      </c>
      <c r="M41">
        <f>IF(Transactions[[#This Row],[Type]]="Income",1,0)</f>
        <v>0</v>
      </c>
    </row>
    <row r="42" spans="1:13" x14ac:dyDescent="0.3">
      <c r="A42" s="2">
        <v>45305</v>
      </c>
      <c r="B42" s="1" t="s">
        <v>281</v>
      </c>
      <c r="C42" t="s">
        <v>6</v>
      </c>
      <c r="D42" t="s">
        <v>26</v>
      </c>
      <c r="E42" t="s">
        <v>11</v>
      </c>
      <c r="F42" s="5">
        <v>1849.97</v>
      </c>
      <c r="G42" t="s">
        <v>9</v>
      </c>
      <c r="H42">
        <f>MONTH(Transactions[[#This Row],[Date]])</f>
        <v>1</v>
      </c>
      <c r="I42" t="str">
        <f>TEXT(Transactions[[#This Row],[Date]],"MMMM")</f>
        <v>January</v>
      </c>
      <c r="J42">
        <f>YEAR(Transactions[[#This Row],[Date]])</f>
        <v>2024</v>
      </c>
      <c r="K42" t="str">
        <f>TEXT(Transactions[[#This Row],[Date]],"MMMM YYYYY")</f>
        <v>January 2024</v>
      </c>
      <c r="L42" s="5">
        <f>IF(Transactions[[#This Row],[Type]]="Income",Transactions[[#This Row],[Amount]],-Transactions[[#This Row],[Amount]])</f>
        <v>-1849.97</v>
      </c>
      <c r="M42">
        <f>IF(Transactions[[#This Row],[Type]]="Income",1,0)</f>
        <v>0</v>
      </c>
    </row>
    <row r="43" spans="1:13" x14ac:dyDescent="0.3">
      <c r="A43" s="2">
        <v>45305</v>
      </c>
      <c r="B43" s="1" t="s">
        <v>364</v>
      </c>
      <c r="C43" t="s">
        <v>6</v>
      </c>
      <c r="D43" t="s">
        <v>28</v>
      </c>
      <c r="E43" t="s">
        <v>29</v>
      </c>
      <c r="F43" s="5">
        <v>2511.38</v>
      </c>
      <c r="G43" t="s">
        <v>9</v>
      </c>
      <c r="H43">
        <f>MONTH(Transactions[[#This Row],[Date]])</f>
        <v>1</v>
      </c>
      <c r="I43" t="str">
        <f>TEXT(Transactions[[#This Row],[Date]],"MMMM")</f>
        <v>January</v>
      </c>
      <c r="J43">
        <f>YEAR(Transactions[[#This Row],[Date]])</f>
        <v>2024</v>
      </c>
      <c r="K43" t="str">
        <f>TEXT(Transactions[[#This Row],[Date]],"MMMM YYYYY")</f>
        <v>January 2024</v>
      </c>
      <c r="L43" s="5">
        <f>IF(Transactions[[#This Row],[Type]]="Income",Transactions[[#This Row],[Amount]],-Transactions[[#This Row],[Amount]])</f>
        <v>-2511.38</v>
      </c>
      <c r="M43">
        <f>IF(Transactions[[#This Row],[Type]]="Income",1,0)</f>
        <v>0</v>
      </c>
    </row>
    <row r="44" spans="1:13" x14ac:dyDescent="0.3">
      <c r="A44" s="2">
        <v>45306</v>
      </c>
      <c r="B44" s="1" t="s">
        <v>365</v>
      </c>
      <c r="C44" t="s">
        <v>6</v>
      </c>
      <c r="D44" t="s">
        <v>28</v>
      </c>
      <c r="E44" t="s">
        <v>30</v>
      </c>
      <c r="F44" s="5">
        <v>1370.57</v>
      </c>
      <c r="G44" t="s">
        <v>19</v>
      </c>
      <c r="H44">
        <f>MONTH(Transactions[[#This Row],[Date]])</f>
        <v>1</v>
      </c>
      <c r="I44" t="str">
        <f>TEXT(Transactions[[#This Row],[Date]],"MMMM")</f>
        <v>January</v>
      </c>
      <c r="J44">
        <f>YEAR(Transactions[[#This Row],[Date]])</f>
        <v>2024</v>
      </c>
      <c r="K44" t="str">
        <f>TEXT(Transactions[[#This Row],[Date]],"MMMM YYYYY")</f>
        <v>January 2024</v>
      </c>
      <c r="L44" s="5">
        <f>IF(Transactions[[#This Row],[Type]]="Income",Transactions[[#This Row],[Amount]],-Transactions[[#This Row],[Amount]])</f>
        <v>-1370.57</v>
      </c>
      <c r="M44">
        <f>IF(Transactions[[#This Row],[Type]]="Income",1,0)</f>
        <v>0</v>
      </c>
    </row>
    <row r="45" spans="1:13" x14ac:dyDescent="0.3">
      <c r="A45" s="2">
        <v>45307</v>
      </c>
      <c r="B45" s="1" t="s">
        <v>140</v>
      </c>
      <c r="C45" t="s">
        <v>6</v>
      </c>
      <c r="D45" t="s">
        <v>24</v>
      </c>
      <c r="E45" t="s">
        <v>29</v>
      </c>
      <c r="F45" s="5">
        <v>1429.3</v>
      </c>
      <c r="G45" t="s">
        <v>9</v>
      </c>
      <c r="H45">
        <f>MONTH(Transactions[[#This Row],[Date]])</f>
        <v>1</v>
      </c>
      <c r="I45" t="str">
        <f>TEXT(Transactions[[#This Row],[Date]],"MMMM")</f>
        <v>January</v>
      </c>
      <c r="J45">
        <f>YEAR(Transactions[[#This Row],[Date]])</f>
        <v>2024</v>
      </c>
      <c r="K45" t="str">
        <f>TEXT(Transactions[[#This Row],[Date]],"MMMM YYYYY")</f>
        <v>January 2024</v>
      </c>
      <c r="L45" s="5">
        <f>IF(Transactions[[#This Row],[Type]]="Income",Transactions[[#This Row],[Amount]],-Transactions[[#This Row],[Amount]])</f>
        <v>-1429.3</v>
      </c>
      <c r="M45">
        <f>IF(Transactions[[#This Row],[Type]]="Income",1,0)</f>
        <v>0</v>
      </c>
    </row>
    <row r="46" spans="1:13" x14ac:dyDescent="0.3">
      <c r="A46" s="2">
        <v>45307</v>
      </c>
      <c r="B46" s="1" t="s">
        <v>116</v>
      </c>
      <c r="C46" t="s">
        <v>6</v>
      </c>
      <c r="D46" t="s">
        <v>34</v>
      </c>
      <c r="E46" t="s">
        <v>25</v>
      </c>
      <c r="F46" s="5">
        <v>2678.13</v>
      </c>
      <c r="G46" t="s">
        <v>19</v>
      </c>
      <c r="H46">
        <f>MONTH(Transactions[[#This Row],[Date]])</f>
        <v>1</v>
      </c>
      <c r="I46" t="str">
        <f>TEXT(Transactions[[#This Row],[Date]],"MMMM")</f>
        <v>January</v>
      </c>
      <c r="J46">
        <f>YEAR(Transactions[[#This Row],[Date]])</f>
        <v>2024</v>
      </c>
      <c r="K46" t="str">
        <f>TEXT(Transactions[[#This Row],[Date]],"MMMM YYYYY")</f>
        <v>January 2024</v>
      </c>
      <c r="L46" s="5">
        <f>IF(Transactions[[#This Row],[Type]]="Income",Transactions[[#This Row],[Amount]],-Transactions[[#This Row],[Amount]])</f>
        <v>-2678.13</v>
      </c>
      <c r="M46">
        <f>IF(Transactions[[#This Row],[Type]]="Income",1,0)</f>
        <v>0</v>
      </c>
    </row>
    <row r="47" spans="1:13" x14ac:dyDescent="0.3">
      <c r="A47" s="2">
        <v>45308</v>
      </c>
      <c r="B47" s="1" t="s">
        <v>255</v>
      </c>
      <c r="C47" t="s">
        <v>6</v>
      </c>
      <c r="D47" t="s">
        <v>7</v>
      </c>
      <c r="E47" t="s">
        <v>30</v>
      </c>
      <c r="F47" s="5">
        <v>796.05</v>
      </c>
      <c r="G47" t="s">
        <v>12</v>
      </c>
      <c r="H47">
        <f>MONTH(Transactions[[#This Row],[Date]])</f>
        <v>1</v>
      </c>
      <c r="I47" t="str">
        <f>TEXT(Transactions[[#This Row],[Date]],"MMMM")</f>
        <v>January</v>
      </c>
      <c r="J47">
        <f>YEAR(Transactions[[#This Row],[Date]])</f>
        <v>2024</v>
      </c>
      <c r="K47" t="str">
        <f>TEXT(Transactions[[#This Row],[Date]],"MMMM YYYYY")</f>
        <v>January 2024</v>
      </c>
      <c r="L47" s="5">
        <f>IF(Transactions[[#This Row],[Type]]="Income",Transactions[[#This Row],[Amount]],-Transactions[[#This Row],[Amount]])</f>
        <v>-796.05</v>
      </c>
      <c r="M47">
        <f>IF(Transactions[[#This Row],[Type]]="Income",1,0)</f>
        <v>0</v>
      </c>
    </row>
    <row r="48" spans="1:13" x14ac:dyDescent="0.3">
      <c r="A48" s="2">
        <v>45308</v>
      </c>
      <c r="B48" s="1" t="s">
        <v>315</v>
      </c>
      <c r="C48" t="s">
        <v>6</v>
      </c>
      <c r="D48" t="s">
        <v>22</v>
      </c>
      <c r="E48" t="s">
        <v>30</v>
      </c>
      <c r="F48" s="5">
        <v>3654.67</v>
      </c>
      <c r="G48" t="s">
        <v>23</v>
      </c>
      <c r="H48">
        <f>MONTH(Transactions[[#This Row],[Date]])</f>
        <v>1</v>
      </c>
      <c r="I48" t="str">
        <f>TEXT(Transactions[[#This Row],[Date]],"MMMM")</f>
        <v>January</v>
      </c>
      <c r="J48">
        <f>YEAR(Transactions[[#This Row],[Date]])</f>
        <v>2024</v>
      </c>
      <c r="K48" t="str">
        <f>TEXT(Transactions[[#This Row],[Date]],"MMMM YYYYY")</f>
        <v>January 2024</v>
      </c>
      <c r="L48" s="5">
        <f>IF(Transactions[[#This Row],[Type]]="Income",Transactions[[#This Row],[Amount]],-Transactions[[#This Row],[Amount]])</f>
        <v>-3654.67</v>
      </c>
      <c r="M48">
        <f>IF(Transactions[[#This Row],[Type]]="Income",1,0)</f>
        <v>0</v>
      </c>
    </row>
    <row r="49" spans="1:13" x14ac:dyDescent="0.3">
      <c r="A49" s="2">
        <v>45308</v>
      </c>
      <c r="B49" s="1" t="s">
        <v>366</v>
      </c>
      <c r="C49" t="s">
        <v>6</v>
      </c>
      <c r="D49" t="s">
        <v>26</v>
      </c>
      <c r="E49" t="s">
        <v>29</v>
      </c>
      <c r="F49" s="5">
        <v>3377.07</v>
      </c>
      <c r="G49" t="s">
        <v>12</v>
      </c>
      <c r="H49">
        <f>MONTH(Transactions[[#This Row],[Date]])</f>
        <v>1</v>
      </c>
      <c r="I49" t="str">
        <f>TEXT(Transactions[[#This Row],[Date]],"MMMM")</f>
        <v>January</v>
      </c>
      <c r="J49">
        <f>YEAR(Transactions[[#This Row],[Date]])</f>
        <v>2024</v>
      </c>
      <c r="K49" t="str">
        <f>TEXT(Transactions[[#This Row],[Date]],"MMMM YYYYY")</f>
        <v>January 2024</v>
      </c>
      <c r="L49" s="5">
        <f>IF(Transactions[[#This Row],[Type]]="Income",Transactions[[#This Row],[Amount]],-Transactions[[#This Row],[Amount]])</f>
        <v>-3377.07</v>
      </c>
      <c r="M49">
        <f>IF(Transactions[[#This Row],[Type]]="Income",1,0)</f>
        <v>0</v>
      </c>
    </row>
    <row r="50" spans="1:13" x14ac:dyDescent="0.3">
      <c r="A50" s="2">
        <v>45308</v>
      </c>
      <c r="B50" s="1" t="s">
        <v>189</v>
      </c>
      <c r="C50" t="s">
        <v>6</v>
      </c>
      <c r="D50" t="s">
        <v>24</v>
      </c>
      <c r="E50" t="s">
        <v>25</v>
      </c>
      <c r="F50" s="5">
        <v>3185.97</v>
      </c>
      <c r="G50" t="s">
        <v>12</v>
      </c>
      <c r="H50">
        <f>MONTH(Transactions[[#This Row],[Date]])</f>
        <v>1</v>
      </c>
      <c r="I50" t="str">
        <f>TEXT(Transactions[[#This Row],[Date]],"MMMM")</f>
        <v>January</v>
      </c>
      <c r="J50">
        <f>YEAR(Transactions[[#This Row],[Date]])</f>
        <v>2024</v>
      </c>
      <c r="K50" t="str">
        <f>TEXT(Transactions[[#This Row],[Date]],"MMMM YYYYY")</f>
        <v>January 2024</v>
      </c>
      <c r="L50" s="5">
        <f>IF(Transactions[[#This Row],[Type]]="Income",Transactions[[#This Row],[Amount]],-Transactions[[#This Row],[Amount]])</f>
        <v>-3185.97</v>
      </c>
      <c r="M50">
        <f>IF(Transactions[[#This Row],[Type]]="Income",1,0)</f>
        <v>0</v>
      </c>
    </row>
    <row r="51" spans="1:13" x14ac:dyDescent="0.3">
      <c r="A51" s="2">
        <v>45309</v>
      </c>
      <c r="B51" s="1" t="s">
        <v>367</v>
      </c>
      <c r="C51" t="s">
        <v>6</v>
      </c>
      <c r="D51" t="s">
        <v>34</v>
      </c>
      <c r="E51" t="s">
        <v>17</v>
      </c>
      <c r="F51" s="5">
        <v>2974.92</v>
      </c>
      <c r="G51" t="s">
        <v>12</v>
      </c>
      <c r="H51">
        <f>MONTH(Transactions[[#This Row],[Date]])</f>
        <v>1</v>
      </c>
      <c r="I51" t="str">
        <f>TEXT(Transactions[[#This Row],[Date]],"MMMM")</f>
        <v>January</v>
      </c>
      <c r="J51">
        <f>YEAR(Transactions[[#This Row],[Date]])</f>
        <v>2024</v>
      </c>
      <c r="K51" t="str">
        <f>TEXT(Transactions[[#This Row],[Date]],"MMMM YYYYY")</f>
        <v>January 2024</v>
      </c>
      <c r="L51" s="5">
        <f>IF(Transactions[[#This Row],[Type]]="Income",Transactions[[#This Row],[Amount]],-Transactions[[#This Row],[Amount]])</f>
        <v>-2974.92</v>
      </c>
      <c r="M51">
        <f>IF(Transactions[[#This Row],[Type]]="Income",1,0)</f>
        <v>0</v>
      </c>
    </row>
    <row r="52" spans="1:13" x14ac:dyDescent="0.3">
      <c r="A52" s="2">
        <v>45309</v>
      </c>
      <c r="B52" s="1" t="s">
        <v>368</v>
      </c>
      <c r="C52" t="s">
        <v>6</v>
      </c>
      <c r="D52" t="s">
        <v>28</v>
      </c>
      <c r="E52" t="s">
        <v>27</v>
      </c>
      <c r="F52" s="5">
        <v>2584.86</v>
      </c>
      <c r="G52" t="s">
        <v>12</v>
      </c>
      <c r="H52">
        <f>MONTH(Transactions[[#This Row],[Date]])</f>
        <v>1</v>
      </c>
      <c r="I52" t="str">
        <f>TEXT(Transactions[[#This Row],[Date]],"MMMM")</f>
        <v>January</v>
      </c>
      <c r="J52">
        <f>YEAR(Transactions[[#This Row],[Date]])</f>
        <v>2024</v>
      </c>
      <c r="K52" t="str">
        <f>TEXT(Transactions[[#This Row],[Date]],"MMMM YYYYY")</f>
        <v>January 2024</v>
      </c>
      <c r="L52" s="5">
        <f>IF(Transactions[[#This Row],[Type]]="Income",Transactions[[#This Row],[Amount]],-Transactions[[#This Row],[Amount]])</f>
        <v>-2584.86</v>
      </c>
      <c r="M52">
        <f>IF(Transactions[[#This Row],[Type]]="Income",1,0)</f>
        <v>0</v>
      </c>
    </row>
    <row r="53" spans="1:13" x14ac:dyDescent="0.3">
      <c r="A53" s="2">
        <v>45310</v>
      </c>
      <c r="B53" s="1" t="s">
        <v>112</v>
      </c>
      <c r="C53" t="s">
        <v>6</v>
      </c>
      <c r="D53" t="s">
        <v>34</v>
      </c>
      <c r="E53" t="s">
        <v>11</v>
      </c>
      <c r="F53" s="5">
        <v>4705.59</v>
      </c>
      <c r="G53" t="s">
        <v>23</v>
      </c>
      <c r="H53">
        <f>MONTH(Transactions[[#This Row],[Date]])</f>
        <v>1</v>
      </c>
      <c r="I53" t="str">
        <f>TEXT(Transactions[[#This Row],[Date]],"MMMM")</f>
        <v>January</v>
      </c>
      <c r="J53">
        <f>YEAR(Transactions[[#This Row],[Date]])</f>
        <v>2024</v>
      </c>
      <c r="K53" t="str">
        <f>TEXT(Transactions[[#This Row],[Date]],"MMMM YYYYY")</f>
        <v>January 2024</v>
      </c>
      <c r="L53" s="5">
        <f>IF(Transactions[[#This Row],[Type]]="Income",Transactions[[#This Row],[Amount]],-Transactions[[#This Row],[Amount]])</f>
        <v>-4705.59</v>
      </c>
      <c r="M53">
        <f>IF(Transactions[[#This Row],[Type]]="Income",1,0)</f>
        <v>0</v>
      </c>
    </row>
    <row r="54" spans="1:13" x14ac:dyDescent="0.3">
      <c r="A54" s="2">
        <v>45310</v>
      </c>
      <c r="B54" s="1" t="s">
        <v>369</v>
      </c>
      <c r="C54" t="s">
        <v>6</v>
      </c>
      <c r="D54" t="s">
        <v>22</v>
      </c>
      <c r="E54" t="s">
        <v>25</v>
      </c>
      <c r="F54" s="5">
        <v>4196.67</v>
      </c>
      <c r="G54" t="s">
        <v>12</v>
      </c>
      <c r="H54">
        <f>MONTH(Transactions[[#This Row],[Date]])</f>
        <v>1</v>
      </c>
      <c r="I54" t="str">
        <f>TEXT(Transactions[[#This Row],[Date]],"MMMM")</f>
        <v>January</v>
      </c>
      <c r="J54">
        <f>YEAR(Transactions[[#This Row],[Date]])</f>
        <v>2024</v>
      </c>
      <c r="K54" t="str">
        <f>TEXT(Transactions[[#This Row],[Date]],"MMMM YYYYY")</f>
        <v>January 2024</v>
      </c>
      <c r="L54" s="5">
        <f>IF(Transactions[[#This Row],[Type]]="Income",Transactions[[#This Row],[Amount]],-Transactions[[#This Row],[Amount]])</f>
        <v>-4196.67</v>
      </c>
      <c r="M54">
        <f>IF(Transactions[[#This Row],[Type]]="Income",1,0)</f>
        <v>0</v>
      </c>
    </row>
    <row r="55" spans="1:13" x14ac:dyDescent="0.3">
      <c r="A55" s="2">
        <v>45310</v>
      </c>
      <c r="B55" s="1" t="s">
        <v>222</v>
      </c>
      <c r="C55" t="s">
        <v>6</v>
      </c>
      <c r="D55" t="s">
        <v>22</v>
      </c>
      <c r="E55" t="s">
        <v>21</v>
      </c>
      <c r="F55" s="5">
        <v>1084.9000000000001</v>
      </c>
      <c r="G55" t="s">
        <v>12</v>
      </c>
      <c r="H55">
        <f>MONTH(Transactions[[#This Row],[Date]])</f>
        <v>1</v>
      </c>
      <c r="I55" t="str">
        <f>TEXT(Transactions[[#This Row],[Date]],"MMMM")</f>
        <v>January</v>
      </c>
      <c r="J55">
        <f>YEAR(Transactions[[#This Row],[Date]])</f>
        <v>2024</v>
      </c>
      <c r="K55" t="str">
        <f>TEXT(Transactions[[#This Row],[Date]],"MMMM YYYYY")</f>
        <v>January 2024</v>
      </c>
      <c r="L55" s="5">
        <f>IF(Transactions[[#This Row],[Type]]="Income",Transactions[[#This Row],[Amount]],-Transactions[[#This Row],[Amount]])</f>
        <v>-1084.9000000000001</v>
      </c>
      <c r="M55">
        <f>IF(Transactions[[#This Row],[Type]]="Income",1,0)</f>
        <v>0</v>
      </c>
    </row>
    <row r="56" spans="1:13" x14ac:dyDescent="0.3">
      <c r="A56" s="2">
        <v>45310</v>
      </c>
      <c r="B56" s="1" t="s">
        <v>370</v>
      </c>
      <c r="C56" t="s">
        <v>6</v>
      </c>
      <c r="D56" t="s">
        <v>33</v>
      </c>
      <c r="E56" t="s">
        <v>17</v>
      </c>
      <c r="F56" s="5">
        <v>1181.32</v>
      </c>
      <c r="G56" t="s">
        <v>23</v>
      </c>
      <c r="H56">
        <f>MONTH(Transactions[[#This Row],[Date]])</f>
        <v>1</v>
      </c>
      <c r="I56" t="str">
        <f>TEXT(Transactions[[#This Row],[Date]],"MMMM")</f>
        <v>January</v>
      </c>
      <c r="J56">
        <f>YEAR(Transactions[[#This Row],[Date]])</f>
        <v>2024</v>
      </c>
      <c r="K56" t="str">
        <f>TEXT(Transactions[[#This Row],[Date]],"MMMM YYYYY")</f>
        <v>January 2024</v>
      </c>
      <c r="L56" s="5">
        <f>IF(Transactions[[#This Row],[Type]]="Income",Transactions[[#This Row],[Amount]],-Transactions[[#This Row],[Amount]])</f>
        <v>-1181.32</v>
      </c>
      <c r="M56">
        <f>IF(Transactions[[#This Row],[Type]]="Income",1,0)</f>
        <v>0</v>
      </c>
    </row>
    <row r="57" spans="1:13" x14ac:dyDescent="0.3">
      <c r="A57" s="2">
        <v>45311</v>
      </c>
      <c r="B57" s="1" t="s">
        <v>228</v>
      </c>
      <c r="C57" t="s">
        <v>6</v>
      </c>
      <c r="D57" t="s">
        <v>35</v>
      </c>
      <c r="E57" t="s">
        <v>11</v>
      </c>
      <c r="F57" s="5">
        <v>2671.77</v>
      </c>
      <c r="G57" t="s">
        <v>19</v>
      </c>
      <c r="H57">
        <f>MONTH(Transactions[[#This Row],[Date]])</f>
        <v>1</v>
      </c>
      <c r="I57" t="str">
        <f>TEXT(Transactions[[#This Row],[Date]],"MMMM")</f>
        <v>January</v>
      </c>
      <c r="J57">
        <f>YEAR(Transactions[[#This Row],[Date]])</f>
        <v>2024</v>
      </c>
      <c r="K57" t="str">
        <f>TEXT(Transactions[[#This Row],[Date]],"MMMM YYYYY")</f>
        <v>January 2024</v>
      </c>
      <c r="L57" s="5">
        <f>IF(Transactions[[#This Row],[Type]]="Income",Transactions[[#This Row],[Amount]],-Transactions[[#This Row],[Amount]])</f>
        <v>-2671.77</v>
      </c>
      <c r="M57">
        <f>IF(Transactions[[#This Row],[Type]]="Income",1,0)</f>
        <v>0</v>
      </c>
    </row>
    <row r="58" spans="1:13" x14ac:dyDescent="0.3">
      <c r="A58" s="2">
        <v>45311</v>
      </c>
      <c r="B58" s="1" t="s">
        <v>371</v>
      </c>
      <c r="C58" t="s">
        <v>6</v>
      </c>
      <c r="D58" t="s">
        <v>35</v>
      </c>
      <c r="E58" t="s">
        <v>20</v>
      </c>
      <c r="F58" s="5">
        <v>4507.07</v>
      </c>
      <c r="G58" t="s">
        <v>12</v>
      </c>
      <c r="H58">
        <f>MONTH(Transactions[[#This Row],[Date]])</f>
        <v>1</v>
      </c>
      <c r="I58" t="str">
        <f>TEXT(Transactions[[#This Row],[Date]],"MMMM")</f>
        <v>January</v>
      </c>
      <c r="J58">
        <f>YEAR(Transactions[[#This Row],[Date]])</f>
        <v>2024</v>
      </c>
      <c r="K58" t="str">
        <f>TEXT(Transactions[[#This Row],[Date]],"MMMM YYYYY")</f>
        <v>January 2024</v>
      </c>
      <c r="L58" s="5">
        <f>IF(Transactions[[#This Row],[Type]]="Income",Transactions[[#This Row],[Amount]],-Transactions[[#This Row],[Amount]])</f>
        <v>-4507.07</v>
      </c>
      <c r="M58">
        <f>IF(Transactions[[#This Row],[Type]]="Income",1,0)</f>
        <v>0</v>
      </c>
    </row>
    <row r="59" spans="1:13" x14ac:dyDescent="0.3">
      <c r="A59" s="2">
        <v>45312</v>
      </c>
      <c r="B59" s="1" t="s">
        <v>177</v>
      </c>
      <c r="C59" t="s">
        <v>6</v>
      </c>
      <c r="D59" t="s">
        <v>22</v>
      </c>
      <c r="E59" t="s">
        <v>17</v>
      </c>
      <c r="F59" s="5">
        <v>3516.77</v>
      </c>
      <c r="G59" t="s">
        <v>23</v>
      </c>
      <c r="H59">
        <f>MONTH(Transactions[[#This Row],[Date]])</f>
        <v>1</v>
      </c>
      <c r="I59" t="str">
        <f>TEXT(Transactions[[#This Row],[Date]],"MMMM")</f>
        <v>January</v>
      </c>
      <c r="J59">
        <f>YEAR(Transactions[[#This Row],[Date]])</f>
        <v>2024</v>
      </c>
      <c r="K59" t="str">
        <f>TEXT(Transactions[[#This Row],[Date]],"MMMM YYYYY")</f>
        <v>January 2024</v>
      </c>
      <c r="L59" s="5">
        <f>IF(Transactions[[#This Row],[Type]]="Income",Transactions[[#This Row],[Amount]],-Transactions[[#This Row],[Amount]])</f>
        <v>-3516.77</v>
      </c>
      <c r="M59">
        <f>IF(Transactions[[#This Row],[Type]]="Income",1,0)</f>
        <v>0</v>
      </c>
    </row>
    <row r="60" spans="1:13" x14ac:dyDescent="0.3">
      <c r="A60" s="2">
        <v>45312</v>
      </c>
      <c r="B60" s="1" t="s">
        <v>372</v>
      </c>
      <c r="C60" t="s">
        <v>6</v>
      </c>
      <c r="D60" t="s">
        <v>33</v>
      </c>
      <c r="E60" t="s">
        <v>18</v>
      </c>
      <c r="F60" s="5">
        <v>2052.3200000000002</v>
      </c>
      <c r="G60" t="s">
        <v>9</v>
      </c>
      <c r="H60">
        <f>MONTH(Transactions[[#This Row],[Date]])</f>
        <v>1</v>
      </c>
      <c r="I60" t="str">
        <f>TEXT(Transactions[[#This Row],[Date]],"MMMM")</f>
        <v>January</v>
      </c>
      <c r="J60">
        <f>YEAR(Transactions[[#This Row],[Date]])</f>
        <v>2024</v>
      </c>
      <c r="K60" t="str">
        <f>TEXT(Transactions[[#This Row],[Date]],"MMMM YYYYY")</f>
        <v>January 2024</v>
      </c>
      <c r="L60" s="5">
        <f>IF(Transactions[[#This Row],[Type]]="Income",Transactions[[#This Row],[Amount]],-Transactions[[#This Row],[Amount]])</f>
        <v>-2052.3200000000002</v>
      </c>
      <c r="M60">
        <f>IF(Transactions[[#This Row],[Type]]="Income",1,0)</f>
        <v>0</v>
      </c>
    </row>
    <row r="61" spans="1:13" x14ac:dyDescent="0.3">
      <c r="A61" s="2">
        <v>45312</v>
      </c>
      <c r="B61" s="1" t="s">
        <v>158</v>
      </c>
      <c r="C61" t="s">
        <v>6</v>
      </c>
      <c r="D61" t="s">
        <v>34</v>
      </c>
      <c r="E61" t="s">
        <v>8</v>
      </c>
      <c r="F61" s="5">
        <v>4681.3900000000003</v>
      </c>
      <c r="G61" t="s">
        <v>23</v>
      </c>
      <c r="H61">
        <f>MONTH(Transactions[[#This Row],[Date]])</f>
        <v>1</v>
      </c>
      <c r="I61" t="str">
        <f>TEXT(Transactions[[#This Row],[Date]],"MMMM")</f>
        <v>January</v>
      </c>
      <c r="J61">
        <f>YEAR(Transactions[[#This Row],[Date]])</f>
        <v>2024</v>
      </c>
      <c r="K61" t="str">
        <f>TEXT(Transactions[[#This Row],[Date]],"MMMM YYYYY")</f>
        <v>January 2024</v>
      </c>
      <c r="L61" s="5">
        <f>IF(Transactions[[#This Row],[Type]]="Income",Transactions[[#This Row],[Amount]],-Transactions[[#This Row],[Amount]])</f>
        <v>-4681.3900000000003</v>
      </c>
      <c r="M61">
        <f>IF(Transactions[[#This Row],[Type]]="Income",1,0)</f>
        <v>0</v>
      </c>
    </row>
    <row r="62" spans="1:13" x14ac:dyDescent="0.3">
      <c r="A62" s="2">
        <v>45313</v>
      </c>
      <c r="B62" s="1" t="s">
        <v>181</v>
      </c>
      <c r="C62" t="s">
        <v>6</v>
      </c>
      <c r="D62" t="s">
        <v>34</v>
      </c>
      <c r="E62" t="s">
        <v>17</v>
      </c>
      <c r="F62" s="5">
        <v>1892.8</v>
      </c>
      <c r="G62" t="s">
        <v>9</v>
      </c>
      <c r="H62">
        <f>MONTH(Transactions[[#This Row],[Date]])</f>
        <v>1</v>
      </c>
      <c r="I62" t="str">
        <f>TEXT(Transactions[[#This Row],[Date]],"MMMM")</f>
        <v>January</v>
      </c>
      <c r="J62">
        <f>YEAR(Transactions[[#This Row],[Date]])</f>
        <v>2024</v>
      </c>
      <c r="K62" t="str">
        <f>TEXT(Transactions[[#This Row],[Date]],"MMMM YYYYY")</f>
        <v>January 2024</v>
      </c>
      <c r="L62" s="5">
        <f>IF(Transactions[[#This Row],[Type]]="Income",Transactions[[#This Row],[Amount]],-Transactions[[#This Row],[Amount]])</f>
        <v>-1892.8</v>
      </c>
      <c r="M62">
        <f>IF(Transactions[[#This Row],[Type]]="Income",1,0)</f>
        <v>0</v>
      </c>
    </row>
    <row r="63" spans="1:13" x14ac:dyDescent="0.3">
      <c r="A63" s="2">
        <v>45313</v>
      </c>
      <c r="B63" s="1" t="s">
        <v>373</v>
      </c>
      <c r="C63" t="s">
        <v>6</v>
      </c>
      <c r="D63" t="s">
        <v>34</v>
      </c>
      <c r="E63" t="s">
        <v>25</v>
      </c>
      <c r="F63" s="5">
        <v>846</v>
      </c>
      <c r="G63" t="s">
        <v>19</v>
      </c>
      <c r="H63">
        <f>MONTH(Transactions[[#This Row],[Date]])</f>
        <v>1</v>
      </c>
      <c r="I63" t="str">
        <f>TEXT(Transactions[[#This Row],[Date]],"MMMM")</f>
        <v>January</v>
      </c>
      <c r="J63">
        <f>YEAR(Transactions[[#This Row],[Date]])</f>
        <v>2024</v>
      </c>
      <c r="K63" t="str">
        <f>TEXT(Transactions[[#This Row],[Date]],"MMMM YYYYY")</f>
        <v>January 2024</v>
      </c>
      <c r="L63" s="5">
        <f>IF(Transactions[[#This Row],[Type]]="Income",Transactions[[#This Row],[Amount]],-Transactions[[#This Row],[Amount]])</f>
        <v>-846</v>
      </c>
      <c r="M63">
        <f>IF(Transactions[[#This Row],[Type]]="Income",1,0)</f>
        <v>0</v>
      </c>
    </row>
    <row r="64" spans="1:13" x14ac:dyDescent="0.3">
      <c r="A64" s="2">
        <v>45314</v>
      </c>
      <c r="B64" s="1" t="s">
        <v>171</v>
      </c>
      <c r="C64" t="s">
        <v>6</v>
      </c>
      <c r="D64" t="s">
        <v>34</v>
      </c>
      <c r="E64" t="s">
        <v>21</v>
      </c>
      <c r="F64" s="5">
        <v>920.83</v>
      </c>
      <c r="G64" t="s">
        <v>23</v>
      </c>
      <c r="H64">
        <f>MONTH(Transactions[[#This Row],[Date]])</f>
        <v>1</v>
      </c>
      <c r="I64" t="str">
        <f>TEXT(Transactions[[#This Row],[Date]],"MMMM")</f>
        <v>January</v>
      </c>
      <c r="J64">
        <f>YEAR(Transactions[[#This Row],[Date]])</f>
        <v>2024</v>
      </c>
      <c r="K64" t="str">
        <f>TEXT(Transactions[[#This Row],[Date]],"MMMM YYYYY")</f>
        <v>January 2024</v>
      </c>
      <c r="L64" s="5">
        <f>IF(Transactions[[#This Row],[Type]]="Income",Transactions[[#This Row],[Amount]],-Transactions[[#This Row],[Amount]])</f>
        <v>-920.83</v>
      </c>
      <c r="M64">
        <f>IF(Transactions[[#This Row],[Type]]="Income",1,0)</f>
        <v>0</v>
      </c>
    </row>
    <row r="65" spans="1:13" x14ac:dyDescent="0.3">
      <c r="A65" s="2">
        <v>45314</v>
      </c>
      <c r="B65" s="1" t="s">
        <v>253</v>
      </c>
      <c r="C65" t="s">
        <v>6</v>
      </c>
      <c r="D65" t="s">
        <v>28</v>
      </c>
      <c r="E65" t="s">
        <v>20</v>
      </c>
      <c r="F65" s="5">
        <v>935.17</v>
      </c>
      <c r="G65" t="s">
        <v>23</v>
      </c>
      <c r="H65">
        <f>MONTH(Transactions[[#This Row],[Date]])</f>
        <v>1</v>
      </c>
      <c r="I65" t="str">
        <f>TEXT(Transactions[[#This Row],[Date]],"MMMM")</f>
        <v>January</v>
      </c>
      <c r="J65">
        <f>YEAR(Transactions[[#This Row],[Date]])</f>
        <v>2024</v>
      </c>
      <c r="K65" t="str">
        <f>TEXT(Transactions[[#This Row],[Date]],"MMMM YYYYY")</f>
        <v>January 2024</v>
      </c>
      <c r="L65" s="5">
        <f>IF(Transactions[[#This Row],[Type]]="Income",Transactions[[#This Row],[Amount]],-Transactions[[#This Row],[Amount]])</f>
        <v>-935.17</v>
      </c>
      <c r="M65">
        <f>IF(Transactions[[#This Row],[Type]]="Income",1,0)</f>
        <v>0</v>
      </c>
    </row>
    <row r="66" spans="1:13" x14ac:dyDescent="0.3">
      <c r="A66" s="2">
        <v>45315</v>
      </c>
      <c r="B66" s="1" t="s">
        <v>151</v>
      </c>
      <c r="C66" t="s">
        <v>6</v>
      </c>
      <c r="D66" t="s">
        <v>31</v>
      </c>
      <c r="E66" t="s">
        <v>17</v>
      </c>
      <c r="F66" s="5">
        <v>3305.18</v>
      </c>
      <c r="G66" t="s">
        <v>9</v>
      </c>
      <c r="H66">
        <f>MONTH(Transactions[[#This Row],[Date]])</f>
        <v>1</v>
      </c>
      <c r="I66" t="str">
        <f>TEXT(Transactions[[#This Row],[Date]],"MMMM")</f>
        <v>January</v>
      </c>
      <c r="J66">
        <f>YEAR(Transactions[[#This Row],[Date]])</f>
        <v>2024</v>
      </c>
      <c r="K66" t="str">
        <f>TEXT(Transactions[[#This Row],[Date]],"MMMM YYYYY")</f>
        <v>January 2024</v>
      </c>
      <c r="L66" s="5">
        <f>IF(Transactions[[#This Row],[Type]]="Income",Transactions[[#This Row],[Amount]],-Transactions[[#This Row],[Amount]])</f>
        <v>-3305.18</v>
      </c>
      <c r="M66">
        <f>IF(Transactions[[#This Row],[Type]]="Income",1,0)</f>
        <v>0</v>
      </c>
    </row>
    <row r="67" spans="1:13" x14ac:dyDescent="0.3">
      <c r="A67" s="2">
        <v>45315</v>
      </c>
      <c r="B67" s="1" t="s">
        <v>320</v>
      </c>
      <c r="C67" t="s">
        <v>6</v>
      </c>
      <c r="D67" t="s">
        <v>26</v>
      </c>
      <c r="E67" t="s">
        <v>8</v>
      </c>
      <c r="F67" s="5">
        <v>1870.19</v>
      </c>
      <c r="G67" t="s">
        <v>12</v>
      </c>
      <c r="H67">
        <f>MONTH(Transactions[[#This Row],[Date]])</f>
        <v>1</v>
      </c>
      <c r="I67" t="str">
        <f>TEXT(Transactions[[#This Row],[Date]],"MMMM")</f>
        <v>January</v>
      </c>
      <c r="J67">
        <f>YEAR(Transactions[[#This Row],[Date]])</f>
        <v>2024</v>
      </c>
      <c r="K67" t="str">
        <f>TEXT(Transactions[[#This Row],[Date]],"MMMM YYYYY")</f>
        <v>January 2024</v>
      </c>
      <c r="L67" s="5">
        <f>IF(Transactions[[#This Row],[Type]]="Income",Transactions[[#This Row],[Amount]],-Transactions[[#This Row],[Amount]])</f>
        <v>-1870.19</v>
      </c>
      <c r="M67">
        <f>IF(Transactions[[#This Row],[Type]]="Income",1,0)</f>
        <v>0</v>
      </c>
    </row>
    <row r="68" spans="1:13" x14ac:dyDescent="0.3">
      <c r="A68" s="2">
        <v>45315</v>
      </c>
      <c r="B68" s="1" t="s">
        <v>103</v>
      </c>
      <c r="C68" t="s">
        <v>6</v>
      </c>
      <c r="D68" t="s">
        <v>28</v>
      </c>
      <c r="E68" t="s">
        <v>32</v>
      </c>
      <c r="F68" s="5">
        <v>4895.5200000000004</v>
      </c>
      <c r="G68" t="s">
        <v>12</v>
      </c>
      <c r="H68">
        <f>MONTH(Transactions[[#This Row],[Date]])</f>
        <v>1</v>
      </c>
      <c r="I68" t="str">
        <f>TEXT(Transactions[[#This Row],[Date]],"MMMM")</f>
        <v>January</v>
      </c>
      <c r="J68">
        <f>YEAR(Transactions[[#This Row],[Date]])</f>
        <v>2024</v>
      </c>
      <c r="K68" t="str">
        <f>TEXT(Transactions[[#This Row],[Date]],"MMMM YYYYY")</f>
        <v>January 2024</v>
      </c>
      <c r="L68" s="5">
        <f>IF(Transactions[[#This Row],[Type]]="Income",Transactions[[#This Row],[Amount]],-Transactions[[#This Row],[Amount]])</f>
        <v>-4895.5200000000004</v>
      </c>
      <c r="M68">
        <f>IF(Transactions[[#This Row],[Type]]="Income",1,0)</f>
        <v>0</v>
      </c>
    </row>
    <row r="69" spans="1:13" x14ac:dyDescent="0.3">
      <c r="A69" s="2">
        <v>45315</v>
      </c>
      <c r="B69" s="1" t="s">
        <v>113</v>
      </c>
      <c r="C69" t="s">
        <v>6</v>
      </c>
      <c r="D69" t="s">
        <v>33</v>
      </c>
      <c r="E69" t="s">
        <v>8</v>
      </c>
      <c r="F69" s="5">
        <v>2200.25</v>
      </c>
      <c r="G69" t="s">
        <v>9</v>
      </c>
      <c r="H69">
        <f>MONTH(Transactions[[#This Row],[Date]])</f>
        <v>1</v>
      </c>
      <c r="I69" t="str">
        <f>TEXT(Transactions[[#This Row],[Date]],"MMMM")</f>
        <v>January</v>
      </c>
      <c r="J69">
        <f>YEAR(Transactions[[#This Row],[Date]])</f>
        <v>2024</v>
      </c>
      <c r="K69" t="str">
        <f>TEXT(Transactions[[#This Row],[Date]],"MMMM YYYYY")</f>
        <v>January 2024</v>
      </c>
      <c r="L69" s="5">
        <f>IF(Transactions[[#This Row],[Type]]="Income",Transactions[[#This Row],[Amount]],-Transactions[[#This Row],[Amount]])</f>
        <v>-2200.25</v>
      </c>
      <c r="M69">
        <f>IF(Transactions[[#This Row],[Type]]="Income",1,0)</f>
        <v>0</v>
      </c>
    </row>
    <row r="70" spans="1:13" x14ac:dyDescent="0.3">
      <c r="A70" s="2">
        <v>45316</v>
      </c>
      <c r="B70" s="1" t="s">
        <v>374</v>
      </c>
      <c r="C70" t="s">
        <v>6</v>
      </c>
      <c r="D70" t="s">
        <v>34</v>
      </c>
      <c r="E70" t="s">
        <v>30</v>
      </c>
      <c r="F70" s="5">
        <v>1016.45</v>
      </c>
      <c r="G70" t="s">
        <v>9</v>
      </c>
      <c r="H70">
        <f>MONTH(Transactions[[#This Row],[Date]])</f>
        <v>1</v>
      </c>
      <c r="I70" t="str">
        <f>TEXT(Transactions[[#This Row],[Date]],"MMMM")</f>
        <v>January</v>
      </c>
      <c r="J70">
        <f>YEAR(Transactions[[#This Row],[Date]])</f>
        <v>2024</v>
      </c>
      <c r="K70" t="str">
        <f>TEXT(Transactions[[#This Row],[Date]],"MMMM YYYYY")</f>
        <v>January 2024</v>
      </c>
      <c r="L70" s="5">
        <f>IF(Transactions[[#This Row],[Type]]="Income",Transactions[[#This Row],[Amount]],-Transactions[[#This Row],[Amount]])</f>
        <v>-1016.45</v>
      </c>
      <c r="M70">
        <f>IF(Transactions[[#This Row],[Type]]="Income",1,0)</f>
        <v>0</v>
      </c>
    </row>
    <row r="71" spans="1:13" x14ac:dyDescent="0.3">
      <c r="A71" s="2">
        <v>45316</v>
      </c>
      <c r="B71" s="1" t="s">
        <v>375</v>
      </c>
      <c r="C71" t="s">
        <v>6</v>
      </c>
      <c r="D71" t="s">
        <v>24</v>
      </c>
      <c r="E71" t="s">
        <v>11</v>
      </c>
      <c r="F71" s="5">
        <v>170.36</v>
      </c>
      <c r="G71" t="s">
        <v>9</v>
      </c>
      <c r="H71">
        <f>MONTH(Transactions[[#This Row],[Date]])</f>
        <v>1</v>
      </c>
      <c r="I71" t="str">
        <f>TEXT(Transactions[[#This Row],[Date]],"MMMM")</f>
        <v>January</v>
      </c>
      <c r="J71">
        <f>YEAR(Transactions[[#This Row],[Date]])</f>
        <v>2024</v>
      </c>
      <c r="K71" t="str">
        <f>TEXT(Transactions[[#This Row],[Date]],"MMMM YYYYY")</f>
        <v>January 2024</v>
      </c>
      <c r="L71" s="5">
        <f>IF(Transactions[[#This Row],[Type]]="Income",Transactions[[#This Row],[Amount]],-Transactions[[#This Row],[Amount]])</f>
        <v>-170.36</v>
      </c>
      <c r="M71">
        <f>IF(Transactions[[#This Row],[Type]]="Income",1,0)</f>
        <v>0</v>
      </c>
    </row>
    <row r="72" spans="1:13" x14ac:dyDescent="0.3">
      <c r="A72" s="2">
        <v>45317</v>
      </c>
      <c r="B72" s="1" t="s">
        <v>376</v>
      </c>
      <c r="C72" t="s">
        <v>6</v>
      </c>
      <c r="D72" t="s">
        <v>35</v>
      </c>
      <c r="E72" t="s">
        <v>17</v>
      </c>
      <c r="F72" s="5">
        <v>4902.6400000000003</v>
      </c>
      <c r="G72" t="s">
        <v>23</v>
      </c>
      <c r="H72">
        <f>MONTH(Transactions[[#This Row],[Date]])</f>
        <v>1</v>
      </c>
      <c r="I72" t="str">
        <f>TEXT(Transactions[[#This Row],[Date]],"MMMM")</f>
        <v>January</v>
      </c>
      <c r="J72">
        <f>YEAR(Transactions[[#This Row],[Date]])</f>
        <v>2024</v>
      </c>
      <c r="K72" t="str">
        <f>TEXT(Transactions[[#This Row],[Date]],"MMMM YYYYY")</f>
        <v>January 2024</v>
      </c>
      <c r="L72" s="5">
        <f>IF(Transactions[[#This Row],[Type]]="Income",Transactions[[#This Row],[Amount]],-Transactions[[#This Row],[Amount]])</f>
        <v>-4902.6400000000003</v>
      </c>
      <c r="M72">
        <f>IF(Transactions[[#This Row],[Type]]="Income",1,0)</f>
        <v>0</v>
      </c>
    </row>
    <row r="73" spans="1:13" x14ac:dyDescent="0.3">
      <c r="A73" s="2">
        <v>45317</v>
      </c>
      <c r="B73" s="1" t="s">
        <v>165</v>
      </c>
      <c r="C73" t="s">
        <v>6</v>
      </c>
      <c r="D73" t="s">
        <v>28</v>
      </c>
      <c r="E73" t="s">
        <v>20</v>
      </c>
      <c r="F73" s="5">
        <v>995.01</v>
      </c>
      <c r="G73" t="s">
        <v>9</v>
      </c>
      <c r="H73">
        <f>MONTH(Transactions[[#This Row],[Date]])</f>
        <v>1</v>
      </c>
      <c r="I73" t="str">
        <f>TEXT(Transactions[[#This Row],[Date]],"MMMM")</f>
        <v>January</v>
      </c>
      <c r="J73">
        <f>YEAR(Transactions[[#This Row],[Date]])</f>
        <v>2024</v>
      </c>
      <c r="K73" t="str">
        <f>TEXT(Transactions[[#This Row],[Date]],"MMMM YYYYY")</f>
        <v>January 2024</v>
      </c>
      <c r="L73" s="5">
        <f>IF(Transactions[[#This Row],[Type]]="Income",Transactions[[#This Row],[Amount]],-Transactions[[#This Row],[Amount]])</f>
        <v>-995.01</v>
      </c>
      <c r="M73">
        <f>IF(Transactions[[#This Row],[Type]]="Income",1,0)</f>
        <v>0</v>
      </c>
    </row>
    <row r="74" spans="1:13" x14ac:dyDescent="0.3">
      <c r="A74" s="2">
        <v>45317</v>
      </c>
      <c r="B74" s="1" t="s">
        <v>377</v>
      </c>
      <c r="C74" t="s">
        <v>6</v>
      </c>
      <c r="D74" t="s">
        <v>16</v>
      </c>
      <c r="E74" t="s">
        <v>20</v>
      </c>
      <c r="F74" s="5">
        <v>4423.3</v>
      </c>
      <c r="G74" t="s">
        <v>23</v>
      </c>
      <c r="H74">
        <f>MONTH(Transactions[[#This Row],[Date]])</f>
        <v>1</v>
      </c>
      <c r="I74" t="str">
        <f>TEXT(Transactions[[#This Row],[Date]],"MMMM")</f>
        <v>January</v>
      </c>
      <c r="J74">
        <f>YEAR(Transactions[[#This Row],[Date]])</f>
        <v>2024</v>
      </c>
      <c r="K74" t="str">
        <f>TEXT(Transactions[[#This Row],[Date]],"MMMM YYYYY")</f>
        <v>January 2024</v>
      </c>
      <c r="L74" s="5">
        <f>IF(Transactions[[#This Row],[Type]]="Income",Transactions[[#This Row],[Amount]],-Transactions[[#This Row],[Amount]])</f>
        <v>-4423.3</v>
      </c>
      <c r="M74">
        <f>IF(Transactions[[#This Row],[Type]]="Income",1,0)</f>
        <v>0</v>
      </c>
    </row>
    <row r="75" spans="1:13" x14ac:dyDescent="0.3">
      <c r="A75" s="2">
        <v>45317</v>
      </c>
      <c r="B75" s="1" t="s">
        <v>378</v>
      </c>
      <c r="C75" t="s">
        <v>6</v>
      </c>
      <c r="D75" t="s">
        <v>16</v>
      </c>
      <c r="E75" t="s">
        <v>18</v>
      </c>
      <c r="F75" s="5">
        <v>1687.21</v>
      </c>
      <c r="G75" t="s">
        <v>19</v>
      </c>
      <c r="H75">
        <f>MONTH(Transactions[[#This Row],[Date]])</f>
        <v>1</v>
      </c>
      <c r="I75" t="str">
        <f>TEXT(Transactions[[#This Row],[Date]],"MMMM")</f>
        <v>January</v>
      </c>
      <c r="J75">
        <f>YEAR(Transactions[[#This Row],[Date]])</f>
        <v>2024</v>
      </c>
      <c r="K75" t="str">
        <f>TEXT(Transactions[[#This Row],[Date]],"MMMM YYYYY")</f>
        <v>January 2024</v>
      </c>
      <c r="L75" s="5">
        <f>IF(Transactions[[#This Row],[Type]]="Income",Transactions[[#This Row],[Amount]],-Transactions[[#This Row],[Amount]])</f>
        <v>-1687.21</v>
      </c>
      <c r="M75">
        <f>IF(Transactions[[#This Row],[Type]]="Income",1,0)</f>
        <v>0</v>
      </c>
    </row>
    <row r="76" spans="1:13" x14ac:dyDescent="0.3">
      <c r="A76" s="2">
        <v>45318</v>
      </c>
      <c r="B76" s="1" t="s">
        <v>379</v>
      </c>
      <c r="C76" t="s">
        <v>6</v>
      </c>
      <c r="D76" t="s">
        <v>10</v>
      </c>
      <c r="E76" t="s">
        <v>17</v>
      </c>
      <c r="F76" s="5">
        <v>2871.8</v>
      </c>
      <c r="G76" t="s">
        <v>23</v>
      </c>
      <c r="H76">
        <f>MONTH(Transactions[[#This Row],[Date]])</f>
        <v>1</v>
      </c>
      <c r="I76" t="str">
        <f>TEXT(Transactions[[#This Row],[Date]],"MMMM")</f>
        <v>January</v>
      </c>
      <c r="J76">
        <f>YEAR(Transactions[[#This Row],[Date]])</f>
        <v>2024</v>
      </c>
      <c r="K76" t="str">
        <f>TEXT(Transactions[[#This Row],[Date]],"MMMM YYYYY")</f>
        <v>January 2024</v>
      </c>
      <c r="L76" s="5">
        <f>IF(Transactions[[#This Row],[Type]]="Income",Transactions[[#This Row],[Amount]],-Transactions[[#This Row],[Amount]])</f>
        <v>-2871.8</v>
      </c>
      <c r="M76">
        <f>IF(Transactions[[#This Row],[Type]]="Income",1,0)</f>
        <v>0</v>
      </c>
    </row>
    <row r="77" spans="1:13" x14ac:dyDescent="0.3">
      <c r="A77" s="2">
        <v>45318</v>
      </c>
      <c r="B77" s="1" t="s">
        <v>380</v>
      </c>
      <c r="C77" t="s">
        <v>6</v>
      </c>
      <c r="D77" t="s">
        <v>28</v>
      </c>
      <c r="E77" t="s">
        <v>32</v>
      </c>
      <c r="F77" s="5">
        <v>1825.3</v>
      </c>
      <c r="G77" t="s">
        <v>12</v>
      </c>
      <c r="H77">
        <f>MONTH(Transactions[[#This Row],[Date]])</f>
        <v>1</v>
      </c>
      <c r="I77" t="str">
        <f>TEXT(Transactions[[#This Row],[Date]],"MMMM")</f>
        <v>January</v>
      </c>
      <c r="J77">
        <f>YEAR(Transactions[[#This Row],[Date]])</f>
        <v>2024</v>
      </c>
      <c r="K77" t="str">
        <f>TEXT(Transactions[[#This Row],[Date]],"MMMM YYYYY")</f>
        <v>January 2024</v>
      </c>
      <c r="L77" s="5">
        <f>IF(Transactions[[#This Row],[Type]]="Income",Transactions[[#This Row],[Amount]],-Transactions[[#This Row],[Amount]])</f>
        <v>-1825.3</v>
      </c>
      <c r="M77">
        <f>IF(Transactions[[#This Row],[Type]]="Income",1,0)</f>
        <v>0</v>
      </c>
    </row>
    <row r="78" spans="1:13" x14ac:dyDescent="0.3">
      <c r="A78" s="2">
        <v>45318</v>
      </c>
      <c r="B78" s="1" t="s">
        <v>276</v>
      </c>
      <c r="C78" t="s">
        <v>6</v>
      </c>
      <c r="D78" t="s">
        <v>26</v>
      </c>
      <c r="E78" t="s">
        <v>25</v>
      </c>
      <c r="F78" s="5">
        <v>1646.63</v>
      </c>
      <c r="G78" t="s">
        <v>23</v>
      </c>
      <c r="H78">
        <f>MONTH(Transactions[[#This Row],[Date]])</f>
        <v>1</v>
      </c>
      <c r="I78" t="str">
        <f>TEXT(Transactions[[#This Row],[Date]],"MMMM")</f>
        <v>January</v>
      </c>
      <c r="J78">
        <f>YEAR(Transactions[[#This Row],[Date]])</f>
        <v>2024</v>
      </c>
      <c r="K78" t="str">
        <f>TEXT(Transactions[[#This Row],[Date]],"MMMM YYYYY")</f>
        <v>January 2024</v>
      </c>
      <c r="L78" s="5">
        <f>IF(Transactions[[#This Row],[Type]]="Income",Transactions[[#This Row],[Amount]],-Transactions[[#This Row],[Amount]])</f>
        <v>-1646.63</v>
      </c>
      <c r="M78">
        <f>IF(Transactions[[#This Row],[Type]]="Income",1,0)</f>
        <v>0</v>
      </c>
    </row>
    <row r="79" spans="1:13" x14ac:dyDescent="0.3">
      <c r="A79" s="2">
        <v>45318</v>
      </c>
      <c r="B79" s="1" t="s">
        <v>212</v>
      </c>
      <c r="C79" t="s">
        <v>6</v>
      </c>
      <c r="D79" t="s">
        <v>24</v>
      </c>
      <c r="E79" t="s">
        <v>25</v>
      </c>
      <c r="F79" s="5">
        <v>2806.17</v>
      </c>
      <c r="G79" t="s">
        <v>12</v>
      </c>
      <c r="H79">
        <f>MONTH(Transactions[[#This Row],[Date]])</f>
        <v>1</v>
      </c>
      <c r="I79" t="str">
        <f>TEXT(Transactions[[#This Row],[Date]],"MMMM")</f>
        <v>January</v>
      </c>
      <c r="J79">
        <f>YEAR(Transactions[[#This Row],[Date]])</f>
        <v>2024</v>
      </c>
      <c r="K79" t="str">
        <f>TEXT(Transactions[[#This Row],[Date]],"MMMM YYYYY")</f>
        <v>January 2024</v>
      </c>
      <c r="L79" s="5">
        <f>IF(Transactions[[#This Row],[Type]]="Income",Transactions[[#This Row],[Amount]],-Transactions[[#This Row],[Amount]])</f>
        <v>-2806.17</v>
      </c>
      <c r="M79">
        <f>IF(Transactions[[#This Row],[Type]]="Income",1,0)</f>
        <v>0</v>
      </c>
    </row>
    <row r="80" spans="1:13" x14ac:dyDescent="0.3">
      <c r="A80" s="2">
        <v>45319</v>
      </c>
      <c r="B80" s="1" t="s">
        <v>272</v>
      </c>
      <c r="C80" t="s">
        <v>6</v>
      </c>
      <c r="D80" t="s">
        <v>16</v>
      </c>
      <c r="E80" t="s">
        <v>32</v>
      </c>
      <c r="F80" s="5">
        <v>1829.48</v>
      </c>
      <c r="G80" t="s">
        <v>9</v>
      </c>
      <c r="H80">
        <f>MONTH(Transactions[[#This Row],[Date]])</f>
        <v>1</v>
      </c>
      <c r="I80" t="str">
        <f>TEXT(Transactions[[#This Row],[Date]],"MMMM")</f>
        <v>January</v>
      </c>
      <c r="J80">
        <f>YEAR(Transactions[[#This Row],[Date]])</f>
        <v>2024</v>
      </c>
      <c r="K80" t="str">
        <f>TEXT(Transactions[[#This Row],[Date]],"MMMM YYYYY")</f>
        <v>January 2024</v>
      </c>
      <c r="L80" s="5">
        <f>IF(Transactions[[#This Row],[Type]]="Income",Transactions[[#This Row],[Amount]],-Transactions[[#This Row],[Amount]])</f>
        <v>-1829.48</v>
      </c>
      <c r="M80">
        <f>IF(Transactions[[#This Row],[Type]]="Income",1,0)</f>
        <v>0</v>
      </c>
    </row>
    <row r="81" spans="1:13" x14ac:dyDescent="0.3">
      <c r="A81" s="2">
        <v>45320</v>
      </c>
      <c r="B81" s="1" t="s">
        <v>223</v>
      </c>
      <c r="C81" t="s">
        <v>6</v>
      </c>
      <c r="D81" t="s">
        <v>7</v>
      </c>
      <c r="E81" t="s">
        <v>17</v>
      </c>
      <c r="F81" s="5">
        <v>1318.22</v>
      </c>
      <c r="G81" t="s">
        <v>23</v>
      </c>
      <c r="H81">
        <f>MONTH(Transactions[[#This Row],[Date]])</f>
        <v>1</v>
      </c>
      <c r="I81" t="str">
        <f>TEXT(Transactions[[#This Row],[Date]],"MMMM")</f>
        <v>January</v>
      </c>
      <c r="J81">
        <f>YEAR(Transactions[[#This Row],[Date]])</f>
        <v>2024</v>
      </c>
      <c r="K81" t="str">
        <f>TEXT(Transactions[[#This Row],[Date]],"MMMM YYYYY")</f>
        <v>January 2024</v>
      </c>
      <c r="L81" s="5">
        <f>IF(Transactions[[#This Row],[Type]]="Income",Transactions[[#This Row],[Amount]],-Transactions[[#This Row],[Amount]])</f>
        <v>-1318.22</v>
      </c>
      <c r="M81">
        <f>IF(Transactions[[#This Row],[Type]]="Income",1,0)</f>
        <v>0</v>
      </c>
    </row>
    <row r="82" spans="1:13" x14ac:dyDescent="0.3">
      <c r="A82" s="2">
        <v>45320</v>
      </c>
      <c r="B82" s="1" t="s">
        <v>381</v>
      </c>
      <c r="C82" t="s">
        <v>6</v>
      </c>
      <c r="D82" t="s">
        <v>33</v>
      </c>
      <c r="E82" t="s">
        <v>27</v>
      </c>
      <c r="F82" s="5">
        <v>75.67</v>
      </c>
      <c r="G82" t="s">
        <v>23</v>
      </c>
      <c r="H82">
        <f>MONTH(Transactions[[#This Row],[Date]])</f>
        <v>1</v>
      </c>
      <c r="I82" t="str">
        <f>TEXT(Transactions[[#This Row],[Date]],"MMMM")</f>
        <v>January</v>
      </c>
      <c r="J82">
        <f>YEAR(Transactions[[#This Row],[Date]])</f>
        <v>2024</v>
      </c>
      <c r="K82" t="str">
        <f>TEXT(Transactions[[#This Row],[Date]],"MMMM YYYYY")</f>
        <v>January 2024</v>
      </c>
      <c r="L82" s="5">
        <f>IF(Transactions[[#This Row],[Type]]="Income",Transactions[[#This Row],[Amount]],-Transactions[[#This Row],[Amount]])</f>
        <v>-75.67</v>
      </c>
      <c r="M82">
        <f>IF(Transactions[[#This Row],[Type]]="Income",1,0)</f>
        <v>0</v>
      </c>
    </row>
    <row r="83" spans="1:13" x14ac:dyDescent="0.3">
      <c r="A83" s="2">
        <v>45321</v>
      </c>
      <c r="B83" s="1" t="s">
        <v>382</v>
      </c>
      <c r="C83" t="s">
        <v>6</v>
      </c>
      <c r="D83" t="s">
        <v>28</v>
      </c>
      <c r="E83" t="s">
        <v>18</v>
      </c>
      <c r="F83" s="5">
        <v>3524.74</v>
      </c>
      <c r="G83" t="s">
        <v>23</v>
      </c>
      <c r="H83">
        <f>MONTH(Transactions[[#This Row],[Date]])</f>
        <v>1</v>
      </c>
      <c r="I83" t="str">
        <f>TEXT(Transactions[[#This Row],[Date]],"MMMM")</f>
        <v>January</v>
      </c>
      <c r="J83">
        <f>YEAR(Transactions[[#This Row],[Date]])</f>
        <v>2024</v>
      </c>
      <c r="K83" t="str">
        <f>TEXT(Transactions[[#This Row],[Date]],"MMMM YYYYY")</f>
        <v>January 2024</v>
      </c>
      <c r="L83" s="5">
        <f>IF(Transactions[[#This Row],[Type]]="Income",Transactions[[#This Row],[Amount]],-Transactions[[#This Row],[Amount]])</f>
        <v>-3524.74</v>
      </c>
      <c r="M83">
        <f>IF(Transactions[[#This Row],[Type]]="Income",1,0)</f>
        <v>0</v>
      </c>
    </row>
    <row r="84" spans="1:13" x14ac:dyDescent="0.3">
      <c r="A84" s="2">
        <v>45322</v>
      </c>
      <c r="B84" s="1" t="s">
        <v>238</v>
      </c>
      <c r="C84" t="s">
        <v>6</v>
      </c>
      <c r="D84" t="s">
        <v>16</v>
      </c>
      <c r="E84" t="s">
        <v>29</v>
      </c>
      <c r="F84" s="5">
        <v>3376.53</v>
      </c>
      <c r="G84" t="s">
        <v>12</v>
      </c>
      <c r="H84">
        <f>MONTH(Transactions[[#This Row],[Date]])</f>
        <v>1</v>
      </c>
      <c r="I84" t="str">
        <f>TEXT(Transactions[[#This Row],[Date]],"MMMM")</f>
        <v>January</v>
      </c>
      <c r="J84">
        <f>YEAR(Transactions[[#This Row],[Date]])</f>
        <v>2024</v>
      </c>
      <c r="K84" t="str">
        <f>TEXT(Transactions[[#This Row],[Date]],"MMMM YYYYY")</f>
        <v>January 2024</v>
      </c>
      <c r="L84" s="5">
        <f>IF(Transactions[[#This Row],[Type]]="Income",Transactions[[#This Row],[Amount]],-Transactions[[#This Row],[Amount]])</f>
        <v>-3376.53</v>
      </c>
      <c r="M84">
        <f>IF(Transactions[[#This Row],[Type]]="Income",1,0)</f>
        <v>0</v>
      </c>
    </row>
    <row r="85" spans="1:13" x14ac:dyDescent="0.3">
      <c r="A85" s="2">
        <v>45322</v>
      </c>
      <c r="B85" s="1" t="s">
        <v>383</v>
      </c>
      <c r="C85" t="s">
        <v>6</v>
      </c>
      <c r="D85" t="s">
        <v>33</v>
      </c>
      <c r="E85" t="s">
        <v>29</v>
      </c>
      <c r="F85" s="5">
        <v>186.7</v>
      </c>
      <c r="G85" t="s">
        <v>19</v>
      </c>
      <c r="H85">
        <f>MONTH(Transactions[[#This Row],[Date]])</f>
        <v>1</v>
      </c>
      <c r="I85" t="str">
        <f>TEXT(Transactions[[#This Row],[Date]],"MMMM")</f>
        <v>January</v>
      </c>
      <c r="J85">
        <f>YEAR(Transactions[[#This Row],[Date]])</f>
        <v>2024</v>
      </c>
      <c r="K85" t="str">
        <f>TEXT(Transactions[[#This Row],[Date]],"MMMM YYYYY")</f>
        <v>January 2024</v>
      </c>
      <c r="L85" s="5">
        <f>IF(Transactions[[#This Row],[Type]]="Income",Transactions[[#This Row],[Amount]],-Transactions[[#This Row],[Amount]])</f>
        <v>-186.7</v>
      </c>
      <c r="M85">
        <f>IF(Transactions[[#This Row],[Type]]="Income",1,0)</f>
        <v>0</v>
      </c>
    </row>
    <row r="86" spans="1:13" x14ac:dyDescent="0.3">
      <c r="A86" s="2">
        <v>45323</v>
      </c>
      <c r="B86" s="1" t="s">
        <v>384</v>
      </c>
      <c r="C86" t="s">
        <v>13</v>
      </c>
      <c r="D86" t="s">
        <v>10</v>
      </c>
      <c r="E86" t="s">
        <v>14</v>
      </c>
      <c r="F86" s="5">
        <v>61518.74</v>
      </c>
      <c r="G86" t="s">
        <v>15</v>
      </c>
      <c r="H86">
        <f>MONTH(Transactions[[#This Row],[Date]])</f>
        <v>2</v>
      </c>
      <c r="I86" t="str">
        <f>TEXT(Transactions[[#This Row],[Date]],"MMMM")</f>
        <v>February</v>
      </c>
      <c r="J86">
        <f>YEAR(Transactions[[#This Row],[Date]])</f>
        <v>2024</v>
      </c>
      <c r="K86" t="str">
        <f>TEXT(Transactions[[#This Row],[Date]],"MMMM YYYYY")</f>
        <v>February 2024</v>
      </c>
      <c r="L86" s="5">
        <f>IF(Transactions[[#This Row],[Type]]="Income",Transactions[[#This Row],[Amount]],-Transactions[[#This Row],[Amount]])</f>
        <v>61518.74</v>
      </c>
      <c r="M86">
        <f>IF(Transactions[[#This Row],[Type]]="Income",1,0)</f>
        <v>1</v>
      </c>
    </row>
    <row r="87" spans="1:13" x14ac:dyDescent="0.3">
      <c r="A87" s="2">
        <v>45323</v>
      </c>
      <c r="B87" s="1" t="s">
        <v>385</v>
      </c>
      <c r="C87" t="s">
        <v>6</v>
      </c>
      <c r="D87" t="s">
        <v>16</v>
      </c>
      <c r="E87" t="s">
        <v>32</v>
      </c>
      <c r="F87" s="5">
        <v>2974.62</v>
      </c>
      <c r="G87" t="s">
        <v>19</v>
      </c>
      <c r="H87">
        <f>MONTH(Transactions[[#This Row],[Date]])</f>
        <v>2</v>
      </c>
      <c r="I87" t="str">
        <f>TEXT(Transactions[[#This Row],[Date]],"MMMM")</f>
        <v>February</v>
      </c>
      <c r="J87">
        <f>YEAR(Transactions[[#This Row],[Date]])</f>
        <v>2024</v>
      </c>
      <c r="K87" t="str">
        <f>TEXT(Transactions[[#This Row],[Date]],"MMMM YYYYY")</f>
        <v>February 2024</v>
      </c>
      <c r="L87" s="5">
        <f>IF(Transactions[[#This Row],[Type]]="Income",Transactions[[#This Row],[Amount]],-Transactions[[#This Row],[Amount]])</f>
        <v>-2974.62</v>
      </c>
      <c r="M87">
        <f>IF(Transactions[[#This Row],[Type]]="Income",1,0)</f>
        <v>0</v>
      </c>
    </row>
    <row r="88" spans="1:13" x14ac:dyDescent="0.3">
      <c r="A88" s="2">
        <v>45324</v>
      </c>
      <c r="B88" s="1" t="s">
        <v>386</v>
      </c>
      <c r="C88" t="s">
        <v>6</v>
      </c>
      <c r="D88" t="s">
        <v>16</v>
      </c>
      <c r="E88" t="s">
        <v>32</v>
      </c>
      <c r="F88" s="5">
        <v>1551.16</v>
      </c>
      <c r="G88" t="s">
        <v>12</v>
      </c>
      <c r="H88">
        <f>MONTH(Transactions[[#This Row],[Date]])</f>
        <v>2</v>
      </c>
      <c r="I88" t="str">
        <f>TEXT(Transactions[[#This Row],[Date]],"MMMM")</f>
        <v>February</v>
      </c>
      <c r="J88">
        <f>YEAR(Transactions[[#This Row],[Date]])</f>
        <v>2024</v>
      </c>
      <c r="K88" t="str">
        <f>TEXT(Transactions[[#This Row],[Date]],"MMMM YYYYY")</f>
        <v>February 2024</v>
      </c>
      <c r="L88" s="5">
        <f>IF(Transactions[[#This Row],[Type]]="Income",Transactions[[#This Row],[Amount]],-Transactions[[#This Row],[Amount]])</f>
        <v>-1551.16</v>
      </c>
      <c r="M88">
        <f>IF(Transactions[[#This Row],[Type]]="Income",1,0)</f>
        <v>0</v>
      </c>
    </row>
    <row r="89" spans="1:13" x14ac:dyDescent="0.3">
      <c r="A89" s="2">
        <v>45325</v>
      </c>
      <c r="B89" s="1" t="s">
        <v>387</v>
      </c>
      <c r="C89" t="s">
        <v>6</v>
      </c>
      <c r="D89" t="s">
        <v>22</v>
      </c>
      <c r="E89" t="s">
        <v>18</v>
      </c>
      <c r="F89" s="5">
        <v>3861.47</v>
      </c>
      <c r="G89" t="s">
        <v>23</v>
      </c>
      <c r="H89">
        <f>MONTH(Transactions[[#This Row],[Date]])</f>
        <v>2</v>
      </c>
      <c r="I89" t="str">
        <f>TEXT(Transactions[[#This Row],[Date]],"MMMM")</f>
        <v>February</v>
      </c>
      <c r="J89">
        <f>YEAR(Transactions[[#This Row],[Date]])</f>
        <v>2024</v>
      </c>
      <c r="K89" t="str">
        <f>TEXT(Transactions[[#This Row],[Date]],"MMMM YYYYY")</f>
        <v>February 2024</v>
      </c>
      <c r="L89" s="5">
        <f>IF(Transactions[[#This Row],[Type]]="Income",Transactions[[#This Row],[Amount]],-Transactions[[#This Row],[Amount]])</f>
        <v>-3861.47</v>
      </c>
      <c r="M89">
        <f>IF(Transactions[[#This Row],[Type]]="Income",1,0)</f>
        <v>0</v>
      </c>
    </row>
    <row r="90" spans="1:13" x14ac:dyDescent="0.3">
      <c r="A90" s="2">
        <v>45325</v>
      </c>
      <c r="B90" s="1" t="s">
        <v>128</v>
      </c>
      <c r="C90" t="s">
        <v>6</v>
      </c>
      <c r="D90" t="s">
        <v>16</v>
      </c>
      <c r="E90" t="s">
        <v>25</v>
      </c>
      <c r="F90" s="5">
        <v>2605.69</v>
      </c>
      <c r="G90" t="s">
        <v>19</v>
      </c>
      <c r="H90">
        <f>MONTH(Transactions[[#This Row],[Date]])</f>
        <v>2</v>
      </c>
      <c r="I90" t="str">
        <f>TEXT(Transactions[[#This Row],[Date]],"MMMM")</f>
        <v>February</v>
      </c>
      <c r="J90">
        <f>YEAR(Transactions[[#This Row],[Date]])</f>
        <v>2024</v>
      </c>
      <c r="K90" t="str">
        <f>TEXT(Transactions[[#This Row],[Date]],"MMMM YYYYY")</f>
        <v>February 2024</v>
      </c>
      <c r="L90" s="5">
        <f>IF(Transactions[[#This Row],[Type]]="Income",Transactions[[#This Row],[Amount]],-Transactions[[#This Row],[Amount]])</f>
        <v>-2605.69</v>
      </c>
      <c r="M90">
        <f>IF(Transactions[[#This Row],[Type]]="Income",1,0)</f>
        <v>0</v>
      </c>
    </row>
    <row r="91" spans="1:13" x14ac:dyDescent="0.3">
      <c r="A91" s="2">
        <v>45325</v>
      </c>
      <c r="B91" s="1" t="s">
        <v>388</v>
      </c>
      <c r="C91" t="s">
        <v>6</v>
      </c>
      <c r="D91" t="s">
        <v>35</v>
      </c>
      <c r="E91" t="s">
        <v>29</v>
      </c>
      <c r="F91" s="5">
        <v>472.47</v>
      </c>
      <c r="G91" t="s">
        <v>9</v>
      </c>
      <c r="H91">
        <f>MONTH(Transactions[[#This Row],[Date]])</f>
        <v>2</v>
      </c>
      <c r="I91" t="str">
        <f>TEXT(Transactions[[#This Row],[Date]],"MMMM")</f>
        <v>February</v>
      </c>
      <c r="J91">
        <f>YEAR(Transactions[[#This Row],[Date]])</f>
        <v>2024</v>
      </c>
      <c r="K91" t="str">
        <f>TEXT(Transactions[[#This Row],[Date]],"MMMM YYYYY")</f>
        <v>February 2024</v>
      </c>
      <c r="L91" s="5">
        <f>IF(Transactions[[#This Row],[Type]]="Income",Transactions[[#This Row],[Amount]],-Transactions[[#This Row],[Amount]])</f>
        <v>-472.47</v>
      </c>
      <c r="M91">
        <f>IF(Transactions[[#This Row],[Type]]="Income",1,0)</f>
        <v>0</v>
      </c>
    </row>
    <row r="92" spans="1:13" x14ac:dyDescent="0.3">
      <c r="A92" s="2">
        <v>45325</v>
      </c>
      <c r="B92" s="1" t="s">
        <v>183</v>
      </c>
      <c r="C92" t="s">
        <v>6</v>
      </c>
      <c r="D92" t="s">
        <v>28</v>
      </c>
      <c r="E92" t="s">
        <v>17</v>
      </c>
      <c r="F92" s="5">
        <v>3205.28</v>
      </c>
      <c r="G92" t="s">
        <v>23</v>
      </c>
      <c r="H92">
        <f>MONTH(Transactions[[#This Row],[Date]])</f>
        <v>2</v>
      </c>
      <c r="I92" t="str">
        <f>TEXT(Transactions[[#This Row],[Date]],"MMMM")</f>
        <v>February</v>
      </c>
      <c r="J92">
        <f>YEAR(Transactions[[#This Row],[Date]])</f>
        <v>2024</v>
      </c>
      <c r="K92" t="str">
        <f>TEXT(Transactions[[#This Row],[Date]],"MMMM YYYYY")</f>
        <v>February 2024</v>
      </c>
      <c r="L92" s="5">
        <f>IF(Transactions[[#This Row],[Type]]="Income",Transactions[[#This Row],[Amount]],-Transactions[[#This Row],[Amount]])</f>
        <v>-3205.28</v>
      </c>
      <c r="M92">
        <f>IF(Transactions[[#This Row],[Type]]="Income",1,0)</f>
        <v>0</v>
      </c>
    </row>
    <row r="93" spans="1:13" x14ac:dyDescent="0.3">
      <c r="A93" s="2">
        <v>45326</v>
      </c>
      <c r="B93" s="1" t="s">
        <v>257</v>
      </c>
      <c r="C93" t="s">
        <v>6</v>
      </c>
      <c r="D93" t="s">
        <v>7</v>
      </c>
      <c r="E93" t="s">
        <v>17</v>
      </c>
      <c r="F93" s="5">
        <v>2222.91</v>
      </c>
      <c r="G93" t="s">
        <v>12</v>
      </c>
      <c r="H93">
        <f>MONTH(Transactions[[#This Row],[Date]])</f>
        <v>2</v>
      </c>
      <c r="I93" t="str">
        <f>TEXT(Transactions[[#This Row],[Date]],"MMMM")</f>
        <v>February</v>
      </c>
      <c r="J93">
        <f>YEAR(Transactions[[#This Row],[Date]])</f>
        <v>2024</v>
      </c>
      <c r="K93" t="str">
        <f>TEXT(Transactions[[#This Row],[Date]],"MMMM YYYYY")</f>
        <v>February 2024</v>
      </c>
      <c r="L93" s="5">
        <f>IF(Transactions[[#This Row],[Type]]="Income",Transactions[[#This Row],[Amount]],-Transactions[[#This Row],[Amount]])</f>
        <v>-2222.91</v>
      </c>
      <c r="M93">
        <f>IF(Transactions[[#This Row],[Type]]="Income",1,0)</f>
        <v>0</v>
      </c>
    </row>
    <row r="94" spans="1:13" x14ac:dyDescent="0.3">
      <c r="A94" s="2">
        <v>45326</v>
      </c>
      <c r="B94" s="1" t="s">
        <v>389</v>
      </c>
      <c r="C94" t="s">
        <v>6</v>
      </c>
      <c r="D94" t="s">
        <v>28</v>
      </c>
      <c r="E94" t="s">
        <v>27</v>
      </c>
      <c r="F94" s="5">
        <v>4815.1099999999997</v>
      </c>
      <c r="G94" t="s">
        <v>12</v>
      </c>
      <c r="H94">
        <f>MONTH(Transactions[[#This Row],[Date]])</f>
        <v>2</v>
      </c>
      <c r="I94" t="str">
        <f>TEXT(Transactions[[#This Row],[Date]],"MMMM")</f>
        <v>February</v>
      </c>
      <c r="J94">
        <f>YEAR(Transactions[[#This Row],[Date]])</f>
        <v>2024</v>
      </c>
      <c r="K94" t="str">
        <f>TEXT(Transactions[[#This Row],[Date]],"MMMM YYYYY")</f>
        <v>February 2024</v>
      </c>
      <c r="L94" s="5">
        <f>IF(Transactions[[#This Row],[Type]]="Income",Transactions[[#This Row],[Amount]],-Transactions[[#This Row],[Amount]])</f>
        <v>-4815.1099999999997</v>
      </c>
      <c r="M94">
        <f>IF(Transactions[[#This Row],[Type]]="Income",1,0)</f>
        <v>0</v>
      </c>
    </row>
    <row r="95" spans="1:13" x14ac:dyDescent="0.3">
      <c r="A95" s="2">
        <v>45326</v>
      </c>
      <c r="B95" s="1" t="s">
        <v>390</v>
      </c>
      <c r="C95" t="s">
        <v>6</v>
      </c>
      <c r="D95" t="s">
        <v>24</v>
      </c>
      <c r="E95" t="s">
        <v>20</v>
      </c>
      <c r="F95" s="5">
        <v>338.06</v>
      </c>
      <c r="G95" t="s">
        <v>19</v>
      </c>
      <c r="H95">
        <f>MONTH(Transactions[[#This Row],[Date]])</f>
        <v>2</v>
      </c>
      <c r="I95" t="str">
        <f>TEXT(Transactions[[#This Row],[Date]],"MMMM")</f>
        <v>February</v>
      </c>
      <c r="J95">
        <f>YEAR(Transactions[[#This Row],[Date]])</f>
        <v>2024</v>
      </c>
      <c r="K95" t="str">
        <f>TEXT(Transactions[[#This Row],[Date]],"MMMM YYYYY")</f>
        <v>February 2024</v>
      </c>
      <c r="L95" s="5">
        <f>IF(Transactions[[#This Row],[Type]]="Income",Transactions[[#This Row],[Amount]],-Transactions[[#This Row],[Amount]])</f>
        <v>-338.06</v>
      </c>
      <c r="M95">
        <f>IF(Transactions[[#This Row],[Type]]="Income",1,0)</f>
        <v>0</v>
      </c>
    </row>
    <row r="96" spans="1:13" x14ac:dyDescent="0.3">
      <c r="A96" s="2">
        <v>45327</v>
      </c>
      <c r="B96" s="1" t="s">
        <v>391</v>
      </c>
      <c r="C96" t="s">
        <v>6</v>
      </c>
      <c r="D96" t="s">
        <v>24</v>
      </c>
      <c r="E96" t="s">
        <v>32</v>
      </c>
      <c r="F96" s="5">
        <v>3587.25</v>
      </c>
      <c r="G96" t="s">
        <v>23</v>
      </c>
      <c r="H96">
        <f>MONTH(Transactions[[#This Row],[Date]])</f>
        <v>2</v>
      </c>
      <c r="I96" t="str">
        <f>TEXT(Transactions[[#This Row],[Date]],"MMMM")</f>
        <v>February</v>
      </c>
      <c r="J96">
        <f>YEAR(Transactions[[#This Row],[Date]])</f>
        <v>2024</v>
      </c>
      <c r="K96" t="str">
        <f>TEXT(Transactions[[#This Row],[Date]],"MMMM YYYYY")</f>
        <v>February 2024</v>
      </c>
      <c r="L96" s="5">
        <f>IF(Transactions[[#This Row],[Type]]="Income",Transactions[[#This Row],[Amount]],-Transactions[[#This Row],[Amount]])</f>
        <v>-3587.25</v>
      </c>
      <c r="M96">
        <f>IF(Transactions[[#This Row],[Type]]="Income",1,0)</f>
        <v>0</v>
      </c>
    </row>
    <row r="97" spans="1:13" x14ac:dyDescent="0.3">
      <c r="A97" s="2">
        <v>45328</v>
      </c>
      <c r="B97" s="1" t="s">
        <v>392</v>
      </c>
      <c r="C97" t="s">
        <v>6</v>
      </c>
      <c r="D97" t="s">
        <v>28</v>
      </c>
      <c r="E97" t="s">
        <v>29</v>
      </c>
      <c r="F97" s="5">
        <v>3302.7</v>
      </c>
      <c r="G97" t="s">
        <v>9</v>
      </c>
      <c r="H97">
        <f>MONTH(Transactions[[#This Row],[Date]])</f>
        <v>2</v>
      </c>
      <c r="I97" t="str">
        <f>TEXT(Transactions[[#This Row],[Date]],"MMMM")</f>
        <v>February</v>
      </c>
      <c r="J97">
        <f>YEAR(Transactions[[#This Row],[Date]])</f>
        <v>2024</v>
      </c>
      <c r="K97" t="str">
        <f>TEXT(Transactions[[#This Row],[Date]],"MMMM YYYYY")</f>
        <v>February 2024</v>
      </c>
      <c r="L97" s="5">
        <f>IF(Transactions[[#This Row],[Type]]="Income",Transactions[[#This Row],[Amount]],-Transactions[[#This Row],[Amount]])</f>
        <v>-3302.7</v>
      </c>
      <c r="M97">
        <f>IF(Transactions[[#This Row],[Type]]="Income",1,0)</f>
        <v>0</v>
      </c>
    </row>
    <row r="98" spans="1:13" x14ac:dyDescent="0.3">
      <c r="A98" s="2">
        <v>45329</v>
      </c>
      <c r="B98" s="1" t="s">
        <v>371</v>
      </c>
      <c r="C98" t="s">
        <v>6</v>
      </c>
      <c r="D98" t="s">
        <v>31</v>
      </c>
      <c r="E98" t="s">
        <v>17</v>
      </c>
      <c r="F98" s="5">
        <v>1276.27</v>
      </c>
      <c r="G98" t="s">
        <v>23</v>
      </c>
      <c r="H98">
        <f>MONTH(Transactions[[#This Row],[Date]])</f>
        <v>2</v>
      </c>
      <c r="I98" t="str">
        <f>TEXT(Transactions[[#This Row],[Date]],"MMMM")</f>
        <v>February</v>
      </c>
      <c r="J98">
        <f>YEAR(Transactions[[#This Row],[Date]])</f>
        <v>2024</v>
      </c>
      <c r="K98" t="str">
        <f>TEXT(Transactions[[#This Row],[Date]],"MMMM YYYYY")</f>
        <v>February 2024</v>
      </c>
      <c r="L98" s="5">
        <f>IF(Transactions[[#This Row],[Type]]="Income",Transactions[[#This Row],[Amount]],-Transactions[[#This Row],[Amount]])</f>
        <v>-1276.27</v>
      </c>
      <c r="M98">
        <f>IF(Transactions[[#This Row],[Type]]="Income",1,0)</f>
        <v>0</v>
      </c>
    </row>
    <row r="99" spans="1:13" x14ac:dyDescent="0.3">
      <c r="A99" s="2">
        <v>45329</v>
      </c>
      <c r="B99" s="1" t="s">
        <v>393</v>
      </c>
      <c r="C99" t="s">
        <v>6</v>
      </c>
      <c r="D99" t="s">
        <v>16</v>
      </c>
      <c r="E99" t="s">
        <v>32</v>
      </c>
      <c r="F99" s="5">
        <v>121.25</v>
      </c>
      <c r="G99" t="s">
        <v>19</v>
      </c>
      <c r="H99">
        <f>MONTH(Transactions[[#This Row],[Date]])</f>
        <v>2</v>
      </c>
      <c r="I99" t="str">
        <f>TEXT(Transactions[[#This Row],[Date]],"MMMM")</f>
        <v>February</v>
      </c>
      <c r="J99">
        <f>YEAR(Transactions[[#This Row],[Date]])</f>
        <v>2024</v>
      </c>
      <c r="K99" t="str">
        <f>TEXT(Transactions[[#This Row],[Date]],"MMMM YYYYY")</f>
        <v>February 2024</v>
      </c>
      <c r="L99" s="5">
        <f>IF(Transactions[[#This Row],[Type]]="Income",Transactions[[#This Row],[Amount]],-Transactions[[#This Row],[Amount]])</f>
        <v>-121.25</v>
      </c>
      <c r="M99">
        <f>IF(Transactions[[#This Row],[Type]]="Income",1,0)</f>
        <v>0</v>
      </c>
    </row>
    <row r="100" spans="1:13" x14ac:dyDescent="0.3">
      <c r="A100" s="2">
        <v>45330</v>
      </c>
      <c r="B100" s="1" t="s">
        <v>394</v>
      </c>
      <c r="C100" t="s">
        <v>6</v>
      </c>
      <c r="D100" t="s">
        <v>16</v>
      </c>
      <c r="E100" t="s">
        <v>30</v>
      </c>
      <c r="F100" s="5">
        <v>1591.5</v>
      </c>
      <c r="G100" t="s">
        <v>19</v>
      </c>
      <c r="H100">
        <f>MONTH(Transactions[[#This Row],[Date]])</f>
        <v>2</v>
      </c>
      <c r="I100" t="str">
        <f>TEXT(Transactions[[#This Row],[Date]],"MMMM")</f>
        <v>February</v>
      </c>
      <c r="J100">
        <f>YEAR(Transactions[[#This Row],[Date]])</f>
        <v>2024</v>
      </c>
      <c r="K100" t="str">
        <f>TEXT(Transactions[[#This Row],[Date]],"MMMM YYYYY")</f>
        <v>February 2024</v>
      </c>
      <c r="L100" s="5">
        <f>IF(Transactions[[#This Row],[Type]]="Income",Transactions[[#This Row],[Amount]],-Transactions[[#This Row],[Amount]])</f>
        <v>-1591.5</v>
      </c>
      <c r="M100">
        <f>IF(Transactions[[#This Row],[Type]]="Income",1,0)</f>
        <v>0</v>
      </c>
    </row>
    <row r="101" spans="1:13" x14ac:dyDescent="0.3">
      <c r="A101" s="2">
        <v>45330</v>
      </c>
      <c r="B101" s="1" t="s">
        <v>317</v>
      </c>
      <c r="C101" t="s">
        <v>6</v>
      </c>
      <c r="D101" t="s">
        <v>34</v>
      </c>
      <c r="E101" t="s">
        <v>27</v>
      </c>
      <c r="F101" s="5">
        <v>3828.65</v>
      </c>
      <c r="G101" t="s">
        <v>9</v>
      </c>
      <c r="H101">
        <f>MONTH(Transactions[[#This Row],[Date]])</f>
        <v>2</v>
      </c>
      <c r="I101" t="str">
        <f>TEXT(Transactions[[#This Row],[Date]],"MMMM")</f>
        <v>February</v>
      </c>
      <c r="J101">
        <f>YEAR(Transactions[[#This Row],[Date]])</f>
        <v>2024</v>
      </c>
      <c r="K101" t="str">
        <f>TEXT(Transactions[[#This Row],[Date]],"MMMM YYYYY")</f>
        <v>February 2024</v>
      </c>
      <c r="L101" s="5">
        <f>IF(Transactions[[#This Row],[Type]]="Income",Transactions[[#This Row],[Amount]],-Transactions[[#This Row],[Amount]])</f>
        <v>-3828.65</v>
      </c>
      <c r="M101">
        <f>IF(Transactions[[#This Row],[Type]]="Income",1,0)</f>
        <v>0</v>
      </c>
    </row>
    <row r="102" spans="1:13" x14ac:dyDescent="0.3">
      <c r="A102" s="2">
        <v>45330</v>
      </c>
      <c r="B102" s="1" t="s">
        <v>395</v>
      </c>
      <c r="C102" t="s">
        <v>6</v>
      </c>
      <c r="D102" t="s">
        <v>24</v>
      </c>
      <c r="E102" t="s">
        <v>30</v>
      </c>
      <c r="F102" s="5">
        <v>2350.14</v>
      </c>
      <c r="G102" t="s">
        <v>9</v>
      </c>
      <c r="H102">
        <f>MONTH(Transactions[[#This Row],[Date]])</f>
        <v>2</v>
      </c>
      <c r="I102" t="str">
        <f>TEXT(Transactions[[#This Row],[Date]],"MMMM")</f>
        <v>February</v>
      </c>
      <c r="J102">
        <f>YEAR(Transactions[[#This Row],[Date]])</f>
        <v>2024</v>
      </c>
      <c r="K102" t="str">
        <f>TEXT(Transactions[[#This Row],[Date]],"MMMM YYYYY")</f>
        <v>February 2024</v>
      </c>
      <c r="L102" s="5">
        <f>IF(Transactions[[#This Row],[Type]]="Income",Transactions[[#This Row],[Amount]],-Transactions[[#This Row],[Amount]])</f>
        <v>-2350.14</v>
      </c>
      <c r="M102">
        <f>IF(Transactions[[#This Row],[Type]]="Income",1,0)</f>
        <v>0</v>
      </c>
    </row>
    <row r="103" spans="1:13" x14ac:dyDescent="0.3">
      <c r="A103" s="2">
        <v>45330</v>
      </c>
      <c r="B103" s="1" t="s">
        <v>396</v>
      </c>
      <c r="C103" t="s">
        <v>6</v>
      </c>
      <c r="D103" t="s">
        <v>22</v>
      </c>
      <c r="E103" t="s">
        <v>27</v>
      </c>
      <c r="F103" s="5">
        <v>4748.2700000000004</v>
      </c>
      <c r="G103" t="s">
        <v>23</v>
      </c>
      <c r="H103">
        <f>MONTH(Transactions[[#This Row],[Date]])</f>
        <v>2</v>
      </c>
      <c r="I103" t="str">
        <f>TEXT(Transactions[[#This Row],[Date]],"MMMM")</f>
        <v>February</v>
      </c>
      <c r="J103">
        <f>YEAR(Transactions[[#This Row],[Date]])</f>
        <v>2024</v>
      </c>
      <c r="K103" t="str">
        <f>TEXT(Transactions[[#This Row],[Date]],"MMMM YYYYY")</f>
        <v>February 2024</v>
      </c>
      <c r="L103" s="5">
        <f>IF(Transactions[[#This Row],[Type]]="Income",Transactions[[#This Row],[Amount]],-Transactions[[#This Row],[Amount]])</f>
        <v>-4748.2700000000004</v>
      </c>
      <c r="M103">
        <f>IF(Transactions[[#This Row],[Type]]="Income",1,0)</f>
        <v>0</v>
      </c>
    </row>
    <row r="104" spans="1:13" x14ac:dyDescent="0.3">
      <c r="A104" s="2">
        <v>45331</v>
      </c>
      <c r="B104" s="1" t="s">
        <v>397</v>
      </c>
      <c r="C104" t="s">
        <v>6</v>
      </c>
      <c r="D104" t="s">
        <v>28</v>
      </c>
      <c r="E104" t="s">
        <v>27</v>
      </c>
      <c r="F104" s="5">
        <v>3148.01</v>
      </c>
      <c r="G104" t="s">
        <v>19</v>
      </c>
      <c r="H104">
        <f>MONTH(Transactions[[#This Row],[Date]])</f>
        <v>2</v>
      </c>
      <c r="I104" t="str">
        <f>TEXT(Transactions[[#This Row],[Date]],"MMMM")</f>
        <v>February</v>
      </c>
      <c r="J104">
        <f>YEAR(Transactions[[#This Row],[Date]])</f>
        <v>2024</v>
      </c>
      <c r="K104" t="str">
        <f>TEXT(Transactions[[#This Row],[Date]],"MMMM YYYYY")</f>
        <v>February 2024</v>
      </c>
      <c r="L104" s="5">
        <f>IF(Transactions[[#This Row],[Type]]="Income",Transactions[[#This Row],[Amount]],-Transactions[[#This Row],[Amount]])</f>
        <v>-3148.01</v>
      </c>
      <c r="M104">
        <f>IF(Transactions[[#This Row],[Type]]="Income",1,0)</f>
        <v>0</v>
      </c>
    </row>
    <row r="105" spans="1:13" x14ac:dyDescent="0.3">
      <c r="A105" s="2">
        <v>45331</v>
      </c>
      <c r="B105" s="1" t="s">
        <v>398</v>
      </c>
      <c r="C105" t="s">
        <v>6</v>
      </c>
      <c r="D105" t="s">
        <v>24</v>
      </c>
      <c r="E105" t="s">
        <v>18</v>
      </c>
      <c r="F105" s="5">
        <v>3310.53</v>
      </c>
      <c r="G105" t="s">
        <v>23</v>
      </c>
      <c r="H105">
        <f>MONTH(Transactions[[#This Row],[Date]])</f>
        <v>2</v>
      </c>
      <c r="I105" t="str">
        <f>TEXT(Transactions[[#This Row],[Date]],"MMMM")</f>
        <v>February</v>
      </c>
      <c r="J105">
        <f>YEAR(Transactions[[#This Row],[Date]])</f>
        <v>2024</v>
      </c>
      <c r="K105" t="str">
        <f>TEXT(Transactions[[#This Row],[Date]],"MMMM YYYYY")</f>
        <v>February 2024</v>
      </c>
      <c r="L105" s="5">
        <f>IF(Transactions[[#This Row],[Type]]="Income",Transactions[[#This Row],[Amount]],-Transactions[[#This Row],[Amount]])</f>
        <v>-3310.53</v>
      </c>
      <c r="M105">
        <f>IF(Transactions[[#This Row],[Type]]="Income",1,0)</f>
        <v>0</v>
      </c>
    </row>
    <row r="106" spans="1:13" x14ac:dyDescent="0.3">
      <c r="A106" s="2">
        <v>45332</v>
      </c>
      <c r="B106" s="1" t="s">
        <v>399</v>
      </c>
      <c r="C106" t="s">
        <v>6</v>
      </c>
      <c r="D106" t="s">
        <v>26</v>
      </c>
      <c r="E106" t="s">
        <v>8</v>
      </c>
      <c r="F106" s="5">
        <v>4014.7</v>
      </c>
      <c r="G106" t="s">
        <v>23</v>
      </c>
      <c r="H106">
        <f>MONTH(Transactions[[#This Row],[Date]])</f>
        <v>2</v>
      </c>
      <c r="I106" t="str">
        <f>TEXT(Transactions[[#This Row],[Date]],"MMMM")</f>
        <v>February</v>
      </c>
      <c r="J106">
        <f>YEAR(Transactions[[#This Row],[Date]])</f>
        <v>2024</v>
      </c>
      <c r="K106" t="str">
        <f>TEXT(Transactions[[#This Row],[Date]],"MMMM YYYYY")</f>
        <v>February 2024</v>
      </c>
      <c r="L106" s="5">
        <f>IF(Transactions[[#This Row],[Type]]="Income",Transactions[[#This Row],[Amount]],-Transactions[[#This Row],[Amount]])</f>
        <v>-4014.7</v>
      </c>
      <c r="M106">
        <f>IF(Transactions[[#This Row],[Type]]="Income",1,0)</f>
        <v>0</v>
      </c>
    </row>
    <row r="107" spans="1:13" x14ac:dyDescent="0.3">
      <c r="A107" s="2">
        <v>45332</v>
      </c>
      <c r="B107" s="1" t="s">
        <v>400</v>
      </c>
      <c r="C107" t="s">
        <v>6</v>
      </c>
      <c r="D107" t="s">
        <v>22</v>
      </c>
      <c r="E107" t="s">
        <v>30</v>
      </c>
      <c r="F107" s="5">
        <v>2318.35</v>
      </c>
      <c r="G107" t="s">
        <v>12</v>
      </c>
      <c r="H107">
        <f>MONTH(Transactions[[#This Row],[Date]])</f>
        <v>2</v>
      </c>
      <c r="I107" t="str">
        <f>TEXT(Transactions[[#This Row],[Date]],"MMMM")</f>
        <v>February</v>
      </c>
      <c r="J107">
        <f>YEAR(Transactions[[#This Row],[Date]])</f>
        <v>2024</v>
      </c>
      <c r="K107" t="str">
        <f>TEXT(Transactions[[#This Row],[Date]],"MMMM YYYYY")</f>
        <v>February 2024</v>
      </c>
      <c r="L107" s="5">
        <f>IF(Transactions[[#This Row],[Type]]="Income",Transactions[[#This Row],[Amount]],-Transactions[[#This Row],[Amount]])</f>
        <v>-2318.35</v>
      </c>
      <c r="M107">
        <f>IF(Transactions[[#This Row],[Type]]="Income",1,0)</f>
        <v>0</v>
      </c>
    </row>
    <row r="108" spans="1:13" x14ac:dyDescent="0.3">
      <c r="A108" s="2">
        <v>45332</v>
      </c>
      <c r="B108" s="1" t="s">
        <v>401</v>
      </c>
      <c r="C108" t="s">
        <v>6</v>
      </c>
      <c r="D108" t="s">
        <v>7</v>
      </c>
      <c r="E108" t="s">
        <v>17</v>
      </c>
      <c r="F108" s="5">
        <v>4111.1099999999997</v>
      </c>
      <c r="G108" t="s">
        <v>23</v>
      </c>
      <c r="H108">
        <f>MONTH(Transactions[[#This Row],[Date]])</f>
        <v>2</v>
      </c>
      <c r="I108" t="str">
        <f>TEXT(Transactions[[#This Row],[Date]],"MMMM")</f>
        <v>February</v>
      </c>
      <c r="J108">
        <f>YEAR(Transactions[[#This Row],[Date]])</f>
        <v>2024</v>
      </c>
      <c r="K108" t="str">
        <f>TEXT(Transactions[[#This Row],[Date]],"MMMM YYYYY")</f>
        <v>February 2024</v>
      </c>
      <c r="L108" s="5">
        <f>IF(Transactions[[#This Row],[Type]]="Income",Transactions[[#This Row],[Amount]],-Transactions[[#This Row],[Amount]])</f>
        <v>-4111.1099999999997</v>
      </c>
      <c r="M108">
        <f>IF(Transactions[[#This Row],[Type]]="Income",1,0)</f>
        <v>0</v>
      </c>
    </row>
    <row r="109" spans="1:13" x14ac:dyDescent="0.3">
      <c r="A109" s="2">
        <v>45332</v>
      </c>
      <c r="B109" s="1" t="s">
        <v>132</v>
      </c>
      <c r="C109" t="s">
        <v>6</v>
      </c>
      <c r="D109" t="s">
        <v>16</v>
      </c>
      <c r="E109" t="s">
        <v>29</v>
      </c>
      <c r="F109" s="5">
        <v>4724.05</v>
      </c>
      <c r="G109" t="s">
        <v>23</v>
      </c>
      <c r="H109">
        <f>MONTH(Transactions[[#This Row],[Date]])</f>
        <v>2</v>
      </c>
      <c r="I109" t="str">
        <f>TEXT(Transactions[[#This Row],[Date]],"MMMM")</f>
        <v>February</v>
      </c>
      <c r="J109">
        <f>YEAR(Transactions[[#This Row],[Date]])</f>
        <v>2024</v>
      </c>
      <c r="K109" t="str">
        <f>TEXT(Transactions[[#This Row],[Date]],"MMMM YYYYY")</f>
        <v>February 2024</v>
      </c>
      <c r="L109" s="5">
        <f>IF(Transactions[[#This Row],[Type]]="Income",Transactions[[#This Row],[Amount]],-Transactions[[#This Row],[Amount]])</f>
        <v>-4724.05</v>
      </c>
      <c r="M109">
        <f>IF(Transactions[[#This Row],[Type]]="Income",1,0)</f>
        <v>0</v>
      </c>
    </row>
    <row r="110" spans="1:13" x14ac:dyDescent="0.3">
      <c r="A110" s="2">
        <v>45333</v>
      </c>
      <c r="B110" s="1" t="s">
        <v>130</v>
      </c>
      <c r="C110" t="s">
        <v>6</v>
      </c>
      <c r="D110" t="s">
        <v>28</v>
      </c>
      <c r="E110" t="s">
        <v>25</v>
      </c>
      <c r="F110" s="5">
        <v>242.87</v>
      </c>
      <c r="G110" t="s">
        <v>19</v>
      </c>
      <c r="H110">
        <f>MONTH(Transactions[[#This Row],[Date]])</f>
        <v>2</v>
      </c>
      <c r="I110" t="str">
        <f>TEXT(Transactions[[#This Row],[Date]],"MMMM")</f>
        <v>February</v>
      </c>
      <c r="J110">
        <f>YEAR(Transactions[[#This Row],[Date]])</f>
        <v>2024</v>
      </c>
      <c r="K110" t="str">
        <f>TEXT(Transactions[[#This Row],[Date]],"MMMM YYYYY")</f>
        <v>February 2024</v>
      </c>
      <c r="L110" s="5">
        <f>IF(Transactions[[#This Row],[Type]]="Income",Transactions[[#This Row],[Amount]],-Transactions[[#This Row],[Amount]])</f>
        <v>-242.87</v>
      </c>
      <c r="M110">
        <f>IF(Transactions[[#This Row],[Type]]="Income",1,0)</f>
        <v>0</v>
      </c>
    </row>
    <row r="111" spans="1:13" x14ac:dyDescent="0.3">
      <c r="A111" s="2">
        <v>45333</v>
      </c>
      <c r="B111" s="1" t="s">
        <v>402</v>
      </c>
      <c r="C111" t="s">
        <v>6</v>
      </c>
      <c r="D111" t="s">
        <v>34</v>
      </c>
      <c r="E111" t="s">
        <v>30</v>
      </c>
      <c r="F111" s="5">
        <v>3295.83</v>
      </c>
      <c r="G111" t="s">
        <v>9</v>
      </c>
      <c r="H111">
        <f>MONTH(Transactions[[#This Row],[Date]])</f>
        <v>2</v>
      </c>
      <c r="I111" t="str">
        <f>TEXT(Transactions[[#This Row],[Date]],"MMMM")</f>
        <v>February</v>
      </c>
      <c r="J111">
        <f>YEAR(Transactions[[#This Row],[Date]])</f>
        <v>2024</v>
      </c>
      <c r="K111" t="str">
        <f>TEXT(Transactions[[#This Row],[Date]],"MMMM YYYYY")</f>
        <v>February 2024</v>
      </c>
      <c r="L111" s="5">
        <f>IF(Transactions[[#This Row],[Type]]="Income",Transactions[[#This Row],[Amount]],-Transactions[[#This Row],[Amount]])</f>
        <v>-3295.83</v>
      </c>
      <c r="M111">
        <f>IF(Transactions[[#This Row],[Type]]="Income",1,0)</f>
        <v>0</v>
      </c>
    </row>
    <row r="112" spans="1:13" x14ac:dyDescent="0.3">
      <c r="A112" s="2">
        <v>45334</v>
      </c>
      <c r="B112" s="1" t="s">
        <v>403</v>
      </c>
      <c r="C112" t="s">
        <v>6</v>
      </c>
      <c r="D112" t="s">
        <v>34</v>
      </c>
      <c r="E112" t="s">
        <v>25</v>
      </c>
      <c r="F112" s="5">
        <v>1340.44</v>
      </c>
      <c r="G112" t="s">
        <v>12</v>
      </c>
      <c r="H112">
        <f>MONTH(Transactions[[#This Row],[Date]])</f>
        <v>2</v>
      </c>
      <c r="I112" t="str">
        <f>TEXT(Transactions[[#This Row],[Date]],"MMMM")</f>
        <v>February</v>
      </c>
      <c r="J112">
        <f>YEAR(Transactions[[#This Row],[Date]])</f>
        <v>2024</v>
      </c>
      <c r="K112" t="str">
        <f>TEXT(Transactions[[#This Row],[Date]],"MMMM YYYYY")</f>
        <v>February 2024</v>
      </c>
      <c r="L112" s="5">
        <f>IF(Transactions[[#This Row],[Type]]="Income",Transactions[[#This Row],[Amount]],-Transactions[[#This Row],[Amount]])</f>
        <v>-1340.44</v>
      </c>
      <c r="M112">
        <f>IF(Transactions[[#This Row],[Type]]="Income",1,0)</f>
        <v>0</v>
      </c>
    </row>
    <row r="113" spans="1:13" x14ac:dyDescent="0.3">
      <c r="A113" s="2">
        <v>45334</v>
      </c>
      <c r="B113" s="1" t="s">
        <v>193</v>
      </c>
      <c r="C113" t="s">
        <v>6</v>
      </c>
      <c r="D113" t="s">
        <v>16</v>
      </c>
      <c r="E113" t="s">
        <v>20</v>
      </c>
      <c r="F113" s="5">
        <v>1774.27</v>
      </c>
      <c r="G113" t="s">
        <v>12</v>
      </c>
      <c r="H113">
        <f>MONTH(Transactions[[#This Row],[Date]])</f>
        <v>2</v>
      </c>
      <c r="I113" t="str">
        <f>TEXT(Transactions[[#This Row],[Date]],"MMMM")</f>
        <v>February</v>
      </c>
      <c r="J113">
        <f>YEAR(Transactions[[#This Row],[Date]])</f>
        <v>2024</v>
      </c>
      <c r="K113" t="str">
        <f>TEXT(Transactions[[#This Row],[Date]],"MMMM YYYYY")</f>
        <v>February 2024</v>
      </c>
      <c r="L113" s="5">
        <f>IF(Transactions[[#This Row],[Type]]="Income",Transactions[[#This Row],[Amount]],-Transactions[[#This Row],[Amount]])</f>
        <v>-1774.27</v>
      </c>
      <c r="M113">
        <f>IF(Transactions[[#This Row],[Type]]="Income",1,0)</f>
        <v>0</v>
      </c>
    </row>
    <row r="114" spans="1:13" x14ac:dyDescent="0.3">
      <c r="A114" s="2">
        <v>45335</v>
      </c>
      <c r="B114" s="1" t="s">
        <v>404</v>
      </c>
      <c r="C114" t="s">
        <v>6</v>
      </c>
      <c r="D114" t="s">
        <v>16</v>
      </c>
      <c r="E114" t="s">
        <v>21</v>
      </c>
      <c r="F114" s="5">
        <v>4027.23</v>
      </c>
      <c r="G114" t="s">
        <v>9</v>
      </c>
      <c r="H114">
        <f>MONTH(Transactions[[#This Row],[Date]])</f>
        <v>2</v>
      </c>
      <c r="I114" t="str">
        <f>TEXT(Transactions[[#This Row],[Date]],"MMMM")</f>
        <v>February</v>
      </c>
      <c r="J114">
        <f>YEAR(Transactions[[#This Row],[Date]])</f>
        <v>2024</v>
      </c>
      <c r="K114" t="str">
        <f>TEXT(Transactions[[#This Row],[Date]],"MMMM YYYYY")</f>
        <v>February 2024</v>
      </c>
      <c r="L114" s="5">
        <f>IF(Transactions[[#This Row],[Type]]="Income",Transactions[[#This Row],[Amount]],-Transactions[[#This Row],[Amount]])</f>
        <v>-4027.23</v>
      </c>
      <c r="M114">
        <f>IF(Transactions[[#This Row],[Type]]="Income",1,0)</f>
        <v>0</v>
      </c>
    </row>
    <row r="115" spans="1:13" x14ac:dyDescent="0.3">
      <c r="A115" s="2">
        <v>45336</v>
      </c>
      <c r="B115" s="1" t="s">
        <v>203</v>
      </c>
      <c r="C115" t="s">
        <v>6</v>
      </c>
      <c r="D115" t="s">
        <v>16</v>
      </c>
      <c r="E115" t="s">
        <v>21</v>
      </c>
      <c r="F115" s="5">
        <v>2864.18</v>
      </c>
      <c r="G115" t="s">
        <v>12</v>
      </c>
      <c r="H115">
        <f>MONTH(Transactions[[#This Row],[Date]])</f>
        <v>2</v>
      </c>
      <c r="I115" t="str">
        <f>TEXT(Transactions[[#This Row],[Date]],"MMMM")</f>
        <v>February</v>
      </c>
      <c r="J115">
        <f>YEAR(Transactions[[#This Row],[Date]])</f>
        <v>2024</v>
      </c>
      <c r="K115" t="str">
        <f>TEXT(Transactions[[#This Row],[Date]],"MMMM YYYYY")</f>
        <v>February 2024</v>
      </c>
      <c r="L115" s="5">
        <f>IF(Transactions[[#This Row],[Type]]="Income",Transactions[[#This Row],[Amount]],-Transactions[[#This Row],[Amount]])</f>
        <v>-2864.18</v>
      </c>
      <c r="M115">
        <f>IF(Transactions[[#This Row],[Type]]="Income",1,0)</f>
        <v>0</v>
      </c>
    </row>
    <row r="116" spans="1:13" x14ac:dyDescent="0.3">
      <c r="A116" s="2">
        <v>45336</v>
      </c>
      <c r="B116" s="1" t="s">
        <v>405</v>
      </c>
      <c r="C116" t="s">
        <v>6</v>
      </c>
      <c r="D116" t="s">
        <v>35</v>
      </c>
      <c r="E116" t="s">
        <v>11</v>
      </c>
      <c r="F116" s="5">
        <v>1891.49</v>
      </c>
      <c r="G116" t="s">
        <v>12</v>
      </c>
      <c r="H116">
        <f>MONTH(Transactions[[#This Row],[Date]])</f>
        <v>2</v>
      </c>
      <c r="I116" t="str">
        <f>TEXT(Transactions[[#This Row],[Date]],"MMMM")</f>
        <v>February</v>
      </c>
      <c r="J116">
        <f>YEAR(Transactions[[#This Row],[Date]])</f>
        <v>2024</v>
      </c>
      <c r="K116" t="str">
        <f>TEXT(Transactions[[#This Row],[Date]],"MMMM YYYYY")</f>
        <v>February 2024</v>
      </c>
      <c r="L116" s="5">
        <f>IF(Transactions[[#This Row],[Type]]="Income",Transactions[[#This Row],[Amount]],-Transactions[[#This Row],[Amount]])</f>
        <v>-1891.49</v>
      </c>
      <c r="M116">
        <f>IF(Transactions[[#This Row],[Type]]="Income",1,0)</f>
        <v>0</v>
      </c>
    </row>
    <row r="117" spans="1:13" x14ac:dyDescent="0.3">
      <c r="A117" s="2">
        <v>45336</v>
      </c>
      <c r="B117" s="1" t="s">
        <v>406</v>
      </c>
      <c r="C117" t="s">
        <v>6</v>
      </c>
      <c r="D117" t="s">
        <v>26</v>
      </c>
      <c r="E117" t="s">
        <v>29</v>
      </c>
      <c r="F117" s="5">
        <v>4657.25</v>
      </c>
      <c r="G117" t="s">
        <v>9</v>
      </c>
      <c r="H117">
        <f>MONTH(Transactions[[#This Row],[Date]])</f>
        <v>2</v>
      </c>
      <c r="I117" t="str">
        <f>TEXT(Transactions[[#This Row],[Date]],"MMMM")</f>
        <v>February</v>
      </c>
      <c r="J117">
        <f>YEAR(Transactions[[#This Row],[Date]])</f>
        <v>2024</v>
      </c>
      <c r="K117" t="str">
        <f>TEXT(Transactions[[#This Row],[Date]],"MMMM YYYYY")</f>
        <v>February 2024</v>
      </c>
      <c r="L117" s="5">
        <f>IF(Transactions[[#This Row],[Type]]="Income",Transactions[[#This Row],[Amount]],-Transactions[[#This Row],[Amount]])</f>
        <v>-4657.25</v>
      </c>
      <c r="M117">
        <f>IF(Transactions[[#This Row],[Type]]="Income",1,0)</f>
        <v>0</v>
      </c>
    </row>
    <row r="118" spans="1:13" x14ac:dyDescent="0.3">
      <c r="A118" s="2">
        <v>45336</v>
      </c>
      <c r="B118" s="1" t="s">
        <v>267</v>
      </c>
      <c r="C118" t="s">
        <v>6</v>
      </c>
      <c r="D118" t="s">
        <v>28</v>
      </c>
      <c r="E118" t="s">
        <v>29</v>
      </c>
      <c r="F118" s="5">
        <v>3766.81</v>
      </c>
      <c r="G118" t="s">
        <v>9</v>
      </c>
      <c r="H118">
        <f>MONTH(Transactions[[#This Row],[Date]])</f>
        <v>2</v>
      </c>
      <c r="I118" t="str">
        <f>TEXT(Transactions[[#This Row],[Date]],"MMMM")</f>
        <v>February</v>
      </c>
      <c r="J118">
        <f>YEAR(Transactions[[#This Row],[Date]])</f>
        <v>2024</v>
      </c>
      <c r="K118" t="str">
        <f>TEXT(Transactions[[#This Row],[Date]],"MMMM YYYYY")</f>
        <v>February 2024</v>
      </c>
      <c r="L118" s="5">
        <f>IF(Transactions[[#This Row],[Type]]="Income",Transactions[[#This Row],[Amount]],-Transactions[[#This Row],[Amount]])</f>
        <v>-3766.81</v>
      </c>
      <c r="M118">
        <f>IF(Transactions[[#This Row],[Type]]="Income",1,0)</f>
        <v>0</v>
      </c>
    </row>
    <row r="119" spans="1:13" x14ac:dyDescent="0.3">
      <c r="A119" s="2">
        <v>45337</v>
      </c>
      <c r="B119" s="1" t="s">
        <v>407</v>
      </c>
      <c r="C119" t="s">
        <v>6</v>
      </c>
      <c r="D119" t="s">
        <v>10</v>
      </c>
      <c r="E119" t="s">
        <v>32</v>
      </c>
      <c r="F119" s="5">
        <v>1523.29</v>
      </c>
      <c r="G119" t="s">
        <v>12</v>
      </c>
      <c r="H119">
        <f>MONTH(Transactions[[#This Row],[Date]])</f>
        <v>2</v>
      </c>
      <c r="I119" t="str">
        <f>TEXT(Transactions[[#This Row],[Date]],"MMMM")</f>
        <v>February</v>
      </c>
      <c r="J119">
        <f>YEAR(Transactions[[#This Row],[Date]])</f>
        <v>2024</v>
      </c>
      <c r="K119" t="str">
        <f>TEXT(Transactions[[#This Row],[Date]],"MMMM YYYYY")</f>
        <v>February 2024</v>
      </c>
      <c r="L119" s="5">
        <f>IF(Transactions[[#This Row],[Type]]="Income",Transactions[[#This Row],[Amount]],-Transactions[[#This Row],[Amount]])</f>
        <v>-1523.29</v>
      </c>
      <c r="M119">
        <f>IF(Transactions[[#This Row],[Type]]="Income",1,0)</f>
        <v>0</v>
      </c>
    </row>
    <row r="120" spans="1:13" x14ac:dyDescent="0.3">
      <c r="A120" s="2">
        <v>45337</v>
      </c>
      <c r="B120" s="1" t="s">
        <v>408</v>
      </c>
      <c r="C120" t="s">
        <v>6</v>
      </c>
      <c r="D120" t="s">
        <v>22</v>
      </c>
      <c r="E120" t="s">
        <v>21</v>
      </c>
      <c r="F120" s="5">
        <v>4243.3599999999997</v>
      </c>
      <c r="G120" t="s">
        <v>9</v>
      </c>
      <c r="H120">
        <f>MONTH(Transactions[[#This Row],[Date]])</f>
        <v>2</v>
      </c>
      <c r="I120" t="str">
        <f>TEXT(Transactions[[#This Row],[Date]],"MMMM")</f>
        <v>February</v>
      </c>
      <c r="J120">
        <f>YEAR(Transactions[[#This Row],[Date]])</f>
        <v>2024</v>
      </c>
      <c r="K120" t="str">
        <f>TEXT(Transactions[[#This Row],[Date]],"MMMM YYYYY")</f>
        <v>February 2024</v>
      </c>
      <c r="L120" s="5">
        <f>IF(Transactions[[#This Row],[Type]]="Income",Transactions[[#This Row],[Amount]],-Transactions[[#This Row],[Amount]])</f>
        <v>-4243.3599999999997</v>
      </c>
      <c r="M120">
        <f>IF(Transactions[[#This Row],[Type]]="Income",1,0)</f>
        <v>0</v>
      </c>
    </row>
    <row r="121" spans="1:13" x14ac:dyDescent="0.3">
      <c r="A121" s="2">
        <v>45337</v>
      </c>
      <c r="B121" s="1" t="s">
        <v>65</v>
      </c>
      <c r="C121" t="s">
        <v>6</v>
      </c>
      <c r="D121" t="s">
        <v>16</v>
      </c>
      <c r="E121" t="s">
        <v>30</v>
      </c>
      <c r="F121" s="5">
        <v>2694.92</v>
      </c>
      <c r="G121" t="s">
        <v>23</v>
      </c>
      <c r="H121">
        <f>MONTH(Transactions[[#This Row],[Date]])</f>
        <v>2</v>
      </c>
      <c r="I121" t="str">
        <f>TEXT(Transactions[[#This Row],[Date]],"MMMM")</f>
        <v>February</v>
      </c>
      <c r="J121">
        <f>YEAR(Transactions[[#This Row],[Date]])</f>
        <v>2024</v>
      </c>
      <c r="K121" t="str">
        <f>TEXT(Transactions[[#This Row],[Date]],"MMMM YYYYY")</f>
        <v>February 2024</v>
      </c>
      <c r="L121" s="5">
        <f>IF(Transactions[[#This Row],[Type]]="Income",Transactions[[#This Row],[Amount]],-Transactions[[#This Row],[Amount]])</f>
        <v>-2694.92</v>
      </c>
      <c r="M121">
        <f>IF(Transactions[[#This Row],[Type]]="Income",1,0)</f>
        <v>0</v>
      </c>
    </row>
    <row r="122" spans="1:13" x14ac:dyDescent="0.3">
      <c r="A122" s="2">
        <v>45338</v>
      </c>
      <c r="B122" s="1" t="s">
        <v>409</v>
      </c>
      <c r="C122" t="s">
        <v>6</v>
      </c>
      <c r="D122" t="s">
        <v>35</v>
      </c>
      <c r="E122" t="s">
        <v>11</v>
      </c>
      <c r="F122" s="5">
        <v>2888.52</v>
      </c>
      <c r="G122" t="s">
        <v>12</v>
      </c>
      <c r="H122">
        <f>MONTH(Transactions[[#This Row],[Date]])</f>
        <v>2</v>
      </c>
      <c r="I122" t="str">
        <f>TEXT(Transactions[[#This Row],[Date]],"MMMM")</f>
        <v>February</v>
      </c>
      <c r="J122">
        <f>YEAR(Transactions[[#This Row],[Date]])</f>
        <v>2024</v>
      </c>
      <c r="K122" t="str">
        <f>TEXT(Transactions[[#This Row],[Date]],"MMMM YYYYY")</f>
        <v>February 2024</v>
      </c>
      <c r="L122" s="5">
        <f>IF(Transactions[[#This Row],[Type]]="Income",Transactions[[#This Row],[Amount]],-Transactions[[#This Row],[Amount]])</f>
        <v>-2888.52</v>
      </c>
      <c r="M122">
        <f>IF(Transactions[[#This Row],[Type]]="Income",1,0)</f>
        <v>0</v>
      </c>
    </row>
    <row r="123" spans="1:13" x14ac:dyDescent="0.3">
      <c r="A123" s="2">
        <v>45338</v>
      </c>
      <c r="B123" s="1" t="s">
        <v>74</v>
      </c>
      <c r="C123" t="s">
        <v>6</v>
      </c>
      <c r="D123" t="s">
        <v>26</v>
      </c>
      <c r="E123" t="s">
        <v>20</v>
      </c>
      <c r="F123" s="5">
        <v>3774.25</v>
      </c>
      <c r="G123" t="s">
        <v>12</v>
      </c>
      <c r="H123">
        <f>MONTH(Transactions[[#This Row],[Date]])</f>
        <v>2</v>
      </c>
      <c r="I123" t="str">
        <f>TEXT(Transactions[[#This Row],[Date]],"MMMM")</f>
        <v>February</v>
      </c>
      <c r="J123">
        <f>YEAR(Transactions[[#This Row],[Date]])</f>
        <v>2024</v>
      </c>
      <c r="K123" t="str">
        <f>TEXT(Transactions[[#This Row],[Date]],"MMMM YYYYY")</f>
        <v>February 2024</v>
      </c>
      <c r="L123" s="5">
        <f>IF(Transactions[[#This Row],[Type]]="Income",Transactions[[#This Row],[Amount]],-Transactions[[#This Row],[Amount]])</f>
        <v>-3774.25</v>
      </c>
      <c r="M123">
        <f>IF(Transactions[[#This Row],[Type]]="Income",1,0)</f>
        <v>0</v>
      </c>
    </row>
    <row r="124" spans="1:13" x14ac:dyDescent="0.3">
      <c r="A124" s="2">
        <v>45338</v>
      </c>
      <c r="B124" s="1" t="s">
        <v>410</v>
      </c>
      <c r="C124" t="s">
        <v>6</v>
      </c>
      <c r="D124" t="s">
        <v>16</v>
      </c>
      <c r="E124" t="s">
        <v>20</v>
      </c>
      <c r="F124" s="5">
        <v>1501.39</v>
      </c>
      <c r="G124" t="s">
        <v>9</v>
      </c>
      <c r="H124">
        <f>MONTH(Transactions[[#This Row],[Date]])</f>
        <v>2</v>
      </c>
      <c r="I124" t="str">
        <f>TEXT(Transactions[[#This Row],[Date]],"MMMM")</f>
        <v>February</v>
      </c>
      <c r="J124">
        <f>YEAR(Transactions[[#This Row],[Date]])</f>
        <v>2024</v>
      </c>
      <c r="K124" t="str">
        <f>TEXT(Transactions[[#This Row],[Date]],"MMMM YYYYY")</f>
        <v>February 2024</v>
      </c>
      <c r="L124" s="5">
        <f>IF(Transactions[[#This Row],[Type]]="Income",Transactions[[#This Row],[Amount]],-Transactions[[#This Row],[Amount]])</f>
        <v>-1501.39</v>
      </c>
      <c r="M124">
        <f>IF(Transactions[[#This Row],[Type]]="Income",1,0)</f>
        <v>0</v>
      </c>
    </row>
    <row r="125" spans="1:13" x14ac:dyDescent="0.3">
      <c r="A125" s="2">
        <v>45339</v>
      </c>
      <c r="B125" s="1" t="s">
        <v>333</v>
      </c>
      <c r="C125" t="s">
        <v>6</v>
      </c>
      <c r="D125" t="s">
        <v>7</v>
      </c>
      <c r="E125" t="s">
        <v>20</v>
      </c>
      <c r="F125" s="5">
        <v>2497.38</v>
      </c>
      <c r="G125" t="s">
        <v>12</v>
      </c>
      <c r="H125">
        <f>MONTH(Transactions[[#This Row],[Date]])</f>
        <v>2</v>
      </c>
      <c r="I125" t="str">
        <f>TEXT(Transactions[[#This Row],[Date]],"MMMM")</f>
        <v>February</v>
      </c>
      <c r="J125">
        <f>YEAR(Transactions[[#This Row],[Date]])</f>
        <v>2024</v>
      </c>
      <c r="K125" t="str">
        <f>TEXT(Transactions[[#This Row],[Date]],"MMMM YYYYY")</f>
        <v>February 2024</v>
      </c>
      <c r="L125" s="5">
        <f>IF(Transactions[[#This Row],[Type]]="Income",Transactions[[#This Row],[Amount]],-Transactions[[#This Row],[Amount]])</f>
        <v>-2497.38</v>
      </c>
      <c r="M125">
        <f>IF(Transactions[[#This Row],[Type]]="Income",1,0)</f>
        <v>0</v>
      </c>
    </row>
    <row r="126" spans="1:13" x14ac:dyDescent="0.3">
      <c r="A126" s="2">
        <v>45339</v>
      </c>
      <c r="B126" s="1" t="s">
        <v>254</v>
      </c>
      <c r="C126" t="s">
        <v>6</v>
      </c>
      <c r="D126" t="s">
        <v>35</v>
      </c>
      <c r="E126" t="s">
        <v>27</v>
      </c>
      <c r="F126" s="5">
        <v>2235.58</v>
      </c>
      <c r="G126" t="s">
        <v>12</v>
      </c>
      <c r="H126">
        <f>MONTH(Transactions[[#This Row],[Date]])</f>
        <v>2</v>
      </c>
      <c r="I126" t="str">
        <f>TEXT(Transactions[[#This Row],[Date]],"MMMM")</f>
        <v>February</v>
      </c>
      <c r="J126">
        <f>YEAR(Transactions[[#This Row],[Date]])</f>
        <v>2024</v>
      </c>
      <c r="K126" t="str">
        <f>TEXT(Transactions[[#This Row],[Date]],"MMMM YYYYY")</f>
        <v>February 2024</v>
      </c>
      <c r="L126" s="5">
        <f>IF(Transactions[[#This Row],[Type]]="Income",Transactions[[#This Row],[Amount]],-Transactions[[#This Row],[Amount]])</f>
        <v>-2235.58</v>
      </c>
      <c r="M126">
        <f>IF(Transactions[[#This Row],[Type]]="Income",1,0)</f>
        <v>0</v>
      </c>
    </row>
    <row r="127" spans="1:13" x14ac:dyDescent="0.3">
      <c r="A127" s="2">
        <v>45339</v>
      </c>
      <c r="B127" s="1" t="s">
        <v>411</v>
      </c>
      <c r="C127" t="s">
        <v>6</v>
      </c>
      <c r="D127" t="s">
        <v>26</v>
      </c>
      <c r="E127" t="s">
        <v>8</v>
      </c>
      <c r="F127" s="5">
        <v>629.48</v>
      </c>
      <c r="G127" t="s">
        <v>23</v>
      </c>
      <c r="H127">
        <f>MONTH(Transactions[[#This Row],[Date]])</f>
        <v>2</v>
      </c>
      <c r="I127" t="str">
        <f>TEXT(Transactions[[#This Row],[Date]],"MMMM")</f>
        <v>February</v>
      </c>
      <c r="J127">
        <f>YEAR(Transactions[[#This Row],[Date]])</f>
        <v>2024</v>
      </c>
      <c r="K127" t="str">
        <f>TEXT(Transactions[[#This Row],[Date]],"MMMM YYYYY")</f>
        <v>February 2024</v>
      </c>
      <c r="L127" s="5">
        <f>IF(Transactions[[#This Row],[Type]]="Income",Transactions[[#This Row],[Amount]],-Transactions[[#This Row],[Amount]])</f>
        <v>-629.48</v>
      </c>
      <c r="M127">
        <f>IF(Transactions[[#This Row],[Type]]="Income",1,0)</f>
        <v>0</v>
      </c>
    </row>
    <row r="128" spans="1:13" x14ac:dyDescent="0.3">
      <c r="A128" s="2">
        <v>45339</v>
      </c>
      <c r="B128" s="1" t="s">
        <v>154</v>
      </c>
      <c r="C128" t="s">
        <v>6</v>
      </c>
      <c r="D128" t="s">
        <v>34</v>
      </c>
      <c r="E128" t="s">
        <v>27</v>
      </c>
      <c r="F128" s="5">
        <v>3110.18</v>
      </c>
      <c r="G128" t="s">
        <v>9</v>
      </c>
      <c r="H128">
        <f>MONTH(Transactions[[#This Row],[Date]])</f>
        <v>2</v>
      </c>
      <c r="I128" t="str">
        <f>TEXT(Transactions[[#This Row],[Date]],"MMMM")</f>
        <v>February</v>
      </c>
      <c r="J128">
        <f>YEAR(Transactions[[#This Row],[Date]])</f>
        <v>2024</v>
      </c>
      <c r="K128" t="str">
        <f>TEXT(Transactions[[#This Row],[Date]],"MMMM YYYYY")</f>
        <v>February 2024</v>
      </c>
      <c r="L128" s="5">
        <f>IF(Transactions[[#This Row],[Type]]="Income",Transactions[[#This Row],[Amount]],-Transactions[[#This Row],[Amount]])</f>
        <v>-3110.18</v>
      </c>
      <c r="M128">
        <f>IF(Transactions[[#This Row],[Type]]="Income",1,0)</f>
        <v>0</v>
      </c>
    </row>
    <row r="129" spans="1:13" x14ac:dyDescent="0.3">
      <c r="A129" s="2">
        <v>45340</v>
      </c>
      <c r="B129" s="1" t="s">
        <v>237</v>
      </c>
      <c r="C129" t="s">
        <v>6</v>
      </c>
      <c r="D129" t="s">
        <v>16</v>
      </c>
      <c r="E129" t="s">
        <v>18</v>
      </c>
      <c r="F129" s="5">
        <v>410.18</v>
      </c>
      <c r="G129" t="s">
        <v>19</v>
      </c>
      <c r="H129">
        <f>MONTH(Transactions[[#This Row],[Date]])</f>
        <v>2</v>
      </c>
      <c r="I129" t="str">
        <f>TEXT(Transactions[[#This Row],[Date]],"MMMM")</f>
        <v>February</v>
      </c>
      <c r="J129">
        <f>YEAR(Transactions[[#This Row],[Date]])</f>
        <v>2024</v>
      </c>
      <c r="K129" t="str">
        <f>TEXT(Transactions[[#This Row],[Date]],"MMMM YYYYY")</f>
        <v>February 2024</v>
      </c>
      <c r="L129" s="5">
        <f>IF(Transactions[[#This Row],[Type]]="Income",Transactions[[#This Row],[Amount]],-Transactions[[#This Row],[Amount]])</f>
        <v>-410.18</v>
      </c>
      <c r="M129">
        <f>IF(Transactions[[#This Row],[Type]]="Income",1,0)</f>
        <v>0</v>
      </c>
    </row>
    <row r="130" spans="1:13" x14ac:dyDescent="0.3">
      <c r="A130" s="2">
        <v>45340</v>
      </c>
      <c r="B130" s="1" t="s">
        <v>43</v>
      </c>
      <c r="C130" t="s">
        <v>6</v>
      </c>
      <c r="D130" t="s">
        <v>33</v>
      </c>
      <c r="E130" t="s">
        <v>25</v>
      </c>
      <c r="F130" s="5">
        <v>452.68</v>
      </c>
      <c r="G130" t="s">
        <v>9</v>
      </c>
      <c r="H130">
        <f>MONTH(Transactions[[#This Row],[Date]])</f>
        <v>2</v>
      </c>
      <c r="I130" t="str">
        <f>TEXT(Transactions[[#This Row],[Date]],"MMMM")</f>
        <v>February</v>
      </c>
      <c r="J130">
        <f>YEAR(Transactions[[#This Row],[Date]])</f>
        <v>2024</v>
      </c>
      <c r="K130" t="str">
        <f>TEXT(Transactions[[#This Row],[Date]],"MMMM YYYYY")</f>
        <v>February 2024</v>
      </c>
      <c r="L130" s="5">
        <f>IF(Transactions[[#This Row],[Type]]="Income",Transactions[[#This Row],[Amount]],-Transactions[[#This Row],[Amount]])</f>
        <v>-452.68</v>
      </c>
      <c r="M130">
        <f>IF(Transactions[[#This Row],[Type]]="Income",1,0)</f>
        <v>0</v>
      </c>
    </row>
    <row r="131" spans="1:13" x14ac:dyDescent="0.3">
      <c r="A131" s="2">
        <v>45341</v>
      </c>
      <c r="B131" s="1" t="s">
        <v>82</v>
      </c>
      <c r="C131" t="s">
        <v>6</v>
      </c>
      <c r="D131" t="s">
        <v>35</v>
      </c>
      <c r="E131" t="s">
        <v>30</v>
      </c>
      <c r="F131" s="5">
        <v>4407.78</v>
      </c>
      <c r="G131" t="s">
        <v>9</v>
      </c>
      <c r="H131">
        <f>MONTH(Transactions[[#This Row],[Date]])</f>
        <v>2</v>
      </c>
      <c r="I131" t="str">
        <f>TEXT(Transactions[[#This Row],[Date]],"MMMM")</f>
        <v>February</v>
      </c>
      <c r="J131">
        <f>YEAR(Transactions[[#This Row],[Date]])</f>
        <v>2024</v>
      </c>
      <c r="K131" t="str">
        <f>TEXT(Transactions[[#This Row],[Date]],"MMMM YYYYY")</f>
        <v>February 2024</v>
      </c>
      <c r="L131" s="5">
        <f>IF(Transactions[[#This Row],[Type]]="Income",Transactions[[#This Row],[Amount]],-Transactions[[#This Row],[Amount]])</f>
        <v>-4407.78</v>
      </c>
      <c r="M131">
        <f>IF(Transactions[[#This Row],[Type]]="Income",1,0)</f>
        <v>0</v>
      </c>
    </row>
    <row r="132" spans="1:13" x14ac:dyDescent="0.3">
      <c r="A132" s="2">
        <v>45341</v>
      </c>
      <c r="B132" s="1" t="s">
        <v>412</v>
      </c>
      <c r="C132" t="s">
        <v>6</v>
      </c>
      <c r="D132" t="s">
        <v>33</v>
      </c>
      <c r="E132" t="s">
        <v>21</v>
      </c>
      <c r="F132" s="5">
        <v>2979.85</v>
      </c>
      <c r="G132" t="s">
        <v>23</v>
      </c>
      <c r="H132">
        <f>MONTH(Transactions[[#This Row],[Date]])</f>
        <v>2</v>
      </c>
      <c r="I132" t="str">
        <f>TEXT(Transactions[[#This Row],[Date]],"MMMM")</f>
        <v>February</v>
      </c>
      <c r="J132">
        <f>YEAR(Transactions[[#This Row],[Date]])</f>
        <v>2024</v>
      </c>
      <c r="K132" t="str">
        <f>TEXT(Transactions[[#This Row],[Date]],"MMMM YYYYY")</f>
        <v>February 2024</v>
      </c>
      <c r="L132" s="5">
        <f>IF(Transactions[[#This Row],[Type]]="Income",Transactions[[#This Row],[Amount]],-Transactions[[#This Row],[Amount]])</f>
        <v>-2979.85</v>
      </c>
      <c r="M132">
        <f>IF(Transactions[[#This Row],[Type]]="Income",1,0)</f>
        <v>0</v>
      </c>
    </row>
    <row r="133" spans="1:13" x14ac:dyDescent="0.3">
      <c r="A133" s="2">
        <v>45342</v>
      </c>
      <c r="B133" s="1" t="s">
        <v>301</v>
      </c>
      <c r="C133" t="s">
        <v>6</v>
      </c>
      <c r="D133" t="s">
        <v>34</v>
      </c>
      <c r="E133" t="s">
        <v>17</v>
      </c>
      <c r="F133" s="5">
        <v>3896.88</v>
      </c>
      <c r="G133" t="s">
        <v>19</v>
      </c>
      <c r="H133">
        <f>MONTH(Transactions[[#This Row],[Date]])</f>
        <v>2</v>
      </c>
      <c r="I133" t="str">
        <f>TEXT(Transactions[[#This Row],[Date]],"MMMM")</f>
        <v>February</v>
      </c>
      <c r="J133">
        <f>YEAR(Transactions[[#This Row],[Date]])</f>
        <v>2024</v>
      </c>
      <c r="K133" t="str">
        <f>TEXT(Transactions[[#This Row],[Date]],"MMMM YYYYY")</f>
        <v>February 2024</v>
      </c>
      <c r="L133" s="5">
        <f>IF(Transactions[[#This Row],[Type]]="Income",Transactions[[#This Row],[Amount]],-Transactions[[#This Row],[Amount]])</f>
        <v>-3896.88</v>
      </c>
      <c r="M133">
        <f>IF(Transactions[[#This Row],[Type]]="Income",1,0)</f>
        <v>0</v>
      </c>
    </row>
    <row r="134" spans="1:13" x14ac:dyDescent="0.3">
      <c r="A134" s="2">
        <v>45342</v>
      </c>
      <c r="B134" s="1" t="s">
        <v>413</v>
      </c>
      <c r="C134" t="s">
        <v>6</v>
      </c>
      <c r="D134" t="s">
        <v>34</v>
      </c>
      <c r="E134" t="s">
        <v>27</v>
      </c>
      <c r="F134" s="5">
        <v>4536.45</v>
      </c>
      <c r="G134" t="s">
        <v>12</v>
      </c>
      <c r="H134">
        <f>MONTH(Transactions[[#This Row],[Date]])</f>
        <v>2</v>
      </c>
      <c r="I134" t="str">
        <f>TEXT(Transactions[[#This Row],[Date]],"MMMM")</f>
        <v>February</v>
      </c>
      <c r="J134">
        <f>YEAR(Transactions[[#This Row],[Date]])</f>
        <v>2024</v>
      </c>
      <c r="K134" t="str">
        <f>TEXT(Transactions[[#This Row],[Date]],"MMMM YYYYY")</f>
        <v>February 2024</v>
      </c>
      <c r="L134" s="5">
        <f>IF(Transactions[[#This Row],[Type]]="Income",Transactions[[#This Row],[Amount]],-Transactions[[#This Row],[Amount]])</f>
        <v>-4536.45</v>
      </c>
      <c r="M134">
        <f>IF(Transactions[[#This Row],[Type]]="Income",1,0)</f>
        <v>0</v>
      </c>
    </row>
    <row r="135" spans="1:13" x14ac:dyDescent="0.3">
      <c r="A135" s="2">
        <v>45343</v>
      </c>
      <c r="B135" s="1" t="s">
        <v>343</v>
      </c>
      <c r="C135" t="s">
        <v>6</v>
      </c>
      <c r="D135" t="s">
        <v>31</v>
      </c>
      <c r="E135" t="s">
        <v>18</v>
      </c>
      <c r="F135" s="5">
        <v>631.75</v>
      </c>
      <c r="G135" t="s">
        <v>9</v>
      </c>
      <c r="H135">
        <f>MONTH(Transactions[[#This Row],[Date]])</f>
        <v>2</v>
      </c>
      <c r="I135" t="str">
        <f>TEXT(Transactions[[#This Row],[Date]],"MMMM")</f>
        <v>February</v>
      </c>
      <c r="J135">
        <f>YEAR(Transactions[[#This Row],[Date]])</f>
        <v>2024</v>
      </c>
      <c r="K135" t="str">
        <f>TEXT(Transactions[[#This Row],[Date]],"MMMM YYYYY")</f>
        <v>February 2024</v>
      </c>
      <c r="L135" s="5">
        <f>IF(Transactions[[#This Row],[Type]]="Income",Transactions[[#This Row],[Amount]],-Transactions[[#This Row],[Amount]])</f>
        <v>-631.75</v>
      </c>
      <c r="M135">
        <f>IF(Transactions[[#This Row],[Type]]="Income",1,0)</f>
        <v>0</v>
      </c>
    </row>
    <row r="136" spans="1:13" x14ac:dyDescent="0.3">
      <c r="A136" s="2">
        <v>45343</v>
      </c>
      <c r="B136" s="1" t="s">
        <v>414</v>
      </c>
      <c r="C136" t="s">
        <v>6</v>
      </c>
      <c r="D136" t="s">
        <v>24</v>
      </c>
      <c r="E136" t="s">
        <v>25</v>
      </c>
      <c r="F136" s="5">
        <v>2369.87</v>
      </c>
      <c r="G136" t="s">
        <v>19</v>
      </c>
      <c r="H136">
        <f>MONTH(Transactions[[#This Row],[Date]])</f>
        <v>2</v>
      </c>
      <c r="I136" t="str">
        <f>TEXT(Transactions[[#This Row],[Date]],"MMMM")</f>
        <v>February</v>
      </c>
      <c r="J136">
        <f>YEAR(Transactions[[#This Row],[Date]])</f>
        <v>2024</v>
      </c>
      <c r="K136" t="str">
        <f>TEXT(Transactions[[#This Row],[Date]],"MMMM YYYYY")</f>
        <v>February 2024</v>
      </c>
      <c r="L136" s="5">
        <f>IF(Transactions[[#This Row],[Type]]="Income",Transactions[[#This Row],[Amount]],-Transactions[[#This Row],[Amount]])</f>
        <v>-2369.87</v>
      </c>
      <c r="M136">
        <f>IF(Transactions[[#This Row],[Type]]="Income",1,0)</f>
        <v>0</v>
      </c>
    </row>
    <row r="137" spans="1:13" x14ac:dyDescent="0.3">
      <c r="A137" s="2">
        <v>45344</v>
      </c>
      <c r="B137" s="1" t="s">
        <v>355</v>
      </c>
      <c r="C137" t="s">
        <v>6</v>
      </c>
      <c r="D137" t="s">
        <v>7</v>
      </c>
      <c r="E137" t="s">
        <v>20</v>
      </c>
      <c r="F137" s="5">
        <v>264.83</v>
      </c>
      <c r="G137" t="s">
        <v>9</v>
      </c>
      <c r="H137">
        <f>MONTH(Transactions[[#This Row],[Date]])</f>
        <v>2</v>
      </c>
      <c r="I137" t="str">
        <f>TEXT(Transactions[[#This Row],[Date]],"MMMM")</f>
        <v>February</v>
      </c>
      <c r="J137">
        <f>YEAR(Transactions[[#This Row],[Date]])</f>
        <v>2024</v>
      </c>
      <c r="K137" t="str">
        <f>TEXT(Transactions[[#This Row],[Date]],"MMMM YYYYY")</f>
        <v>February 2024</v>
      </c>
      <c r="L137" s="5">
        <f>IF(Transactions[[#This Row],[Type]]="Income",Transactions[[#This Row],[Amount]],-Transactions[[#This Row],[Amount]])</f>
        <v>-264.83</v>
      </c>
      <c r="M137">
        <f>IF(Transactions[[#This Row],[Type]]="Income",1,0)</f>
        <v>0</v>
      </c>
    </row>
    <row r="138" spans="1:13" x14ac:dyDescent="0.3">
      <c r="A138" s="2">
        <v>45344</v>
      </c>
      <c r="B138" s="1" t="s">
        <v>415</v>
      </c>
      <c r="C138" t="s">
        <v>6</v>
      </c>
      <c r="D138" t="s">
        <v>31</v>
      </c>
      <c r="E138" t="s">
        <v>21</v>
      </c>
      <c r="F138" s="5">
        <v>1905.61</v>
      </c>
      <c r="G138" t="s">
        <v>9</v>
      </c>
      <c r="H138">
        <f>MONTH(Transactions[[#This Row],[Date]])</f>
        <v>2</v>
      </c>
      <c r="I138" t="str">
        <f>TEXT(Transactions[[#This Row],[Date]],"MMMM")</f>
        <v>February</v>
      </c>
      <c r="J138">
        <f>YEAR(Transactions[[#This Row],[Date]])</f>
        <v>2024</v>
      </c>
      <c r="K138" t="str">
        <f>TEXT(Transactions[[#This Row],[Date]],"MMMM YYYYY")</f>
        <v>February 2024</v>
      </c>
      <c r="L138" s="5">
        <f>IF(Transactions[[#This Row],[Type]]="Income",Transactions[[#This Row],[Amount]],-Transactions[[#This Row],[Amount]])</f>
        <v>-1905.61</v>
      </c>
      <c r="M138">
        <f>IF(Transactions[[#This Row],[Type]]="Income",1,0)</f>
        <v>0</v>
      </c>
    </row>
    <row r="139" spans="1:13" x14ac:dyDescent="0.3">
      <c r="A139" s="2">
        <v>45344</v>
      </c>
      <c r="B139" s="1" t="s">
        <v>207</v>
      </c>
      <c r="C139" t="s">
        <v>6</v>
      </c>
      <c r="D139" t="s">
        <v>16</v>
      </c>
      <c r="E139" t="s">
        <v>30</v>
      </c>
      <c r="F139" s="5">
        <v>1156.8</v>
      </c>
      <c r="G139" t="s">
        <v>19</v>
      </c>
      <c r="H139">
        <f>MONTH(Transactions[[#This Row],[Date]])</f>
        <v>2</v>
      </c>
      <c r="I139" t="str">
        <f>TEXT(Transactions[[#This Row],[Date]],"MMMM")</f>
        <v>February</v>
      </c>
      <c r="J139">
        <f>YEAR(Transactions[[#This Row],[Date]])</f>
        <v>2024</v>
      </c>
      <c r="K139" t="str">
        <f>TEXT(Transactions[[#This Row],[Date]],"MMMM YYYYY")</f>
        <v>February 2024</v>
      </c>
      <c r="L139" s="5">
        <f>IF(Transactions[[#This Row],[Type]]="Income",Transactions[[#This Row],[Amount]],-Transactions[[#This Row],[Amount]])</f>
        <v>-1156.8</v>
      </c>
      <c r="M139">
        <f>IF(Transactions[[#This Row],[Type]]="Income",1,0)</f>
        <v>0</v>
      </c>
    </row>
    <row r="140" spans="1:13" x14ac:dyDescent="0.3">
      <c r="A140" s="2">
        <v>45345</v>
      </c>
      <c r="B140" s="1" t="s">
        <v>416</v>
      </c>
      <c r="C140" t="s">
        <v>6</v>
      </c>
      <c r="D140" t="s">
        <v>33</v>
      </c>
      <c r="E140" t="s">
        <v>11</v>
      </c>
      <c r="F140" s="5">
        <v>2791.58</v>
      </c>
      <c r="G140" t="s">
        <v>23</v>
      </c>
      <c r="H140">
        <f>MONTH(Transactions[[#This Row],[Date]])</f>
        <v>2</v>
      </c>
      <c r="I140" t="str">
        <f>TEXT(Transactions[[#This Row],[Date]],"MMMM")</f>
        <v>February</v>
      </c>
      <c r="J140">
        <f>YEAR(Transactions[[#This Row],[Date]])</f>
        <v>2024</v>
      </c>
      <c r="K140" t="str">
        <f>TEXT(Transactions[[#This Row],[Date]],"MMMM YYYYY")</f>
        <v>February 2024</v>
      </c>
      <c r="L140" s="5">
        <f>IF(Transactions[[#This Row],[Type]]="Income",Transactions[[#This Row],[Amount]],-Transactions[[#This Row],[Amount]])</f>
        <v>-2791.58</v>
      </c>
      <c r="M140">
        <f>IF(Transactions[[#This Row],[Type]]="Income",1,0)</f>
        <v>0</v>
      </c>
    </row>
    <row r="141" spans="1:13" x14ac:dyDescent="0.3">
      <c r="A141" s="2">
        <v>45345</v>
      </c>
      <c r="B141" s="1" t="s">
        <v>72</v>
      </c>
      <c r="C141" t="s">
        <v>6</v>
      </c>
      <c r="D141" t="s">
        <v>16</v>
      </c>
      <c r="E141" t="s">
        <v>21</v>
      </c>
      <c r="F141" s="5">
        <v>1123.21</v>
      </c>
      <c r="G141" t="s">
        <v>12</v>
      </c>
      <c r="H141">
        <f>MONTH(Transactions[[#This Row],[Date]])</f>
        <v>2</v>
      </c>
      <c r="I141" t="str">
        <f>TEXT(Transactions[[#This Row],[Date]],"MMMM")</f>
        <v>February</v>
      </c>
      <c r="J141">
        <f>YEAR(Transactions[[#This Row],[Date]])</f>
        <v>2024</v>
      </c>
      <c r="K141" t="str">
        <f>TEXT(Transactions[[#This Row],[Date]],"MMMM YYYYY")</f>
        <v>February 2024</v>
      </c>
      <c r="L141" s="5">
        <f>IF(Transactions[[#This Row],[Type]]="Income",Transactions[[#This Row],[Amount]],-Transactions[[#This Row],[Amount]])</f>
        <v>-1123.21</v>
      </c>
      <c r="M141">
        <f>IF(Transactions[[#This Row],[Type]]="Income",1,0)</f>
        <v>0</v>
      </c>
    </row>
    <row r="142" spans="1:13" x14ac:dyDescent="0.3">
      <c r="A142" s="2">
        <v>45345</v>
      </c>
      <c r="B142" s="1" t="s">
        <v>221</v>
      </c>
      <c r="C142" t="s">
        <v>6</v>
      </c>
      <c r="D142" t="s">
        <v>24</v>
      </c>
      <c r="E142" t="s">
        <v>20</v>
      </c>
      <c r="F142" s="5">
        <v>3499.78</v>
      </c>
      <c r="G142" t="s">
        <v>12</v>
      </c>
      <c r="H142">
        <f>MONTH(Transactions[[#This Row],[Date]])</f>
        <v>2</v>
      </c>
      <c r="I142" t="str">
        <f>TEXT(Transactions[[#This Row],[Date]],"MMMM")</f>
        <v>February</v>
      </c>
      <c r="J142">
        <f>YEAR(Transactions[[#This Row],[Date]])</f>
        <v>2024</v>
      </c>
      <c r="K142" t="str">
        <f>TEXT(Transactions[[#This Row],[Date]],"MMMM YYYYY")</f>
        <v>February 2024</v>
      </c>
      <c r="L142" s="5">
        <f>IF(Transactions[[#This Row],[Type]]="Income",Transactions[[#This Row],[Amount]],-Transactions[[#This Row],[Amount]])</f>
        <v>-3499.78</v>
      </c>
      <c r="M142">
        <f>IF(Transactions[[#This Row],[Type]]="Income",1,0)</f>
        <v>0</v>
      </c>
    </row>
    <row r="143" spans="1:13" x14ac:dyDescent="0.3">
      <c r="A143" s="2">
        <v>45346</v>
      </c>
      <c r="B143" s="1" t="s">
        <v>417</v>
      </c>
      <c r="C143" t="s">
        <v>6</v>
      </c>
      <c r="D143" t="s">
        <v>31</v>
      </c>
      <c r="E143" t="s">
        <v>8</v>
      </c>
      <c r="F143" s="5">
        <v>1440.77</v>
      </c>
      <c r="G143" t="s">
        <v>23</v>
      </c>
      <c r="H143">
        <f>MONTH(Transactions[[#This Row],[Date]])</f>
        <v>2</v>
      </c>
      <c r="I143" t="str">
        <f>TEXT(Transactions[[#This Row],[Date]],"MMMM")</f>
        <v>February</v>
      </c>
      <c r="J143">
        <f>YEAR(Transactions[[#This Row],[Date]])</f>
        <v>2024</v>
      </c>
      <c r="K143" t="str">
        <f>TEXT(Transactions[[#This Row],[Date]],"MMMM YYYYY")</f>
        <v>February 2024</v>
      </c>
      <c r="L143" s="5">
        <f>IF(Transactions[[#This Row],[Type]]="Income",Transactions[[#This Row],[Amount]],-Transactions[[#This Row],[Amount]])</f>
        <v>-1440.77</v>
      </c>
      <c r="M143">
        <f>IF(Transactions[[#This Row],[Type]]="Income",1,0)</f>
        <v>0</v>
      </c>
    </row>
    <row r="144" spans="1:13" x14ac:dyDescent="0.3">
      <c r="A144" s="2">
        <v>45346</v>
      </c>
      <c r="B144" s="1" t="s">
        <v>42</v>
      </c>
      <c r="C144" t="s">
        <v>6</v>
      </c>
      <c r="D144" t="s">
        <v>16</v>
      </c>
      <c r="E144" t="s">
        <v>32</v>
      </c>
      <c r="F144" s="5">
        <v>2305.5</v>
      </c>
      <c r="G144" t="s">
        <v>23</v>
      </c>
      <c r="H144">
        <f>MONTH(Transactions[[#This Row],[Date]])</f>
        <v>2</v>
      </c>
      <c r="I144" t="str">
        <f>TEXT(Transactions[[#This Row],[Date]],"MMMM")</f>
        <v>February</v>
      </c>
      <c r="J144">
        <f>YEAR(Transactions[[#This Row],[Date]])</f>
        <v>2024</v>
      </c>
      <c r="K144" t="str">
        <f>TEXT(Transactions[[#This Row],[Date]],"MMMM YYYYY")</f>
        <v>February 2024</v>
      </c>
      <c r="L144" s="5">
        <f>IF(Transactions[[#This Row],[Type]]="Income",Transactions[[#This Row],[Amount]],-Transactions[[#This Row],[Amount]])</f>
        <v>-2305.5</v>
      </c>
      <c r="M144">
        <f>IF(Transactions[[#This Row],[Type]]="Income",1,0)</f>
        <v>0</v>
      </c>
    </row>
    <row r="145" spans="1:13" x14ac:dyDescent="0.3">
      <c r="A145" s="2">
        <v>45346</v>
      </c>
      <c r="B145" s="1" t="s">
        <v>418</v>
      </c>
      <c r="C145" t="s">
        <v>6</v>
      </c>
      <c r="D145" t="s">
        <v>22</v>
      </c>
      <c r="E145" t="s">
        <v>27</v>
      </c>
      <c r="F145" s="5">
        <v>981.2</v>
      </c>
      <c r="G145" t="s">
        <v>19</v>
      </c>
      <c r="H145">
        <f>MONTH(Transactions[[#This Row],[Date]])</f>
        <v>2</v>
      </c>
      <c r="I145" t="str">
        <f>TEXT(Transactions[[#This Row],[Date]],"MMMM")</f>
        <v>February</v>
      </c>
      <c r="J145">
        <f>YEAR(Transactions[[#This Row],[Date]])</f>
        <v>2024</v>
      </c>
      <c r="K145" t="str">
        <f>TEXT(Transactions[[#This Row],[Date]],"MMMM YYYYY")</f>
        <v>February 2024</v>
      </c>
      <c r="L145" s="5">
        <f>IF(Transactions[[#This Row],[Type]]="Income",Transactions[[#This Row],[Amount]],-Transactions[[#This Row],[Amount]])</f>
        <v>-981.2</v>
      </c>
      <c r="M145">
        <f>IF(Transactions[[#This Row],[Type]]="Income",1,0)</f>
        <v>0</v>
      </c>
    </row>
    <row r="146" spans="1:13" x14ac:dyDescent="0.3">
      <c r="A146" s="2">
        <v>45346</v>
      </c>
      <c r="B146" s="1" t="s">
        <v>158</v>
      </c>
      <c r="C146" t="s">
        <v>6</v>
      </c>
      <c r="D146" t="s">
        <v>22</v>
      </c>
      <c r="E146" t="s">
        <v>25</v>
      </c>
      <c r="F146" s="5">
        <v>1366.39</v>
      </c>
      <c r="G146" t="s">
        <v>9</v>
      </c>
      <c r="H146">
        <f>MONTH(Transactions[[#This Row],[Date]])</f>
        <v>2</v>
      </c>
      <c r="I146" t="str">
        <f>TEXT(Transactions[[#This Row],[Date]],"MMMM")</f>
        <v>February</v>
      </c>
      <c r="J146">
        <f>YEAR(Transactions[[#This Row],[Date]])</f>
        <v>2024</v>
      </c>
      <c r="K146" t="str">
        <f>TEXT(Transactions[[#This Row],[Date]],"MMMM YYYYY")</f>
        <v>February 2024</v>
      </c>
      <c r="L146" s="5">
        <f>IF(Transactions[[#This Row],[Type]]="Income",Transactions[[#This Row],[Amount]],-Transactions[[#This Row],[Amount]])</f>
        <v>-1366.39</v>
      </c>
      <c r="M146">
        <f>IF(Transactions[[#This Row],[Type]]="Income",1,0)</f>
        <v>0</v>
      </c>
    </row>
    <row r="147" spans="1:13" x14ac:dyDescent="0.3">
      <c r="A147" s="2">
        <v>45347</v>
      </c>
      <c r="B147" s="1" t="s">
        <v>297</v>
      </c>
      <c r="C147" t="s">
        <v>6</v>
      </c>
      <c r="D147" t="s">
        <v>28</v>
      </c>
      <c r="E147" t="s">
        <v>8</v>
      </c>
      <c r="F147" s="5">
        <v>3505.9</v>
      </c>
      <c r="G147" t="s">
        <v>9</v>
      </c>
      <c r="H147">
        <f>MONTH(Transactions[[#This Row],[Date]])</f>
        <v>2</v>
      </c>
      <c r="I147" t="str">
        <f>TEXT(Transactions[[#This Row],[Date]],"MMMM")</f>
        <v>February</v>
      </c>
      <c r="J147">
        <f>YEAR(Transactions[[#This Row],[Date]])</f>
        <v>2024</v>
      </c>
      <c r="K147" t="str">
        <f>TEXT(Transactions[[#This Row],[Date]],"MMMM YYYYY")</f>
        <v>February 2024</v>
      </c>
      <c r="L147" s="5">
        <f>IF(Transactions[[#This Row],[Type]]="Income",Transactions[[#This Row],[Amount]],-Transactions[[#This Row],[Amount]])</f>
        <v>-3505.9</v>
      </c>
      <c r="M147">
        <f>IF(Transactions[[#This Row],[Type]]="Income",1,0)</f>
        <v>0</v>
      </c>
    </row>
    <row r="148" spans="1:13" x14ac:dyDescent="0.3">
      <c r="A148" s="2">
        <v>45348</v>
      </c>
      <c r="B148" s="1" t="s">
        <v>116</v>
      </c>
      <c r="C148" t="s">
        <v>6</v>
      </c>
      <c r="D148" t="s">
        <v>28</v>
      </c>
      <c r="E148" t="s">
        <v>11</v>
      </c>
      <c r="F148" s="5">
        <v>3033.77</v>
      </c>
      <c r="G148" t="s">
        <v>23</v>
      </c>
      <c r="H148">
        <f>MONTH(Transactions[[#This Row],[Date]])</f>
        <v>2</v>
      </c>
      <c r="I148" t="str">
        <f>TEXT(Transactions[[#This Row],[Date]],"MMMM")</f>
        <v>February</v>
      </c>
      <c r="J148">
        <f>YEAR(Transactions[[#This Row],[Date]])</f>
        <v>2024</v>
      </c>
      <c r="K148" t="str">
        <f>TEXT(Transactions[[#This Row],[Date]],"MMMM YYYYY")</f>
        <v>February 2024</v>
      </c>
      <c r="L148" s="5">
        <f>IF(Transactions[[#This Row],[Type]]="Income",Transactions[[#This Row],[Amount]],-Transactions[[#This Row],[Amount]])</f>
        <v>-3033.77</v>
      </c>
      <c r="M148">
        <f>IF(Transactions[[#This Row],[Type]]="Income",1,0)</f>
        <v>0</v>
      </c>
    </row>
    <row r="149" spans="1:13" x14ac:dyDescent="0.3">
      <c r="A149" s="2">
        <v>45349</v>
      </c>
      <c r="B149" s="1" t="s">
        <v>419</v>
      </c>
      <c r="C149" t="s">
        <v>6</v>
      </c>
      <c r="D149" t="s">
        <v>16</v>
      </c>
      <c r="E149" t="s">
        <v>17</v>
      </c>
      <c r="F149" s="5">
        <v>4121.5600000000004</v>
      </c>
      <c r="G149" t="s">
        <v>19</v>
      </c>
      <c r="H149">
        <f>MONTH(Transactions[[#This Row],[Date]])</f>
        <v>2</v>
      </c>
      <c r="I149" t="str">
        <f>TEXT(Transactions[[#This Row],[Date]],"MMMM")</f>
        <v>February</v>
      </c>
      <c r="J149">
        <f>YEAR(Transactions[[#This Row],[Date]])</f>
        <v>2024</v>
      </c>
      <c r="K149" t="str">
        <f>TEXT(Transactions[[#This Row],[Date]],"MMMM YYYYY")</f>
        <v>February 2024</v>
      </c>
      <c r="L149" s="5">
        <f>IF(Transactions[[#This Row],[Type]]="Income",Transactions[[#This Row],[Amount]],-Transactions[[#This Row],[Amount]])</f>
        <v>-4121.5600000000004</v>
      </c>
      <c r="M149">
        <f>IF(Transactions[[#This Row],[Type]]="Income",1,0)</f>
        <v>0</v>
      </c>
    </row>
    <row r="150" spans="1:13" x14ac:dyDescent="0.3">
      <c r="A150" s="2">
        <v>45350</v>
      </c>
      <c r="B150" s="1" t="s">
        <v>420</v>
      </c>
      <c r="C150" t="s">
        <v>6</v>
      </c>
      <c r="D150" t="s">
        <v>31</v>
      </c>
      <c r="E150" t="s">
        <v>21</v>
      </c>
      <c r="F150" s="5">
        <v>2120.3000000000002</v>
      </c>
      <c r="G150" t="s">
        <v>23</v>
      </c>
      <c r="H150">
        <f>MONTH(Transactions[[#This Row],[Date]])</f>
        <v>2</v>
      </c>
      <c r="I150" t="str">
        <f>TEXT(Transactions[[#This Row],[Date]],"MMMM")</f>
        <v>February</v>
      </c>
      <c r="J150">
        <f>YEAR(Transactions[[#This Row],[Date]])</f>
        <v>2024</v>
      </c>
      <c r="K150" t="str">
        <f>TEXT(Transactions[[#This Row],[Date]],"MMMM YYYYY")</f>
        <v>February 2024</v>
      </c>
      <c r="L150" s="5">
        <f>IF(Transactions[[#This Row],[Type]]="Income",Transactions[[#This Row],[Amount]],-Transactions[[#This Row],[Amount]])</f>
        <v>-2120.3000000000002</v>
      </c>
      <c r="M150">
        <f>IF(Transactions[[#This Row],[Type]]="Income",1,0)</f>
        <v>0</v>
      </c>
    </row>
    <row r="151" spans="1:13" x14ac:dyDescent="0.3">
      <c r="A151" s="2">
        <v>45350</v>
      </c>
      <c r="B151" s="1" t="s">
        <v>421</v>
      </c>
      <c r="C151" t="s">
        <v>6</v>
      </c>
      <c r="D151" t="s">
        <v>33</v>
      </c>
      <c r="E151" t="s">
        <v>8</v>
      </c>
      <c r="F151" s="5">
        <v>273.83</v>
      </c>
      <c r="G151" t="s">
        <v>12</v>
      </c>
      <c r="H151">
        <f>MONTH(Transactions[[#This Row],[Date]])</f>
        <v>2</v>
      </c>
      <c r="I151" t="str">
        <f>TEXT(Transactions[[#This Row],[Date]],"MMMM")</f>
        <v>February</v>
      </c>
      <c r="J151">
        <f>YEAR(Transactions[[#This Row],[Date]])</f>
        <v>2024</v>
      </c>
      <c r="K151" t="str">
        <f>TEXT(Transactions[[#This Row],[Date]],"MMMM YYYYY")</f>
        <v>February 2024</v>
      </c>
      <c r="L151" s="5">
        <f>IF(Transactions[[#This Row],[Type]]="Income",Transactions[[#This Row],[Amount]],-Transactions[[#This Row],[Amount]])</f>
        <v>-273.83</v>
      </c>
      <c r="M151">
        <f>IF(Transactions[[#This Row],[Type]]="Income",1,0)</f>
        <v>0</v>
      </c>
    </row>
    <row r="152" spans="1:13" x14ac:dyDescent="0.3">
      <c r="A152" s="2">
        <v>45350</v>
      </c>
      <c r="B152" s="1" t="s">
        <v>280</v>
      </c>
      <c r="C152" t="s">
        <v>6</v>
      </c>
      <c r="D152" t="s">
        <v>24</v>
      </c>
      <c r="E152" t="s">
        <v>32</v>
      </c>
      <c r="F152" s="5">
        <v>4062.24</v>
      </c>
      <c r="G152" t="s">
        <v>23</v>
      </c>
      <c r="H152">
        <f>MONTH(Transactions[[#This Row],[Date]])</f>
        <v>2</v>
      </c>
      <c r="I152" t="str">
        <f>TEXT(Transactions[[#This Row],[Date]],"MMMM")</f>
        <v>February</v>
      </c>
      <c r="J152">
        <f>YEAR(Transactions[[#This Row],[Date]])</f>
        <v>2024</v>
      </c>
      <c r="K152" t="str">
        <f>TEXT(Transactions[[#This Row],[Date]],"MMMM YYYYY")</f>
        <v>February 2024</v>
      </c>
      <c r="L152" s="5">
        <f>IF(Transactions[[#This Row],[Type]]="Income",Transactions[[#This Row],[Amount]],-Transactions[[#This Row],[Amount]])</f>
        <v>-4062.24</v>
      </c>
      <c r="M152">
        <f>IF(Transactions[[#This Row],[Type]]="Income",1,0)</f>
        <v>0</v>
      </c>
    </row>
    <row r="153" spans="1:13" x14ac:dyDescent="0.3">
      <c r="A153" s="2">
        <v>45351</v>
      </c>
      <c r="B153" s="1" t="s">
        <v>422</v>
      </c>
      <c r="C153" t="s">
        <v>6</v>
      </c>
      <c r="D153" t="s">
        <v>16</v>
      </c>
      <c r="E153" t="s">
        <v>20</v>
      </c>
      <c r="F153" s="5">
        <v>3760.41</v>
      </c>
      <c r="G153" t="s">
        <v>9</v>
      </c>
      <c r="H153">
        <f>MONTH(Transactions[[#This Row],[Date]])</f>
        <v>2</v>
      </c>
      <c r="I153" t="str">
        <f>TEXT(Transactions[[#This Row],[Date]],"MMMM")</f>
        <v>February</v>
      </c>
      <c r="J153">
        <f>YEAR(Transactions[[#This Row],[Date]])</f>
        <v>2024</v>
      </c>
      <c r="K153" t="str">
        <f>TEXT(Transactions[[#This Row],[Date]],"MMMM YYYYY")</f>
        <v>February 2024</v>
      </c>
      <c r="L153" s="5">
        <f>IF(Transactions[[#This Row],[Type]]="Income",Transactions[[#This Row],[Amount]],-Transactions[[#This Row],[Amount]])</f>
        <v>-3760.41</v>
      </c>
      <c r="M153">
        <f>IF(Transactions[[#This Row],[Type]]="Income",1,0)</f>
        <v>0</v>
      </c>
    </row>
    <row r="154" spans="1:13" x14ac:dyDescent="0.3">
      <c r="A154" s="2">
        <v>45351</v>
      </c>
      <c r="B154" s="1" t="s">
        <v>215</v>
      </c>
      <c r="C154" t="s">
        <v>6</v>
      </c>
      <c r="D154" t="s">
        <v>35</v>
      </c>
      <c r="E154" t="s">
        <v>8</v>
      </c>
      <c r="F154" s="5">
        <v>2866.95</v>
      </c>
      <c r="G154" t="s">
        <v>9</v>
      </c>
      <c r="H154">
        <f>MONTH(Transactions[[#This Row],[Date]])</f>
        <v>2</v>
      </c>
      <c r="I154" t="str">
        <f>TEXT(Transactions[[#This Row],[Date]],"MMMM")</f>
        <v>February</v>
      </c>
      <c r="J154">
        <f>YEAR(Transactions[[#This Row],[Date]])</f>
        <v>2024</v>
      </c>
      <c r="K154" t="str">
        <f>TEXT(Transactions[[#This Row],[Date]],"MMMM YYYYY")</f>
        <v>February 2024</v>
      </c>
      <c r="L154" s="5">
        <f>IF(Transactions[[#This Row],[Type]]="Income",Transactions[[#This Row],[Amount]],-Transactions[[#This Row],[Amount]])</f>
        <v>-2866.95</v>
      </c>
      <c r="M154">
        <f>IF(Transactions[[#This Row],[Type]]="Income",1,0)</f>
        <v>0</v>
      </c>
    </row>
    <row r="155" spans="1:13" x14ac:dyDescent="0.3">
      <c r="A155" s="2">
        <v>45351</v>
      </c>
      <c r="B155" s="1" t="s">
        <v>102</v>
      </c>
      <c r="C155" t="s">
        <v>6</v>
      </c>
      <c r="D155" t="s">
        <v>24</v>
      </c>
      <c r="E155" t="s">
        <v>17</v>
      </c>
      <c r="F155" s="5">
        <v>712.57</v>
      </c>
      <c r="G155" t="s">
        <v>9</v>
      </c>
      <c r="H155">
        <f>MONTH(Transactions[[#This Row],[Date]])</f>
        <v>2</v>
      </c>
      <c r="I155" t="str">
        <f>TEXT(Transactions[[#This Row],[Date]],"MMMM")</f>
        <v>February</v>
      </c>
      <c r="J155">
        <f>YEAR(Transactions[[#This Row],[Date]])</f>
        <v>2024</v>
      </c>
      <c r="K155" t="str">
        <f>TEXT(Transactions[[#This Row],[Date]],"MMMM YYYYY")</f>
        <v>February 2024</v>
      </c>
      <c r="L155" s="5">
        <f>IF(Transactions[[#This Row],[Type]]="Income",Transactions[[#This Row],[Amount]],-Transactions[[#This Row],[Amount]])</f>
        <v>-712.57</v>
      </c>
      <c r="M155">
        <f>IF(Transactions[[#This Row],[Type]]="Income",1,0)</f>
        <v>0</v>
      </c>
    </row>
    <row r="156" spans="1:13" x14ac:dyDescent="0.3">
      <c r="A156" s="2">
        <v>45352</v>
      </c>
      <c r="B156" s="1" t="s">
        <v>423</v>
      </c>
      <c r="C156" t="s">
        <v>6</v>
      </c>
      <c r="D156" t="s">
        <v>24</v>
      </c>
      <c r="E156" t="s">
        <v>30</v>
      </c>
      <c r="F156" s="5">
        <v>4772.55</v>
      </c>
      <c r="G156" t="s">
        <v>9</v>
      </c>
      <c r="H156">
        <f>MONTH(Transactions[[#This Row],[Date]])</f>
        <v>3</v>
      </c>
      <c r="I156" t="str">
        <f>TEXT(Transactions[[#This Row],[Date]],"MMMM")</f>
        <v>March</v>
      </c>
      <c r="J156">
        <f>YEAR(Transactions[[#This Row],[Date]])</f>
        <v>2024</v>
      </c>
      <c r="K156" t="str">
        <f>TEXT(Transactions[[#This Row],[Date]],"MMMM YYYYY")</f>
        <v>March 2024</v>
      </c>
      <c r="L156" s="5">
        <f>IF(Transactions[[#This Row],[Type]]="Income",Transactions[[#This Row],[Amount]],-Transactions[[#This Row],[Amount]])</f>
        <v>-4772.55</v>
      </c>
      <c r="M156">
        <f>IF(Transactions[[#This Row],[Type]]="Income",1,0)</f>
        <v>0</v>
      </c>
    </row>
    <row r="157" spans="1:13" x14ac:dyDescent="0.3">
      <c r="A157" s="2">
        <v>45352</v>
      </c>
      <c r="B157" s="1" t="s">
        <v>424</v>
      </c>
      <c r="C157" t="s">
        <v>13</v>
      </c>
      <c r="D157" t="s">
        <v>36</v>
      </c>
      <c r="E157" t="s">
        <v>14</v>
      </c>
      <c r="F157" s="5">
        <v>69952.23</v>
      </c>
      <c r="G157" t="s">
        <v>15</v>
      </c>
      <c r="H157">
        <f>MONTH(Transactions[[#This Row],[Date]])</f>
        <v>3</v>
      </c>
      <c r="I157" t="str">
        <f>TEXT(Transactions[[#This Row],[Date]],"MMMM")</f>
        <v>March</v>
      </c>
      <c r="J157">
        <f>YEAR(Transactions[[#This Row],[Date]])</f>
        <v>2024</v>
      </c>
      <c r="K157" t="str">
        <f>TEXT(Transactions[[#This Row],[Date]],"MMMM YYYYY")</f>
        <v>March 2024</v>
      </c>
      <c r="L157" s="5">
        <f>IF(Transactions[[#This Row],[Type]]="Income",Transactions[[#This Row],[Amount]],-Transactions[[#This Row],[Amount]])</f>
        <v>69952.23</v>
      </c>
      <c r="M157">
        <f>IF(Transactions[[#This Row],[Type]]="Income",1,0)</f>
        <v>1</v>
      </c>
    </row>
    <row r="158" spans="1:13" x14ac:dyDescent="0.3">
      <c r="A158" s="2">
        <v>45352</v>
      </c>
      <c r="B158" s="1" t="s">
        <v>323</v>
      </c>
      <c r="C158" t="s">
        <v>6</v>
      </c>
      <c r="D158" t="s">
        <v>35</v>
      </c>
      <c r="E158" t="s">
        <v>20</v>
      </c>
      <c r="F158" s="5">
        <v>2946.49</v>
      </c>
      <c r="G158" t="s">
        <v>9</v>
      </c>
      <c r="H158">
        <f>MONTH(Transactions[[#This Row],[Date]])</f>
        <v>3</v>
      </c>
      <c r="I158" t="str">
        <f>TEXT(Transactions[[#This Row],[Date]],"MMMM")</f>
        <v>March</v>
      </c>
      <c r="J158">
        <f>YEAR(Transactions[[#This Row],[Date]])</f>
        <v>2024</v>
      </c>
      <c r="K158" t="str">
        <f>TEXT(Transactions[[#This Row],[Date]],"MMMM YYYYY")</f>
        <v>March 2024</v>
      </c>
      <c r="L158" s="5">
        <f>IF(Transactions[[#This Row],[Type]]="Income",Transactions[[#This Row],[Amount]],-Transactions[[#This Row],[Amount]])</f>
        <v>-2946.49</v>
      </c>
      <c r="M158">
        <f>IF(Transactions[[#This Row],[Type]]="Income",1,0)</f>
        <v>0</v>
      </c>
    </row>
    <row r="159" spans="1:13" x14ac:dyDescent="0.3">
      <c r="A159" s="2">
        <v>45352</v>
      </c>
      <c r="B159" s="1" t="s">
        <v>260</v>
      </c>
      <c r="C159" t="s">
        <v>6</v>
      </c>
      <c r="D159" t="s">
        <v>16</v>
      </c>
      <c r="E159" t="s">
        <v>30</v>
      </c>
      <c r="F159" s="5">
        <v>2695.01</v>
      </c>
      <c r="G159" t="s">
        <v>9</v>
      </c>
      <c r="H159">
        <f>MONTH(Transactions[[#This Row],[Date]])</f>
        <v>3</v>
      </c>
      <c r="I159" t="str">
        <f>TEXT(Transactions[[#This Row],[Date]],"MMMM")</f>
        <v>March</v>
      </c>
      <c r="J159">
        <f>YEAR(Transactions[[#This Row],[Date]])</f>
        <v>2024</v>
      </c>
      <c r="K159" t="str">
        <f>TEXT(Transactions[[#This Row],[Date]],"MMMM YYYYY")</f>
        <v>March 2024</v>
      </c>
      <c r="L159" s="5">
        <f>IF(Transactions[[#This Row],[Type]]="Income",Transactions[[#This Row],[Amount]],-Transactions[[#This Row],[Amount]])</f>
        <v>-2695.01</v>
      </c>
      <c r="M159">
        <f>IF(Transactions[[#This Row],[Type]]="Income",1,0)</f>
        <v>0</v>
      </c>
    </row>
    <row r="160" spans="1:13" x14ac:dyDescent="0.3">
      <c r="A160" s="2">
        <v>45352</v>
      </c>
      <c r="B160" s="1" t="s">
        <v>234</v>
      </c>
      <c r="C160" t="s">
        <v>6</v>
      </c>
      <c r="D160" t="s">
        <v>33</v>
      </c>
      <c r="E160" t="s">
        <v>27</v>
      </c>
      <c r="F160" s="5">
        <v>1920.36</v>
      </c>
      <c r="G160" t="s">
        <v>9</v>
      </c>
      <c r="H160">
        <f>MONTH(Transactions[[#This Row],[Date]])</f>
        <v>3</v>
      </c>
      <c r="I160" t="str">
        <f>TEXT(Transactions[[#This Row],[Date]],"MMMM")</f>
        <v>March</v>
      </c>
      <c r="J160">
        <f>YEAR(Transactions[[#This Row],[Date]])</f>
        <v>2024</v>
      </c>
      <c r="K160" t="str">
        <f>TEXT(Transactions[[#This Row],[Date]],"MMMM YYYYY")</f>
        <v>March 2024</v>
      </c>
      <c r="L160" s="5">
        <f>IF(Transactions[[#This Row],[Type]]="Income",Transactions[[#This Row],[Amount]],-Transactions[[#This Row],[Amount]])</f>
        <v>-1920.36</v>
      </c>
      <c r="M160">
        <f>IF(Transactions[[#This Row],[Type]]="Income",1,0)</f>
        <v>0</v>
      </c>
    </row>
    <row r="161" spans="1:13" x14ac:dyDescent="0.3">
      <c r="A161" s="2">
        <v>45353</v>
      </c>
      <c r="B161" s="1" t="s">
        <v>123</v>
      </c>
      <c r="C161" t="s">
        <v>6</v>
      </c>
      <c r="D161" t="s">
        <v>28</v>
      </c>
      <c r="E161" t="s">
        <v>30</v>
      </c>
      <c r="F161" s="5">
        <v>3797.15</v>
      </c>
      <c r="G161" t="s">
        <v>19</v>
      </c>
      <c r="H161">
        <f>MONTH(Transactions[[#This Row],[Date]])</f>
        <v>3</v>
      </c>
      <c r="I161" t="str">
        <f>TEXT(Transactions[[#This Row],[Date]],"MMMM")</f>
        <v>March</v>
      </c>
      <c r="J161">
        <f>YEAR(Transactions[[#This Row],[Date]])</f>
        <v>2024</v>
      </c>
      <c r="K161" t="str">
        <f>TEXT(Transactions[[#This Row],[Date]],"MMMM YYYYY")</f>
        <v>March 2024</v>
      </c>
      <c r="L161" s="5">
        <f>IF(Transactions[[#This Row],[Type]]="Income",Transactions[[#This Row],[Amount]],-Transactions[[#This Row],[Amount]])</f>
        <v>-3797.15</v>
      </c>
      <c r="M161">
        <f>IF(Transactions[[#This Row],[Type]]="Income",1,0)</f>
        <v>0</v>
      </c>
    </row>
    <row r="162" spans="1:13" x14ac:dyDescent="0.3">
      <c r="A162" s="2">
        <v>45353</v>
      </c>
      <c r="B162" s="1" t="s">
        <v>425</v>
      </c>
      <c r="C162" t="s">
        <v>6</v>
      </c>
      <c r="D162" t="s">
        <v>22</v>
      </c>
      <c r="E162" t="s">
        <v>18</v>
      </c>
      <c r="F162" s="5">
        <v>159.81</v>
      </c>
      <c r="G162" t="s">
        <v>19</v>
      </c>
      <c r="H162">
        <f>MONTH(Transactions[[#This Row],[Date]])</f>
        <v>3</v>
      </c>
      <c r="I162" t="str">
        <f>TEXT(Transactions[[#This Row],[Date]],"MMMM")</f>
        <v>March</v>
      </c>
      <c r="J162">
        <f>YEAR(Transactions[[#This Row],[Date]])</f>
        <v>2024</v>
      </c>
      <c r="K162" t="str">
        <f>TEXT(Transactions[[#This Row],[Date]],"MMMM YYYYY")</f>
        <v>March 2024</v>
      </c>
      <c r="L162" s="5">
        <f>IF(Transactions[[#This Row],[Type]]="Income",Transactions[[#This Row],[Amount]],-Transactions[[#This Row],[Amount]])</f>
        <v>-159.81</v>
      </c>
      <c r="M162">
        <f>IF(Transactions[[#This Row],[Type]]="Income",1,0)</f>
        <v>0</v>
      </c>
    </row>
    <row r="163" spans="1:13" x14ac:dyDescent="0.3">
      <c r="A163" s="2">
        <v>45353</v>
      </c>
      <c r="B163" s="1" t="s">
        <v>98</v>
      </c>
      <c r="C163" t="s">
        <v>6</v>
      </c>
      <c r="D163" t="s">
        <v>26</v>
      </c>
      <c r="E163" t="s">
        <v>32</v>
      </c>
      <c r="F163" s="5">
        <v>4165.29</v>
      </c>
      <c r="G163" t="s">
        <v>19</v>
      </c>
      <c r="H163">
        <f>MONTH(Transactions[[#This Row],[Date]])</f>
        <v>3</v>
      </c>
      <c r="I163" t="str">
        <f>TEXT(Transactions[[#This Row],[Date]],"MMMM")</f>
        <v>March</v>
      </c>
      <c r="J163">
        <f>YEAR(Transactions[[#This Row],[Date]])</f>
        <v>2024</v>
      </c>
      <c r="K163" t="str">
        <f>TEXT(Transactions[[#This Row],[Date]],"MMMM YYYYY")</f>
        <v>March 2024</v>
      </c>
      <c r="L163" s="5">
        <f>IF(Transactions[[#This Row],[Type]]="Income",Transactions[[#This Row],[Amount]],-Transactions[[#This Row],[Amount]])</f>
        <v>-4165.29</v>
      </c>
      <c r="M163">
        <f>IF(Transactions[[#This Row],[Type]]="Income",1,0)</f>
        <v>0</v>
      </c>
    </row>
    <row r="164" spans="1:13" x14ac:dyDescent="0.3">
      <c r="A164" s="2">
        <v>45353</v>
      </c>
      <c r="B164" s="1" t="s">
        <v>64</v>
      </c>
      <c r="C164" t="s">
        <v>6</v>
      </c>
      <c r="D164" t="s">
        <v>10</v>
      </c>
      <c r="E164" t="s">
        <v>32</v>
      </c>
      <c r="F164" s="5">
        <v>4841.47</v>
      </c>
      <c r="G164" t="s">
        <v>19</v>
      </c>
      <c r="H164">
        <f>MONTH(Transactions[[#This Row],[Date]])</f>
        <v>3</v>
      </c>
      <c r="I164" t="str">
        <f>TEXT(Transactions[[#This Row],[Date]],"MMMM")</f>
        <v>March</v>
      </c>
      <c r="J164">
        <f>YEAR(Transactions[[#This Row],[Date]])</f>
        <v>2024</v>
      </c>
      <c r="K164" t="str">
        <f>TEXT(Transactions[[#This Row],[Date]],"MMMM YYYYY")</f>
        <v>March 2024</v>
      </c>
      <c r="L164" s="5">
        <f>IF(Transactions[[#This Row],[Type]]="Income",Transactions[[#This Row],[Amount]],-Transactions[[#This Row],[Amount]])</f>
        <v>-4841.47</v>
      </c>
      <c r="M164">
        <f>IF(Transactions[[#This Row],[Type]]="Income",1,0)</f>
        <v>0</v>
      </c>
    </row>
    <row r="165" spans="1:13" x14ac:dyDescent="0.3">
      <c r="A165" s="2">
        <v>45354</v>
      </c>
      <c r="B165" s="1" t="s">
        <v>426</v>
      </c>
      <c r="C165" t="s">
        <v>6</v>
      </c>
      <c r="D165" t="s">
        <v>7</v>
      </c>
      <c r="E165" t="s">
        <v>30</v>
      </c>
      <c r="F165" s="5">
        <v>713.38</v>
      </c>
      <c r="G165" t="s">
        <v>12</v>
      </c>
      <c r="H165">
        <f>MONTH(Transactions[[#This Row],[Date]])</f>
        <v>3</v>
      </c>
      <c r="I165" t="str">
        <f>TEXT(Transactions[[#This Row],[Date]],"MMMM")</f>
        <v>March</v>
      </c>
      <c r="J165">
        <f>YEAR(Transactions[[#This Row],[Date]])</f>
        <v>2024</v>
      </c>
      <c r="K165" t="str">
        <f>TEXT(Transactions[[#This Row],[Date]],"MMMM YYYYY")</f>
        <v>March 2024</v>
      </c>
      <c r="L165" s="5">
        <f>IF(Transactions[[#This Row],[Type]]="Income",Transactions[[#This Row],[Amount]],-Transactions[[#This Row],[Amount]])</f>
        <v>-713.38</v>
      </c>
      <c r="M165">
        <f>IF(Transactions[[#This Row],[Type]]="Income",1,0)</f>
        <v>0</v>
      </c>
    </row>
    <row r="166" spans="1:13" x14ac:dyDescent="0.3">
      <c r="A166" s="2">
        <v>45354</v>
      </c>
      <c r="B166" s="1" t="s">
        <v>204</v>
      </c>
      <c r="C166" t="s">
        <v>6</v>
      </c>
      <c r="D166" t="s">
        <v>24</v>
      </c>
      <c r="E166" t="s">
        <v>20</v>
      </c>
      <c r="F166" s="5">
        <v>3120.53</v>
      </c>
      <c r="G166" t="s">
        <v>19</v>
      </c>
      <c r="H166">
        <f>MONTH(Transactions[[#This Row],[Date]])</f>
        <v>3</v>
      </c>
      <c r="I166" t="str">
        <f>TEXT(Transactions[[#This Row],[Date]],"MMMM")</f>
        <v>March</v>
      </c>
      <c r="J166">
        <f>YEAR(Transactions[[#This Row],[Date]])</f>
        <v>2024</v>
      </c>
      <c r="K166" t="str">
        <f>TEXT(Transactions[[#This Row],[Date]],"MMMM YYYYY")</f>
        <v>March 2024</v>
      </c>
      <c r="L166" s="5">
        <f>IF(Transactions[[#This Row],[Type]]="Income",Transactions[[#This Row],[Amount]],-Transactions[[#This Row],[Amount]])</f>
        <v>-3120.53</v>
      </c>
      <c r="M166">
        <f>IF(Transactions[[#This Row],[Type]]="Income",1,0)</f>
        <v>0</v>
      </c>
    </row>
    <row r="167" spans="1:13" x14ac:dyDescent="0.3">
      <c r="A167" s="2">
        <v>45355</v>
      </c>
      <c r="B167" s="1" t="s">
        <v>178</v>
      </c>
      <c r="C167" t="s">
        <v>6</v>
      </c>
      <c r="D167" t="s">
        <v>28</v>
      </c>
      <c r="E167" t="s">
        <v>32</v>
      </c>
      <c r="F167" s="5">
        <v>3105.46</v>
      </c>
      <c r="G167" t="s">
        <v>19</v>
      </c>
      <c r="H167">
        <f>MONTH(Transactions[[#This Row],[Date]])</f>
        <v>3</v>
      </c>
      <c r="I167" t="str">
        <f>TEXT(Transactions[[#This Row],[Date]],"MMMM")</f>
        <v>March</v>
      </c>
      <c r="J167">
        <f>YEAR(Transactions[[#This Row],[Date]])</f>
        <v>2024</v>
      </c>
      <c r="K167" t="str">
        <f>TEXT(Transactions[[#This Row],[Date]],"MMMM YYYYY")</f>
        <v>March 2024</v>
      </c>
      <c r="L167" s="5">
        <f>IF(Transactions[[#This Row],[Type]]="Income",Transactions[[#This Row],[Amount]],-Transactions[[#This Row],[Amount]])</f>
        <v>-3105.46</v>
      </c>
      <c r="M167">
        <f>IF(Transactions[[#This Row],[Type]]="Income",1,0)</f>
        <v>0</v>
      </c>
    </row>
    <row r="168" spans="1:13" x14ac:dyDescent="0.3">
      <c r="A168" s="2">
        <v>45355</v>
      </c>
      <c r="B168" s="1" t="s">
        <v>427</v>
      </c>
      <c r="C168" t="s">
        <v>6</v>
      </c>
      <c r="D168" t="s">
        <v>22</v>
      </c>
      <c r="E168" t="s">
        <v>25</v>
      </c>
      <c r="F168" s="5">
        <v>3201.39</v>
      </c>
      <c r="G168" t="s">
        <v>12</v>
      </c>
      <c r="H168">
        <f>MONTH(Transactions[[#This Row],[Date]])</f>
        <v>3</v>
      </c>
      <c r="I168" t="str">
        <f>TEXT(Transactions[[#This Row],[Date]],"MMMM")</f>
        <v>March</v>
      </c>
      <c r="J168">
        <f>YEAR(Transactions[[#This Row],[Date]])</f>
        <v>2024</v>
      </c>
      <c r="K168" t="str">
        <f>TEXT(Transactions[[#This Row],[Date]],"MMMM YYYYY")</f>
        <v>March 2024</v>
      </c>
      <c r="L168" s="5">
        <f>IF(Transactions[[#This Row],[Type]]="Income",Transactions[[#This Row],[Amount]],-Transactions[[#This Row],[Amount]])</f>
        <v>-3201.39</v>
      </c>
      <c r="M168">
        <f>IF(Transactions[[#This Row],[Type]]="Income",1,0)</f>
        <v>0</v>
      </c>
    </row>
    <row r="169" spans="1:13" x14ac:dyDescent="0.3">
      <c r="A169" s="2">
        <v>45355</v>
      </c>
      <c r="B169" s="1" t="s">
        <v>348</v>
      </c>
      <c r="C169" t="s">
        <v>6</v>
      </c>
      <c r="D169" t="s">
        <v>24</v>
      </c>
      <c r="E169" t="s">
        <v>25</v>
      </c>
      <c r="F169" s="5">
        <v>1773.86</v>
      </c>
      <c r="G169" t="s">
        <v>19</v>
      </c>
      <c r="H169">
        <f>MONTH(Transactions[[#This Row],[Date]])</f>
        <v>3</v>
      </c>
      <c r="I169" t="str">
        <f>TEXT(Transactions[[#This Row],[Date]],"MMMM")</f>
        <v>March</v>
      </c>
      <c r="J169">
        <f>YEAR(Transactions[[#This Row],[Date]])</f>
        <v>2024</v>
      </c>
      <c r="K169" t="str">
        <f>TEXT(Transactions[[#This Row],[Date]],"MMMM YYYYY")</f>
        <v>March 2024</v>
      </c>
      <c r="L169" s="5">
        <f>IF(Transactions[[#This Row],[Type]]="Income",Transactions[[#This Row],[Amount]],-Transactions[[#This Row],[Amount]])</f>
        <v>-1773.86</v>
      </c>
      <c r="M169">
        <f>IF(Transactions[[#This Row],[Type]]="Income",1,0)</f>
        <v>0</v>
      </c>
    </row>
    <row r="170" spans="1:13" x14ac:dyDescent="0.3">
      <c r="A170" s="2">
        <v>45356</v>
      </c>
      <c r="B170" s="1" t="s">
        <v>428</v>
      </c>
      <c r="C170" t="s">
        <v>6</v>
      </c>
      <c r="D170" t="s">
        <v>7</v>
      </c>
      <c r="E170" t="s">
        <v>29</v>
      </c>
      <c r="F170" s="5">
        <v>2641.83</v>
      </c>
      <c r="G170" t="s">
        <v>9</v>
      </c>
      <c r="H170">
        <f>MONTH(Transactions[[#This Row],[Date]])</f>
        <v>3</v>
      </c>
      <c r="I170" t="str">
        <f>TEXT(Transactions[[#This Row],[Date]],"MMMM")</f>
        <v>March</v>
      </c>
      <c r="J170">
        <f>YEAR(Transactions[[#This Row],[Date]])</f>
        <v>2024</v>
      </c>
      <c r="K170" t="str">
        <f>TEXT(Transactions[[#This Row],[Date]],"MMMM YYYYY")</f>
        <v>March 2024</v>
      </c>
      <c r="L170" s="5">
        <f>IF(Transactions[[#This Row],[Type]]="Income",Transactions[[#This Row],[Amount]],-Transactions[[#This Row],[Amount]])</f>
        <v>-2641.83</v>
      </c>
      <c r="M170">
        <f>IF(Transactions[[#This Row],[Type]]="Income",1,0)</f>
        <v>0</v>
      </c>
    </row>
    <row r="171" spans="1:13" x14ac:dyDescent="0.3">
      <c r="A171" s="2">
        <v>45357</v>
      </c>
      <c r="B171" s="1" t="s">
        <v>61</v>
      </c>
      <c r="C171" t="s">
        <v>6</v>
      </c>
      <c r="D171" t="s">
        <v>7</v>
      </c>
      <c r="E171" t="s">
        <v>27</v>
      </c>
      <c r="F171" s="5">
        <v>4636.6099999999997</v>
      </c>
      <c r="G171" t="s">
        <v>19</v>
      </c>
      <c r="H171">
        <f>MONTH(Transactions[[#This Row],[Date]])</f>
        <v>3</v>
      </c>
      <c r="I171" t="str">
        <f>TEXT(Transactions[[#This Row],[Date]],"MMMM")</f>
        <v>March</v>
      </c>
      <c r="J171">
        <f>YEAR(Transactions[[#This Row],[Date]])</f>
        <v>2024</v>
      </c>
      <c r="K171" t="str">
        <f>TEXT(Transactions[[#This Row],[Date]],"MMMM YYYYY")</f>
        <v>March 2024</v>
      </c>
      <c r="L171" s="5">
        <f>IF(Transactions[[#This Row],[Type]]="Income",Transactions[[#This Row],[Amount]],-Transactions[[#This Row],[Amount]])</f>
        <v>-4636.6099999999997</v>
      </c>
      <c r="M171">
        <f>IF(Transactions[[#This Row],[Type]]="Income",1,0)</f>
        <v>0</v>
      </c>
    </row>
    <row r="172" spans="1:13" x14ac:dyDescent="0.3">
      <c r="A172" s="2">
        <v>45358</v>
      </c>
      <c r="B172" s="1" t="s">
        <v>84</v>
      </c>
      <c r="C172" t="s">
        <v>6</v>
      </c>
      <c r="D172" t="s">
        <v>28</v>
      </c>
      <c r="E172" t="s">
        <v>18</v>
      </c>
      <c r="F172" s="5">
        <v>277.01</v>
      </c>
      <c r="G172" t="s">
        <v>19</v>
      </c>
      <c r="H172">
        <f>MONTH(Transactions[[#This Row],[Date]])</f>
        <v>3</v>
      </c>
      <c r="I172" t="str">
        <f>TEXT(Transactions[[#This Row],[Date]],"MMMM")</f>
        <v>March</v>
      </c>
      <c r="J172">
        <f>YEAR(Transactions[[#This Row],[Date]])</f>
        <v>2024</v>
      </c>
      <c r="K172" t="str">
        <f>TEXT(Transactions[[#This Row],[Date]],"MMMM YYYYY")</f>
        <v>March 2024</v>
      </c>
      <c r="L172" s="5">
        <f>IF(Transactions[[#This Row],[Type]]="Income",Transactions[[#This Row],[Amount]],-Transactions[[#This Row],[Amount]])</f>
        <v>-277.01</v>
      </c>
      <c r="M172">
        <f>IF(Transactions[[#This Row],[Type]]="Income",1,0)</f>
        <v>0</v>
      </c>
    </row>
    <row r="173" spans="1:13" x14ac:dyDescent="0.3">
      <c r="A173" s="2">
        <v>45359</v>
      </c>
      <c r="B173" s="1" t="s">
        <v>145</v>
      </c>
      <c r="C173" t="s">
        <v>6</v>
      </c>
      <c r="D173" t="s">
        <v>22</v>
      </c>
      <c r="E173" t="s">
        <v>8</v>
      </c>
      <c r="F173" s="5">
        <v>2919.27</v>
      </c>
      <c r="G173" t="s">
        <v>12</v>
      </c>
      <c r="H173">
        <f>MONTH(Transactions[[#This Row],[Date]])</f>
        <v>3</v>
      </c>
      <c r="I173" t="str">
        <f>TEXT(Transactions[[#This Row],[Date]],"MMMM")</f>
        <v>March</v>
      </c>
      <c r="J173">
        <f>YEAR(Transactions[[#This Row],[Date]])</f>
        <v>2024</v>
      </c>
      <c r="K173" t="str">
        <f>TEXT(Transactions[[#This Row],[Date]],"MMMM YYYYY")</f>
        <v>March 2024</v>
      </c>
      <c r="L173" s="5">
        <f>IF(Transactions[[#This Row],[Type]]="Income",Transactions[[#This Row],[Amount]],-Transactions[[#This Row],[Amount]])</f>
        <v>-2919.27</v>
      </c>
      <c r="M173">
        <f>IF(Transactions[[#This Row],[Type]]="Income",1,0)</f>
        <v>0</v>
      </c>
    </row>
    <row r="174" spans="1:13" x14ac:dyDescent="0.3">
      <c r="A174" s="2">
        <v>45360</v>
      </c>
      <c r="B174" s="1" t="s">
        <v>100</v>
      </c>
      <c r="C174" t="s">
        <v>6</v>
      </c>
      <c r="D174" t="s">
        <v>26</v>
      </c>
      <c r="E174" t="s">
        <v>29</v>
      </c>
      <c r="F174" s="5">
        <v>683.83</v>
      </c>
      <c r="G174" t="s">
        <v>12</v>
      </c>
      <c r="H174">
        <f>MONTH(Transactions[[#This Row],[Date]])</f>
        <v>3</v>
      </c>
      <c r="I174" t="str">
        <f>TEXT(Transactions[[#This Row],[Date]],"MMMM")</f>
        <v>March</v>
      </c>
      <c r="J174">
        <f>YEAR(Transactions[[#This Row],[Date]])</f>
        <v>2024</v>
      </c>
      <c r="K174" t="str">
        <f>TEXT(Transactions[[#This Row],[Date]],"MMMM YYYYY")</f>
        <v>March 2024</v>
      </c>
      <c r="L174" s="5">
        <f>IF(Transactions[[#This Row],[Type]]="Income",Transactions[[#This Row],[Amount]],-Transactions[[#This Row],[Amount]])</f>
        <v>-683.83</v>
      </c>
      <c r="M174">
        <f>IF(Transactions[[#This Row],[Type]]="Income",1,0)</f>
        <v>0</v>
      </c>
    </row>
    <row r="175" spans="1:13" x14ac:dyDescent="0.3">
      <c r="A175" s="2">
        <v>45360</v>
      </c>
      <c r="B175" s="1" t="s">
        <v>429</v>
      </c>
      <c r="C175" t="s">
        <v>6</v>
      </c>
      <c r="D175" t="s">
        <v>24</v>
      </c>
      <c r="E175" t="s">
        <v>18</v>
      </c>
      <c r="F175" s="5">
        <v>941.33</v>
      </c>
      <c r="G175" t="s">
        <v>23</v>
      </c>
      <c r="H175">
        <f>MONTH(Transactions[[#This Row],[Date]])</f>
        <v>3</v>
      </c>
      <c r="I175" t="str">
        <f>TEXT(Transactions[[#This Row],[Date]],"MMMM")</f>
        <v>March</v>
      </c>
      <c r="J175">
        <f>YEAR(Transactions[[#This Row],[Date]])</f>
        <v>2024</v>
      </c>
      <c r="K175" t="str">
        <f>TEXT(Transactions[[#This Row],[Date]],"MMMM YYYYY")</f>
        <v>March 2024</v>
      </c>
      <c r="L175" s="5">
        <f>IF(Transactions[[#This Row],[Type]]="Income",Transactions[[#This Row],[Amount]],-Transactions[[#This Row],[Amount]])</f>
        <v>-941.33</v>
      </c>
      <c r="M175">
        <f>IF(Transactions[[#This Row],[Type]]="Income",1,0)</f>
        <v>0</v>
      </c>
    </row>
    <row r="176" spans="1:13" x14ac:dyDescent="0.3">
      <c r="A176" s="2">
        <v>45360</v>
      </c>
      <c r="B176" s="1" t="s">
        <v>430</v>
      </c>
      <c r="C176" t="s">
        <v>6</v>
      </c>
      <c r="D176" t="s">
        <v>22</v>
      </c>
      <c r="E176" t="s">
        <v>17</v>
      </c>
      <c r="F176" s="5">
        <v>4377.87</v>
      </c>
      <c r="G176" t="s">
        <v>12</v>
      </c>
      <c r="H176">
        <f>MONTH(Transactions[[#This Row],[Date]])</f>
        <v>3</v>
      </c>
      <c r="I176" t="str">
        <f>TEXT(Transactions[[#This Row],[Date]],"MMMM")</f>
        <v>March</v>
      </c>
      <c r="J176">
        <f>YEAR(Transactions[[#This Row],[Date]])</f>
        <v>2024</v>
      </c>
      <c r="K176" t="str">
        <f>TEXT(Transactions[[#This Row],[Date]],"MMMM YYYYY")</f>
        <v>March 2024</v>
      </c>
      <c r="L176" s="5">
        <f>IF(Transactions[[#This Row],[Type]]="Income",Transactions[[#This Row],[Amount]],-Transactions[[#This Row],[Amount]])</f>
        <v>-4377.87</v>
      </c>
      <c r="M176">
        <f>IF(Transactions[[#This Row],[Type]]="Income",1,0)</f>
        <v>0</v>
      </c>
    </row>
    <row r="177" spans="1:13" x14ac:dyDescent="0.3">
      <c r="A177" s="2">
        <v>45361</v>
      </c>
      <c r="B177" s="1" t="s">
        <v>431</v>
      </c>
      <c r="C177" t="s">
        <v>6</v>
      </c>
      <c r="D177" t="s">
        <v>35</v>
      </c>
      <c r="E177" t="s">
        <v>27</v>
      </c>
      <c r="F177" s="5">
        <v>1158.05</v>
      </c>
      <c r="G177" t="s">
        <v>9</v>
      </c>
      <c r="H177">
        <f>MONTH(Transactions[[#This Row],[Date]])</f>
        <v>3</v>
      </c>
      <c r="I177" t="str">
        <f>TEXT(Transactions[[#This Row],[Date]],"MMMM")</f>
        <v>March</v>
      </c>
      <c r="J177">
        <f>YEAR(Transactions[[#This Row],[Date]])</f>
        <v>2024</v>
      </c>
      <c r="K177" t="str">
        <f>TEXT(Transactions[[#This Row],[Date]],"MMMM YYYYY")</f>
        <v>March 2024</v>
      </c>
      <c r="L177" s="5">
        <f>IF(Transactions[[#This Row],[Type]]="Income",Transactions[[#This Row],[Amount]],-Transactions[[#This Row],[Amount]])</f>
        <v>-1158.05</v>
      </c>
      <c r="M177">
        <f>IF(Transactions[[#This Row],[Type]]="Income",1,0)</f>
        <v>0</v>
      </c>
    </row>
    <row r="178" spans="1:13" x14ac:dyDescent="0.3">
      <c r="A178" s="2">
        <v>45362</v>
      </c>
      <c r="B178" s="1" t="s">
        <v>294</v>
      </c>
      <c r="C178" t="s">
        <v>6</v>
      </c>
      <c r="D178" t="s">
        <v>22</v>
      </c>
      <c r="E178" t="s">
        <v>27</v>
      </c>
      <c r="F178" s="5">
        <v>926.2</v>
      </c>
      <c r="G178" t="s">
        <v>9</v>
      </c>
      <c r="H178">
        <f>MONTH(Transactions[[#This Row],[Date]])</f>
        <v>3</v>
      </c>
      <c r="I178" t="str">
        <f>TEXT(Transactions[[#This Row],[Date]],"MMMM")</f>
        <v>March</v>
      </c>
      <c r="J178">
        <f>YEAR(Transactions[[#This Row],[Date]])</f>
        <v>2024</v>
      </c>
      <c r="K178" t="str">
        <f>TEXT(Transactions[[#This Row],[Date]],"MMMM YYYYY")</f>
        <v>March 2024</v>
      </c>
      <c r="L178" s="5">
        <f>IF(Transactions[[#This Row],[Type]]="Income",Transactions[[#This Row],[Amount]],-Transactions[[#This Row],[Amount]])</f>
        <v>-926.2</v>
      </c>
      <c r="M178">
        <f>IF(Transactions[[#This Row],[Type]]="Income",1,0)</f>
        <v>0</v>
      </c>
    </row>
    <row r="179" spans="1:13" x14ac:dyDescent="0.3">
      <c r="A179" s="2">
        <v>45363</v>
      </c>
      <c r="B179" s="1" t="s">
        <v>432</v>
      </c>
      <c r="C179" t="s">
        <v>6</v>
      </c>
      <c r="D179" t="s">
        <v>22</v>
      </c>
      <c r="E179" t="s">
        <v>27</v>
      </c>
      <c r="F179" s="5">
        <v>3467.45</v>
      </c>
      <c r="G179" t="s">
        <v>9</v>
      </c>
      <c r="H179">
        <f>MONTH(Transactions[[#This Row],[Date]])</f>
        <v>3</v>
      </c>
      <c r="I179" t="str">
        <f>TEXT(Transactions[[#This Row],[Date]],"MMMM")</f>
        <v>March</v>
      </c>
      <c r="J179">
        <f>YEAR(Transactions[[#This Row],[Date]])</f>
        <v>2024</v>
      </c>
      <c r="K179" t="str">
        <f>TEXT(Transactions[[#This Row],[Date]],"MMMM YYYYY")</f>
        <v>March 2024</v>
      </c>
      <c r="L179" s="5">
        <f>IF(Transactions[[#This Row],[Type]]="Income",Transactions[[#This Row],[Amount]],-Transactions[[#This Row],[Amount]])</f>
        <v>-3467.45</v>
      </c>
      <c r="M179">
        <f>IF(Transactions[[#This Row],[Type]]="Income",1,0)</f>
        <v>0</v>
      </c>
    </row>
    <row r="180" spans="1:13" x14ac:dyDescent="0.3">
      <c r="A180" s="2">
        <v>45363</v>
      </c>
      <c r="B180" s="1" t="s">
        <v>433</v>
      </c>
      <c r="C180" t="s">
        <v>6</v>
      </c>
      <c r="D180" t="s">
        <v>16</v>
      </c>
      <c r="E180" t="s">
        <v>21</v>
      </c>
      <c r="F180" s="5">
        <v>1812.16</v>
      </c>
      <c r="G180" t="s">
        <v>19</v>
      </c>
      <c r="H180">
        <f>MONTH(Transactions[[#This Row],[Date]])</f>
        <v>3</v>
      </c>
      <c r="I180" t="str">
        <f>TEXT(Transactions[[#This Row],[Date]],"MMMM")</f>
        <v>March</v>
      </c>
      <c r="J180">
        <f>YEAR(Transactions[[#This Row],[Date]])</f>
        <v>2024</v>
      </c>
      <c r="K180" t="str">
        <f>TEXT(Transactions[[#This Row],[Date]],"MMMM YYYYY")</f>
        <v>March 2024</v>
      </c>
      <c r="L180" s="5">
        <f>IF(Transactions[[#This Row],[Type]]="Income",Transactions[[#This Row],[Amount]],-Transactions[[#This Row],[Amount]])</f>
        <v>-1812.16</v>
      </c>
      <c r="M180">
        <f>IF(Transactions[[#This Row],[Type]]="Income",1,0)</f>
        <v>0</v>
      </c>
    </row>
    <row r="181" spans="1:13" x14ac:dyDescent="0.3">
      <c r="A181" s="2">
        <v>45364</v>
      </c>
      <c r="B181" s="1" t="s">
        <v>434</v>
      </c>
      <c r="C181" t="s">
        <v>6</v>
      </c>
      <c r="D181" t="s">
        <v>7</v>
      </c>
      <c r="E181" t="s">
        <v>21</v>
      </c>
      <c r="F181" s="5">
        <v>3454.53</v>
      </c>
      <c r="G181" t="s">
        <v>23</v>
      </c>
      <c r="H181">
        <f>MONTH(Transactions[[#This Row],[Date]])</f>
        <v>3</v>
      </c>
      <c r="I181" t="str">
        <f>TEXT(Transactions[[#This Row],[Date]],"MMMM")</f>
        <v>March</v>
      </c>
      <c r="J181">
        <f>YEAR(Transactions[[#This Row],[Date]])</f>
        <v>2024</v>
      </c>
      <c r="K181" t="str">
        <f>TEXT(Transactions[[#This Row],[Date]],"MMMM YYYYY")</f>
        <v>March 2024</v>
      </c>
      <c r="L181" s="5">
        <f>IF(Transactions[[#This Row],[Type]]="Income",Transactions[[#This Row],[Amount]],-Transactions[[#This Row],[Amount]])</f>
        <v>-3454.53</v>
      </c>
      <c r="M181">
        <f>IF(Transactions[[#This Row],[Type]]="Income",1,0)</f>
        <v>0</v>
      </c>
    </row>
    <row r="182" spans="1:13" x14ac:dyDescent="0.3">
      <c r="A182" s="2">
        <v>45364</v>
      </c>
      <c r="B182" s="1" t="s">
        <v>435</v>
      </c>
      <c r="C182" t="s">
        <v>6</v>
      </c>
      <c r="D182" t="s">
        <v>10</v>
      </c>
      <c r="E182" t="s">
        <v>30</v>
      </c>
      <c r="F182" s="5">
        <v>1420.54</v>
      </c>
      <c r="G182" t="s">
        <v>9</v>
      </c>
      <c r="H182">
        <f>MONTH(Transactions[[#This Row],[Date]])</f>
        <v>3</v>
      </c>
      <c r="I182" t="str">
        <f>TEXT(Transactions[[#This Row],[Date]],"MMMM")</f>
        <v>March</v>
      </c>
      <c r="J182">
        <f>YEAR(Transactions[[#This Row],[Date]])</f>
        <v>2024</v>
      </c>
      <c r="K182" t="str">
        <f>TEXT(Transactions[[#This Row],[Date]],"MMMM YYYYY")</f>
        <v>March 2024</v>
      </c>
      <c r="L182" s="5">
        <f>IF(Transactions[[#This Row],[Type]]="Income",Transactions[[#This Row],[Amount]],-Transactions[[#This Row],[Amount]])</f>
        <v>-1420.54</v>
      </c>
      <c r="M182">
        <f>IF(Transactions[[#This Row],[Type]]="Income",1,0)</f>
        <v>0</v>
      </c>
    </row>
    <row r="183" spans="1:13" x14ac:dyDescent="0.3">
      <c r="A183" s="2">
        <v>45365</v>
      </c>
      <c r="B183" s="1" t="s">
        <v>436</v>
      </c>
      <c r="C183" t="s">
        <v>6</v>
      </c>
      <c r="D183" t="s">
        <v>16</v>
      </c>
      <c r="E183" t="s">
        <v>17</v>
      </c>
      <c r="F183" s="5">
        <v>4481.2700000000004</v>
      </c>
      <c r="G183" t="s">
        <v>19</v>
      </c>
      <c r="H183">
        <f>MONTH(Transactions[[#This Row],[Date]])</f>
        <v>3</v>
      </c>
      <c r="I183" t="str">
        <f>TEXT(Transactions[[#This Row],[Date]],"MMMM")</f>
        <v>March</v>
      </c>
      <c r="J183">
        <f>YEAR(Transactions[[#This Row],[Date]])</f>
        <v>2024</v>
      </c>
      <c r="K183" t="str">
        <f>TEXT(Transactions[[#This Row],[Date]],"MMMM YYYYY")</f>
        <v>March 2024</v>
      </c>
      <c r="L183" s="5">
        <f>IF(Transactions[[#This Row],[Type]]="Income",Transactions[[#This Row],[Amount]],-Transactions[[#This Row],[Amount]])</f>
        <v>-4481.2700000000004</v>
      </c>
      <c r="M183">
        <f>IF(Transactions[[#This Row],[Type]]="Income",1,0)</f>
        <v>0</v>
      </c>
    </row>
    <row r="184" spans="1:13" x14ac:dyDescent="0.3">
      <c r="A184" s="2">
        <v>45365</v>
      </c>
      <c r="B184" s="1" t="s">
        <v>437</v>
      </c>
      <c r="C184" t="s">
        <v>6</v>
      </c>
      <c r="D184" t="s">
        <v>31</v>
      </c>
      <c r="E184" t="s">
        <v>11</v>
      </c>
      <c r="F184" s="5">
        <v>1086.28</v>
      </c>
      <c r="G184" t="s">
        <v>12</v>
      </c>
      <c r="H184">
        <f>MONTH(Transactions[[#This Row],[Date]])</f>
        <v>3</v>
      </c>
      <c r="I184" t="str">
        <f>TEXT(Transactions[[#This Row],[Date]],"MMMM")</f>
        <v>March</v>
      </c>
      <c r="J184">
        <f>YEAR(Transactions[[#This Row],[Date]])</f>
        <v>2024</v>
      </c>
      <c r="K184" t="str">
        <f>TEXT(Transactions[[#This Row],[Date]],"MMMM YYYYY")</f>
        <v>March 2024</v>
      </c>
      <c r="L184" s="5">
        <f>IF(Transactions[[#This Row],[Type]]="Income",Transactions[[#This Row],[Amount]],-Transactions[[#This Row],[Amount]])</f>
        <v>-1086.28</v>
      </c>
      <c r="M184">
        <f>IF(Transactions[[#This Row],[Type]]="Income",1,0)</f>
        <v>0</v>
      </c>
    </row>
    <row r="185" spans="1:13" x14ac:dyDescent="0.3">
      <c r="A185" s="2">
        <v>45365</v>
      </c>
      <c r="B185" s="1" t="s">
        <v>438</v>
      </c>
      <c r="C185" t="s">
        <v>6</v>
      </c>
      <c r="D185" t="s">
        <v>33</v>
      </c>
      <c r="E185" t="s">
        <v>27</v>
      </c>
      <c r="F185" s="5">
        <v>3811.78</v>
      </c>
      <c r="G185" t="s">
        <v>19</v>
      </c>
      <c r="H185">
        <f>MONTH(Transactions[[#This Row],[Date]])</f>
        <v>3</v>
      </c>
      <c r="I185" t="str">
        <f>TEXT(Transactions[[#This Row],[Date]],"MMMM")</f>
        <v>March</v>
      </c>
      <c r="J185">
        <f>YEAR(Transactions[[#This Row],[Date]])</f>
        <v>2024</v>
      </c>
      <c r="K185" t="str">
        <f>TEXT(Transactions[[#This Row],[Date]],"MMMM YYYYY")</f>
        <v>March 2024</v>
      </c>
      <c r="L185" s="5">
        <f>IF(Transactions[[#This Row],[Type]]="Income",Transactions[[#This Row],[Amount]],-Transactions[[#This Row],[Amount]])</f>
        <v>-3811.78</v>
      </c>
      <c r="M185">
        <f>IF(Transactions[[#This Row],[Type]]="Income",1,0)</f>
        <v>0</v>
      </c>
    </row>
    <row r="186" spans="1:13" x14ac:dyDescent="0.3">
      <c r="A186" s="2">
        <v>45365</v>
      </c>
      <c r="B186" s="1" t="s">
        <v>439</v>
      </c>
      <c r="C186" t="s">
        <v>6</v>
      </c>
      <c r="D186" t="s">
        <v>24</v>
      </c>
      <c r="E186" t="s">
        <v>27</v>
      </c>
      <c r="F186" s="5">
        <v>231.58</v>
      </c>
      <c r="G186" t="s">
        <v>23</v>
      </c>
      <c r="H186">
        <f>MONTH(Transactions[[#This Row],[Date]])</f>
        <v>3</v>
      </c>
      <c r="I186" t="str">
        <f>TEXT(Transactions[[#This Row],[Date]],"MMMM")</f>
        <v>March</v>
      </c>
      <c r="J186">
        <f>YEAR(Transactions[[#This Row],[Date]])</f>
        <v>2024</v>
      </c>
      <c r="K186" t="str">
        <f>TEXT(Transactions[[#This Row],[Date]],"MMMM YYYYY")</f>
        <v>March 2024</v>
      </c>
      <c r="L186" s="5">
        <f>IF(Transactions[[#This Row],[Type]]="Income",Transactions[[#This Row],[Amount]],-Transactions[[#This Row],[Amount]])</f>
        <v>-231.58</v>
      </c>
      <c r="M186">
        <f>IF(Transactions[[#This Row],[Type]]="Income",1,0)</f>
        <v>0</v>
      </c>
    </row>
    <row r="187" spans="1:13" x14ac:dyDescent="0.3">
      <c r="A187" s="2">
        <v>45366</v>
      </c>
      <c r="B187" s="1" t="s">
        <v>410</v>
      </c>
      <c r="C187" t="s">
        <v>6</v>
      </c>
      <c r="D187" t="s">
        <v>26</v>
      </c>
      <c r="E187" t="s">
        <v>25</v>
      </c>
      <c r="F187" s="5">
        <v>2264.69</v>
      </c>
      <c r="G187" t="s">
        <v>12</v>
      </c>
      <c r="H187">
        <f>MONTH(Transactions[[#This Row],[Date]])</f>
        <v>3</v>
      </c>
      <c r="I187" t="str">
        <f>TEXT(Transactions[[#This Row],[Date]],"MMMM")</f>
        <v>March</v>
      </c>
      <c r="J187">
        <f>YEAR(Transactions[[#This Row],[Date]])</f>
        <v>2024</v>
      </c>
      <c r="K187" t="str">
        <f>TEXT(Transactions[[#This Row],[Date]],"MMMM YYYYY")</f>
        <v>March 2024</v>
      </c>
      <c r="L187" s="5">
        <f>IF(Transactions[[#This Row],[Type]]="Income",Transactions[[#This Row],[Amount]],-Transactions[[#This Row],[Amount]])</f>
        <v>-2264.69</v>
      </c>
      <c r="M187">
        <f>IF(Transactions[[#This Row],[Type]]="Income",1,0)</f>
        <v>0</v>
      </c>
    </row>
    <row r="188" spans="1:13" x14ac:dyDescent="0.3">
      <c r="A188" s="2">
        <v>45366</v>
      </c>
      <c r="B188" s="1" t="s">
        <v>264</v>
      </c>
      <c r="C188" t="s">
        <v>6</v>
      </c>
      <c r="D188" t="s">
        <v>22</v>
      </c>
      <c r="E188" t="s">
        <v>21</v>
      </c>
      <c r="F188" s="5">
        <v>3700.16</v>
      </c>
      <c r="G188" t="s">
        <v>23</v>
      </c>
      <c r="H188">
        <f>MONTH(Transactions[[#This Row],[Date]])</f>
        <v>3</v>
      </c>
      <c r="I188" t="str">
        <f>TEXT(Transactions[[#This Row],[Date]],"MMMM")</f>
        <v>March</v>
      </c>
      <c r="J188">
        <f>YEAR(Transactions[[#This Row],[Date]])</f>
        <v>2024</v>
      </c>
      <c r="K188" t="str">
        <f>TEXT(Transactions[[#This Row],[Date]],"MMMM YYYYY")</f>
        <v>March 2024</v>
      </c>
      <c r="L188" s="5">
        <f>IF(Transactions[[#This Row],[Type]]="Income",Transactions[[#This Row],[Amount]],-Transactions[[#This Row],[Amount]])</f>
        <v>-3700.16</v>
      </c>
      <c r="M188">
        <f>IF(Transactions[[#This Row],[Type]]="Income",1,0)</f>
        <v>0</v>
      </c>
    </row>
    <row r="189" spans="1:13" x14ac:dyDescent="0.3">
      <c r="A189" s="2">
        <v>45366</v>
      </c>
      <c r="B189" s="1" t="s">
        <v>440</v>
      </c>
      <c r="C189" t="s">
        <v>6</v>
      </c>
      <c r="D189" t="s">
        <v>16</v>
      </c>
      <c r="E189" t="s">
        <v>21</v>
      </c>
      <c r="F189" s="5">
        <v>4211.51</v>
      </c>
      <c r="G189" t="s">
        <v>19</v>
      </c>
      <c r="H189">
        <f>MONTH(Transactions[[#This Row],[Date]])</f>
        <v>3</v>
      </c>
      <c r="I189" t="str">
        <f>TEXT(Transactions[[#This Row],[Date]],"MMMM")</f>
        <v>March</v>
      </c>
      <c r="J189">
        <f>YEAR(Transactions[[#This Row],[Date]])</f>
        <v>2024</v>
      </c>
      <c r="K189" t="str">
        <f>TEXT(Transactions[[#This Row],[Date]],"MMMM YYYYY")</f>
        <v>March 2024</v>
      </c>
      <c r="L189" s="5">
        <f>IF(Transactions[[#This Row],[Type]]="Income",Transactions[[#This Row],[Amount]],-Transactions[[#This Row],[Amount]])</f>
        <v>-4211.51</v>
      </c>
      <c r="M189">
        <f>IF(Transactions[[#This Row],[Type]]="Income",1,0)</f>
        <v>0</v>
      </c>
    </row>
    <row r="190" spans="1:13" x14ac:dyDescent="0.3">
      <c r="A190" s="2">
        <v>45367</v>
      </c>
      <c r="B190" s="1" t="s">
        <v>441</v>
      </c>
      <c r="C190" t="s">
        <v>6</v>
      </c>
      <c r="D190" t="s">
        <v>26</v>
      </c>
      <c r="E190" t="s">
        <v>21</v>
      </c>
      <c r="F190" s="5">
        <v>4458.1099999999997</v>
      </c>
      <c r="G190" t="s">
        <v>23</v>
      </c>
      <c r="H190">
        <f>MONTH(Transactions[[#This Row],[Date]])</f>
        <v>3</v>
      </c>
      <c r="I190" t="str">
        <f>TEXT(Transactions[[#This Row],[Date]],"MMMM")</f>
        <v>March</v>
      </c>
      <c r="J190">
        <f>YEAR(Transactions[[#This Row],[Date]])</f>
        <v>2024</v>
      </c>
      <c r="K190" t="str">
        <f>TEXT(Transactions[[#This Row],[Date]],"MMMM YYYYY")</f>
        <v>March 2024</v>
      </c>
      <c r="L190" s="5">
        <f>IF(Transactions[[#This Row],[Type]]="Income",Transactions[[#This Row],[Amount]],-Transactions[[#This Row],[Amount]])</f>
        <v>-4458.1099999999997</v>
      </c>
      <c r="M190">
        <f>IF(Transactions[[#This Row],[Type]]="Income",1,0)</f>
        <v>0</v>
      </c>
    </row>
    <row r="191" spans="1:13" x14ac:dyDescent="0.3">
      <c r="A191" s="2">
        <v>45367</v>
      </c>
      <c r="B191" s="1" t="s">
        <v>77</v>
      </c>
      <c r="C191" t="s">
        <v>6</v>
      </c>
      <c r="D191" t="s">
        <v>24</v>
      </c>
      <c r="E191" t="s">
        <v>27</v>
      </c>
      <c r="F191" s="5">
        <v>3956.4</v>
      </c>
      <c r="G191" t="s">
        <v>9</v>
      </c>
      <c r="H191">
        <f>MONTH(Transactions[[#This Row],[Date]])</f>
        <v>3</v>
      </c>
      <c r="I191" t="str">
        <f>TEXT(Transactions[[#This Row],[Date]],"MMMM")</f>
        <v>March</v>
      </c>
      <c r="J191">
        <f>YEAR(Transactions[[#This Row],[Date]])</f>
        <v>2024</v>
      </c>
      <c r="K191" t="str">
        <f>TEXT(Transactions[[#This Row],[Date]],"MMMM YYYYY")</f>
        <v>March 2024</v>
      </c>
      <c r="L191" s="5">
        <f>IF(Transactions[[#This Row],[Type]]="Income",Transactions[[#This Row],[Amount]],-Transactions[[#This Row],[Amount]])</f>
        <v>-3956.4</v>
      </c>
      <c r="M191">
        <f>IF(Transactions[[#This Row],[Type]]="Income",1,0)</f>
        <v>0</v>
      </c>
    </row>
    <row r="192" spans="1:13" x14ac:dyDescent="0.3">
      <c r="A192" s="2">
        <v>45368</v>
      </c>
      <c r="B192" s="1" t="s">
        <v>442</v>
      </c>
      <c r="C192" t="s">
        <v>6</v>
      </c>
      <c r="D192" t="s">
        <v>16</v>
      </c>
      <c r="E192" t="s">
        <v>32</v>
      </c>
      <c r="F192" s="5">
        <v>2954.86</v>
      </c>
      <c r="G192" t="s">
        <v>23</v>
      </c>
      <c r="H192">
        <f>MONTH(Transactions[[#This Row],[Date]])</f>
        <v>3</v>
      </c>
      <c r="I192" t="str">
        <f>TEXT(Transactions[[#This Row],[Date]],"MMMM")</f>
        <v>March</v>
      </c>
      <c r="J192">
        <f>YEAR(Transactions[[#This Row],[Date]])</f>
        <v>2024</v>
      </c>
      <c r="K192" t="str">
        <f>TEXT(Transactions[[#This Row],[Date]],"MMMM YYYYY")</f>
        <v>March 2024</v>
      </c>
      <c r="L192" s="5">
        <f>IF(Transactions[[#This Row],[Type]]="Income",Transactions[[#This Row],[Amount]],-Transactions[[#This Row],[Amount]])</f>
        <v>-2954.86</v>
      </c>
      <c r="M192">
        <f>IF(Transactions[[#This Row],[Type]]="Income",1,0)</f>
        <v>0</v>
      </c>
    </row>
    <row r="193" spans="1:13" x14ac:dyDescent="0.3">
      <c r="A193" s="2">
        <v>45368</v>
      </c>
      <c r="B193" s="1" t="s">
        <v>443</v>
      </c>
      <c r="C193" t="s">
        <v>6</v>
      </c>
      <c r="D193" t="s">
        <v>26</v>
      </c>
      <c r="E193" t="s">
        <v>17</v>
      </c>
      <c r="F193" s="5">
        <v>1924.92</v>
      </c>
      <c r="G193" t="s">
        <v>9</v>
      </c>
      <c r="H193">
        <f>MONTH(Transactions[[#This Row],[Date]])</f>
        <v>3</v>
      </c>
      <c r="I193" t="str">
        <f>TEXT(Transactions[[#This Row],[Date]],"MMMM")</f>
        <v>March</v>
      </c>
      <c r="J193">
        <f>YEAR(Transactions[[#This Row],[Date]])</f>
        <v>2024</v>
      </c>
      <c r="K193" t="str">
        <f>TEXT(Transactions[[#This Row],[Date]],"MMMM YYYYY")</f>
        <v>March 2024</v>
      </c>
      <c r="L193" s="5">
        <f>IF(Transactions[[#This Row],[Type]]="Income",Transactions[[#This Row],[Amount]],-Transactions[[#This Row],[Amount]])</f>
        <v>-1924.92</v>
      </c>
      <c r="M193">
        <f>IF(Transactions[[#This Row],[Type]]="Income",1,0)</f>
        <v>0</v>
      </c>
    </row>
    <row r="194" spans="1:13" x14ac:dyDescent="0.3">
      <c r="A194" s="2">
        <v>45369</v>
      </c>
      <c r="B194" s="1" t="s">
        <v>188</v>
      </c>
      <c r="C194" t="s">
        <v>6</v>
      </c>
      <c r="D194" t="s">
        <v>35</v>
      </c>
      <c r="E194" t="s">
        <v>20</v>
      </c>
      <c r="F194" s="5">
        <v>4671.7700000000004</v>
      </c>
      <c r="G194" t="s">
        <v>9</v>
      </c>
      <c r="H194">
        <f>MONTH(Transactions[[#This Row],[Date]])</f>
        <v>3</v>
      </c>
      <c r="I194" t="str">
        <f>TEXT(Transactions[[#This Row],[Date]],"MMMM")</f>
        <v>March</v>
      </c>
      <c r="J194">
        <f>YEAR(Transactions[[#This Row],[Date]])</f>
        <v>2024</v>
      </c>
      <c r="K194" t="str">
        <f>TEXT(Transactions[[#This Row],[Date]],"MMMM YYYYY")</f>
        <v>March 2024</v>
      </c>
      <c r="L194" s="5">
        <f>IF(Transactions[[#This Row],[Type]]="Income",Transactions[[#This Row],[Amount]],-Transactions[[#This Row],[Amount]])</f>
        <v>-4671.7700000000004</v>
      </c>
      <c r="M194">
        <f>IF(Transactions[[#This Row],[Type]]="Income",1,0)</f>
        <v>0</v>
      </c>
    </row>
    <row r="195" spans="1:13" x14ac:dyDescent="0.3">
      <c r="A195" s="2">
        <v>45369</v>
      </c>
      <c r="B195" s="1" t="s">
        <v>395</v>
      </c>
      <c r="C195" t="s">
        <v>6</v>
      </c>
      <c r="D195" t="s">
        <v>33</v>
      </c>
      <c r="E195" t="s">
        <v>25</v>
      </c>
      <c r="F195" s="5">
        <v>1259.55</v>
      </c>
      <c r="G195" t="s">
        <v>12</v>
      </c>
      <c r="H195">
        <f>MONTH(Transactions[[#This Row],[Date]])</f>
        <v>3</v>
      </c>
      <c r="I195" t="str">
        <f>TEXT(Transactions[[#This Row],[Date]],"MMMM")</f>
        <v>March</v>
      </c>
      <c r="J195">
        <f>YEAR(Transactions[[#This Row],[Date]])</f>
        <v>2024</v>
      </c>
      <c r="K195" t="str">
        <f>TEXT(Transactions[[#This Row],[Date]],"MMMM YYYYY")</f>
        <v>March 2024</v>
      </c>
      <c r="L195" s="5">
        <f>IF(Transactions[[#This Row],[Type]]="Income",Transactions[[#This Row],[Amount]],-Transactions[[#This Row],[Amount]])</f>
        <v>-1259.55</v>
      </c>
      <c r="M195">
        <f>IF(Transactions[[#This Row],[Type]]="Income",1,0)</f>
        <v>0</v>
      </c>
    </row>
    <row r="196" spans="1:13" x14ac:dyDescent="0.3">
      <c r="A196" s="2">
        <v>45370</v>
      </c>
      <c r="B196" s="1" t="s">
        <v>444</v>
      </c>
      <c r="C196" t="s">
        <v>6</v>
      </c>
      <c r="D196" t="s">
        <v>28</v>
      </c>
      <c r="E196" t="s">
        <v>32</v>
      </c>
      <c r="F196" s="5">
        <v>1267.49</v>
      </c>
      <c r="G196" t="s">
        <v>23</v>
      </c>
      <c r="H196">
        <f>MONTH(Transactions[[#This Row],[Date]])</f>
        <v>3</v>
      </c>
      <c r="I196" t="str">
        <f>TEXT(Transactions[[#This Row],[Date]],"MMMM")</f>
        <v>March</v>
      </c>
      <c r="J196">
        <f>YEAR(Transactions[[#This Row],[Date]])</f>
        <v>2024</v>
      </c>
      <c r="K196" t="str">
        <f>TEXT(Transactions[[#This Row],[Date]],"MMMM YYYYY")</f>
        <v>March 2024</v>
      </c>
      <c r="L196" s="5">
        <f>IF(Transactions[[#This Row],[Type]]="Income",Transactions[[#This Row],[Amount]],-Transactions[[#This Row],[Amount]])</f>
        <v>-1267.49</v>
      </c>
      <c r="M196">
        <f>IF(Transactions[[#This Row],[Type]]="Income",1,0)</f>
        <v>0</v>
      </c>
    </row>
    <row r="197" spans="1:13" x14ac:dyDescent="0.3">
      <c r="A197" s="2">
        <v>45370</v>
      </c>
      <c r="B197" s="1" t="s">
        <v>119</v>
      </c>
      <c r="C197" t="s">
        <v>6</v>
      </c>
      <c r="D197" t="s">
        <v>10</v>
      </c>
      <c r="E197" t="s">
        <v>18</v>
      </c>
      <c r="F197" s="5">
        <v>4488.99</v>
      </c>
      <c r="G197" t="s">
        <v>12</v>
      </c>
      <c r="H197">
        <f>MONTH(Transactions[[#This Row],[Date]])</f>
        <v>3</v>
      </c>
      <c r="I197" t="str">
        <f>TEXT(Transactions[[#This Row],[Date]],"MMMM")</f>
        <v>March</v>
      </c>
      <c r="J197">
        <f>YEAR(Transactions[[#This Row],[Date]])</f>
        <v>2024</v>
      </c>
      <c r="K197" t="str">
        <f>TEXT(Transactions[[#This Row],[Date]],"MMMM YYYYY")</f>
        <v>March 2024</v>
      </c>
      <c r="L197" s="5">
        <f>IF(Transactions[[#This Row],[Type]]="Income",Transactions[[#This Row],[Amount]],-Transactions[[#This Row],[Amount]])</f>
        <v>-4488.99</v>
      </c>
      <c r="M197">
        <f>IF(Transactions[[#This Row],[Type]]="Income",1,0)</f>
        <v>0</v>
      </c>
    </row>
    <row r="198" spans="1:13" x14ac:dyDescent="0.3">
      <c r="A198" s="2">
        <v>45371</v>
      </c>
      <c r="B198" s="1" t="s">
        <v>327</v>
      </c>
      <c r="C198" t="s">
        <v>6</v>
      </c>
      <c r="D198" t="s">
        <v>26</v>
      </c>
      <c r="E198" t="s">
        <v>18</v>
      </c>
      <c r="F198" s="5">
        <v>3499.96</v>
      </c>
      <c r="G198" t="s">
        <v>23</v>
      </c>
      <c r="H198">
        <f>MONTH(Transactions[[#This Row],[Date]])</f>
        <v>3</v>
      </c>
      <c r="I198" t="str">
        <f>TEXT(Transactions[[#This Row],[Date]],"MMMM")</f>
        <v>March</v>
      </c>
      <c r="J198">
        <f>YEAR(Transactions[[#This Row],[Date]])</f>
        <v>2024</v>
      </c>
      <c r="K198" t="str">
        <f>TEXT(Transactions[[#This Row],[Date]],"MMMM YYYYY")</f>
        <v>March 2024</v>
      </c>
      <c r="L198" s="5">
        <f>IF(Transactions[[#This Row],[Type]]="Income",Transactions[[#This Row],[Amount]],-Transactions[[#This Row],[Amount]])</f>
        <v>-3499.96</v>
      </c>
      <c r="M198">
        <f>IF(Transactions[[#This Row],[Type]]="Income",1,0)</f>
        <v>0</v>
      </c>
    </row>
    <row r="199" spans="1:13" x14ac:dyDescent="0.3">
      <c r="A199" s="2">
        <v>45371</v>
      </c>
      <c r="B199" s="1" t="s">
        <v>244</v>
      </c>
      <c r="C199" t="s">
        <v>6</v>
      </c>
      <c r="D199" t="s">
        <v>16</v>
      </c>
      <c r="E199" t="s">
        <v>25</v>
      </c>
      <c r="F199" s="5">
        <v>2901.19</v>
      </c>
      <c r="G199" t="s">
        <v>12</v>
      </c>
      <c r="H199">
        <f>MONTH(Transactions[[#This Row],[Date]])</f>
        <v>3</v>
      </c>
      <c r="I199" t="str">
        <f>TEXT(Transactions[[#This Row],[Date]],"MMMM")</f>
        <v>March</v>
      </c>
      <c r="J199">
        <f>YEAR(Transactions[[#This Row],[Date]])</f>
        <v>2024</v>
      </c>
      <c r="K199" t="str">
        <f>TEXT(Transactions[[#This Row],[Date]],"MMMM YYYYY")</f>
        <v>March 2024</v>
      </c>
      <c r="L199" s="5">
        <f>IF(Transactions[[#This Row],[Type]]="Income",Transactions[[#This Row],[Amount]],-Transactions[[#This Row],[Amount]])</f>
        <v>-2901.19</v>
      </c>
      <c r="M199">
        <f>IF(Transactions[[#This Row],[Type]]="Income",1,0)</f>
        <v>0</v>
      </c>
    </row>
    <row r="200" spans="1:13" x14ac:dyDescent="0.3">
      <c r="A200" s="2">
        <v>45371</v>
      </c>
      <c r="B200" s="1" t="s">
        <v>445</v>
      </c>
      <c r="C200" t="s">
        <v>6</v>
      </c>
      <c r="D200" t="s">
        <v>10</v>
      </c>
      <c r="E200" t="s">
        <v>32</v>
      </c>
      <c r="F200" s="5">
        <v>4876.58</v>
      </c>
      <c r="G200" t="s">
        <v>19</v>
      </c>
      <c r="H200">
        <f>MONTH(Transactions[[#This Row],[Date]])</f>
        <v>3</v>
      </c>
      <c r="I200" t="str">
        <f>TEXT(Transactions[[#This Row],[Date]],"MMMM")</f>
        <v>March</v>
      </c>
      <c r="J200">
        <f>YEAR(Transactions[[#This Row],[Date]])</f>
        <v>2024</v>
      </c>
      <c r="K200" t="str">
        <f>TEXT(Transactions[[#This Row],[Date]],"MMMM YYYYY")</f>
        <v>March 2024</v>
      </c>
      <c r="L200" s="5">
        <f>IF(Transactions[[#This Row],[Type]]="Income",Transactions[[#This Row],[Amount]],-Transactions[[#This Row],[Amount]])</f>
        <v>-4876.58</v>
      </c>
      <c r="M200">
        <f>IF(Transactions[[#This Row],[Type]]="Income",1,0)</f>
        <v>0</v>
      </c>
    </row>
    <row r="201" spans="1:13" x14ac:dyDescent="0.3">
      <c r="A201" s="2">
        <v>45372</v>
      </c>
      <c r="B201" s="1" t="s">
        <v>289</v>
      </c>
      <c r="C201" t="s">
        <v>6</v>
      </c>
      <c r="D201" t="s">
        <v>31</v>
      </c>
      <c r="E201" t="s">
        <v>21</v>
      </c>
      <c r="F201" s="5">
        <v>3606.36</v>
      </c>
      <c r="G201" t="s">
        <v>12</v>
      </c>
      <c r="H201">
        <f>MONTH(Transactions[[#This Row],[Date]])</f>
        <v>3</v>
      </c>
      <c r="I201" t="str">
        <f>TEXT(Transactions[[#This Row],[Date]],"MMMM")</f>
        <v>March</v>
      </c>
      <c r="J201">
        <f>YEAR(Transactions[[#This Row],[Date]])</f>
        <v>2024</v>
      </c>
      <c r="K201" t="str">
        <f>TEXT(Transactions[[#This Row],[Date]],"MMMM YYYYY")</f>
        <v>March 2024</v>
      </c>
      <c r="L201" s="5">
        <f>IF(Transactions[[#This Row],[Type]]="Income",Transactions[[#This Row],[Amount]],-Transactions[[#This Row],[Amount]])</f>
        <v>-3606.36</v>
      </c>
      <c r="M201">
        <f>IF(Transactions[[#This Row],[Type]]="Income",1,0)</f>
        <v>0</v>
      </c>
    </row>
    <row r="202" spans="1:13" x14ac:dyDescent="0.3">
      <c r="A202" s="2">
        <v>45372</v>
      </c>
      <c r="B202" s="1" t="s">
        <v>446</v>
      </c>
      <c r="C202" t="s">
        <v>6</v>
      </c>
      <c r="D202" t="s">
        <v>26</v>
      </c>
      <c r="E202" t="s">
        <v>17</v>
      </c>
      <c r="F202" s="5">
        <v>4200.9799999999996</v>
      </c>
      <c r="G202" t="s">
        <v>9</v>
      </c>
      <c r="H202">
        <f>MONTH(Transactions[[#This Row],[Date]])</f>
        <v>3</v>
      </c>
      <c r="I202" t="str">
        <f>TEXT(Transactions[[#This Row],[Date]],"MMMM")</f>
        <v>March</v>
      </c>
      <c r="J202">
        <f>YEAR(Transactions[[#This Row],[Date]])</f>
        <v>2024</v>
      </c>
      <c r="K202" t="str">
        <f>TEXT(Transactions[[#This Row],[Date]],"MMMM YYYYY")</f>
        <v>March 2024</v>
      </c>
      <c r="L202" s="5">
        <f>IF(Transactions[[#This Row],[Type]]="Income",Transactions[[#This Row],[Amount]],-Transactions[[#This Row],[Amount]])</f>
        <v>-4200.9799999999996</v>
      </c>
      <c r="M202">
        <f>IF(Transactions[[#This Row],[Type]]="Income",1,0)</f>
        <v>0</v>
      </c>
    </row>
    <row r="203" spans="1:13" x14ac:dyDescent="0.3">
      <c r="A203" s="2">
        <v>45372</v>
      </c>
      <c r="B203" s="1" t="s">
        <v>310</v>
      </c>
      <c r="C203" t="s">
        <v>6</v>
      </c>
      <c r="D203" t="s">
        <v>16</v>
      </c>
      <c r="E203" t="s">
        <v>32</v>
      </c>
      <c r="F203" s="5">
        <v>3569.21</v>
      </c>
      <c r="G203" t="s">
        <v>23</v>
      </c>
      <c r="H203">
        <f>MONTH(Transactions[[#This Row],[Date]])</f>
        <v>3</v>
      </c>
      <c r="I203" t="str">
        <f>TEXT(Transactions[[#This Row],[Date]],"MMMM")</f>
        <v>March</v>
      </c>
      <c r="J203">
        <f>YEAR(Transactions[[#This Row],[Date]])</f>
        <v>2024</v>
      </c>
      <c r="K203" t="str">
        <f>TEXT(Transactions[[#This Row],[Date]],"MMMM YYYYY")</f>
        <v>March 2024</v>
      </c>
      <c r="L203" s="5">
        <f>IF(Transactions[[#This Row],[Type]]="Income",Transactions[[#This Row],[Amount]],-Transactions[[#This Row],[Amount]])</f>
        <v>-3569.21</v>
      </c>
      <c r="M203">
        <f>IF(Transactions[[#This Row],[Type]]="Income",1,0)</f>
        <v>0</v>
      </c>
    </row>
    <row r="204" spans="1:13" x14ac:dyDescent="0.3">
      <c r="A204" s="2">
        <v>45372</v>
      </c>
      <c r="B204" s="1" t="s">
        <v>129</v>
      </c>
      <c r="C204" t="s">
        <v>6</v>
      </c>
      <c r="D204" t="s">
        <v>26</v>
      </c>
      <c r="E204" t="s">
        <v>30</v>
      </c>
      <c r="F204" s="5">
        <v>2672.71</v>
      </c>
      <c r="G204" t="s">
        <v>9</v>
      </c>
      <c r="H204">
        <f>MONTH(Transactions[[#This Row],[Date]])</f>
        <v>3</v>
      </c>
      <c r="I204" t="str">
        <f>TEXT(Transactions[[#This Row],[Date]],"MMMM")</f>
        <v>March</v>
      </c>
      <c r="J204">
        <f>YEAR(Transactions[[#This Row],[Date]])</f>
        <v>2024</v>
      </c>
      <c r="K204" t="str">
        <f>TEXT(Transactions[[#This Row],[Date]],"MMMM YYYYY")</f>
        <v>March 2024</v>
      </c>
      <c r="L204" s="5">
        <f>IF(Transactions[[#This Row],[Type]]="Income",Transactions[[#This Row],[Amount]],-Transactions[[#This Row],[Amount]])</f>
        <v>-2672.71</v>
      </c>
      <c r="M204">
        <f>IF(Transactions[[#This Row],[Type]]="Income",1,0)</f>
        <v>0</v>
      </c>
    </row>
    <row r="205" spans="1:13" x14ac:dyDescent="0.3">
      <c r="A205" s="2">
        <v>45373</v>
      </c>
      <c r="B205" s="1" t="s">
        <v>131</v>
      </c>
      <c r="C205" t="s">
        <v>6</v>
      </c>
      <c r="D205" t="s">
        <v>31</v>
      </c>
      <c r="E205" t="s">
        <v>32</v>
      </c>
      <c r="F205" s="5">
        <v>2927.13</v>
      </c>
      <c r="G205" t="s">
        <v>12</v>
      </c>
      <c r="H205">
        <f>MONTH(Transactions[[#This Row],[Date]])</f>
        <v>3</v>
      </c>
      <c r="I205" t="str">
        <f>TEXT(Transactions[[#This Row],[Date]],"MMMM")</f>
        <v>March</v>
      </c>
      <c r="J205">
        <f>YEAR(Transactions[[#This Row],[Date]])</f>
        <v>2024</v>
      </c>
      <c r="K205" t="str">
        <f>TEXT(Transactions[[#This Row],[Date]],"MMMM YYYYY")</f>
        <v>March 2024</v>
      </c>
      <c r="L205" s="5">
        <f>IF(Transactions[[#This Row],[Type]]="Income",Transactions[[#This Row],[Amount]],-Transactions[[#This Row],[Amount]])</f>
        <v>-2927.13</v>
      </c>
      <c r="M205">
        <f>IF(Transactions[[#This Row],[Type]]="Income",1,0)</f>
        <v>0</v>
      </c>
    </row>
    <row r="206" spans="1:13" x14ac:dyDescent="0.3">
      <c r="A206" s="2">
        <v>45373</v>
      </c>
      <c r="B206" s="1" t="s">
        <v>447</v>
      </c>
      <c r="C206" t="s">
        <v>6</v>
      </c>
      <c r="D206" t="s">
        <v>33</v>
      </c>
      <c r="E206" t="s">
        <v>8</v>
      </c>
      <c r="F206" s="5">
        <v>2989.72</v>
      </c>
      <c r="G206" t="s">
        <v>19</v>
      </c>
      <c r="H206">
        <f>MONTH(Transactions[[#This Row],[Date]])</f>
        <v>3</v>
      </c>
      <c r="I206" t="str">
        <f>TEXT(Transactions[[#This Row],[Date]],"MMMM")</f>
        <v>March</v>
      </c>
      <c r="J206">
        <f>YEAR(Transactions[[#This Row],[Date]])</f>
        <v>2024</v>
      </c>
      <c r="K206" t="str">
        <f>TEXT(Transactions[[#This Row],[Date]],"MMMM YYYYY")</f>
        <v>March 2024</v>
      </c>
      <c r="L206" s="5">
        <f>IF(Transactions[[#This Row],[Type]]="Income",Transactions[[#This Row],[Amount]],-Transactions[[#This Row],[Amount]])</f>
        <v>-2989.72</v>
      </c>
      <c r="M206">
        <f>IF(Transactions[[#This Row],[Type]]="Income",1,0)</f>
        <v>0</v>
      </c>
    </row>
    <row r="207" spans="1:13" x14ac:dyDescent="0.3">
      <c r="A207" s="2">
        <v>45374</v>
      </c>
      <c r="B207" s="1" t="s">
        <v>448</v>
      </c>
      <c r="C207" t="s">
        <v>6</v>
      </c>
      <c r="D207" t="s">
        <v>28</v>
      </c>
      <c r="E207" t="s">
        <v>18</v>
      </c>
      <c r="F207" s="5">
        <v>4058.88</v>
      </c>
      <c r="G207" t="s">
        <v>9</v>
      </c>
      <c r="H207">
        <f>MONTH(Transactions[[#This Row],[Date]])</f>
        <v>3</v>
      </c>
      <c r="I207" t="str">
        <f>TEXT(Transactions[[#This Row],[Date]],"MMMM")</f>
        <v>March</v>
      </c>
      <c r="J207">
        <f>YEAR(Transactions[[#This Row],[Date]])</f>
        <v>2024</v>
      </c>
      <c r="K207" t="str">
        <f>TEXT(Transactions[[#This Row],[Date]],"MMMM YYYYY")</f>
        <v>March 2024</v>
      </c>
      <c r="L207" s="5">
        <f>IF(Transactions[[#This Row],[Type]]="Income",Transactions[[#This Row],[Amount]],-Transactions[[#This Row],[Amount]])</f>
        <v>-4058.88</v>
      </c>
      <c r="M207">
        <f>IF(Transactions[[#This Row],[Type]]="Income",1,0)</f>
        <v>0</v>
      </c>
    </row>
    <row r="208" spans="1:13" x14ac:dyDescent="0.3">
      <c r="A208" s="2">
        <v>45374</v>
      </c>
      <c r="B208" s="1" t="s">
        <v>449</v>
      </c>
      <c r="C208" t="s">
        <v>6</v>
      </c>
      <c r="D208" t="s">
        <v>24</v>
      </c>
      <c r="E208" t="s">
        <v>20</v>
      </c>
      <c r="F208" s="5">
        <v>363.71</v>
      </c>
      <c r="G208" t="s">
        <v>23</v>
      </c>
      <c r="H208">
        <f>MONTH(Transactions[[#This Row],[Date]])</f>
        <v>3</v>
      </c>
      <c r="I208" t="str">
        <f>TEXT(Transactions[[#This Row],[Date]],"MMMM")</f>
        <v>March</v>
      </c>
      <c r="J208">
        <f>YEAR(Transactions[[#This Row],[Date]])</f>
        <v>2024</v>
      </c>
      <c r="K208" t="str">
        <f>TEXT(Transactions[[#This Row],[Date]],"MMMM YYYYY")</f>
        <v>March 2024</v>
      </c>
      <c r="L208" s="5">
        <f>IF(Transactions[[#This Row],[Type]]="Income",Transactions[[#This Row],[Amount]],-Transactions[[#This Row],[Amount]])</f>
        <v>-363.71</v>
      </c>
      <c r="M208">
        <f>IF(Transactions[[#This Row],[Type]]="Income",1,0)</f>
        <v>0</v>
      </c>
    </row>
    <row r="209" spans="1:13" x14ac:dyDescent="0.3">
      <c r="A209" s="2">
        <v>45375</v>
      </c>
      <c r="B209" s="1" t="s">
        <v>180</v>
      </c>
      <c r="C209" t="s">
        <v>6</v>
      </c>
      <c r="D209" t="s">
        <v>33</v>
      </c>
      <c r="E209" t="s">
        <v>25</v>
      </c>
      <c r="F209" s="5">
        <v>665.27</v>
      </c>
      <c r="G209" t="s">
        <v>23</v>
      </c>
      <c r="H209">
        <f>MONTH(Transactions[[#This Row],[Date]])</f>
        <v>3</v>
      </c>
      <c r="I209" t="str">
        <f>TEXT(Transactions[[#This Row],[Date]],"MMMM")</f>
        <v>March</v>
      </c>
      <c r="J209">
        <f>YEAR(Transactions[[#This Row],[Date]])</f>
        <v>2024</v>
      </c>
      <c r="K209" t="str">
        <f>TEXT(Transactions[[#This Row],[Date]],"MMMM YYYYY")</f>
        <v>March 2024</v>
      </c>
      <c r="L209" s="5">
        <f>IF(Transactions[[#This Row],[Type]]="Income",Transactions[[#This Row],[Amount]],-Transactions[[#This Row],[Amount]])</f>
        <v>-665.27</v>
      </c>
      <c r="M209">
        <f>IF(Transactions[[#This Row],[Type]]="Income",1,0)</f>
        <v>0</v>
      </c>
    </row>
    <row r="210" spans="1:13" x14ac:dyDescent="0.3">
      <c r="A210" s="2">
        <v>45375</v>
      </c>
      <c r="B210" s="1" t="s">
        <v>432</v>
      </c>
      <c r="C210" t="s">
        <v>6</v>
      </c>
      <c r="D210" t="s">
        <v>24</v>
      </c>
      <c r="E210" t="s">
        <v>29</v>
      </c>
      <c r="F210" s="5">
        <v>3981.73</v>
      </c>
      <c r="G210" t="s">
        <v>12</v>
      </c>
      <c r="H210">
        <f>MONTH(Transactions[[#This Row],[Date]])</f>
        <v>3</v>
      </c>
      <c r="I210" t="str">
        <f>TEXT(Transactions[[#This Row],[Date]],"MMMM")</f>
        <v>March</v>
      </c>
      <c r="J210">
        <f>YEAR(Transactions[[#This Row],[Date]])</f>
        <v>2024</v>
      </c>
      <c r="K210" t="str">
        <f>TEXT(Transactions[[#This Row],[Date]],"MMMM YYYYY")</f>
        <v>March 2024</v>
      </c>
      <c r="L210" s="5">
        <f>IF(Transactions[[#This Row],[Type]]="Income",Transactions[[#This Row],[Amount]],-Transactions[[#This Row],[Amount]])</f>
        <v>-3981.73</v>
      </c>
      <c r="M210">
        <f>IF(Transactions[[#This Row],[Type]]="Income",1,0)</f>
        <v>0</v>
      </c>
    </row>
    <row r="211" spans="1:13" x14ac:dyDescent="0.3">
      <c r="A211" s="2">
        <v>45375</v>
      </c>
      <c r="B211" s="1" t="s">
        <v>450</v>
      </c>
      <c r="C211" t="s">
        <v>6</v>
      </c>
      <c r="D211" t="s">
        <v>34</v>
      </c>
      <c r="E211" t="s">
        <v>30</v>
      </c>
      <c r="F211" s="5">
        <v>627.65</v>
      </c>
      <c r="G211" t="s">
        <v>12</v>
      </c>
      <c r="H211">
        <f>MONTH(Transactions[[#This Row],[Date]])</f>
        <v>3</v>
      </c>
      <c r="I211" t="str">
        <f>TEXT(Transactions[[#This Row],[Date]],"MMMM")</f>
        <v>March</v>
      </c>
      <c r="J211">
        <f>YEAR(Transactions[[#This Row],[Date]])</f>
        <v>2024</v>
      </c>
      <c r="K211" t="str">
        <f>TEXT(Transactions[[#This Row],[Date]],"MMMM YYYYY")</f>
        <v>March 2024</v>
      </c>
      <c r="L211" s="5">
        <f>IF(Transactions[[#This Row],[Type]]="Income",Transactions[[#This Row],[Amount]],-Transactions[[#This Row],[Amount]])</f>
        <v>-627.65</v>
      </c>
      <c r="M211">
        <f>IF(Transactions[[#This Row],[Type]]="Income",1,0)</f>
        <v>0</v>
      </c>
    </row>
    <row r="212" spans="1:13" x14ac:dyDescent="0.3">
      <c r="A212" s="2">
        <v>45376</v>
      </c>
      <c r="B212" s="1" t="s">
        <v>337</v>
      </c>
      <c r="C212" t="s">
        <v>6</v>
      </c>
      <c r="D212" t="s">
        <v>33</v>
      </c>
      <c r="E212" t="s">
        <v>17</v>
      </c>
      <c r="F212" s="5">
        <v>379.16</v>
      </c>
      <c r="G212" t="s">
        <v>23</v>
      </c>
      <c r="H212">
        <f>MONTH(Transactions[[#This Row],[Date]])</f>
        <v>3</v>
      </c>
      <c r="I212" t="str">
        <f>TEXT(Transactions[[#This Row],[Date]],"MMMM")</f>
        <v>March</v>
      </c>
      <c r="J212">
        <f>YEAR(Transactions[[#This Row],[Date]])</f>
        <v>2024</v>
      </c>
      <c r="K212" t="str">
        <f>TEXT(Transactions[[#This Row],[Date]],"MMMM YYYYY")</f>
        <v>March 2024</v>
      </c>
      <c r="L212" s="5">
        <f>IF(Transactions[[#This Row],[Type]]="Income",Transactions[[#This Row],[Amount]],-Transactions[[#This Row],[Amount]])</f>
        <v>-379.16</v>
      </c>
      <c r="M212">
        <f>IF(Transactions[[#This Row],[Type]]="Income",1,0)</f>
        <v>0</v>
      </c>
    </row>
    <row r="213" spans="1:13" x14ac:dyDescent="0.3">
      <c r="A213" s="2">
        <v>45376</v>
      </c>
      <c r="B213" s="1" t="s">
        <v>451</v>
      </c>
      <c r="C213" t="s">
        <v>6</v>
      </c>
      <c r="D213" t="s">
        <v>31</v>
      </c>
      <c r="E213" t="s">
        <v>18</v>
      </c>
      <c r="F213" s="5">
        <v>4148.3100000000004</v>
      </c>
      <c r="G213" t="s">
        <v>9</v>
      </c>
      <c r="H213">
        <f>MONTH(Transactions[[#This Row],[Date]])</f>
        <v>3</v>
      </c>
      <c r="I213" t="str">
        <f>TEXT(Transactions[[#This Row],[Date]],"MMMM")</f>
        <v>March</v>
      </c>
      <c r="J213">
        <f>YEAR(Transactions[[#This Row],[Date]])</f>
        <v>2024</v>
      </c>
      <c r="K213" t="str">
        <f>TEXT(Transactions[[#This Row],[Date]],"MMMM YYYYY")</f>
        <v>March 2024</v>
      </c>
      <c r="L213" s="5">
        <f>IF(Transactions[[#This Row],[Type]]="Income",Transactions[[#This Row],[Amount]],-Transactions[[#This Row],[Amount]])</f>
        <v>-4148.3100000000004</v>
      </c>
      <c r="M213">
        <f>IF(Transactions[[#This Row],[Type]]="Income",1,0)</f>
        <v>0</v>
      </c>
    </row>
    <row r="214" spans="1:13" x14ac:dyDescent="0.3">
      <c r="A214" s="2">
        <v>45376</v>
      </c>
      <c r="B214" s="1" t="s">
        <v>452</v>
      </c>
      <c r="C214" t="s">
        <v>6</v>
      </c>
      <c r="D214" t="s">
        <v>28</v>
      </c>
      <c r="E214" t="s">
        <v>17</v>
      </c>
      <c r="F214" s="5">
        <v>863.12</v>
      </c>
      <c r="G214" t="s">
        <v>9</v>
      </c>
      <c r="H214">
        <f>MONTH(Transactions[[#This Row],[Date]])</f>
        <v>3</v>
      </c>
      <c r="I214" t="str">
        <f>TEXT(Transactions[[#This Row],[Date]],"MMMM")</f>
        <v>March</v>
      </c>
      <c r="J214">
        <f>YEAR(Transactions[[#This Row],[Date]])</f>
        <v>2024</v>
      </c>
      <c r="K214" t="str">
        <f>TEXT(Transactions[[#This Row],[Date]],"MMMM YYYYY")</f>
        <v>March 2024</v>
      </c>
      <c r="L214" s="5">
        <f>IF(Transactions[[#This Row],[Type]]="Income",Transactions[[#This Row],[Amount]],-Transactions[[#This Row],[Amount]])</f>
        <v>-863.12</v>
      </c>
      <c r="M214">
        <f>IF(Transactions[[#This Row],[Type]]="Income",1,0)</f>
        <v>0</v>
      </c>
    </row>
    <row r="215" spans="1:13" x14ac:dyDescent="0.3">
      <c r="A215" s="2">
        <v>45377</v>
      </c>
      <c r="B215" s="1" t="s">
        <v>453</v>
      </c>
      <c r="C215" t="s">
        <v>6</v>
      </c>
      <c r="D215" t="s">
        <v>34</v>
      </c>
      <c r="E215" t="s">
        <v>27</v>
      </c>
      <c r="F215" s="5">
        <v>4543.9399999999996</v>
      </c>
      <c r="G215" t="s">
        <v>9</v>
      </c>
      <c r="H215">
        <f>MONTH(Transactions[[#This Row],[Date]])</f>
        <v>3</v>
      </c>
      <c r="I215" t="str">
        <f>TEXT(Transactions[[#This Row],[Date]],"MMMM")</f>
        <v>March</v>
      </c>
      <c r="J215">
        <f>YEAR(Transactions[[#This Row],[Date]])</f>
        <v>2024</v>
      </c>
      <c r="K215" t="str">
        <f>TEXT(Transactions[[#This Row],[Date]],"MMMM YYYYY")</f>
        <v>March 2024</v>
      </c>
      <c r="L215" s="5">
        <f>IF(Transactions[[#This Row],[Type]]="Income",Transactions[[#This Row],[Amount]],-Transactions[[#This Row],[Amount]])</f>
        <v>-4543.9399999999996</v>
      </c>
      <c r="M215">
        <f>IF(Transactions[[#This Row],[Type]]="Income",1,0)</f>
        <v>0</v>
      </c>
    </row>
    <row r="216" spans="1:13" x14ac:dyDescent="0.3">
      <c r="A216" s="2">
        <v>45377</v>
      </c>
      <c r="B216" s="1" t="s">
        <v>167</v>
      </c>
      <c r="C216" t="s">
        <v>6</v>
      </c>
      <c r="D216" t="s">
        <v>33</v>
      </c>
      <c r="E216" t="s">
        <v>21</v>
      </c>
      <c r="F216" s="5">
        <v>3430.76</v>
      </c>
      <c r="G216" t="s">
        <v>23</v>
      </c>
      <c r="H216">
        <f>MONTH(Transactions[[#This Row],[Date]])</f>
        <v>3</v>
      </c>
      <c r="I216" t="str">
        <f>TEXT(Transactions[[#This Row],[Date]],"MMMM")</f>
        <v>March</v>
      </c>
      <c r="J216">
        <f>YEAR(Transactions[[#This Row],[Date]])</f>
        <v>2024</v>
      </c>
      <c r="K216" t="str">
        <f>TEXT(Transactions[[#This Row],[Date]],"MMMM YYYYY")</f>
        <v>March 2024</v>
      </c>
      <c r="L216" s="5">
        <f>IF(Transactions[[#This Row],[Type]]="Income",Transactions[[#This Row],[Amount]],-Transactions[[#This Row],[Amount]])</f>
        <v>-3430.76</v>
      </c>
      <c r="M216">
        <f>IF(Transactions[[#This Row],[Type]]="Income",1,0)</f>
        <v>0</v>
      </c>
    </row>
    <row r="217" spans="1:13" x14ac:dyDescent="0.3">
      <c r="A217" s="2">
        <v>45377</v>
      </c>
      <c r="B217" s="1" t="s">
        <v>454</v>
      </c>
      <c r="C217" t="s">
        <v>6</v>
      </c>
      <c r="D217" t="s">
        <v>24</v>
      </c>
      <c r="E217" t="s">
        <v>17</v>
      </c>
      <c r="F217" s="5">
        <v>3139.3</v>
      </c>
      <c r="G217" t="s">
        <v>9</v>
      </c>
      <c r="H217">
        <f>MONTH(Transactions[[#This Row],[Date]])</f>
        <v>3</v>
      </c>
      <c r="I217" t="str">
        <f>TEXT(Transactions[[#This Row],[Date]],"MMMM")</f>
        <v>March</v>
      </c>
      <c r="J217">
        <f>YEAR(Transactions[[#This Row],[Date]])</f>
        <v>2024</v>
      </c>
      <c r="K217" t="str">
        <f>TEXT(Transactions[[#This Row],[Date]],"MMMM YYYYY")</f>
        <v>March 2024</v>
      </c>
      <c r="L217" s="5">
        <f>IF(Transactions[[#This Row],[Type]]="Income",Transactions[[#This Row],[Amount]],-Transactions[[#This Row],[Amount]])</f>
        <v>-3139.3</v>
      </c>
      <c r="M217">
        <f>IF(Transactions[[#This Row],[Type]]="Income",1,0)</f>
        <v>0</v>
      </c>
    </row>
    <row r="218" spans="1:13" x14ac:dyDescent="0.3">
      <c r="A218" s="2">
        <v>45378</v>
      </c>
      <c r="B218" s="1" t="s">
        <v>455</v>
      </c>
      <c r="C218" t="s">
        <v>6</v>
      </c>
      <c r="D218" t="s">
        <v>24</v>
      </c>
      <c r="E218" t="s">
        <v>30</v>
      </c>
      <c r="F218" s="5">
        <v>1199.45</v>
      </c>
      <c r="G218" t="s">
        <v>9</v>
      </c>
      <c r="H218">
        <f>MONTH(Transactions[[#This Row],[Date]])</f>
        <v>3</v>
      </c>
      <c r="I218" t="str">
        <f>TEXT(Transactions[[#This Row],[Date]],"MMMM")</f>
        <v>March</v>
      </c>
      <c r="J218">
        <f>YEAR(Transactions[[#This Row],[Date]])</f>
        <v>2024</v>
      </c>
      <c r="K218" t="str">
        <f>TEXT(Transactions[[#This Row],[Date]],"MMMM YYYYY")</f>
        <v>March 2024</v>
      </c>
      <c r="L218" s="5">
        <f>IF(Transactions[[#This Row],[Type]]="Income",Transactions[[#This Row],[Amount]],-Transactions[[#This Row],[Amount]])</f>
        <v>-1199.45</v>
      </c>
      <c r="M218">
        <f>IF(Transactions[[#This Row],[Type]]="Income",1,0)</f>
        <v>0</v>
      </c>
    </row>
    <row r="219" spans="1:13" x14ac:dyDescent="0.3">
      <c r="A219" s="2">
        <v>45378</v>
      </c>
      <c r="B219" s="1" t="s">
        <v>456</v>
      </c>
      <c r="C219" t="s">
        <v>6</v>
      </c>
      <c r="D219" t="s">
        <v>22</v>
      </c>
      <c r="E219" t="s">
        <v>25</v>
      </c>
      <c r="F219" s="5">
        <v>2740.59</v>
      </c>
      <c r="G219" t="s">
        <v>23</v>
      </c>
      <c r="H219">
        <f>MONTH(Transactions[[#This Row],[Date]])</f>
        <v>3</v>
      </c>
      <c r="I219" t="str">
        <f>TEXT(Transactions[[#This Row],[Date]],"MMMM")</f>
        <v>March</v>
      </c>
      <c r="J219">
        <f>YEAR(Transactions[[#This Row],[Date]])</f>
        <v>2024</v>
      </c>
      <c r="K219" t="str">
        <f>TEXT(Transactions[[#This Row],[Date]],"MMMM YYYYY")</f>
        <v>March 2024</v>
      </c>
      <c r="L219" s="5">
        <f>IF(Transactions[[#This Row],[Type]]="Income",Transactions[[#This Row],[Amount]],-Transactions[[#This Row],[Amount]])</f>
        <v>-2740.59</v>
      </c>
      <c r="M219">
        <f>IF(Transactions[[#This Row],[Type]]="Income",1,0)</f>
        <v>0</v>
      </c>
    </row>
    <row r="220" spans="1:13" x14ac:dyDescent="0.3">
      <c r="A220" s="2">
        <v>45378</v>
      </c>
      <c r="B220" s="1" t="s">
        <v>457</v>
      </c>
      <c r="C220" t="s">
        <v>6</v>
      </c>
      <c r="D220" t="s">
        <v>28</v>
      </c>
      <c r="E220" t="s">
        <v>29</v>
      </c>
      <c r="F220" s="5">
        <v>628.65</v>
      </c>
      <c r="G220" t="s">
        <v>19</v>
      </c>
      <c r="H220">
        <f>MONTH(Transactions[[#This Row],[Date]])</f>
        <v>3</v>
      </c>
      <c r="I220" t="str">
        <f>TEXT(Transactions[[#This Row],[Date]],"MMMM")</f>
        <v>March</v>
      </c>
      <c r="J220">
        <f>YEAR(Transactions[[#This Row],[Date]])</f>
        <v>2024</v>
      </c>
      <c r="K220" t="str">
        <f>TEXT(Transactions[[#This Row],[Date]],"MMMM YYYYY")</f>
        <v>March 2024</v>
      </c>
      <c r="L220" s="5">
        <f>IF(Transactions[[#This Row],[Type]]="Income",Transactions[[#This Row],[Amount]],-Transactions[[#This Row],[Amount]])</f>
        <v>-628.65</v>
      </c>
      <c r="M220">
        <f>IF(Transactions[[#This Row],[Type]]="Income",1,0)</f>
        <v>0</v>
      </c>
    </row>
    <row r="221" spans="1:13" x14ac:dyDescent="0.3">
      <c r="A221" s="2">
        <v>45379</v>
      </c>
      <c r="B221" s="1" t="s">
        <v>458</v>
      </c>
      <c r="C221" t="s">
        <v>6</v>
      </c>
      <c r="D221" t="s">
        <v>7</v>
      </c>
      <c r="E221" t="s">
        <v>30</v>
      </c>
      <c r="F221" s="5">
        <v>2690.63</v>
      </c>
      <c r="G221" t="s">
        <v>12</v>
      </c>
      <c r="H221">
        <f>MONTH(Transactions[[#This Row],[Date]])</f>
        <v>3</v>
      </c>
      <c r="I221" t="str">
        <f>TEXT(Transactions[[#This Row],[Date]],"MMMM")</f>
        <v>March</v>
      </c>
      <c r="J221">
        <f>YEAR(Transactions[[#This Row],[Date]])</f>
        <v>2024</v>
      </c>
      <c r="K221" t="str">
        <f>TEXT(Transactions[[#This Row],[Date]],"MMMM YYYYY")</f>
        <v>March 2024</v>
      </c>
      <c r="L221" s="5">
        <f>IF(Transactions[[#This Row],[Type]]="Income",Transactions[[#This Row],[Amount]],-Transactions[[#This Row],[Amount]])</f>
        <v>-2690.63</v>
      </c>
      <c r="M221">
        <f>IF(Transactions[[#This Row],[Type]]="Income",1,0)</f>
        <v>0</v>
      </c>
    </row>
    <row r="222" spans="1:13" x14ac:dyDescent="0.3">
      <c r="A222" s="2">
        <v>45379</v>
      </c>
      <c r="B222" s="1" t="s">
        <v>386</v>
      </c>
      <c r="C222" t="s">
        <v>6</v>
      </c>
      <c r="D222" t="s">
        <v>26</v>
      </c>
      <c r="E222" t="s">
        <v>32</v>
      </c>
      <c r="F222" s="5">
        <v>3774.4</v>
      </c>
      <c r="G222" t="s">
        <v>9</v>
      </c>
      <c r="H222">
        <f>MONTH(Transactions[[#This Row],[Date]])</f>
        <v>3</v>
      </c>
      <c r="I222" t="str">
        <f>TEXT(Transactions[[#This Row],[Date]],"MMMM")</f>
        <v>March</v>
      </c>
      <c r="J222">
        <f>YEAR(Transactions[[#This Row],[Date]])</f>
        <v>2024</v>
      </c>
      <c r="K222" t="str">
        <f>TEXT(Transactions[[#This Row],[Date]],"MMMM YYYYY")</f>
        <v>March 2024</v>
      </c>
      <c r="L222" s="5">
        <f>IF(Transactions[[#This Row],[Type]]="Income",Transactions[[#This Row],[Amount]],-Transactions[[#This Row],[Amount]])</f>
        <v>-3774.4</v>
      </c>
      <c r="M222">
        <f>IF(Transactions[[#This Row],[Type]]="Income",1,0)</f>
        <v>0</v>
      </c>
    </row>
    <row r="223" spans="1:13" x14ac:dyDescent="0.3">
      <c r="A223" s="2">
        <v>45379</v>
      </c>
      <c r="B223" s="1" t="s">
        <v>251</v>
      </c>
      <c r="C223" t="s">
        <v>6</v>
      </c>
      <c r="D223" t="s">
        <v>34</v>
      </c>
      <c r="E223" t="s">
        <v>18</v>
      </c>
      <c r="F223" s="5">
        <v>3483.9</v>
      </c>
      <c r="G223" t="s">
        <v>23</v>
      </c>
      <c r="H223">
        <f>MONTH(Transactions[[#This Row],[Date]])</f>
        <v>3</v>
      </c>
      <c r="I223" t="str">
        <f>TEXT(Transactions[[#This Row],[Date]],"MMMM")</f>
        <v>March</v>
      </c>
      <c r="J223">
        <f>YEAR(Transactions[[#This Row],[Date]])</f>
        <v>2024</v>
      </c>
      <c r="K223" t="str">
        <f>TEXT(Transactions[[#This Row],[Date]],"MMMM YYYYY")</f>
        <v>March 2024</v>
      </c>
      <c r="L223" s="5">
        <f>IF(Transactions[[#This Row],[Type]]="Income",Transactions[[#This Row],[Amount]],-Transactions[[#This Row],[Amount]])</f>
        <v>-3483.9</v>
      </c>
      <c r="M223">
        <f>IF(Transactions[[#This Row],[Type]]="Income",1,0)</f>
        <v>0</v>
      </c>
    </row>
    <row r="224" spans="1:13" x14ac:dyDescent="0.3">
      <c r="A224" s="2">
        <v>45380</v>
      </c>
      <c r="B224" s="1" t="s">
        <v>221</v>
      </c>
      <c r="C224" t="s">
        <v>6</v>
      </c>
      <c r="D224" t="s">
        <v>7</v>
      </c>
      <c r="E224" t="s">
        <v>30</v>
      </c>
      <c r="F224" s="5">
        <v>215.99</v>
      </c>
      <c r="G224" t="s">
        <v>19</v>
      </c>
      <c r="H224">
        <f>MONTH(Transactions[[#This Row],[Date]])</f>
        <v>3</v>
      </c>
      <c r="I224" t="str">
        <f>TEXT(Transactions[[#This Row],[Date]],"MMMM")</f>
        <v>March</v>
      </c>
      <c r="J224">
        <f>YEAR(Transactions[[#This Row],[Date]])</f>
        <v>2024</v>
      </c>
      <c r="K224" t="str">
        <f>TEXT(Transactions[[#This Row],[Date]],"MMMM YYYYY")</f>
        <v>March 2024</v>
      </c>
      <c r="L224" s="5">
        <f>IF(Transactions[[#This Row],[Type]]="Income",Transactions[[#This Row],[Amount]],-Transactions[[#This Row],[Amount]])</f>
        <v>-215.99</v>
      </c>
      <c r="M224">
        <f>IF(Transactions[[#This Row],[Type]]="Income",1,0)</f>
        <v>0</v>
      </c>
    </row>
    <row r="225" spans="1:13" x14ac:dyDescent="0.3">
      <c r="A225" s="2">
        <v>45381</v>
      </c>
      <c r="B225" s="1" t="s">
        <v>459</v>
      </c>
      <c r="C225" t="s">
        <v>6</v>
      </c>
      <c r="D225" t="s">
        <v>31</v>
      </c>
      <c r="E225" t="s">
        <v>8</v>
      </c>
      <c r="F225" s="5">
        <v>3785.44</v>
      </c>
      <c r="G225" t="s">
        <v>19</v>
      </c>
      <c r="H225">
        <f>MONTH(Transactions[[#This Row],[Date]])</f>
        <v>3</v>
      </c>
      <c r="I225" t="str">
        <f>TEXT(Transactions[[#This Row],[Date]],"MMMM")</f>
        <v>March</v>
      </c>
      <c r="J225">
        <f>YEAR(Transactions[[#This Row],[Date]])</f>
        <v>2024</v>
      </c>
      <c r="K225" t="str">
        <f>TEXT(Transactions[[#This Row],[Date]],"MMMM YYYYY")</f>
        <v>March 2024</v>
      </c>
      <c r="L225" s="5">
        <f>IF(Transactions[[#This Row],[Type]]="Income",Transactions[[#This Row],[Amount]],-Transactions[[#This Row],[Amount]])</f>
        <v>-3785.44</v>
      </c>
      <c r="M225">
        <f>IF(Transactions[[#This Row],[Type]]="Income",1,0)</f>
        <v>0</v>
      </c>
    </row>
    <row r="226" spans="1:13" x14ac:dyDescent="0.3">
      <c r="A226" s="2">
        <v>45381</v>
      </c>
      <c r="B226" s="1" t="s">
        <v>460</v>
      </c>
      <c r="C226" t="s">
        <v>6</v>
      </c>
      <c r="D226" t="s">
        <v>10</v>
      </c>
      <c r="E226" t="s">
        <v>11</v>
      </c>
      <c r="F226" s="5">
        <v>2312.15</v>
      </c>
      <c r="G226" t="s">
        <v>23</v>
      </c>
      <c r="H226">
        <f>MONTH(Transactions[[#This Row],[Date]])</f>
        <v>3</v>
      </c>
      <c r="I226" t="str">
        <f>TEXT(Transactions[[#This Row],[Date]],"MMMM")</f>
        <v>March</v>
      </c>
      <c r="J226">
        <f>YEAR(Transactions[[#This Row],[Date]])</f>
        <v>2024</v>
      </c>
      <c r="K226" t="str">
        <f>TEXT(Transactions[[#This Row],[Date]],"MMMM YYYYY")</f>
        <v>March 2024</v>
      </c>
      <c r="L226" s="5">
        <f>IF(Transactions[[#This Row],[Type]]="Income",Transactions[[#This Row],[Amount]],-Transactions[[#This Row],[Amount]])</f>
        <v>-2312.15</v>
      </c>
      <c r="M226">
        <f>IF(Transactions[[#This Row],[Type]]="Income",1,0)</f>
        <v>0</v>
      </c>
    </row>
    <row r="227" spans="1:13" x14ac:dyDescent="0.3">
      <c r="A227" s="2">
        <v>45382</v>
      </c>
      <c r="B227" s="1" t="s">
        <v>461</v>
      </c>
      <c r="C227" t="s">
        <v>6</v>
      </c>
      <c r="D227" t="s">
        <v>24</v>
      </c>
      <c r="E227" t="s">
        <v>18</v>
      </c>
      <c r="F227" s="5">
        <v>792.09</v>
      </c>
      <c r="G227" t="s">
        <v>12</v>
      </c>
      <c r="H227">
        <f>MONTH(Transactions[[#This Row],[Date]])</f>
        <v>3</v>
      </c>
      <c r="I227" t="str">
        <f>TEXT(Transactions[[#This Row],[Date]],"MMMM")</f>
        <v>March</v>
      </c>
      <c r="J227">
        <f>YEAR(Transactions[[#This Row],[Date]])</f>
        <v>2024</v>
      </c>
      <c r="K227" t="str">
        <f>TEXT(Transactions[[#This Row],[Date]],"MMMM YYYYY")</f>
        <v>March 2024</v>
      </c>
      <c r="L227" s="5">
        <f>IF(Transactions[[#This Row],[Type]]="Income",Transactions[[#This Row],[Amount]],-Transactions[[#This Row],[Amount]])</f>
        <v>-792.09</v>
      </c>
      <c r="M227">
        <f>IF(Transactions[[#This Row],[Type]]="Income",1,0)</f>
        <v>0</v>
      </c>
    </row>
    <row r="228" spans="1:13" x14ac:dyDescent="0.3">
      <c r="A228" s="2">
        <v>45382</v>
      </c>
      <c r="B228" s="1" t="s">
        <v>354</v>
      </c>
      <c r="C228" t="s">
        <v>6</v>
      </c>
      <c r="D228" t="s">
        <v>24</v>
      </c>
      <c r="E228" t="s">
        <v>25</v>
      </c>
      <c r="F228" s="5">
        <v>110.41</v>
      </c>
      <c r="G228" t="s">
        <v>12</v>
      </c>
      <c r="H228">
        <f>MONTH(Transactions[[#This Row],[Date]])</f>
        <v>3</v>
      </c>
      <c r="I228" t="str">
        <f>TEXT(Transactions[[#This Row],[Date]],"MMMM")</f>
        <v>March</v>
      </c>
      <c r="J228">
        <f>YEAR(Transactions[[#This Row],[Date]])</f>
        <v>2024</v>
      </c>
      <c r="K228" t="str">
        <f>TEXT(Transactions[[#This Row],[Date]],"MMMM YYYYY")</f>
        <v>March 2024</v>
      </c>
      <c r="L228" s="5">
        <f>IF(Transactions[[#This Row],[Type]]="Income",Transactions[[#This Row],[Amount]],-Transactions[[#This Row],[Amount]])</f>
        <v>-110.41</v>
      </c>
      <c r="M228">
        <f>IF(Transactions[[#This Row],[Type]]="Income",1,0)</f>
        <v>0</v>
      </c>
    </row>
    <row r="229" spans="1:13" x14ac:dyDescent="0.3">
      <c r="A229" s="2">
        <v>45382</v>
      </c>
      <c r="B229" s="1" t="s">
        <v>192</v>
      </c>
      <c r="C229" t="s">
        <v>6</v>
      </c>
      <c r="D229" t="s">
        <v>34</v>
      </c>
      <c r="E229" t="s">
        <v>11</v>
      </c>
      <c r="F229" s="5">
        <v>3595.09</v>
      </c>
      <c r="G229" t="s">
        <v>12</v>
      </c>
      <c r="H229">
        <f>MONTH(Transactions[[#This Row],[Date]])</f>
        <v>3</v>
      </c>
      <c r="I229" t="str">
        <f>TEXT(Transactions[[#This Row],[Date]],"MMMM")</f>
        <v>March</v>
      </c>
      <c r="J229">
        <f>YEAR(Transactions[[#This Row],[Date]])</f>
        <v>2024</v>
      </c>
      <c r="K229" t="str">
        <f>TEXT(Transactions[[#This Row],[Date]],"MMMM YYYYY")</f>
        <v>March 2024</v>
      </c>
      <c r="L229" s="5">
        <f>IF(Transactions[[#This Row],[Type]]="Income",Transactions[[#This Row],[Amount]],-Transactions[[#This Row],[Amount]])</f>
        <v>-3595.09</v>
      </c>
      <c r="M229">
        <f>IF(Transactions[[#This Row],[Type]]="Income",1,0)</f>
        <v>0</v>
      </c>
    </row>
    <row r="230" spans="1:13" x14ac:dyDescent="0.3">
      <c r="A230" s="2">
        <v>45382</v>
      </c>
      <c r="B230" s="1" t="s">
        <v>287</v>
      </c>
      <c r="C230" t="s">
        <v>6</v>
      </c>
      <c r="D230" t="s">
        <v>22</v>
      </c>
      <c r="E230" t="s">
        <v>8</v>
      </c>
      <c r="F230" s="5">
        <v>4797.42</v>
      </c>
      <c r="G230" t="s">
        <v>23</v>
      </c>
      <c r="H230">
        <f>MONTH(Transactions[[#This Row],[Date]])</f>
        <v>3</v>
      </c>
      <c r="I230" t="str">
        <f>TEXT(Transactions[[#This Row],[Date]],"MMMM")</f>
        <v>March</v>
      </c>
      <c r="J230">
        <f>YEAR(Transactions[[#This Row],[Date]])</f>
        <v>2024</v>
      </c>
      <c r="K230" t="str">
        <f>TEXT(Transactions[[#This Row],[Date]],"MMMM YYYYY")</f>
        <v>March 2024</v>
      </c>
      <c r="L230" s="5">
        <f>IF(Transactions[[#This Row],[Type]]="Income",Transactions[[#This Row],[Amount]],-Transactions[[#This Row],[Amount]])</f>
        <v>-4797.42</v>
      </c>
      <c r="M230">
        <f>IF(Transactions[[#This Row],[Type]]="Income",1,0)</f>
        <v>0</v>
      </c>
    </row>
    <row r="231" spans="1:13" x14ac:dyDescent="0.3">
      <c r="A231" s="2">
        <v>45383</v>
      </c>
      <c r="B231" s="1" t="s">
        <v>462</v>
      </c>
      <c r="C231" t="s">
        <v>13</v>
      </c>
      <c r="D231" t="s">
        <v>36</v>
      </c>
      <c r="E231" t="s">
        <v>14</v>
      </c>
      <c r="F231" s="5">
        <v>44604.76</v>
      </c>
      <c r="G231" t="s">
        <v>15</v>
      </c>
      <c r="H231">
        <f>MONTH(Transactions[[#This Row],[Date]])</f>
        <v>4</v>
      </c>
      <c r="I231" t="str">
        <f>TEXT(Transactions[[#This Row],[Date]],"MMMM")</f>
        <v>April</v>
      </c>
      <c r="J231">
        <f>YEAR(Transactions[[#This Row],[Date]])</f>
        <v>2024</v>
      </c>
      <c r="K231" t="str">
        <f>TEXT(Transactions[[#This Row],[Date]],"MMMM YYYYY")</f>
        <v>April 2024</v>
      </c>
      <c r="L231" s="5">
        <f>IF(Transactions[[#This Row],[Type]]="Income",Transactions[[#This Row],[Amount]],-Transactions[[#This Row],[Amount]])</f>
        <v>44604.76</v>
      </c>
      <c r="M231">
        <f>IF(Transactions[[#This Row],[Type]]="Income",1,0)</f>
        <v>1</v>
      </c>
    </row>
    <row r="232" spans="1:13" x14ac:dyDescent="0.3">
      <c r="A232" s="2">
        <v>45383</v>
      </c>
      <c r="B232" s="1" t="s">
        <v>362</v>
      </c>
      <c r="C232" t="s">
        <v>6</v>
      </c>
      <c r="D232" t="s">
        <v>34</v>
      </c>
      <c r="E232" t="s">
        <v>27</v>
      </c>
      <c r="F232" s="5">
        <v>2951.84</v>
      </c>
      <c r="G232" t="s">
        <v>19</v>
      </c>
      <c r="H232">
        <f>MONTH(Transactions[[#This Row],[Date]])</f>
        <v>4</v>
      </c>
      <c r="I232" t="str">
        <f>TEXT(Transactions[[#This Row],[Date]],"MMMM")</f>
        <v>April</v>
      </c>
      <c r="J232">
        <f>YEAR(Transactions[[#This Row],[Date]])</f>
        <v>2024</v>
      </c>
      <c r="K232" t="str">
        <f>TEXT(Transactions[[#This Row],[Date]],"MMMM YYYYY")</f>
        <v>April 2024</v>
      </c>
      <c r="L232" s="5">
        <f>IF(Transactions[[#This Row],[Type]]="Income",Transactions[[#This Row],[Amount]],-Transactions[[#This Row],[Amount]])</f>
        <v>-2951.84</v>
      </c>
      <c r="M232">
        <f>IF(Transactions[[#This Row],[Type]]="Income",1,0)</f>
        <v>0</v>
      </c>
    </row>
    <row r="233" spans="1:13" x14ac:dyDescent="0.3">
      <c r="A233" s="2">
        <v>45383</v>
      </c>
      <c r="B233" s="1" t="s">
        <v>463</v>
      </c>
      <c r="C233" t="s">
        <v>6</v>
      </c>
      <c r="D233" t="s">
        <v>28</v>
      </c>
      <c r="E233" t="s">
        <v>29</v>
      </c>
      <c r="F233" s="5">
        <v>2336.9299999999998</v>
      </c>
      <c r="G233" t="s">
        <v>19</v>
      </c>
      <c r="H233">
        <f>MONTH(Transactions[[#This Row],[Date]])</f>
        <v>4</v>
      </c>
      <c r="I233" t="str">
        <f>TEXT(Transactions[[#This Row],[Date]],"MMMM")</f>
        <v>April</v>
      </c>
      <c r="J233">
        <f>YEAR(Transactions[[#This Row],[Date]])</f>
        <v>2024</v>
      </c>
      <c r="K233" t="str">
        <f>TEXT(Transactions[[#This Row],[Date]],"MMMM YYYYY")</f>
        <v>April 2024</v>
      </c>
      <c r="L233" s="5">
        <f>IF(Transactions[[#This Row],[Type]]="Income",Transactions[[#This Row],[Amount]],-Transactions[[#This Row],[Amount]])</f>
        <v>-2336.9299999999998</v>
      </c>
      <c r="M233">
        <f>IF(Transactions[[#This Row],[Type]]="Income",1,0)</f>
        <v>0</v>
      </c>
    </row>
    <row r="234" spans="1:13" x14ac:dyDescent="0.3">
      <c r="A234" s="2">
        <v>45384</v>
      </c>
      <c r="B234" s="1" t="s">
        <v>464</v>
      </c>
      <c r="C234" t="s">
        <v>6</v>
      </c>
      <c r="D234" t="s">
        <v>34</v>
      </c>
      <c r="E234" t="s">
        <v>18</v>
      </c>
      <c r="F234" s="5">
        <v>4367.01</v>
      </c>
      <c r="G234" t="s">
        <v>23</v>
      </c>
      <c r="H234">
        <f>MONTH(Transactions[[#This Row],[Date]])</f>
        <v>4</v>
      </c>
      <c r="I234" t="str">
        <f>TEXT(Transactions[[#This Row],[Date]],"MMMM")</f>
        <v>April</v>
      </c>
      <c r="J234">
        <f>YEAR(Transactions[[#This Row],[Date]])</f>
        <v>2024</v>
      </c>
      <c r="K234" t="str">
        <f>TEXT(Transactions[[#This Row],[Date]],"MMMM YYYYY")</f>
        <v>April 2024</v>
      </c>
      <c r="L234" s="5">
        <f>IF(Transactions[[#This Row],[Type]]="Income",Transactions[[#This Row],[Amount]],-Transactions[[#This Row],[Amount]])</f>
        <v>-4367.01</v>
      </c>
      <c r="M234">
        <f>IF(Transactions[[#This Row],[Type]]="Income",1,0)</f>
        <v>0</v>
      </c>
    </row>
    <row r="235" spans="1:13" x14ac:dyDescent="0.3">
      <c r="A235" s="2">
        <v>45384</v>
      </c>
      <c r="B235" s="1" t="s">
        <v>243</v>
      </c>
      <c r="C235" t="s">
        <v>6</v>
      </c>
      <c r="D235" t="s">
        <v>16</v>
      </c>
      <c r="E235" t="s">
        <v>11</v>
      </c>
      <c r="F235" s="5">
        <v>3960.92</v>
      </c>
      <c r="G235" t="s">
        <v>9</v>
      </c>
      <c r="H235">
        <f>MONTH(Transactions[[#This Row],[Date]])</f>
        <v>4</v>
      </c>
      <c r="I235" t="str">
        <f>TEXT(Transactions[[#This Row],[Date]],"MMMM")</f>
        <v>April</v>
      </c>
      <c r="J235">
        <f>YEAR(Transactions[[#This Row],[Date]])</f>
        <v>2024</v>
      </c>
      <c r="K235" t="str">
        <f>TEXT(Transactions[[#This Row],[Date]],"MMMM YYYYY")</f>
        <v>April 2024</v>
      </c>
      <c r="L235" s="5">
        <f>IF(Transactions[[#This Row],[Type]]="Income",Transactions[[#This Row],[Amount]],-Transactions[[#This Row],[Amount]])</f>
        <v>-3960.92</v>
      </c>
      <c r="M235">
        <f>IF(Transactions[[#This Row],[Type]]="Income",1,0)</f>
        <v>0</v>
      </c>
    </row>
    <row r="236" spans="1:13" x14ac:dyDescent="0.3">
      <c r="A236" s="2">
        <v>45385</v>
      </c>
      <c r="B236" s="1" t="s">
        <v>465</v>
      </c>
      <c r="C236" t="s">
        <v>6</v>
      </c>
      <c r="D236" t="s">
        <v>34</v>
      </c>
      <c r="E236" t="s">
        <v>30</v>
      </c>
      <c r="F236" s="5">
        <v>2902.63</v>
      </c>
      <c r="G236" t="s">
        <v>19</v>
      </c>
      <c r="H236">
        <f>MONTH(Transactions[[#This Row],[Date]])</f>
        <v>4</v>
      </c>
      <c r="I236" t="str">
        <f>TEXT(Transactions[[#This Row],[Date]],"MMMM")</f>
        <v>April</v>
      </c>
      <c r="J236">
        <f>YEAR(Transactions[[#This Row],[Date]])</f>
        <v>2024</v>
      </c>
      <c r="K236" t="str">
        <f>TEXT(Transactions[[#This Row],[Date]],"MMMM YYYYY")</f>
        <v>April 2024</v>
      </c>
      <c r="L236" s="5">
        <f>IF(Transactions[[#This Row],[Type]]="Income",Transactions[[#This Row],[Amount]],-Transactions[[#This Row],[Amount]])</f>
        <v>-2902.63</v>
      </c>
      <c r="M236">
        <f>IF(Transactions[[#This Row],[Type]]="Income",1,0)</f>
        <v>0</v>
      </c>
    </row>
    <row r="237" spans="1:13" x14ac:dyDescent="0.3">
      <c r="A237" s="2">
        <v>45385</v>
      </c>
      <c r="B237" s="1" t="s">
        <v>466</v>
      </c>
      <c r="C237" t="s">
        <v>6</v>
      </c>
      <c r="D237" t="s">
        <v>16</v>
      </c>
      <c r="E237" t="s">
        <v>17</v>
      </c>
      <c r="F237" s="5">
        <v>3695.4</v>
      </c>
      <c r="G237" t="s">
        <v>23</v>
      </c>
      <c r="H237">
        <f>MONTH(Transactions[[#This Row],[Date]])</f>
        <v>4</v>
      </c>
      <c r="I237" t="str">
        <f>TEXT(Transactions[[#This Row],[Date]],"MMMM")</f>
        <v>April</v>
      </c>
      <c r="J237">
        <f>YEAR(Transactions[[#This Row],[Date]])</f>
        <v>2024</v>
      </c>
      <c r="K237" t="str">
        <f>TEXT(Transactions[[#This Row],[Date]],"MMMM YYYYY")</f>
        <v>April 2024</v>
      </c>
      <c r="L237" s="5">
        <f>IF(Transactions[[#This Row],[Type]]="Income",Transactions[[#This Row],[Amount]],-Transactions[[#This Row],[Amount]])</f>
        <v>-3695.4</v>
      </c>
      <c r="M237">
        <f>IF(Transactions[[#This Row],[Type]]="Income",1,0)</f>
        <v>0</v>
      </c>
    </row>
    <row r="238" spans="1:13" x14ac:dyDescent="0.3">
      <c r="A238" s="2">
        <v>45385</v>
      </c>
      <c r="B238" s="1" t="s">
        <v>308</v>
      </c>
      <c r="C238" t="s">
        <v>6</v>
      </c>
      <c r="D238" t="s">
        <v>28</v>
      </c>
      <c r="E238" t="s">
        <v>27</v>
      </c>
      <c r="F238" s="5">
        <v>4202.55</v>
      </c>
      <c r="G238" t="s">
        <v>19</v>
      </c>
      <c r="H238">
        <f>MONTH(Transactions[[#This Row],[Date]])</f>
        <v>4</v>
      </c>
      <c r="I238" t="str">
        <f>TEXT(Transactions[[#This Row],[Date]],"MMMM")</f>
        <v>April</v>
      </c>
      <c r="J238">
        <f>YEAR(Transactions[[#This Row],[Date]])</f>
        <v>2024</v>
      </c>
      <c r="K238" t="str">
        <f>TEXT(Transactions[[#This Row],[Date]],"MMMM YYYYY")</f>
        <v>April 2024</v>
      </c>
      <c r="L238" s="5">
        <f>IF(Transactions[[#This Row],[Type]]="Income",Transactions[[#This Row],[Amount]],-Transactions[[#This Row],[Amount]])</f>
        <v>-4202.55</v>
      </c>
      <c r="M238">
        <f>IF(Transactions[[#This Row],[Type]]="Income",1,0)</f>
        <v>0</v>
      </c>
    </row>
    <row r="239" spans="1:13" x14ac:dyDescent="0.3">
      <c r="A239" s="2">
        <v>45385</v>
      </c>
      <c r="B239" s="1" t="s">
        <v>179</v>
      </c>
      <c r="C239" t="s">
        <v>6</v>
      </c>
      <c r="D239" t="s">
        <v>10</v>
      </c>
      <c r="E239" t="s">
        <v>8</v>
      </c>
      <c r="F239" s="5">
        <v>2281.65</v>
      </c>
      <c r="G239" t="s">
        <v>19</v>
      </c>
      <c r="H239">
        <f>MONTH(Transactions[[#This Row],[Date]])</f>
        <v>4</v>
      </c>
      <c r="I239" t="str">
        <f>TEXT(Transactions[[#This Row],[Date]],"MMMM")</f>
        <v>April</v>
      </c>
      <c r="J239">
        <f>YEAR(Transactions[[#This Row],[Date]])</f>
        <v>2024</v>
      </c>
      <c r="K239" t="str">
        <f>TEXT(Transactions[[#This Row],[Date]],"MMMM YYYYY")</f>
        <v>April 2024</v>
      </c>
      <c r="L239" s="5">
        <f>IF(Transactions[[#This Row],[Type]]="Income",Transactions[[#This Row],[Amount]],-Transactions[[#This Row],[Amount]])</f>
        <v>-2281.65</v>
      </c>
      <c r="M239">
        <f>IF(Transactions[[#This Row],[Type]]="Income",1,0)</f>
        <v>0</v>
      </c>
    </row>
    <row r="240" spans="1:13" x14ac:dyDescent="0.3">
      <c r="A240" s="2">
        <v>45386</v>
      </c>
      <c r="B240" s="1" t="s">
        <v>238</v>
      </c>
      <c r="C240" t="s">
        <v>6</v>
      </c>
      <c r="D240" t="s">
        <v>7</v>
      </c>
      <c r="E240" t="s">
        <v>20</v>
      </c>
      <c r="F240" s="5">
        <v>3038.42</v>
      </c>
      <c r="G240" t="s">
        <v>12</v>
      </c>
      <c r="H240">
        <f>MONTH(Transactions[[#This Row],[Date]])</f>
        <v>4</v>
      </c>
      <c r="I240" t="str">
        <f>TEXT(Transactions[[#This Row],[Date]],"MMMM")</f>
        <v>April</v>
      </c>
      <c r="J240">
        <f>YEAR(Transactions[[#This Row],[Date]])</f>
        <v>2024</v>
      </c>
      <c r="K240" t="str">
        <f>TEXT(Transactions[[#This Row],[Date]],"MMMM YYYYY")</f>
        <v>April 2024</v>
      </c>
      <c r="L240" s="5">
        <f>IF(Transactions[[#This Row],[Type]]="Income",Transactions[[#This Row],[Amount]],-Transactions[[#This Row],[Amount]])</f>
        <v>-3038.42</v>
      </c>
      <c r="M240">
        <f>IF(Transactions[[#This Row],[Type]]="Income",1,0)</f>
        <v>0</v>
      </c>
    </row>
    <row r="241" spans="1:13" x14ac:dyDescent="0.3">
      <c r="A241" s="2">
        <v>45386</v>
      </c>
      <c r="B241" s="1" t="s">
        <v>467</v>
      </c>
      <c r="C241" t="s">
        <v>6</v>
      </c>
      <c r="D241" t="s">
        <v>33</v>
      </c>
      <c r="E241" t="s">
        <v>32</v>
      </c>
      <c r="F241" s="5">
        <v>2618.25</v>
      </c>
      <c r="G241" t="s">
        <v>23</v>
      </c>
      <c r="H241">
        <f>MONTH(Transactions[[#This Row],[Date]])</f>
        <v>4</v>
      </c>
      <c r="I241" t="str">
        <f>TEXT(Transactions[[#This Row],[Date]],"MMMM")</f>
        <v>April</v>
      </c>
      <c r="J241">
        <f>YEAR(Transactions[[#This Row],[Date]])</f>
        <v>2024</v>
      </c>
      <c r="K241" t="str">
        <f>TEXT(Transactions[[#This Row],[Date]],"MMMM YYYYY")</f>
        <v>April 2024</v>
      </c>
      <c r="L241" s="5">
        <f>IF(Transactions[[#This Row],[Type]]="Income",Transactions[[#This Row],[Amount]],-Transactions[[#This Row],[Amount]])</f>
        <v>-2618.25</v>
      </c>
      <c r="M241">
        <f>IF(Transactions[[#This Row],[Type]]="Income",1,0)</f>
        <v>0</v>
      </c>
    </row>
    <row r="242" spans="1:13" x14ac:dyDescent="0.3">
      <c r="A242" s="2">
        <v>45386</v>
      </c>
      <c r="B242" s="1" t="s">
        <v>152</v>
      </c>
      <c r="C242" t="s">
        <v>6</v>
      </c>
      <c r="D242" t="s">
        <v>26</v>
      </c>
      <c r="E242" t="s">
        <v>21</v>
      </c>
      <c r="F242" s="5">
        <v>3734.04</v>
      </c>
      <c r="G242" t="s">
        <v>19</v>
      </c>
      <c r="H242">
        <f>MONTH(Transactions[[#This Row],[Date]])</f>
        <v>4</v>
      </c>
      <c r="I242" t="str">
        <f>TEXT(Transactions[[#This Row],[Date]],"MMMM")</f>
        <v>April</v>
      </c>
      <c r="J242">
        <f>YEAR(Transactions[[#This Row],[Date]])</f>
        <v>2024</v>
      </c>
      <c r="K242" t="str">
        <f>TEXT(Transactions[[#This Row],[Date]],"MMMM YYYYY")</f>
        <v>April 2024</v>
      </c>
      <c r="L242" s="5">
        <f>IF(Transactions[[#This Row],[Type]]="Income",Transactions[[#This Row],[Amount]],-Transactions[[#This Row],[Amount]])</f>
        <v>-3734.04</v>
      </c>
      <c r="M242">
        <f>IF(Transactions[[#This Row],[Type]]="Income",1,0)</f>
        <v>0</v>
      </c>
    </row>
    <row r="243" spans="1:13" x14ac:dyDescent="0.3">
      <c r="A243" s="2">
        <v>45387</v>
      </c>
      <c r="B243" s="1" t="s">
        <v>468</v>
      </c>
      <c r="C243" t="s">
        <v>6</v>
      </c>
      <c r="D243" t="s">
        <v>26</v>
      </c>
      <c r="E243" t="s">
        <v>8</v>
      </c>
      <c r="F243" s="5">
        <v>2289.58</v>
      </c>
      <c r="G243" t="s">
        <v>12</v>
      </c>
      <c r="H243">
        <f>MONTH(Transactions[[#This Row],[Date]])</f>
        <v>4</v>
      </c>
      <c r="I243" t="str">
        <f>TEXT(Transactions[[#This Row],[Date]],"MMMM")</f>
        <v>April</v>
      </c>
      <c r="J243">
        <f>YEAR(Transactions[[#This Row],[Date]])</f>
        <v>2024</v>
      </c>
      <c r="K243" t="str">
        <f>TEXT(Transactions[[#This Row],[Date]],"MMMM YYYYY")</f>
        <v>April 2024</v>
      </c>
      <c r="L243" s="5">
        <f>IF(Transactions[[#This Row],[Type]]="Income",Transactions[[#This Row],[Amount]],-Transactions[[#This Row],[Amount]])</f>
        <v>-2289.58</v>
      </c>
      <c r="M243">
        <f>IF(Transactions[[#This Row],[Type]]="Income",1,0)</f>
        <v>0</v>
      </c>
    </row>
    <row r="244" spans="1:13" x14ac:dyDescent="0.3">
      <c r="A244" s="2">
        <v>45387</v>
      </c>
      <c r="B244" s="1" t="s">
        <v>296</v>
      </c>
      <c r="C244" t="s">
        <v>6</v>
      </c>
      <c r="D244" t="s">
        <v>24</v>
      </c>
      <c r="E244" t="s">
        <v>8</v>
      </c>
      <c r="F244" s="5">
        <v>3700.63</v>
      </c>
      <c r="G244" t="s">
        <v>9</v>
      </c>
      <c r="H244">
        <f>MONTH(Transactions[[#This Row],[Date]])</f>
        <v>4</v>
      </c>
      <c r="I244" t="str">
        <f>TEXT(Transactions[[#This Row],[Date]],"MMMM")</f>
        <v>April</v>
      </c>
      <c r="J244">
        <f>YEAR(Transactions[[#This Row],[Date]])</f>
        <v>2024</v>
      </c>
      <c r="K244" t="str">
        <f>TEXT(Transactions[[#This Row],[Date]],"MMMM YYYYY")</f>
        <v>April 2024</v>
      </c>
      <c r="L244" s="5">
        <f>IF(Transactions[[#This Row],[Type]]="Income",Transactions[[#This Row],[Amount]],-Transactions[[#This Row],[Amount]])</f>
        <v>-3700.63</v>
      </c>
      <c r="M244">
        <f>IF(Transactions[[#This Row],[Type]]="Income",1,0)</f>
        <v>0</v>
      </c>
    </row>
    <row r="245" spans="1:13" x14ac:dyDescent="0.3">
      <c r="A245" s="2">
        <v>45387</v>
      </c>
      <c r="B245" s="1" t="s">
        <v>469</v>
      </c>
      <c r="C245" t="s">
        <v>6</v>
      </c>
      <c r="D245" t="s">
        <v>24</v>
      </c>
      <c r="E245" t="s">
        <v>27</v>
      </c>
      <c r="F245" s="5">
        <v>4603.29</v>
      </c>
      <c r="G245" t="s">
        <v>19</v>
      </c>
      <c r="H245">
        <f>MONTH(Transactions[[#This Row],[Date]])</f>
        <v>4</v>
      </c>
      <c r="I245" t="str">
        <f>TEXT(Transactions[[#This Row],[Date]],"MMMM")</f>
        <v>April</v>
      </c>
      <c r="J245">
        <f>YEAR(Transactions[[#This Row],[Date]])</f>
        <v>2024</v>
      </c>
      <c r="K245" t="str">
        <f>TEXT(Transactions[[#This Row],[Date]],"MMMM YYYYY")</f>
        <v>April 2024</v>
      </c>
      <c r="L245" s="5">
        <f>IF(Transactions[[#This Row],[Type]]="Income",Transactions[[#This Row],[Amount]],-Transactions[[#This Row],[Amount]])</f>
        <v>-4603.29</v>
      </c>
      <c r="M245">
        <f>IF(Transactions[[#This Row],[Type]]="Income",1,0)</f>
        <v>0</v>
      </c>
    </row>
    <row r="246" spans="1:13" x14ac:dyDescent="0.3">
      <c r="A246" s="2">
        <v>45388</v>
      </c>
      <c r="B246" s="1" t="s">
        <v>470</v>
      </c>
      <c r="C246" t="s">
        <v>6</v>
      </c>
      <c r="D246" t="s">
        <v>16</v>
      </c>
      <c r="E246" t="s">
        <v>29</v>
      </c>
      <c r="F246" s="5">
        <v>869.29</v>
      </c>
      <c r="G246" t="s">
        <v>9</v>
      </c>
      <c r="H246">
        <f>MONTH(Transactions[[#This Row],[Date]])</f>
        <v>4</v>
      </c>
      <c r="I246" t="str">
        <f>TEXT(Transactions[[#This Row],[Date]],"MMMM")</f>
        <v>April</v>
      </c>
      <c r="J246">
        <f>YEAR(Transactions[[#This Row],[Date]])</f>
        <v>2024</v>
      </c>
      <c r="K246" t="str">
        <f>TEXT(Transactions[[#This Row],[Date]],"MMMM YYYYY")</f>
        <v>April 2024</v>
      </c>
      <c r="L246" s="5">
        <f>IF(Transactions[[#This Row],[Type]]="Income",Transactions[[#This Row],[Amount]],-Transactions[[#This Row],[Amount]])</f>
        <v>-869.29</v>
      </c>
      <c r="M246">
        <f>IF(Transactions[[#This Row],[Type]]="Income",1,0)</f>
        <v>0</v>
      </c>
    </row>
    <row r="247" spans="1:13" x14ac:dyDescent="0.3">
      <c r="A247" s="2">
        <v>45388</v>
      </c>
      <c r="B247" s="1" t="s">
        <v>321</v>
      </c>
      <c r="C247" t="s">
        <v>6</v>
      </c>
      <c r="D247" t="s">
        <v>33</v>
      </c>
      <c r="E247" t="s">
        <v>30</v>
      </c>
      <c r="F247" s="5">
        <v>3913.45</v>
      </c>
      <c r="G247" t="s">
        <v>12</v>
      </c>
      <c r="H247">
        <f>MONTH(Transactions[[#This Row],[Date]])</f>
        <v>4</v>
      </c>
      <c r="I247" t="str">
        <f>TEXT(Transactions[[#This Row],[Date]],"MMMM")</f>
        <v>April</v>
      </c>
      <c r="J247">
        <f>YEAR(Transactions[[#This Row],[Date]])</f>
        <v>2024</v>
      </c>
      <c r="K247" t="str">
        <f>TEXT(Transactions[[#This Row],[Date]],"MMMM YYYYY")</f>
        <v>April 2024</v>
      </c>
      <c r="L247" s="5">
        <f>IF(Transactions[[#This Row],[Type]]="Income",Transactions[[#This Row],[Amount]],-Transactions[[#This Row],[Amount]])</f>
        <v>-3913.45</v>
      </c>
      <c r="M247">
        <f>IF(Transactions[[#This Row],[Type]]="Income",1,0)</f>
        <v>0</v>
      </c>
    </row>
    <row r="248" spans="1:13" x14ac:dyDescent="0.3">
      <c r="A248" s="2">
        <v>45389</v>
      </c>
      <c r="B248" s="1" t="s">
        <v>456</v>
      </c>
      <c r="C248" t="s">
        <v>6</v>
      </c>
      <c r="D248" t="s">
        <v>35</v>
      </c>
      <c r="E248" t="s">
        <v>21</v>
      </c>
      <c r="F248" s="5">
        <v>785.88</v>
      </c>
      <c r="G248" t="s">
        <v>19</v>
      </c>
      <c r="H248">
        <f>MONTH(Transactions[[#This Row],[Date]])</f>
        <v>4</v>
      </c>
      <c r="I248" t="str">
        <f>TEXT(Transactions[[#This Row],[Date]],"MMMM")</f>
        <v>April</v>
      </c>
      <c r="J248">
        <f>YEAR(Transactions[[#This Row],[Date]])</f>
        <v>2024</v>
      </c>
      <c r="K248" t="str">
        <f>TEXT(Transactions[[#This Row],[Date]],"MMMM YYYYY")</f>
        <v>April 2024</v>
      </c>
      <c r="L248" s="5">
        <f>IF(Transactions[[#This Row],[Type]]="Income",Transactions[[#This Row],[Amount]],-Transactions[[#This Row],[Amount]])</f>
        <v>-785.88</v>
      </c>
      <c r="M248">
        <f>IF(Transactions[[#This Row],[Type]]="Income",1,0)</f>
        <v>0</v>
      </c>
    </row>
    <row r="249" spans="1:13" x14ac:dyDescent="0.3">
      <c r="A249" s="2">
        <v>45389</v>
      </c>
      <c r="B249" s="1" t="s">
        <v>176</v>
      </c>
      <c r="C249" t="s">
        <v>6</v>
      </c>
      <c r="D249" t="s">
        <v>28</v>
      </c>
      <c r="E249" t="s">
        <v>25</v>
      </c>
      <c r="F249" s="5">
        <v>3334.51</v>
      </c>
      <c r="G249" t="s">
        <v>12</v>
      </c>
      <c r="H249">
        <f>MONTH(Transactions[[#This Row],[Date]])</f>
        <v>4</v>
      </c>
      <c r="I249" t="str">
        <f>TEXT(Transactions[[#This Row],[Date]],"MMMM")</f>
        <v>April</v>
      </c>
      <c r="J249">
        <f>YEAR(Transactions[[#This Row],[Date]])</f>
        <v>2024</v>
      </c>
      <c r="K249" t="str">
        <f>TEXT(Transactions[[#This Row],[Date]],"MMMM YYYYY")</f>
        <v>April 2024</v>
      </c>
      <c r="L249" s="5">
        <f>IF(Transactions[[#This Row],[Type]]="Income",Transactions[[#This Row],[Amount]],-Transactions[[#This Row],[Amount]])</f>
        <v>-3334.51</v>
      </c>
      <c r="M249">
        <f>IF(Transactions[[#This Row],[Type]]="Income",1,0)</f>
        <v>0</v>
      </c>
    </row>
    <row r="250" spans="1:13" x14ac:dyDescent="0.3">
      <c r="A250" s="2">
        <v>45390</v>
      </c>
      <c r="B250" s="1" t="s">
        <v>362</v>
      </c>
      <c r="C250" t="s">
        <v>6</v>
      </c>
      <c r="D250" t="s">
        <v>16</v>
      </c>
      <c r="E250" t="s">
        <v>18</v>
      </c>
      <c r="F250" s="5">
        <v>2535.87</v>
      </c>
      <c r="G250" t="s">
        <v>9</v>
      </c>
      <c r="H250">
        <f>MONTH(Transactions[[#This Row],[Date]])</f>
        <v>4</v>
      </c>
      <c r="I250" t="str">
        <f>TEXT(Transactions[[#This Row],[Date]],"MMMM")</f>
        <v>April</v>
      </c>
      <c r="J250">
        <f>YEAR(Transactions[[#This Row],[Date]])</f>
        <v>2024</v>
      </c>
      <c r="K250" t="str">
        <f>TEXT(Transactions[[#This Row],[Date]],"MMMM YYYYY")</f>
        <v>April 2024</v>
      </c>
      <c r="L250" s="5">
        <f>IF(Transactions[[#This Row],[Type]]="Income",Transactions[[#This Row],[Amount]],-Transactions[[#This Row],[Amount]])</f>
        <v>-2535.87</v>
      </c>
      <c r="M250">
        <f>IF(Transactions[[#This Row],[Type]]="Income",1,0)</f>
        <v>0</v>
      </c>
    </row>
    <row r="251" spans="1:13" x14ac:dyDescent="0.3">
      <c r="A251" s="2">
        <v>45390</v>
      </c>
      <c r="B251" s="1" t="s">
        <v>284</v>
      </c>
      <c r="C251" t="s">
        <v>6</v>
      </c>
      <c r="D251" t="s">
        <v>28</v>
      </c>
      <c r="E251" t="s">
        <v>29</v>
      </c>
      <c r="F251" s="5">
        <v>2162.61</v>
      </c>
      <c r="G251" t="s">
        <v>23</v>
      </c>
      <c r="H251">
        <f>MONTH(Transactions[[#This Row],[Date]])</f>
        <v>4</v>
      </c>
      <c r="I251" t="str">
        <f>TEXT(Transactions[[#This Row],[Date]],"MMMM")</f>
        <v>April</v>
      </c>
      <c r="J251">
        <f>YEAR(Transactions[[#This Row],[Date]])</f>
        <v>2024</v>
      </c>
      <c r="K251" t="str">
        <f>TEXT(Transactions[[#This Row],[Date]],"MMMM YYYYY")</f>
        <v>April 2024</v>
      </c>
      <c r="L251" s="5">
        <f>IF(Transactions[[#This Row],[Type]]="Income",Transactions[[#This Row],[Amount]],-Transactions[[#This Row],[Amount]])</f>
        <v>-2162.61</v>
      </c>
      <c r="M251">
        <f>IF(Transactions[[#This Row],[Type]]="Income",1,0)</f>
        <v>0</v>
      </c>
    </row>
    <row r="252" spans="1:13" x14ac:dyDescent="0.3">
      <c r="A252" s="2">
        <v>45391</v>
      </c>
      <c r="B252" s="1" t="s">
        <v>471</v>
      </c>
      <c r="C252" t="s">
        <v>6</v>
      </c>
      <c r="D252" t="s">
        <v>22</v>
      </c>
      <c r="E252" t="s">
        <v>30</v>
      </c>
      <c r="F252" s="5">
        <v>230.92</v>
      </c>
      <c r="G252" t="s">
        <v>19</v>
      </c>
      <c r="H252">
        <f>MONTH(Transactions[[#This Row],[Date]])</f>
        <v>4</v>
      </c>
      <c r="I252" t="str">
        <f>TEXT(Transactions[[#This Row],[Date]],"MMMM")</f>
        <v>April</v>
      </c>
      <c r="J252">
        <f>YEAR(Transactions[[#This Row],[Date]])</f>
        <v>2024</v>
      </c>
      <c r="K252" t="str">
        <f>TEXT(Transactions[[#This Row],[Date]],"MMMM YYYYY")</f>
        <v>April 2024</v>
      </c>
      <c r="L252" s="5">
        <f>IF(Transactions[[#This Row],[Type]]="Income",Transactions[[#This Row],[Amount]],-Transactions[[#This Row],[Amount]])</f>
        <v>-230.92</v>
      </c>
      <c r="M252">
        <f>IF(Transactions[[#This Row],[Type]]="Income",1,0)</f>
        <v>0</v>
      </c>
    </row>
    <row r="253" spans="1:13" x14ac:dyDescent="0.3">
      <c r="A253" s="2">
        <v>45391</v>
      </c>
      <c r="B253" s="1" t="s">
        <v>472</v>
      </c>
      <c r="C253" t="s">
        <v>6</v>
      </c>
      <c r="D253" t="s">
        <v>10</v>
      </c>
      <c r="E253" t="s">
        <v>17</v>
      </c>
      <c r="F253" s="5">
        <v>375.26</v>
      </c>
      <c r="G253" t="s">
        <v>19</v>
      </c>
      <c r="H253">
        <f>MONTH(Transactions[[#This Row],[Date]])</f>
        <v>4</v>
      </c>
      <c r="I253" t="str">
        <f>TEXT(Transactions[[#This Row],[Date]],"MMMM")</f>
        <v>April</v>
      </c>
      <c r="J253">
        <f>YEAR(Transactions[[#This Row],[Date]])</f>
        <v>2024</v>
      </c>
      <c r="K253" t="str">
        <f>TEXT(Transactions[[#This Row],[Date]],"MMMM YYYYY")</f>
        <v>April 2024</v>
      </c>
      <c r="L253" s="5">
        <f>IF(Transactions[[#This Row],[Type]]="Income",Transactions[[#This Row],[Amount]],-Transactions[[#This Row],[Amount]])</f>
        <v>-375.26</v>
      </c>
      <c r="M253">
        <f>IF(Transactions[[#This Row],[Type]]="Income",1,0)</f>
        <v>0</v>
      </c>
    </row>
    <row r="254" spans="1:13" x14ac:dyDescent="0.3">
      <c r="A254" s="2">
        <v>45391</v>
      </c>
      <c r="B254" s="1" t="s">
        <v>473</v>
      </c>
      <c r="C254" t="s">
        <v>6</v>
      </c>
      <c r="D254" t="s">
        <v>34</v>
      </c>
      <c r="E254" t="s">
        <v>25</v>
      </c>
      <c r="F254" s="5">
        <v>2645.73</v>
      </c>
      <c r="G254" t="s">
        <v>23</v>
      </c>
      <c r="H254">
        <f>MONTH(Transactions[[#This Row],[Date]])</f>
        <v>4</v>
      </c>
      <c r="I254" t="str">
        <f>TEXT(Transactions[[#This Row],[Date]],"MMMM")</f>
        <v>April</v>
      </c>
      <c r="J254">
        <f>YEAR(Transactions[[#This Row],[Date]])</f>
        <v>2024</v>
      </c>
      <c r="K254" t="str">
        <f>TEXT(Transactions[[#This Row],[Date]],"MMMM YYYYY")</f>
        <v>April 2024</v>
      </c>
      <c r="L254" s="5">
        <f>IF(Transactions[[#This Row],[Type]]="Income",Transactions[[#This Row],[Amount]],-Transactions[[#This Row],[Amount]])</f>
        <v>-2645.73</v>
      </c>
      <c r="M254">
        <f>IF(Transactions[[#This Row],[Type]]="Income",1,0)</f>
        <v>0</v>
      </c>
    </row>
    <row r="255" spans="1:13" x14ac:dyDescent="0.3">
      <c r="A255" s="2">
        <v>45392</v>
      </c>
      <c r="B255" s="1" t="s">
        <v>474</v>
      </c>
      <c r="C255" t="s">
        <v>6</v>
      </c>
      <c r="D255" t="s">
        <v>24</v>
      </c>
      <c r="E255" t="s">
        <v>32</v>
      </c>
      <c r="F255" s="5">
        <v>3838.51</v>
      </c>
      <c r="G255" t="s">
        <v>23</v>
      </c>
      <c r="H255">
        <f>MONTH(Transactions[[#This Row],[Date]])</f>
        <v>4</v>
      </c>
      <c r="I255" t="str">
        <f>TEXT(Transactions[[#This Row],[Date]],"MMMM")</f>
        <v>April</v>
      </c>
      <c r="J255">
        <f>YEAR(Transactions[[#This Row],[Date]])</f>
        <v>2024</v>
      </c>
      <c r="K255" t="str">
        <f>TEXT(Transactions[[#This Row],[Date]],"MMMM YYYYY")</f>
        <v>April 2024</v>
      </c>
      <c r="L255" s="5">
        <f>IF(Transactions[[#This Row],[Type]]="Income",Transactions[[#This Row],[Amount]],-Transactions[[#This Row],[Amount]])</f>
        <v>-3838.51</v>
      </c>
      <c r="M255">
        <f>IF(Transactions[[#This Row],[Type]]="Income",1,0)</f>
        <v>0</v>
      </c>
    </row>
    <row r="256" spans="1:13" x14ac:dyDescent="0.3">
      <c r="A256" s="2">
        <v>45393</v>
      </c>
      <c r="B256" s="1" t="s">
        <v>269</v>
      </c>
      <c r="C256" t="s">
        <v>6</v>
      </c>
      <c r="D256" t="s">
        <v>22</v>
      </c>
      <c r="E256" t="s">
        <v>29</v>
      </c>
      <c r="F256" s="5">
        <v>4733.2700000000004</v>
      </c>
      <c r="G256" t="s">
        <v>23</v>
      </c>
      <c r="H256">
        <f>MONTH(Transactions[[#This Row],[Date]])</f>
        <v>4</v>
      </c>
      <c r="I256" t="str">
        <f>TEXT(Transactions[[#This Row],[Date]],"MMMM")</f>
        <v>April</v>
      </c>
      <c r="J256">
        <f>YEAR(Transactions[[#This Row],[Date]])</f>
        <v>2024</v>
      </c>
      <c r="K256" t="str">
        <f>TEXT(Transactions[[#This Row],[Date]],"MMMM YYYYY")</f>
        <v>April 2024</v>
      </c>
      <c r="L256" s="5">
        <f>IF(Transactions[[#This Row],[Type]]="Income",Transactions[[#This Row],[Amount]],-Transactions[[#This Row],[Amount]])</f>
        <v>-4733.2700000000004</v>
      </c>
      <c r="M256">
        <f>IF(Transactions[[#This Row],[Type]]="Income",1,0)</f>
        <v>0</v>
      </c>
    </row>
    <row r="257" spans="1:13" x14ac:dyDescent="0.3">
      <c r="A257" s="2">
        <v>45394</v>
      </c>
      <c r="B257" s="1" t="s">
        <v>168</v>
      </c>
      <c r="C257" t="s">
        <v>6</v>
      </c>
      <c r="D257" t="s">
        <v>28</v>
      </c>
      <c r="E257" t="s">
        <v>25</v>
      </c>
      <c r="F257" s="5">
        <v>2073.23</v>
      </c>
      <c r="G257" t="s">
        <v>12</v>
      </c>
      <c r="H257">
        <f>MONTH(Transactions[[#This Row],[Date]])</f>
        <v>4</v>
      </c>
      <c r="I257" t="str">
        <f>TEXT(Transactions[[#This Row],[Date]],"MMMM")</f>
        <v>April</v>
      </c>
      <c r="J257">
        <f>YEAR(Transactions[[#This Row],[Date]])</f>
        <v>2024</v>
      </c>
      <c r="K257" t="str">
        <f>TEXT(Transactions[[#This Row],[Date]],"MMMM YYYYY")</f>
        <v>April 2024</v>
      </c>
      <c r="L257" s="5">
        <f>IF(Transactions[[#This Row],[Type]]="Income",Transactions[[#This Row],[Amount]],-Transactions[[#This Row],[Amount]])</f>
        <v>-2073.23</v>
      </c>
      <c r="M257">
        <f>IF(Transactions[[#This Row],[Type]]="Income",1,0)</f>
        <v>0</v>
      </c>
    </row>
    <row r="258" spans="1:13" x14ac:dyDescent="0.3">
      <c r="A258" s="2">
        <v>45394</v>
      </c>
      <c r="B258" s="1" t="s">
        <v>475</v>
      </c>
      <c r="C258" t="s">
        <v>6</v>
      </c>
      <c r="D258" t="s">
        <v>35</v>
      </c>
      <c r="E258" t="s">
        <v>25</v>
      </c>
      <c r="F258" s="5">
        <v>4341.62</v>
      </c>
      <c r="G258" t="s">
        <v>23</v>
      </c>
      <c r="H258">
        <f>MONTH(Transactions[[#This Row],[Date]])</f>
        <v>4</v>
      </c>
      <c r="I258" t="str">
        <f>TEXT(Transactions[[#This Row],[Date]],"MMMM")</f>
        <v>April</v>
      </c>
      <c r="J258">
        <f>YEAR(Transactions[[#This Row],[Date]])</f>
        <v>2024</v>
      </c>
      <c r="K258" t="str">
        <f>TEXT(Transactions[[#This Row],[Date]],"MMMM YYYYY")</f>
        <v>April 2024</v>
      </c>
      <c r="L258" s="5">
        <f>IF(Transactions[[#This Row],[Type]]="Income",Transactions[[#This Row],[Amount]],-Transactions[[#This Row],[Amount]])</f>
        <v>-4341.62</v>
      </c>
      <c r="M258">
        <f>IF(Transactions[[#This Row],[Type]]="Income",1,0)</f>
        <v>0</v>
      </c>
    </row>
    <row r="259" spans="1:13" x14ac:dyDescent="0.3">
      <c r="A259" s="2">
        <v>45395</v>
      </c>
      <c r="B259" s="1" t="s">
        <v>115</v>
      </c>
      <c r="C259" t="s">
        <v>6</v>
      </c>
      <c r="D259" t="s">
        <v>26</v>
      </c>
      <c r="E259" t="s">
        <v>17</v>
      </c>
      <c r="F259" s="5">
        <v>1193.82</v>
      </c>
      <c r="G259" t="s">
        <v>12</v>
      </c>
      <c r="H259">
        <f>MONTH(Transactions[[#This Row],[Date]])</f>
        <v>4</v>
      </c>
      <c r="I259" t="str">
        <f>TEXT(Transactions[[#This Row],[Date]],"MMMM")</f>
        <v>April</v>
      </c>
      <c r="J259">
        <f>YEAR(Transactions[[#This Row],[Date]])</f>
        <v>2024</v>
      </c>
      <c r="K259" t="str">
        <f>TEXT(Transactions[[#This Row],[Date]],"MMMM YYYYY")</f>
        <v>April 2024</v>
      </c>
      <c r="L259" s="5">
        <f>IF(Transactions[[#This Row],[Type]]="Income",Transactions[[#This Row],[Amount]],-Transactions[[#This Row],[Amount]])</f>
        <v>-1193.82</v>
      </c>
      <c r="M259">
        <f>IF(Transactions[[#This Row],[Type]]="Income",1,0)</f>
        <v>0</v>
      </c>
    </row>
    <row r="260" spans="1:13" x14ac:dyDescent="0.3">
      <c r="A260" s="2">
        <v>45396</v>
      </c>
      <c r="B260" s="1" t="s">
        <v>89</v>
      </c>
      <c r="C260" t="s">
        <v>6</v>
      </c>
      <c r="D260" t="s">
        <v>16</v>
      </c>
      <c r="E260" t="s">
        <v>32</v>
      </c>
      <c r="F260" s="5">
        <v>1729.39</v>
      </c>
      <c r="G260" t="s">
        <v>9</v>
      </c>
      <c r="H260">
        <f>MONTH(Transactions[[#This Row],[Date]])</f>
        <v>4</v>
      </c>
      <c r="I260" t="str">
        <f>TEXT(Transactions[[#This Row],[Date]],"MMMM")</f>
        <v>April</v>
      </c>
      <c r="J260">
        <f>YEAR(Transactions[[#This Row],[Date]])</f>
        <v>2024</v>
      </c>
      <c r="K260" t="str">
        <f>TEXT(Transactions[[#This Row],[Date]],"MMMM YYYYY")</f>
        <v>April 2024</v>
      </c>
      <c r="L260" s="5">
        <f>IF(Transactions[[#This Row],[Type]]="Income",Transactions[[#This Row],[Amount]],-Transactions[[#This Row],[Amount]])</f>
        <v>-1729.39</v>
      </c>
      <c r="M260">
        <f>IF(Transactions[[#This Row],[Type]]="Income",1,0)</f>
        <v>0</v>
      </c>
    </row>
    <row r="261" spans="1:13" x14ac:dyDescent="0.3">
      <c r="A261" s="2">
        <v>45396</v>
      </c>
      <c r="B261" s="1" t="s">
        <v>190</v>
      </c>
      <c r="C261" t="s">
        <v>6</v>
      </c>
      <c r="D261" t="s">
        <v>16</v>
      </c>
      <c r="E261" t="s">
        <v>30</v>
      </c>
      <c r="F261" s="5">
        <v>2805.77</v>
      </c>
      <c r="G261" t="s">
        <v>23</v>
      </c>
      <c r="H261">
        <f>MONTH(Transactions[[#This Row],[Date]])</f>
        <v>4</v>
      </c>
      <c r="I261" t="str">
        <f>TEXT(Transactions[[#This Row],[Date]],"MMMM")</f>
        <v>April</v>
      </c>
      <c r="J261">
        <f>YEAR(Transactions[[#This Row],[Date]])</f>
        <v>2024</v>
      </c>
      <c r="K261" t="str">
        <f>TEXT(Transactions[[#This Row],[Date]],"MMMM YYYYY")</f>
        <v>April 2024</v>
      </c>
      <c r="L261" s="5">
        <f>IF(Transactions[[#This Row],[Type]]="Income",Transactions[[#This Row],[Amount]],-Transactions[[#This Row],[Amount]])</f>
        <v>-2805.77</v>
      </c>
      <c r="M261">
        <f>IF(Transactions[[#This Row],[Type]]="Income",1,0)</f>
        <v>0</v>
      </c>
    </row>
    <row r="262" spans="1:13" x14ac:dyDescent="0.3">
      <c r="A262" s="2">
        <v>45396</v>
      </c>
      <c r="B262" s="1" t="s">
        <v>262</v>
      </c>
      <c r="C262" t="s">
        <v>6</v>
      </c>
      <c r="D262" t="s">
        <v>16</v>
      </c>
      <c r="E262" t="s">
        <v>18</v>
      </c>
      <c r="F262" s="5">
        <v>3625.22</v>
      </c>
      <c r="G262" t="s">
        <v>23</v>
      </c>
      <c r="H262">
        <f>MONTH(Transactions[[#This Row],[Date]])</f>
        <v>4</v>
      </c>
      <c r="I262" t="str">
        <f>TEXT(Transactions[[#This Row],[Date]],"MMMM")</f>
        <v>April</v>
      </c>
      <c r="J262">
        <f>YEAR(Transactions[[#This Row],[Date]])</f>
        <v>2024</v>
      </c>
      <c r="K262" t="str">
        <f>TEXT(Transactions[[#This Row],[Date]],"MMMM YYYYY")</f>
        <v>April 2024</v>
      </c>
      <c r="L262" s="5">
        <f>IF(Transactions[[#This Row],[Type]]="Income",Transactions[[#This Row],[Amount]],-Transactions[[#This Row],[Amount]])</f>
        <v>-3625.22</v>
      </c>
      <c r="M262">
        <f>IF(Transactions[[#This Row],[Type]]="Income",1,0)</f>
        <v>0</v>
      </c>
    </row>
    <row r="263" spans="1:13" x14ac:dyDescent="0.3">
      <c r="A263" s="2">
        <v>45397</v>
      </c>
      <c r="B263" s="1" t="s">
        <v>476</v>
      </c>
      <c r="C263" t="s">
        <v>6</v>
      </c>
      <c r="D263" t="s">
        <v>28</v>
      </c>
      <c r="E263" t="s">
        <v>29</v>
      </c>
      <c r="F263" s="5">
        <v>4486.8599999999997</v>
      </c>
      <c r="G263" t="s">
        <v>12</v>
      </c>
      <c r="H263">
        <f>MONTH(Transactions[[#This Row],[Date]])</f>
        <v>4</v>
      </c>
      <c r="I263" t="str">
        <f>TEXT(Transactions[[#This Row],[Date]],"MMMM")</f>
        <v>April</v>
      </c>
      <c r="J263">
        <f>YEAR(Transactions[[#This Row],[Date]])</f>
        <v>2024</v>
      </c>
      <c r="K263" t="str">
        <f>TEXT(Transactions[[#This Row],[Date]],"MMMM YYYYY")</f>
        <v>April 2024</v>
      </c>
      <c r="L263" s="5">
        <f>IF(Transactions[[#This Row],[Type]]="Income",Transactions[[#This Row],[Amount]],-Transactions[[#This Row],[Amount]])</f>
        <v>-4486.8599999999997</v>
      </c>
      <c r="M263">
        <f>IF(Transactions[[#This Row],[Type]]="Income",1,0)</f>
        <v>0</v>
      </c>
    </row>
    <row r="264" spans="1:13" x14ac:dyDescent="0.3">
      <c r="A264" s="2">
        <v>45397</v>
      </c>
      <c r="B264" s="1" t="s">
        <v>197</v>
      </c>
      <c r="C264" t="s">
        <v>6</v>
      </c>
      <c r="D264" t="s">
        <v>10</v>
      </c>
      <c r="E264" t="s">
        <v>11</v>
      </c>
      <c r="F264" s="5">
        <v>4724.83</v>
      </c>
      <c r="G264" t="s">
        <v>19</v>
      </c>
      <c r="H264">
        <f>MONTH(Transactions[[#This Row],[Date]])</f>
        <v>4</v>
      </c>
      <c r="I264" t="str">
        <f>TEXT(Transactions[[#This Row],[Date]],"MMMM")</f>
        <v>April</v>
      </c>
      <c r="J264">
        <f>YEAR(Transactions[[#This Row],[Date]])</f>
        <v>2024</v>
      </c>
      <c r="K264" t="str">
        <f>TEXT(Transactions[[#This Row],[Date]],"MMMM YYYYY")</f>
        <v>April 2024</v>
      </c>
      <c r="L264" s="5">
        <f>IF(Transactions[[#This Row],[Type]]="Income",Transactions[[#This Row],[Amount]],-Transactions[[#This Row],[Amount]])</f>
        <v>-4724.83</v>
      </c>
      <c r="M264">
        <f>IF(Transactions[[#This Row],[Type]]="Income",1,0)</f>
        <v>0</v>
      </c>
    </row>
    <row r="265" spans="1:13" x14ac:dyDescent="0.3">
      <c r="A265" s="2">
        <v>45398</v>
      </c>
      <c r="B265" s="1" t="s">
        <v>248</v>
      </c>
      <c r="C265" t="s">
        <v>6</v>
      </c>
      <c r="D265" t="s">
        <v>16</v>
      </c>
      <c r="E265" t="s">
        <v>29</v>
      </c>
      <c r="F265" s="5">
        <v>4248.2299999999996</v>
      </c>
      <c r="G265" t="s">
        <v>23</v>
      </c>
      <c r="H265">
        <f>MONTH(Transactions[[#This Row],[Date]])</f>
        <v>4</v>
      </c>
      <c r="I265" t="str">
        <f>TEXT(Transactions[[#This Row],[Date]],"MMMM")</f>
        <v>April</v>
      </c>
      <c r="J265">
        <f>YEAR(Transactions[[#This Row],[Date]])</f>
        <v>2024</v>
      </c>
      <c r="K265" t="str">
        <f>TEXT(Transactions[[#This Row],[Date]],"MMMM YYYYY")</f>
        <v>April 2024</v>
      </c>
      <c r="L265" s="5">
        <f>IF(Transactions[[#This Row],[Type]]="Income",Transactions[[#This Row],[Amount]],-Transactions[[#This Row],[Amount]])</f>
        <v>-4248.2299999999996</v>
      </c>
      <c r="M265">
        <f>IF(Transactions[[#This Row],[Type]]="Income",1,0)</f>
        <v>0</v>
      </c>
    </row>
    <row r="266" spans="1:13" x14ac:dyDescent="0.3">
      <c r="A266" s="2">
        <v>45398</v>
      </c>
      <c r="B266" s="1" t="s">
        <v>155</v>
      </c>
      <c r="C266" t="s">
        <v>6</v>
      </c>
      <c r="D266" t="s">
        <v>16</v>
      </c>
      <c r="E266" t="s">
        <v>11</v>
      </c>
      <c r="F266" s="5">
        <v>3232.48</v>
      </c>
      <c r="G266" t="s">
        <v>19</v>
      </c>
      <c r="H266">
        <f>MONTH(Transactions[[#This Row],[Date]])</f>
        <v>4</v>
      </c>
      <c r="I266" t="str">
        <f>TEXT(Transactions[[#This Row],[Date]],"MMMM")</f>
        <v>April</v>
      </c>
      <c r="J266">
        <f>YEAR(Transactions[[#This Row],[Date]])</f>
        <v>2024</v>
      </c>
      <c r="K266" t="str">
        <f>TEXT(Transactions[[#This Row],[Date]],"MMMM YYYYY")</f>
        <v>April 2024</v>
      </c>
      <c r="L266" s="5">
        <f>IF(Transactions[[#This Row],[Type]]="Income",Transactions[[#This Row],[Amount]],-Transactions[[#This Row],[Amount]])</f>
        <v>-3232.48</v>
      </c>
      <c r="M266">
        <f>IF(Transactions[[#This Row],[Type]]="Income",1,0)</f>
        <v>0</v>
      </c>
    </row>
    <row r="267" spans="1:13" x14ac:dyDescent="0.3">
      <c r="A267" s="2">
        <v>45399</v>
      </c>
      <c r="B267" s="1" t="s">
        <v>48</v>
      </c>
      <c r="C267" t="s">
        <v>6</v>
      </c>
      <c r="D267" t="s">
        <v>10</v>
      </c>
      <c r="E267" t="s">
        <v>17</v>
      </c>
      <c r="F267" s="5">
        <v>2971.96</v>
      </c>
      <c r="G267" t="s">
        <v>23</v>
      </c>
      <c r="H267">
        <f>MONTH(Transactions[[#This Row],[Date]])</f>
        <v>4</v>
      </c>
      <c r="I267" t="str">
        <f>TEXT(Transactions[[#This Row],[Date]],"MMMM")</f>
        <v>April</v>
      </c>
      <c r="J267">
        <f>YEAR(Transactions[[#This Row],[Date]])</f>
        <v>2024</v>
      </c>
      <c r="K267" t="str">
        <f>TEXT(Transactions[[#This Row],[Date]],"MMMM YYYYY")</f>
        <v>April 2024</v>
      </c>
      <c r="L267" s="5">
        <f>IF(Transactions[[#This Row],[Type]]="Income",Transactions[[#This Row],[Amount]],-Transactions[[#This Row],[Amount]])</f>
        <v>-2971.96</v>
      </c>
      <c r="M267">
        <f>IF(Transactions[[#This Row],[Type]]="Income",1,0)</f>
        <v>0</v>
      </c>
    </row>
    <row r="268" spans="1:13" x14ac:dyDescent="0.3">
      <c r="A268" s="2">
        <v>45399</v>
      </c>
      <c r="B268" s="1" t="s">
        <v>477</v>
      </c>
      <c r="C268" t="s">
        <v>6</v>
      </c>
      <c r="D268" t="s">
        <v>33</v>
      </c>
      <c r="E268" t="s">
        <v>20</v>
      </c>
      <c r="F268" s="5">
        <v>1742</v>
      </c>
      <c r="G268" t="s">
        <v>19</v>
      </c>
      <c r="H268">
        <f>MONTH(Transactions[[#This Row],[Date]])</f>
        <v>4</v>
      </c>
      <c r="I268" t="str">
        <f>TEXT(Transactions[[#This Row],[Date]],"MMMM")</f>
        <v>April</v>
      </c>
      <c r="J268">
        <f>YEAR(Transactions[[#This Row],[Date]])</f>
        <v>2024</v>
      </c>
      <c r="K268" t="str">
        <f>TEXT(Transactions[[#This Row],[Date]],"MMMM YYYYY")</f>
        <v>April 2024</v>
      </c>
      <c r="L268" s="5">
        <f>IF(Transactions[[#This Row],[Type]]="Income",Transactions[[#This Row],[Amount]],-Transactions[[#This Row],[Amount]])</f>
        <v>-1742</v>
      </c>
      <c r="M268">
        <f>IF(Transactions[[#This Row],[Type]]="Income",1,0)</f>
        <v>0</v>
      </c>
    </row>
    <row r="269" spans="1:13" x14ac:dyDescent="0.3">
      <c r="A269" s="2">
        <v>45400</v>
      </c>
      <c r="B269" s="1" t="s">
        <v>278</v>
      </c>
      <c r="C269" t="s">
        <v>6</v>
      </c>
      <c r="D269" t="s">
        <v>34</v>
      </c>
      <c r="E269" t="s">
        <v>32</v>
      </c>
      <c r="F269" s="5">
        <v>3880.48</v>
      </c>
      <c r="G269" t="s">
        <v>9</v>
      </c>
      <c r="H269">
        <f>MONTH(Transactions[[#This Row],[Date]])</f>
        <v>4</v>
      </c>
      <c r="I269" t="str">
        <f>TEXT(Transactions[[#This Row],[Date]],"MMMM")</f>
        <v>April</v>
      </c>
      <c r="J269">
        <f>YEAR(Transactions[[#This Row],[Date]])</f>
        <v>2024</v>
      </c>
      <c r="K269" t="str">
        <f>TEXT(Transactions[[#This Row],[Date]],"MMMM YYYYY")</f>
        <v>April 2024</v>
      </c>
      <c r="L269" s="5">
        <f>IF(Transactions[[#This Row],[Type]]="Income",Transactions[[#This Row],[Amount]],-Transactions[[#This Row],[Amount]])</f>
        <v>-3880.48</v>
      </c>
      <c r="M269">
        <f>IF(Transactions[[#This Row],[Type]]="Income",1,0)</f>
        <v>0</v>
      </c>
    </row>
    <row r="270" spans="1:13" x14ac:dyDescent="0.3">
      <c r="A270" s="2">
        <v>45400</v>
      </c>
      <c r="B270" s="1" t="s">
        <v>352</v>
      </c>
      <c r="C270" t="s">
        <v>6</v>
      </c>
      <c r="D270" t="s">
        <v>24</v>
      </c>
      <c r="E270" t="s">
        <v>17</v>
      </c>
      <c r="F270" s="5">
        <v>4744.84</v>
      </c>
      <c r="G270" t="s">
        <v>19</v>
      </c>
      <c r="H270">
        <f>MONTH(Transactions[[#This Row],[Date]])</f>
        <v>4</v>
      </c>
      <c r="I270" t="str">
        <f>TEXT(Transactions[[#This Row],[Date]],"MMMM")</f>
        <v>April</v>
      </c>
      <c r="J270">
        <f>YEAR(Transactions[[#This Row],[Date]])</f>
        <v>2024</v>
      </c>
      <c r="K270" t="str">
        <f>TEXT(Transactions[[#This Row],[Date]],"MMMM YYYYY")</f>
        <v>April 2024</v>
      </c>
      <c r="L270" s="5">
        <f>IF(Transactions[[#This Row],[Type]]="Income",Transactions[[#This Row],[Amount]],-Transactions[[#This Row],[Amount]])</f>
        <v>-4744.84</v>
      </c>
      <c r="M270">
        <f>IF(Transactions[[#This Row],[Type]]="Income",1,0)</f>
        <v>0</v>
      </c>
    </row>
    <row r="271" spans="1:13" x14ac:dyDescent="0.3">
      <c r="A271" s="2">
        <v>45400</v>
      </c>
      <c r="B271" s="1" t="s">
        <v>478</v>
      </c>
      <c r="C271" t="s">
        <v>6</v>
      </c>
      <c r="D271" t="s">
        <v>7</v>
      </c>
      <c r="E271" t="s">
        <v>30</v>
      </c>
      <c r="F271" s="5">
        <v>4348.92</v>
      </c>
      <c r="G271" t="s">
        <v>23</v>
      </c>
      <c r="H271">
        <f>MONTH(Transactions[[#This Row],[Date]])</f>
        <v>4</v>
      </c>
      <c r="I271" t="str">
        <f>TEXT(Transactions[[#This Row],[Date]],"MMMM")</f>
        <v>April</v>
      </c>
      <c r="J271">
        <f>YEAR(Transactions[[#This Row],[Date]])</f>
        <v>2024</v>
      </c>
      <c r="K271" t="str">
        <f>TEXT(Transactions[[#This Row],[Date]],"MMMM YYYYY")</f>
        <v>April 2024</v>
      </c>
      <c r="L271" s="5">
        <f>IF(Transactions[[#This Row],[Type]]="Income",Transactions[[#This Row],[Amount]],-Transactions[[#This Row],[Amount]])</f>
        <v>-4348.92</v>
      </c>
      <c r="M271">
        <f>IF(Transactions[[#This Row],[Type]]="Income",1,0)</f>
        <v>0</v>
      </c>
    </row>
    <row r="272" spans="1:13" x14ac:dyDescent="0.3">
      <c r="A272" s="2">
        <v>45400</v>
      </c>
      <c r="B272" s="1" t="s">
        <v>479</v>
      </c>
      <c r="C272" t="s">
        <v>6</v>
      </c>
      <c r="D272" t="s">
        <v>35</v>
      </c>
      <c r="E272" t="s">
        <v>29</v>
      </c>
      <c r="F272" s="5">
        <v>4009.28</v>
      </c>
      <c r="G272" t="s">
        <v>9</v>
      </c>
      <c r="H272">
        <f>MONTH(Transactions[[#This Row],[Date]])</f>
        <v>4</v>
      </c>
      <c r="I272" t="str">
        <f>TEXT(Transactions[[#This Row],[Date]],"MMMM")</f>
        <v>April</v>
      </c>
      <c r="J272">
        <f>YEAR(Transactions[[#This Row],[Date]])</f>
        <v>2024</v>
      </c>
      <c r="K272" t="str">
        <f>TEXT(Transactions[[#This Row],[Date]],"MMMM YYYYY")</f>
        <v>April 2024</v>
      </c>
      <c r="L272" s="5">
        <f>IF(Transactions[[#This Row],[Type]]="Income",Transactions[[#This Row],[Amount]],-Transactions[[#This Row],[Amount]])</f>
        <v>-4009.28</v>
      </c>
      <c r="M272">
        <f>IF(Transactions[[#This Row],[Type]]="Income",1,0)</f>
        <v>0</v>
      </c>
    </row>
    <row r="273" spans="1:13" x14ac:dyDescent="0.3">
      <c r="A273" s="2">
        <v>45401</v>
      </c>
      <c r="B273" s="1" t="s">
        <v>327</v>
      </c>
      <c r="C273" t="s">
        <v>6</v>
      </c>
      <c r="D273" t="s">
        <v>16</v>
      </c>
      <c r="E273" t="s">
        <v>21</v>
      </c>
      <c r="F273" s="5">
        <v>2731.09</v>
      </c>
      <c r="G273" t="s">
        <v>9</v>
      </c>
      <c r="H273">
        <f>MONTH(Transactions[[#This Row],[Date]])</f>
        <v>4</v>
      </c>
      <c r="I273" t="str">
        <f>TEXT(Transactions[[#This Row],[Date]],"MMMM")</f>
        <v>April</v>
      </c>
      <c r="J273">
        <f>YEAR(Transactions[[#This Row],[Date]])</f>
        <v>2024</v>
      </c>
      <c r="K273" t="str">
        <f>TEXT(Transactions[[#This Row],[Date]],"MMMM YYYYY")</f>
        <v>April 2024</v>
      </c>
      <c r="L273" s="5">
        <f>IF(Transactions[[#This Row],[Type]]="Income",Transactions[[#This Row],[Amount]],-Transactions[[#This Row],[Amount]])</f>
        <v>-2731.09</v>
      </c>
      <c r="M273">
        <f>IF(Transactions[[#This Row],[Type]]="Income",1,0)</f>
        <v>0</v>
      </c>
    </row>
    <row r="274" spans="1:13" x14ac:dyDescent="0.3">
      <c r="A274" s="2">
        <v>45401</v>
      </c>
      <c r="B274" s="1" t="s">
        <v>213</v>
      </c>
      <c r="C274" t="s">
        <v>6</v>
      </c>
      <c r="D274" t="s">
        <v>24</v>
      </c>
      <c r="E274" t="s">
        <v>21</v>
      </c>
      <c r="F274" s="5">
        <v>739.81</v>
      </c>
      <c r="G274" t="s">
        <v>12</v>
      </c>
      <c r="H274">
        <f>MONTH(Transactions[[#This Row],[Date]])</f>
        <v>4</v>
      </c>
      <c r="I274" t="str">
        <f>TEXT(Transactions[[#This Row],[Date]],"MMMM")</f>
        <v>April</v>
      </c>
      <c r="J274">
        <f>YEAR(Transactions[[#This Row],[Date]])</f>
        <v>2024</v>
      </c>
      <c r="K274" t="str">
        <f>TEXT(Transactions[[#This Row],[Date]],"MMMM YYYYY")</f>
        <v>April 2024</v>
      </c>
      <c r="L274" s="5">
        <f>IF(Transactions[[#This Row],[Type]]="Income",Transactions[[#This Row],[Amount]],-Transactions[[#This Row],[Amount]])</f>
        <v>-739.81</v>
      </c>
      <c r="M274">
        <f>IF(Transactions[[#This Row],[Type]]="Income",1,0)</f>
        <v>0</v>
      </c>
    </row>
    <row r="275" spans="1:13" x14ac:dyDescent="0.3">
      <c r="A275" s="2">
        <v>45402</v>
      </c>
      <c r="B275" s="1" t="s">
        <v>480</v>
      </c>
      <c r="C275" t="s">
        <v>6</v>
      </c>
      <c r="D275" t="s">
        <v>35</v>
      </c>
      <c r="E275" t="s">
        <v>27</v>
      </c>
      <c r="F275" s="5">
        <v>4507.83</v>
      </c>
      <c r="G275" t="s">
        <v>19</v>
      </c>
      <c r="H275">
        <f>MONTH(Transactions[[#This Row],[Date]])</f>
        <v>4</v>
      </c>
      <c r="I275" t="str">
        <f>TEXT(Transactions[[#This Row],[Date]],"MMMM")</f>
        <v>April</v>
      </c>
      <c r="J275">
        <f>YEAR(Transactions[[#This Row],[Date]])</f>
        <v>2024</v>
      </c>
      <c r="K275" t="str">
        <f>TEXT(Transactions[[#This Row],[Date]],"MMMM YYYYY")</f>
        <v>April 2024</v>
      </c>
      <c r="L275" s="5">
        <f>IF(Transactions[[#This Row],[Type]]="Income",Transactions[[#This Row],[Amount]],-Transactions[[#This Row],[Amount]])</f>
        <v>-4507.83</v>
      </c>
      <c r="M275">
        <f>IF(Transactions[[#This Row],[Type]]="Income",1,0)</f>
        <v>0</v>
      </c>
    </row>
    <row r="276" spans="1:13" x14ac:dyDescent="0.3">
      <c r="A276" s="2">
        <v>45402</v>
      </c>
      <c r="B276" s="1" t="s">
        <v>105</v>
      </c>
      <c r="C276" t="s">
        <v>6</v>
      </c>
      <c r="D276" t="s">
        <v>28</v>
      </c>
      <c r="E276" t="s">
        <v>8</v>
      </c>
      <c r="F276" s="5">
        <v>4121.79</v>
      </c>
      <c r="G276" t="s">
        <v>23</v>
      </c>
      <c r="H276">
        <f>MONTH(Transactions[[#This Row],[Date]])</f>
        <v>4</v>
      </c>
      <c r="I276" t="str">
        <f>TEXT(Transactions[[#This Row],[Date]],"MMMM")</f>
        <v>April</v>
      </c>
      <c r="J276">
        <f>YEAR(Transactions[[#This Row],[Date]])</f>
        <v>2024</v>
      </c>
      <c r="K276" t="str">
        <f>TEXT(Transactions[[#This Row],[Date]],"MMMM YYYYY")</f>
        <v>April 2024</v>
      </c>
      <c r="L276" s="5">
        <f>IF(Transactions[[#This Row],[Type]]="Income",Transactions[[#This Row],[Amount]],-Transactions[[#This Row],[Amount]])</f>
        <v>-4121.79</v>
      </c>
      <c r="M276">
        <f>IF(Transactions[[#This Row],[Type]]="Income",1,0)</f>
        <v>0</v>
      </c>
    </row>
    <row r="277" spans="1:13" x14ac:dyDescent="0.3">
      <c r="A277" s="2">
        <v>45403</v>
      </c>
      <c r="B277" s="1" t="s">
        <v>311</v>
      </c>
      <c r="C277" t="s">
        <v>6</v>
      </c>
      <c r="D277" t="s">
        <v>7</v>
      </c>
      <c r="E277" t="s">
        <v>21</v>
      </c>
      <c r="F277" s="5">
        <v>1406.57</v>
      </c>
      <c r="G277" t="s">
        <v>9</v>
      </c>
      <c r="H277">
        <f>MONTH(Transactions[[#This Row],[Date]])</f>
        <v>4</v>
      </c>
      <c r="I277" t="str">
        <f>TEXT(Transactions[[#This Row],[Date]],"MMMM")</f>
        <v>April</v>
      </c>
      <c r="J277">
        <f>YEAR(Transactions[[#This Row],[Date]])</f>
        <v>2024</v>
      </c>
      <c r="K277" t="str">
        <f>TEXT(Transactions[[#This Row],[Date]],"MMMM YYYYY")</f>
        <v>April 2024</v>
      </c>
      <c r="L277" s="5">
        <f>IF(Transactions[[#This Row],[Type]]="Income",Transactions[[#This Row],[Amount]],-Transactions[[#This Row],[Amount]])</f>
        <v>-1406.57</v>
      </c>
      <c r="M277">
        <f>IF(Transactions[[#This Row],[Type]]="Income",1,0)</f>
        <v>0</v>
      </c>
    </row>
    <row r="278" spans="1:13" x14ac:dyDescent="0.3">
      <c r="A278" s="2">
        <v>45404</v>
      </c>
      <c r="B278" s="1" t="s">
        <v>481</v>
      </c>
      <c r="C278" t="s">
        <v>6</v>
      </c>
      <c r="D278" t="s">
        <v>34</v>
      </c>
      <c r="E278" t="s">
        <v>27</v>
      </c>
      <c r="F278" s="5">
        <v>3615</v>
      </c>
      <c r="G278" t="s">
        <v>9</v>
      </c>
      <c r="H278">
        <f>MONTH(Transactions[[#This Row],[Date]])</f>
        <v>4</v>
      </c>
      <c r="I278" t="str">
        <f>TEXT(Transactions[[#This Row],[Date]],"MMMM")</f>
        <v>April</v>
      </c>
      <c r="J278">
        <f>YEAR(Transactions[[#This Row],[Date]])</f>
        <v>2024</v>
      </c>
      <c r="K278" t="str">
        <f>TEXT(Transactions[[#This Row],[Date]],"MMMM YYYYY")</f>
        <v>April 2024</v>
      </c>
      <c r="L278" s="5">
        <f>IF(Transactions[[#This Row],[Type]]="Income",Transactions[[#This Row],[Amount]],-Transactions[[#This Row],[Amount]])</f>
        <v>-3615</v>
      </c>
      <c r="M278">
        <f>IF(Transactions[[#This Row],[Type]]="Income",1,0)</f>
        <v>0</v>
      </c>
    </row>
    <row r="279" spans="1:13" x14ac:dyDescent="0.3">
      <c r="A279" s="2">
        <v>45405</v>
      </c>
      <c r="B279" s="1" t="s">
        <v>419</v>
      </c>
      <c r="C279" t="s">
        <v>6</v>
      </c>
      <c r="D279" t="s">
        <v>16</v>
      </c>
      <c r="E279" t="s">
        <v>8</v>
      </c>
      <c r="F279" s="5">
        <v>4505.09</v>
      </c>
      <c r="G279" t="s">
        <v>19</v>
      </c>
      <c r="H279">
        <f>MONTH(Transactions[[#This Row],[Date]])</f>
        <v>4</v>
      </c>
      <c r="I279" t="str">
        <f>TEXT(Transactions[[#This Row],[Date]],"MMMM")</f>
        <v>April</v>
      </c>
      <c r="J279">
        <f>YEAR(Transactions[[#This Row],[Date]])</f>
        <v>2024</v>
      </c>
      <c r="K279" t="str">
        <f>TEXT(Transactions[[#This Row],[Date]],"MMMM YYYYY")</f>
        <v>April 2024</v>
      </c>
      <c r="L279" s="5">
        <f>IF(Transactions[[#This Row],[Type]]="Income",Transactions[[#This Row],[Amount]],-Transactions[[#This Row],[Amount]])</f>
        <v>-4505.09</v>
      </c>
      <c r="M279">
        <f>IF(Transactions[[#This Row],[Type]]="Income",1,0)</f>
        <v>0</v>
      </c>
    </row>
    <row r="280" spans="1:13" x14ac:dyDescent="0.3">
      <c r="A280" s="2">
        <v>45405</v>
      </c>
      <c r="B280" s="1" t="s">
        <v>303</v>
      </c>
      <c r="C280" t="s">
        <v>6</v>
      </c>
      <c r="D280" t="s">
        <v>31</v>
      </c>
      <c r="E280" t="s">
        <v>25</v>
      </c>
      <c r="F280" s="5">
        <v>3022.56</v>
      </c>
      <c r="G280" t="s">
        <v>9</v>
      </c>
      <c r="H280">
        <f>MONTH(Transactions[[#This Row],[Date]])</f>
        <v>4</v>
      </c>
      <c r="I280" t="str">
        <f>TEXT(Transactions[[#This Row],[Date]],"MMMM")</f>
        <v>April</v>
      </c>
      <c r="J280">
        <f>YEAR(Transactions[[#This Row],[Date]])</f>
        <v>2024</v>
      </c>
      <c r="K280" t="str">
        <f>TEXT(Transactions[[#This Row],[Date]],"MMMM YYYYY")</f>
        <v>April 2024</v>
      </c>
      <c r="L280" s="5">
        <f>IF(Transactions[[#This Row],[Type]]="Income",Transactions[[#This Row],[Amount]],-Transactions[[#This Row],[Amount]])</f>
        <v>-3022.56</v>
      </c>
      <c r="M280">
        <f>IF(Transactions[[#This Row],[Type]]="Income",1,0)</f>
        <v>0</v>
      </c>
    </row>
    <row r="281" spans="1:13" x14ac:dyDescent="0.3">
      <c r="A281" s="2">
        <v>45406</v>
      </c>
      <c r="B281" s="1" t="s">
        <v>482</v>
      </c>
      <c r="C281" t="s">
        <v>6</v>
      </c>
      <c r="D281" t="s">
        <v>16</v>
      </c>
      <c r="E281" t="s">
        <v>30</v>
      </c>
      <c r="F281" s="5">
        <v>2122.91</v>
      </c>
      <c r="G281" t="s">
        <v>23</v>
      </c>
      <c r="H281">
        <f>MONTH(Transactions[[#This Row],[Date]])</f>
        <v>4</v>
      </c>
      <c r="I281" t="str">
        <f>TEXT(Transactions[[#This Row],[Date]],"MMMM")</f>
        <v>April</v>
      </c>
      <c r="J281">
        <f>YEAR(Transactions[[#This Row],[Date]])</f>
        <v>2024</v>
      </c>
      <c r="K281" t="str">
        <f>TEXT(Transactions[[#This Row],[Date]],"MMMM YYYYY")</f>
        <v>April 2024</v>
      </c>
      <c r="L281" s="5">
        <f>IF(Transactions[[#This Row],[Type]]="Income",Transactions[[#This Row],[Amount]],-Transactions[[#This Row],[Amount]])</f>
        <v>-2122.91</v>
      </c>
      <c r="M281">
        <f>IF(Transactions[[#This Row],[Type]]="Income",1,0)</f>
        <v>0</v>
      </c>
    </row>
    <row r="282" spans="1:13" x14ac:dyDescent="0.3">
      <c r="A282" s="2">
        <v>45407</v>
      </c>
      <c r="B282" s="1" t="s">
        <v>481</v>
      </c>
      <c r="C282" t="s">
        <v>6</v>
      </c>
      <c r="D282" t="s">
        <v>16</v>
      </c>
      <c r="E282" t="s">
        <v>20</v>
      </c>
      <c r="F282" s="5">
        <v>3035.6</v>
      </c>
      <c r="G282" t="s">
        <v>19</v>
      </c>
      <c r="H282">
        <f>MONTH(Transactions[[#This Row],[Date]])</f>
        <v>4</v>
      </c>
      <c r="I282" t="str">
        <f>TEXT(Transactions[[#This Row],[Date]],"MMMM")</f>
        <v>April</v>
      </c>
      <c r="J282">
        <f>YEAR(Transactions[[#This Row],[Date]])</f>
        <v>2024</v>
      </c>
      <c r="K282" t="str">
        <f>TEXT(Transactions[[#This Row],[Date]],"MMMM YYYYY")</f>
        <v>April 2024</v>
      </c>
      <c r="L282" s="5">
        <f>IF(Transactions[[#This Row],[Type]]="Income",Transactions[[#This Row],[Amount]],-Transactions[[#This Row],[Amount]])</f>
        <v>-3035.6</v>
      </c>
      <c r="M282">
        <f>IF(Transactions[[#This Row],[Type]]="Income",1,0)</f>
        <v>0</v>
      </c>
    </row>
    <row r="283" spans="1:13" x14ac:dyDescent="0.3">
      <c r="A283" s="2">
        <v>45407</v>
      </c>
      <c r="B283" s="1" t="s">
        <v>73</v>
      </c>
      <c r="C283" t="s">
        <v>6</v>
      </c>
      <c r="D283" t="s">
        <v>26</v>
      </c>
      <c r="E283" t="s">
        <v>25</v>
      </c>
      <c r="F283" s="5">
        <v>873.1</v>
      </c>
      <c r="G283" t="s">
        <v>12</v>
      </c>
      <c r="H283">
        <f>MONTH(Transactions[[#This Row],[Date]])</f>
        <v>4</v>
      </c>
      <c r="I283" t="str">
        <f>TEXT(Transactions[[#This Row],[Date]],"MMMM")</f>
        <v>April</v>
      </c>
      <c r="J283">
        <f>YEAR(Transactions[[#This Row],[Date]])</f>
        <v>2024</v>
      </c>
      <c r="K283" t="str">
        <f>TEXT(Transactions[[#This Row],[Date]],"MMMM YYYYY")</f>
        <v>April 2024</v>
      </c>
      <c r="L283" s="5">
        <f>IF(Transactions[[#This Row],[Type]]="Income",Transactions[[#This Row],[Amount]],-Transactions[[#This Row],[Amount]])</f>
        <v>-873.1</v>
      </c>
      <c r="M283">
        <f>IF(Transactions[[#This Row],[Type]]="Income",1,0)</f>
        <v>0</v>
      </c>
    </row>
    <row r="284" spans="1:13" x14ac:dyDescent="0.3">
      <c r="A284" s="2">
        <v>45408</v>
      </c>
      <c r="B284" s="1" t="s">
        <v>286</v>
      </c>
      <c r="C284" t="s">
        <v>6</v>
      </c>
      <c r="D284" t="s">
        <v>22</v>
      </c>
      <c r="E284" t="s">
        <v>18</v>
      </c>
      <c r="F284" s="5">
        <v>2214.11</v>
      </c>
      <c r="G284" t="s">
        <v>23</v>
      </c>
      <c r="H284">
        <f>MONTH(Transactions[[#This Row],[Date]])</f>
        <v>4</v>
      </c>
      <c r="I284" t="str">
        <f>TEXT(Transactions[[#This Row],[Date]],"MMMM")</f>
        <v>April</v>
      </c>
      <c r="J284">
        <f>YEAR(Transactions[[#This Row],[Date]])</f>
        <v>2024</v>
      </c>
      <c r="K284" t="str">
        <f>TEXT(Transactions[[#This Row],[Date]],"MMMM YYYYY")</f>
        <v>April 2024</v>
      </c>
      <c r="L284" s="5">
        <f>IF(Transactions[[#This Row],[Type]]="Income",Transactions[[#This Row],[Amount]],-Transactions[[#This Row],[Amount]])</f>
        <v>-2214.11</v>
      </c>
      <c r="M284">
        <f>IF(Transactions[[#This Row],[Type]]="Income",1,0)</f>
        <v>0</v>
      </c>
    </row>
    <row r="285" spans="1:13" x14ac:dyDescent="0.3">
      <c r="A285" s="2">
        <v>45409</v>
      </c>
      <c r="B285" s="1" t="s">
        <v>218</v>
      </c>
      <c r="C285" t="s">
        <v>6</v>
      </c>
      <c r="D285" t="s">
        <v>31</v>
      </c>
      <c r="E285" t="s">
        <v>18</v>
      </c>
      <c r="F285" s="5">
        <v>2853.7</v>
      </c>
      <c r="G285" t="s">
        <v>19</v>
      </c>
      <c r="H285">
        <f>MONTH(Transactions[[#This Row],[Date]])</f>
        <v>4</v>
      </c>
      <c r="I285" t="str">
        <f>TEXT(Transactions[[#This Row],[Date]],"MMMM")</f>
        <v>April</v>
      </c>
      <c r="J285">
        <f>YEAR(Transactions[[#This Row],[Date]])</f>
        <v>2024</v>
      </c>
      <c r="K285" t="str">
        <f>TEXT(Transactions[[#This Row],[Date]],"MMMM YYYYY")</f>
        <v>April 2024</v>
      </c>
      <c r="L285" s="5">
        <f>IF(Transactions[[#This Row],[Type]]="Income",Transactions[[#This Row],[Amount]],-Transactions[[#This Row],[Amount]])</f>
        <v>-2853.7</v>
      </c>
      <c r="M285">
        <f>IF(Transactions[[#This Row],[Type]]="Income",1,0)</f>
        <v>0</v>
      </c>
    </row>
    <row r="286" spans="1:13" x14ac:dyDescent="0.3">
      <c r="A286" s="2">
        <v>45410</v>
      </c>
      <c r="B286" s="1" t="s">
        <v>483</v>
      </c>
      <c r="C286" t="s">
        <v>6</v>
      </c>
      <c r="D286" t="s">
        <v>26</v>
      </c>
      <c r="E286" t="s">
        <v>8</v>
      </c>
      <c r="F286" s="5">
        <v>4239.72</v>
      </c>
      <c r="G286" t="s">
        <v>12</v>
      </c>
      <c r="H286">
        <f>MONTH(Transactions[[#This Row],[Date]])</f>
        <v>4</v>
      </c>
      <c r="I286" t="str">
        <f>TEXT(Transactions[[#This Row],[Date]],"MMMM")</f>
        <v>April</v>
      </c>
      <c r="J286">
        <f>YEAR(Transactions[[#This Row],[Date]])</f>
        <v>2024</v>
      </c>
      <c r="K286" t="str">
        <f>TEXT(Transactions[[#This Row],[Date]],"MMMM YYYYY")</f>
        <v>April 2024</v>
      </c>
      <c r="L286" s="5">
        <f>IF(Transactions[[#This Row],[Type]]="Income",Transactions[[#This Row],[Amount]],-Transactions[[#This Row],[Amount]])</f>
        <v>-4239.72</v>
      </c>
      <c r="M286">
        <f>IF(Transactions[[#This Row],[Type]]="Income",1,0)</f>
        <v>0</v>
      </c>
    </row>
    <row r="287" spans="1:13" x14ac:dyDescent="0.3">
      <c r="A287" s="2">
        <v>45410</v>
      </c>
      <c r="B287" s="1" t="s">
        <v>484</v>
      </c>
      <c r="C287" t="s">
        <v>6</v>
      </c>
      <c r="D287" t="s">
        <v>28</v>
      </c>
      <c r="E287" t="s">
        <v>11</v>
      </c>
      <c r="F287" s="5">
        <v>2722.22</v>
      </c>
      <c r="G287" t="s">
        <v>12</v>
      </c>
      <c r="H287">
        <f>MONTH(Transactions[[#This Row],[Date]])</f>
        <v>4</v>
      </c>
      <c r="I287" t="str">
        <f>TEXT(Transactions[[#This Row],[Date]],"MMMM")</f>
        <v>April</v>
      </c>
      <c r="J287">
        <f>YEAR(Transactions[[#This Row],[Date]])</f>
        <v>2024</v>
      </c>
      <c r="K287" t="str">
        <f>TEXT(Transactions[[#This Row],[Date]],"MMMM YYYYY")</f>
        <v>April 2024</v>
      </c>
      <c r="L287" s="5">
        <f>IF(Transactions[[#This Row],[Type]]="Income",Transactions[[#This Row],[Amount]],-Transactions[[#This Row],[Amount]])</f>
        <v>-2722.22</v>
      </c>
      <c r="M287">
        <f>IF(Transactions[[#This Row],[Type]]="Income",1,0)</f>
        <v>0</v>
      </c>
    </row>
    <row r="288" spans="1:13" x14ac:dyDescent="0.3">
      <c r="A288" s="2">
        <v>45410</v>
      </c>
      <c r="B288" s="1" t="s">
        <v>131</v>
      </c>
      <c r="C288" t="s">
        <v>6</v>
      </c>
      <c r="D288" t="s">
        <v>34</v>
      </c>
      <c r="E288" t="s">
        <v>32</v>
      </c>
      <c r="F288" s="5">
        <v>718.26</v>
      </c>
      <c r="G288" t="s">
        <v>23</v>
      </c>
      <c r="H288">
        <f>MONTH(Transactions[[#This Row],[Date]])</f>
        <v>4</v>
      </c>
      <c r="I288" t="str">
        <f>TEXT(Transactions[[#This Row],[Date]],"MMMM")</f>
        <v>April</v>
      </c>
      <c r="J288">
        <f>YEAR(Transactions[[#This Row],[Date]])</f>
        <v>2024</v>
      </c>
      <c r="K288" t="str">
        <f>TEXT(Transactions[[#This Row],[Date]],"MMMM YYYYY")</f>
        <v>April 2024</v>
      </c>
      <c r="L288" s="5">
        <f>IF(Transactions[[#This Row],[Type]]="Income",Transactions[[#This Row],[Amount]],-Transactions[[#This Row],[Amount]])</f>
        <v>-718.26</v>
      </c>
      <c r="M288">
        <f>IF(Transactions[[#This Row],[Type]]="Income",1,0)</f>
        <v>0</v>
      </c>
    </row>
    <row r="289" spans="1:13" x14ac:dyDescent="0.3">
      <c r="A289" s="2">
        <v>45411</v>
      </c>
      <c r="B289" s="1" t="s">
        <v>485</v>
      </c>
      <c r="C289" t="s">
        <v>6</v>
      </c>
      <c r="D289" t="s">
        <v>16</v>
      </c>
      <c r="E289" t="s">
        <v>21</v>
      </c>
      <c r="F289" s="5">
        <v>3866.02</v>
      </c>
      <c r="G289" t="s">
        <v>9</v>
      </c>
      <c r="H289">
        <f>MONTH(Transactions[[#This Row],[Date]])</f>
        <v>4</v>
      </c>
      <c r="I289" t="str">
        <f>TEXT(Transactions[[#This Row],[Date]],"MMMM")</f>
        <v>April</v>
      </c>
      <c r="J289">
        <f>YEAR(Transactions[[#This Row],[Date]])</f>
        <v>2024</v>
      </c>
      <c r="K289" t="str">
        <f>TEXT(Transactions[[#This Row],[Date]],"MMMM YYYYY")</f>
        <v>April 2024</v>
      </c>
      <c r="L289" s="5">
        <f>IF(Transactions[[#This Row],[Type]]="Income",Transactions[[#This Row],[Amount]],-Transactions[[#This Row],[Amount]])</f>
        <v>-3866.02</v>
      </c>
      <c r="M289">
        <f>IF(Transactions[[#This Row],[Type]]="Income",1,0)</f>
        <v>0</v>
      </c>
    </row>
    <row r="290" spans="1:13" x14ac:dyDescent="0.3">
      <c r="A290" s="2">
        <v>45412</v>
      </c>
      <c r="B290" s="1" t="s">
        <v>486</v>
      </c>
      <c r="C290" t="s">
        <v>6</v>
      </c>
      <c r="D290" t="s">
        <v>16</v>
      </c>
      <c r="E290" t="s">
        <v>30</v>
      </c>
      <c r="F290" s="5">
        <v>2093.33</v>
      </c>
      <c r="G290" t="s">
        <v>9</v>
      </c>
      <c r="H290">
        <f>MONTH(Transactions[[#This Row],[Date]])</f>
        <v>4</v>
      </c>
      <c r="I290" t="str">
        <f>TEXT(Transactions[[#This Row],[Date]],"MMMM")</f>
        <v>April</v>
      </c>
      <c r="J290">
        <f>YEAR(Transactions[[#This Row],[Date]])</f>
        <v>2024</v>
      </c>
      <c r="K290" t="str">
        <f>TEXT(Transactions[[#This Row],[Date]],"MMMM YYYYY")</f>
        <v>April 2024</v>
      </c>
      <c r="L290" s="5">
        <f>IF(Transactions[[#This Row],[Type]]="Income",Transactions[[#This Row],[Amount]],-Transactions[[#This Row],[Amount]])</f>
        <v>-2093.33</v>
      </c>
      <c r="M290">
        <f>IF(Transactions[[#This Row],[Type]]="Income",1,0)</f>
        <v>0</v>
      </c>
    </row>
    <row r="291" spans="1:13" x14ac:dyDescent="0.3">
      <c r="A291" s="2">
        <v>45413</v>
      </c>
      <c r="B291" s="1" t="s">
        <v>487</v>
      </c>
      <c r="C291" t="s">
        <v>6</v>
      </c>
      <c r="D291" t="s">
        <v>16</v>
      </c>
      <c r="E291" t="s">
        <v>17</v>
      </c>
      <c r="F291" s="5">
        <v>1397.12</v>
      </c>
      <c r="G291" t="s">
        <v>19</v>
      </c>
      <c r="H291">
        <f>MONTH(Transactions[[#This Row],[Date]])</f>
        <v>5</v>
      </c>
      <c r="I291" t="str">
        <f>TEXT(Transactions[[#This Row],[Date]],"MMMM")</f>
        <v>May</v>
      </c>
      <c r="J291">
        <f>YEAR(Transactions[[#This Row],[Date]])</f>
        <v>2024</v>
      </c>
      <c r="K291" t="str">
        <f>TEXT(Transactions[[#This Row],[Date]],"MMMM YYYYY")</f>
        <v>May 2024</v>
      </c>
      <c r="L291" s="5">
        <f>IF(Transactions[[#This Row],[Type]]="Income",Transactions[[#This Row],[Amount]],-Transactions[[#This Row],[Amount]])</f>
        <v>-1397.12</v>
      </c>
      <c r="M291">
        <f>IF(Transactions[[#This Row],[Type]]="Income",1,0)</f>
        <v>0</v>
      </c>
    </row>
    <row r="292" spans="1:13" x14ac:dyDescent="0.3">
      <c r="A292" s="2">
        <v>45413</v>
      </c>
      <c r="B292" s="1" t="s">
        <v>269</v>
      </c>
      <c r="C292" t="s">
        <v>6</v>
      </c>
      <c r="D292" t="s">
        <v>16</v>
      </c>
      <c r="E292" t="s">
        <v>20</v>
      </c>
      <c r="F292" s="5">
        <v>503.33</v>
      </c>
      <c r="G292" t="s">
        <v>12</v>
      </c>
      <c r="H292">
        <f>MONTH(Transactions[[#This Row],[Date]])</f>
        <v>5</v>
      </c>
      <c r="I292" t="str">
        <f>TEXT(Transactions[[#This Row],[Date]],"MMMM")</f>
        <v>May</v>
      </c>
      <c r="J292">
        <f>YEAR(Transactions[[#This Row],[Date]])</f>
        <v>2024</v>
      </c>
      <c r="K292" t="str">
        <f>TEXT(Transactions[[#This Row],[Date]],"MMMM YYYYY")</f>
        <v>May 2024</v>
      </c>
      <c r="L292" s="5">
        <f>IF(Transactions[[#This Row],[Type]]="Income",Transactions[[#This Row],[Amount]],-Transactions[[#This Row],[Amount]])</f>
        <v>-503.33</v>
      </c>
      <c r="M292">
        <f>IF(Transactions[[#This Row],[Type]]="Income",1,0)</f>
        <v>0</v>
      </c>
    </row>
    <row r="293" spans="1:13" x14ac:dyDescent="0.3">
      <c r="A293" s="2">
        <v>45413</v>
      </c>
      <c r="B293" s="1" t="s">
        <v>488</v>
      </c>
      <c r="C293" t="s">
        <v>13</v>
      </c>
      <c r="D293" t="s">
        <v>37</v>
      </c>
      <c r="E293" t="s">
        <v>14</v>
      </c>
      <c r="F293" s="5">
        <v>53370.1</v>
      </c>
      <c r="G293" t="s">
        <v>15</v>
      </c>
      <c r="H293">
        <f>MONTH(Transactions[[#This Row],[Date]])</f>
        <v>5</v>
      </c>
      <c r="I293" t="str">
        <f>TEXT(Transactions[[#This Row],[Date]],"MMMM")</f>
        <v>May</v>
      </c>
      <c r="J293">
        <f>YEAR(Transactions[[#This Row],[Date]])</f>
        <v>2024</v>
      </c>
      <c r="K293" t="str">
        <f>TEXT(Transactions[[#This Row],[Date]],"MMMM YYYYY")</f>
        <v>May 2024</v>
      </c>
      <c r="L293" s="5">
        <f>IF(Transactions[[#This Row],[Type]]="Income",Transactions[[#This Row],[Amount]],-Transactions[[#This Row],[Amount]])</f>
        <v>53370.1</v>
      </c>
      <c r="M293">
        <f>IF(Transactions[[#This Row],[Type]]="Income",1,0)</f>
        <v>1</v>
      </c>
    </row>
    <row r="294" spans="1:13" x14ac:dyDescent="0.3">
      <c r="A294" s="2">
        <v>45413</v>
      </c>
      <c r="B294" s="1" t="s">
        <v>194</v>
      </c>
      <c r="C294" t="s">
        <v>6</v>
      </c>
      <c r="D294" t="s">
        <v>26</v>
      </c>
      <c r="E294" t="s">
        <v>21</v>
      </c>
      <c r="F294" s="5">
        <v>1269.69</v>
      </c>
      <c r="G294" t="s">
        <v>12</v>
      </c>
      <c r="H294">
        <f>MONTH(Transactions[[#This Row],[Date]])</f>
        <v>5</v>
      </c>
      <c r="I294" t="str">
        <f>TEXT(Transactions[[#This Row],[Date]],"MMMM")</f>
        <v>May</v>
      </c>
      <c r="J294">
        <f>YEAR(Transactions[[#This Row],[Date]])</f>
        <v>2024</v>
      </c>
      <c r="K294" t="str">
        <f>TEXT(Transactions[[#This Row],[Date]],"MMMM YYYYY")</f>
        <v>May 2024</v>
      </c>
      <c r="L294" s="5">
        <f>IF(Transactions[[#This Row],[Type]]="Income",Transactions[[#This Row],[Amount]],-Transactions[[#This Row],[Amount]])</f>
        <v>-1269.69</v>
      </c>
      <c r="M294">
        <f>IF(Transactions[[#This Row],[Type]]="Income",1,0)</f>
        <v>0</v>
      </c>
    </row>
    <row r="295" spans="1:13" x14ac:dyDescent="0.3">
      <c r="A295" s="2">
        <v>45414</v>
      </c>
      <c r="B295" s="1" t="s">
        <v>489</v>
      </c>
      <c r="C295" t="s">
        <v>6</v>
      </c>
      <c r="D295" t="s">
        <v>16</v>
      </c>
      <c r="E295" t="s">
        <v>27</v>
      </c>
      <c r="F295" s="5">
        <v>3468.27</v>
      </c>
      <c r="G295" t="s">
        <v>9</v>
      </c>
      <c r="H295">
        <f>MONTH(Transactions[[#This Row],[Date]])</f>
        <v>5</v>
      </c>
      <c r="I295" t="str">
        <f>TEXT(Transactions[[#This Row],[Date]],"MMMM")</f>
        <v>May</v>
      </c>
      <c r="J295">
        <f>YEAR(Transactions[[#This Row],[Date]])</f>
        <v>2024</v>
      </c>
      <c r="K295" t="str">
        <f>TEXT(Transactions[[#This Row],[Date]],"MMMM YYYYY")</f>
        <v>May 2024</v>
      </c>
      <c r="L295" s="5">
        <f>IF(Transactions[[#This Row],[Type]]="Income",Transactions[[#This Row],[Amount]],-Transactions[[#This Row],[Amount]])</f>
        <v>-3468.27</v>
      </c>
      <c r="M295">
        <f>IF(Transactions[[#This Row],[Type]]="Income",1,0)</f>
        <v>0</v>
      </c>
    </row>
    <row r="296" spans="1:13" x14ac:dyDescent="0.3">
      <c r="A296" s="2">
        <v>45415</v>
      </c>
      <c r="B296" s="1" t="s">
        <v>233</v>
      </c>
      <c r="C296" t="s">
        <v>6</v>
      </c>
      <c r="D296" t="s">
        <v>7</v>
      </c>
      <c r="E296" t="s">
        <v>29</v>
      </c>
      <c r="F296" s="5">
        <v>3634.31</v>
      </c>
      <c r="G296" t="s">
        <v>23</v>
      </c>
      <c r="H296">
        <f>MONTH(Transactions[[#This Row],[Date]])</f>
        <v>5</v>
      </c>
      <c r="I296" t="str">
        <f>TEXT(Transactions[[#This Row],[Date]],"MMMM")</f>
        <v>May</v>
      </c>
      <c r="J296">
        <f>YEAR(Transactions[[#This Row],[Date]])</f>
        <v>2024</v>
      </c>
      <c r="K296" t="str">
        <f>TEXT(Transactions[[#This Row],[Date]],"MMMM YYYYY")</f>
        <v>May 2024</v>
      </c>
      <c r="L296" s="5">
        <f>IF(Transactions[[#This Row],[Type]]="Income",Transactions[[#This Row],[Amount]],-Transactions[[#This Row],[Amount]])</f>
        <v>-3634.31</v>
      </c>
      <c r="M296">
        <f>IF(Transactions[[#This Row],[Type]]="Income",1,0)</f>
        <v>0</v>
      </c>
    </row>
    <row r="297" spans="1:13" x14ac:dyDescent="0.3">
      <c r="A297" s="2">
        <v>45415</v>
      </c>
      <c r="B297" s="1" t="s">
        <v>44</v>
      </c>
      <c r="C297" t="s">
        <v>6</v>
      </c>
      <c r="D297" t="s">
        <v>16</v>
      </c>
      <c r="E297" t="s">
        <v>18</v>
      </c>
      <c r="F297" s="5">
        <v>3804.04</v>
      </c>
      <c r="G297" t="s">
        <v>12</v>
      </c>
      <c r="H297">
        <f>MONTH(Transactions[[#This Row],[Date]])</f>
        <v>5</v>
      </c>
      <c r="I297" t="str">
        <f>TEXT(Transactions[[#This Row],[Date]],"MMMM")</f>
        <v>May</v>
      </c>
      <c r="J297">
        <f>YEAR(Transactions[[#This Row],[Date]])</f>
        <v>2024</v>
      </c>
      <c r="K297" t="str">
        <f>TEXT(Transactions[[#This Row],[Date]],"MMMM YYYYY")</f>
        <v>May 2024</v>
      </c>
      <c r="L297" s="5">
        <f>IF(Transactions[[#This Row],[Type]]="Income",Transactions[[#This Row],[Amount]],-Transactions[[#This Row],[Amount]])</f>
        <v>-3804.04</v>
      </c>
      <c r="M297">
        <f>IF(Transactions[[#This Row],[Type]]="Income",1,0)</f>
        <v>0</v>
      </c>
    </row>
    <row r="298" spans="1:13" x14ac:dyDescent="0.3">
      <c r="A298" s="2">
        <v>45415</v>
      </c>
      <c r="B298" s="1" t="s">
        <v>490</v>
      </c>
      <c r="C298" t="s">
        <v>6</v>
      </c>
      <c r="D298" t="s">
        <v>10</v>
      </c>
      <c r="E298" t="s">
        <v>21</v>
      </c>
      <c r="F298" s="5">
        <v>4521.6499999999996</v>
      </c>
      <c r="G298" t="s">
        <v>23</v>
      </c>
      <c r="H298">
        <f>MONTH(Transactions[[#This Row],[Date]])</f>
        <v>5</v>
      </c>
      <c r="I298" t="str">
        <f>TEXT(Transactions[[#This Row],[Date]],"MMMM")</f>
        <v>May</v>
      </c>
      <c r="J298">
        <f>YEAR(Transactions[[#This Row],[Date]])</f>
        <v>2024</v>
      </c>
      <c r="K298" t="str">
        <f>TEXT(Transactions[[#This Row],[Date]],"MMMM YYYYY")</f>
        <v>May 2024</v>
      </c>
      <c r="L298" s="5">
        <f>IF(Transactions[[#This Row],[Type]]="Income",Transactions[[#This Row],[Amount]],-Transactions[[#This Row],[Amount]])</f>
        <v>-4521.6499999999996</v>
      </c>
      <c r="M298">
        <f>IF(Transactions[[#This Row],[Type]]="Income",1,0)</f>
        <v>0</v>
      </c>
    </row>
    <row r="299" spans="1:13" x14ac:dyDescent="0.3">
      <c r="A299" s="2">
        <v>45416</v>
      </c>
      <c r="B299" s="1" t="s">
        <v>491</v>
      </c>
      <c r="C299" t="s">
        <v>6</v>
      </c>
      <c r="D299" t="s">
        <v>34</v>
      </c>
      <c r="E299" t="s">
        <v>21</v>
      </c>
      <c r="F299" s="5">
        <v>4723.09</v>
      </c>
      <c r="G299" t="s">
        <v>12</v>
      </c>
      <c r="H299">
        <f>MONTH(Transactions[[#This Row],[Date]])</f>
        <v>5</v>
      </c>
      <c r="I299" t="str">
        <f>TEXT(Transactions[[#This Row],[Date]],"MMMM")</f>
        <v>May</v>
      </c>
      <c r="J299">
        <f>YEAR(Transactions[[#This Row],[Date]])</f>
        <v>2024</v>
      </c>
      <c r="K299" t="str">
        <f>TEXT(Transactions[[#This Row],[Date]],"MMMM YYYYY")</f>
        <v>May 2024</v>
      </c>
      <c r="L299" s="5">
        <f>IF(Transactions[[#This Row],[Type]]="Income",Transactions[[#This Row],[Amount]],-Transactions[[#This Row],[Amount]])</f>
        <v>-4723.09</v>
      </c>
      <c r="M299">
        <f>IF(Transactions[[#This Row],[Type]]="Income",1,0)</f>
        <v>0</v>
      </c>
    </row>
    <row r="300" spans="1:13" x14ac:dyDescent="0.3">
      <c r="A300" s="2">
        <v>45416</v>
      </c>
      <c r="B300" s="1" t="s">
        <v>233</v>
      </c>
      <c r="C300" t="s">
        <v>6</v>
      </c>
      <c r="D300" t="s">
        <v>16</v>
      </c>
      <c r="E300" t="s">
        <v>29</v>
      </c>
      <c r="F300" s="5">
        <v>4996.8</v>
      </c>
      <c r="G300" t="s">
        <v>19</v>
      </c>
      <c r="H300">
        <f>MONTH(Transactions[[#This Row],[Date]])</f>
        <v>5</v>
      </c>
      <c r="I300" t="str">
        <f>TEXT(Transactions[[#This Row],[Date]],"MMMM")</f>
        <v>May</v>
      </c>
      <c r="J300">
        <f>YEAR(Transactions[[#This Row],[Date]])</f>
        <v>2024</v>
      </c>
      <c r="K300" t="str">
        <f>TEXT(Transactions[[#This Row],[Date]],"MMMM YYYYY")</f>
        <v>May 2024</v>
      </c>
      <c r="L300" s="5">
        <f>IF(Transactions[[#This Row],[Type]]="Income",Transactions[[#This Row],[Amount]],-Transactions[[#This Row],[Amount]])</f>
        <v>-4996.8</v>
      </c>
      <c r="M300">
        <f>IF(Transactions[[#This Row],[Type]]="Income",1,0)</f>
        <v>0</v>
      </c>
    </row>
    <row r="301" spans="1:13" x14ac:dyDescent="0.3">
      <c r="A301" s="2">
        <v>45416</v>
      </c>
      <c r="B301" s="1" t="s">
        <v>271</v>
      </c>
      <c r="C301" t="s">
        <v>6</v>
      </c>
      <c r="D301" t="s">
        <v>26</v>
      </c>
      <c r="E301" t="s">
        <v>27</v>
      </c>
      <c r="F301" s="5">
        <v>1598.63</v>
      </c>
      <c r="G301" t="s">
        <v>12</v>
      </c>
      <c r="H301">
        <f>MONTH(Transactions[[#This Row],[Date]])</f>
        <v>5</v>
      </c>
      <c r="I301" t="str">
        <f>TEXT(Transactions[[#This Row],[Date]],"MMMM")</f>
        <v>May</v>
      </c>
      <c r="J301">
        <f>YEAR(Transactions[[#This Row],[Date]])</f>
        <v>2024</v>
      </c>
      <c r="K301" t="str">
        <f>TEXT(Transactions[[#This Row],[Date]],"MMMM YYYYY")</f>
        <v>May 2024</v>
      </c>
      <c r="L301" s="5">
        <f>IF(Transactions[[#This Row],[Type]]="Income",Transactions[[#This Row],[Amount]],-Transactions[[#This Row],[Amount]])</f>
        <v>-1598.63</v>
      </c>
      <c r="M301">
        <f>IF(Transactions[[#This Row],[Type]]="Income",1,0)</f>
        <v>0</v>
      </c>
    </row>
    <row r="302" spans="1:13" x14ac:dyDescent="0.3">
      <c r="A302" s="2">
        <v>45417</v>
      </c>
      <c r="B302" s="1" t="s">
        <v>492</v>
      </c>
      <c r="C302" t="s">
        <v>6</v>
      </c>
      <c r="D302" t="s">
        <v>31</v>
      </c>
      <c r="E302" t="s">
        <v>17</v>
      </c>
      <c r="F302" s="5">
        <v>4625.76</v>
      </c>
      <c r="G302" t="s">
        <v>19</v>
      </c>
      <c r="H302">
        <f>MONTH(Transactions[[#This Row],[Date]])</f>
        <v>5</v>
      </c>
      <c r="I302" t="str">
        <f>TEXT(Transactions[[#This Row],[Date]],"MMMM")</f>
        <v>May</v>
      </c>
      <c r="J302">
        <f>YEAR(Transactions[[#This Row],[Date]])</f>
        <v>2024</v>
      </c>
      <c r="K302" t="str">
        <f>TEXT(Transactions[[#This Row],[Date]],"MMMM YYYYY")</f>
        <v>May 2024</v>
      </c>
      <c r="L302" s="5">
        <f>IF(Transactions[[#This Row],[Type]]="Income",Transactions[[#This Row],[Amount]],-Transactions[[#This Row],[Amount]])</f>
        <v>-4625.76</v>
      </c>
      <c r="M302">
        <f>IF(Transactions[[#This Row],[Type]]="Income",1,0)</f>
        <v>0</v>
      </c>
    </row>
    <row r="303" spans="1:13" x14ac:dyDescent="0.3">
      <c r="A303" s="2">
        <v>45418</v>
      </c>
      <c r="B303" s="1" t="s">
        <v>291</v>
      </c>
      <c r="C303" t="s">
        <v>6</v>
      </c>
      <c r="D303" t="s">
        <v>16</v>
      </c>
      <c r="E303" t="s">
        <v>18</v>
      </c>
      <c r="F303" s="5">
        <v>1188.54</v>
      </c>
      <c r="G303" t="s">
        <v>23</v>
      </c>
      <c r="H303">
        <f>MONTH(Transactions[[#This Row],[Date]])</f>
        <v>5</v>
      </c>
      <c r="I303" t="str">
        <f>TEXT(Transactions[[#This Row],[Date]],"MMMM")</f>
        <v>May</v>
      </c>
      <c r="J303">
        <f>YEAR(Transactions[[#This Row],[Date]])</f>
        <v>2024</v>
      </c>
      <c r="K303" t="str">
        <f>TEXT(Transactions[[#This Row],[Date]],"MMMM YYYYY")</f>
        <v>May 2024</v>
      </c>
      <c r="L303" s="5">
        <f>IF(Transactions[[#This Row],[Type]]="Income",Transactions[[#This Row],[Amount]],-Transactions[[#This Row],[Amount]])</f>
        <v>-1188.54</v>
      </c>
      <c r="M303">
        <f>IF(Transactions[[#This Row],[Type]]="Income",1,0)</f>
        <v>0</v>
      </c>
    </row>
    <row r="304" spans="1:13" x14ac:dyDescent="0.3">
      <c r="A304" s="2">
        <v>45418</v>
      </c>
      <c r="B304" s="1" t="s">
        <v>493</v>
      </c>
      <c r="C304" t="s">
        <v>6</v>
      </c>
      <c r="D304" t="s">
        <v>10</v>
      </c>
      <c r="E304" t="s">
        <v>25</v>
      </c>
      <c r="F304" s="5">
        <v>2636.05</v>
      </c>
      <c r="G304" t="s">
        <v>12</v>
      </c>
      <c r="H304">
        <f>MONTH(Transactions[[#This Row],[Date]])</f>
        <v>5</v>
      </c>
      <c r="I304" t="str">
        <f>TEXT(Transactions[[#This Row],[Date]],"MMMM")</f>
        <v>May</v>
      </c>
      <c r="J304">
        <f>YEAR(Transactions[[#This Row],[Date]])</f>
        <v>2024</v>
      </c>
      <c r="K304" t="str">
        <f>TEXT(Transactions[[#This Row],[Date]],"MMMM YYYYY")</f>
        <v>May 2024</v>
      </c>
      <c r="L304" s="5">
        <f>IF(Transactions[[#This Row],[Type]]="Income",Transactions[[#This Row],[Amount]],-Transactions[[#This Row],[Amount]])</f>
        <v>-2636.05</v>
      </c>
      <c r="M304">
        <f>IF(Transactions[[#This Row],[Type]]="Income",1,0)</f>
        <v>0</v>
      </c>
    </row>
    <row r="305" spans="1:13" x14ac:dyDescent="0.3">
      <c r="A305" s="2">
        <v>45418</v>
      </c>
      <c r="B305" s="1" t="s">
        <v>494</v>
      </c>
      <c r="C305" t="s">
        <v>6</v>
      </c>
      <c r="D305" t="s">
        <v>33</v>
      </c>
      <c r="E305" t="s">
        <v>25</v>
      </c>
      <c r="F305" s="5">
        <v>3738.07</v>
      </c>
      <c r="G305" t="s">
        <v>23</v>
      </c>
      <c r="H305">
        <f>MONTH(Transactions[[#This Row],[Date]])</f>
        <v>5</v>
      </c>
      <c r="I305" t="str">
        <f>TEXT(Transactions[[#This Row],[Date]],"MMMM")</f>
        <v>May</v>
      </c>
      <c r="J305">
        <f>YEAR(Transactions[[#This Row],[Date]])</f>
        <v>2024</v>
      </c>
      <c r="K305" t="str">
        <f>TEXT(Transactions[[#This Row],[Date]],"MMMM YYYYY")</f>
        <v>May 2024</v>
      </c>
      <c r="L305" s="5">
        <f>IF(Transactions[[#This Row],[Type]]="Income",Transactions[[#This Row],[Amount]],-Transactions[[#This Row],[Amount]])</f>
        <v>-3738.07</v>
      </c>
      <c r="M305">
        <f>IF(Transactions[[#This Row],[Type]]="Income",1,0)</f>
        <v>0</v>
      </c>
    </row>
    <row r="306" spans="1:13" x14ac:dyDescent="0.3">
      <c r="A306" s="2">
        <v>45419</v>
      </c>
      <c r="B306" s="1" t="s">
        <v>211</v>
      </c>
      <c r="C306" t="s">
        <v>6</v>
      </c>
      <c r="D306" t="s">
        <v>16</v>
      </c>
      <c r="E306" t="s">
        <v>20</v>
      </c>
      <c r="F306" s="5">
        <v>2674.81</v>
      </c>
      <c r="G306" t="s">
        <v>19</v>
      </c>
      <c r="H306">
        <f>MONTH(Transactions[[#This Row],[Date]])</f>
        <v>5</v>
      </c>
      <c r="I306" t="str">
        <f>TEXT(Transactions[[#This Row],[Date]],"MMMM")</f>
        <v>May</v>
      </c>
      <c r="J306">
        <f>YEAR(Transactions[[#This Row],[Date]])</f>
        <v>2024</v>
      </c>
      <c r="K306" t="str">
        <f>TEXT(Transactions[[#This Row],[Date]],"MMMM YYYYY")</f>
        <v>May 2024</v>
      </c>
      <c r="L306" s="5">
        <f>IF(Transactions[[#This Row],[Type]]="Income",Transactions[[#This Row],[Amount]],-Transactions[[#This Row],[Amount]])</f>
        <v>-2674.81</v>
      </c>
      <c r="M306">
        <f>IF(Transactions[[#This Row],[Type]]="Income",1,0)</f>
        <v>0</v>
      </c>
    </row>
    <row r="307" spans="1:13" x14ac:dyDescent="0.3">
      <c r="A307" s="2">
        <v>45420</v>
      </c>
      <c r="B307" s="1" t="s">
        <v>194</v>
      </c>
      <c r="C307" t="s">
        <v>6</v>
      </c>
      <c r="D307" t="s">
        <v>24</v>
      </c>
      <c r="E307" t="s">
        <v>29</v>
      </c>
      <c r="F307" s="5">
        <v>1610.69</v>
      </c>
      <c r="G307" t="s">
        <v>9</v>
      </c>
      <c r="H307">
        <f>MONTH(Transactions[[#This Row],[Date]])</f>
        <v>5</v>
      </c>
      <c r="I307" t="str">
        <f>TEXT(Transactions[[#This Row],[Date]],"MMMM")</f>
        <v>May</v>
      </c>
      <c r="J307">
        <f>YEAR(Transactions[[#This Row],[Date]])</f>
        <v>2024</v>
      </c>
      <c r="K307" t="str">
        <f>TEXT(Transactions[[#This Row],[Date]],"MMMM YYYYY")</f>
        <v>May 2024</v>
      </c>
      <c r="L307" s="5">
        <f>IF(Transactions[[#This Row],[Type]]="Income",Transactions[[#This Row],[Amount]],-Transactions[[#This Row],[Amount]])</f>
        <v>-1610.69</v>
      </c>
      <c r="M307">
        <f>IF(Transactions[[#This Row],[Type]]="Income",1,0)</f>
        <v>0</v>
      </c>
    </row>
    <row r="308" spans="1:13" x14ac:dyDescent="0.3">
      <c r="A308" s="2">
        <v>45420</v>
      </c>
      <c r="B308" s="1" t="s">
        <v>495</v>
      </c>
      <c r="C308" t="s">
        <v>6</v>
      </c>
      <c r="D308" t="s">
        <v>26</v>
      </c>
      <c r="E308" t="s">
        <v>32</v>
      </c>
      <c r="F308" s="5">
        <v>1627.82</v>
      </c>
      <c r="G308" t="s">
        <v>19</v>
      </c>
      <c r="H308">
        <f>MONTH(Transactions[[#This Row],[Date]])</f>
        <v>5</v>
      </c>
      <c r="I308" t="str">
        <f>TEXT(Transactions[[#This Row],[Date]],"MMMM")</f>
        <v>May</v>
      </c>
      <c r="J308">
        <f>YEAR(Transactions[[#This Row],[Date]])</f>
        <v>2024</v>
      </c>
      <c r="K308" t="str">
        <f>TEXT(Transactions[[#This Row],[Date]],"MMMM YYYYY")</f>
        <v>May 2024</v>
      </c>
      <c r="L308" s="5">
        <f>IF(Transactions[[#This Row],[Type]]="Income",Transactions[[#This Row],[Amount]],-Transactions[[#This Row],[Amount]])</f>
        <v>-1627.82</v>
      </c>
      <c r="M308">
        <f>IF(Transactions[[#This Row],[Type]]="Income",1,0)</f>
        <v>0</v>
      </c>
    </row>
    <row r="309" spans="1:13" x14ac:dyDescent="0.3">
      <c r="A309" s="2">
        <v>45420</v>
      </c>
      <c r="B309" s="1" t="s">
        <v>496</v>
      </c>
      <c r="C309" t="s">
        <v>6</v>
      </c>
      <c r="D309" t="s">
        <v>26</v>
      </c>
      <c r="E309" t="s">
        <v>27</v>
      </c>
      <c r="F309" s="5">
        <v>4389.49</v>
      </c>
      <c r="G309" t="s">
        <v>19</v>
      </c>
      <c r="H309">
        <f>MONTH(Transactions[[#This Row],[Date]])</f>
        <v>5</v>
      </c>
      <c r="I309" t="str">
        <f>TEXT(Transactions[[#This Row],[Date]],"MMMM")</f>
        <v>May</v>
      </c>
      <c r="J309">
        <f>YEAR(Transactions[[#This Row],[Date]])</f>
        <v>2024</v>
      </c>
      <c r="K309" t="str">
        <f>TEXT(Transactions[[#This Row],[Date]],"MMMM YYYYY")</f>
        <v>May 2024</v>
      </c>
      <c r="L309" s="5">
        <f>IF(Transactions[[#This Row],[Type]]="Income",Transactions[[#This Row],[Amount]],-Transactions[[#This Row],[Amount]])</f>
        <v>-4389.49</v>
      </c>
      <c r="M309">
        <f>IF(Transactions[[#This Row],[Type]]="Income",1,0)</f>
        <v>0</v>
      </c>
    </row>
    <row r="310" spans="1:13" x14ac:dyDescent="0.3">
      <c r="A310" s="2">
        <v>45421</v>
      </c>
      <c r="B310" s="1" t="s">
        <v>318</v>
      </c>
      <c r="C310" t="s">
        <v>6</v>
      </c>
      <c r="D310" t="s">
        <v>16</v>
      </c>
      <c r="E310" t="s">
        <v>11</v>
      </c>
      <c r="F310" s="5">
        <v>310.77999999999997</v>
      </c>
      <c r="G310" t="s">
        <v>9</v>
      </c>
      <c r="H310">
        <f>MONTH(Transactions[[#This Row],[Date]])</f>
        <v>5</v>
      </c>
      <c r="I310" t="str">
        <f>TEXT(Transactions[[#This Row],[Date]],"MMMM")</f>
        <v>May</v>
      </c>
      <c r="J310">
        <f>YEAR(Transactions[[#This Row],[Date]])</f>
        <v>2024</v>
      </c>
      <c r="K310" t="str">
        <f>TEXT(Transactions[[#This Row],[Date]],"MMMM YYYYY")</f>
        <v>May 2024</v>
      </c>
      <c r="L310" s="5">
        <f>IF(Transactions[[#This Row],[Type]]="Income",Transactions[[#This Row],[Amount]],-Transactions[[#This Row],[Amount]])</f>
        <v>-310.77999999999997</v>
      </c>
      <c r="M310">
        <f>IF(Transactions[[#This Row],[Type]]="Income",1,0)</f>
        <v>0</v>
      </c>
    </row>
    <row r="311" spans="1:13" x14ac:dyDescent="0.3">
      <c r="A311" s="2">
        <v>45421</v>
      </c>
      <c r="B311" s="1" t="s">
        <v>242</v>
      </c>
      <c r="C311" t="s">
        <v>6</v>
      </c>
      <c r="D311" t="s">
        <v>24</v>
      </c>
      <c r="E311" t="s">
        <v>25</v>
      </c>
      <c r="F311" s="5">
        <v>155.28</v>
      </c>
      <c r="G311" t="s">
        <v>12</v>
      </c>
      <c r="H311">
        <f>MONTH(Transactions[[#This Row],[Date]])</f>
        <v>5</v>
      </c>
      <c r="I311" t="str">
        <f>TEXT(Transactions[[#This Row],[Date]],"MMMM")</f>
        <v>May</v>
      </c>
      <c r="J311">
        <f>YEAR(Transactions[[#This Row],[Date]])</f>
        <v>2024</v>
      </c>
      <c r="K311" t="str">
        <f>TEXT(Transactions[[#This Row],[Date]],"MMMM YYYYY")</f>
        <v>May 2024</v>
      </c>
      <c r="L311" s="5">
        <f>IF(Transactions[[#This Row],[Type]]="Income",Transactions[[#This Row],[Amount]],-Transactions[[#This Row],[Amount]])</f>
        <v>-155.28</v>
      </c>
      <c r="M311">
        <f>IF(Transactions[[#This Row],[Type]]="Income",1,0)</f>
        <v>0</v>
      </c>
    </row>
    <row r="312" spans="1:13" x14ac:dyDescent="0.3">
      <c r="A312" s="2">
        <v>45421</v>
      </c>
      <c r="B312" s="1" t="s">
        <v>142</v>
      </c>
      <c r="C312" t="s">
        <v>6</v>
      </c>
      <c r="D312" t="s">
        <v>16</v>
      </c>
      <c r="E312" t="s">
        <v>25</v>
      </c>
      <c r="F312" s="5">
        <v>4698.3900000000003</v>
      </c>
      <c r="G312" t="s">
        <v>12</v>
      </c>
      <c r="H312">
        <f>MONTH(Transactions[[#This Row],[Date]])</f>
        <v>5</v>
      </c>
      <c r="I312" t="str">
        <f>TEXT(Transactions[[#This Row],[Date]],"MMMM")</f>
        <v>May</v>
      </c>
      <c r="J312">
        <f>YEAR(Transactions[[#This Row],[Date]])</f>
        <v>2024</v>
      </c>
      <c r="K312" t="str">
        <f>TEXT(Transactions[[#This Row],[Date]],"MMMM YYYYY")</f>
        <v>May 2024</v>
      </c>
      <c r="L312" s="5">
        <f>IF(Transactions[[#This Row],[Type]]="Income",Transactions[[#This Row],[Amount]],-Transactions[[#This Row],[Amount]])</f>
        <v>-4698.3900000000003</v>
      </c>
      <c r="M312">
        <f>IF(Transactions[[#This Row],[Type]]="Income",1,0)</f>
        <v>0</v>
      </c>
    </row>
    <row r="313" spans="1:13" x14ac:dyDescent="0.3">
      <c r="A313" s="2">
        <v>45422</v>
      </c>
      <c r="B313" s="1" t="s">
        <v>297</v>
      </c>
      <c r="C313" t="s">
        <v>6</v>
      </c>
      <c r="D313" t="s">
        <v>16</v>
      </c>
      <c r="E313" t="s">
        <v>21</v>
      </c>
      <c r="F313" s="5">
        <v>2924.75</v>
      </c>
      <c r="G313" t="s">
        <v>23</v>
      </c>
      <c r="H313">
        <f>MONTH(Transactions[[#This Row],[Date]])</f>
        <v>5</v>
      </c>
      <c r="I313" t="str">
        <f>TEXT(Transactions[[#This Row],[Date]],"MMMM")</f>
        <v>May</v>
      </c>
      <c r="J313">
        <f>YEAR(Transactions[[#This Row],[Date]])</f>
        <v>2024</v>
      </c>
      <c r="K313" t="str">
        <f>TEXT(Transactions[[#This Row],[Date]],"MMMM YYYYY")</f>
        <v>May 2024</v>
      </c>
      <c r="L313" s="5">
        <f>IF(Transactions[[#This Row],[Type]]="Income",Transactions[[#This Row],[Amount]],-Transactions[[#This Row],[Amount]])</f>
        <v>-2924.75</v>
      </c>
      <c r="M313">
        <f>IF(Transactions[[#This Row],[Type]]="Income",1,0)</f>
        <v>0</v>
      </c>
    </row>
    <row r="314" spans="1:13" x14ac:dyDescent="0.3">
      <c r="A314" s="2">
        <v>45423</v>
      </c>
      <c r="B314" s="1" t="s">
        <v>104</v>
      </c>
      <c r="C314" t="s">
        <v>6</v>
      </c>
      <c r="D314" t="s">
        <v>22</v>
      </c>
      <c r="E314" t="s">
        <v>21</v>
      </c>
      <c r="F314" s="5">
        <v>1715.03</v>
      </c>
      <c r="G314" t="s">
        <v>23</v>
      </c>
      <c r="H314">
        <f>MONTH(Transactions[[#This Row],[Date]])</f>
        <v>5</v>
      </c>
      <c r="I314" t="str">
        <f>TEXT(Transactions[[#This Row],[Date]],"MMMM")</f>
        <v>May</v>
      </c>
      <c r="J314">
        <f>YEAR(Transactions[[#This Row],[Date]])</f>
        <v>2024</v>
      </c>
      <c r="K314" t="str">
        <f>TEXT(Transactions[[#This Row],[Date]],"MMMM YYYYY")</f>
        <v>May 2024</v>
      </c>
      <c r="L314" s="5">
        <f>IF(Transactions[[#This Row],[Type]]="Income",Transactions[[#This Row],[Amount]],-Transactions[[#This Row],[Amount]])</f>
        <v>-1715.03</v>
      </c>
      <c r="M314">
        <f>IF(Transactions[[#This Row],[Type]]="Income",1,0)</f>
        <v>0</v>
      </c>
    </row>
    <row r="315" spans="1:13" x14ac:dyDescent="0.3">
      <c r="A315" s="2">
        <v>45423</v>
      </c>
      <c r="B315" s="1" t="s">
        <v>497</v>
      </c>
      <c r="C315" t="s">
        <v>6</v>
      </c>
      <c r="D315" t="s">
        <v>31</v>
      </c>
      <c r="E315" t="s">
        <v>30</v>
      </c>
      <c r="F315" s="5">
        <v>596.85</v>
      </c>
      <c r="G315" t="s">
        <v>19</v>
      </c>
      <c r="H315">
        <f>MONTH(Transactions[[#This Row],[Date]])</f>
        <v>5</v>
      </c>
      <c r="I315" t="str">
        <f>TEXT(Transactions[[#This Row],[Date]],"MMMM")</f>
        <v>May</v>
      </c>
      <c r="J315">
        <f>YEAR(Transactions[[#This Row],[Date]])</f>
        <v>2024</v>
      </c>
      <c r="K315" t="str">
        <f>TEXT(Transactions[[#This Row],[Date]],"MMMM YYYYY")</f>
        <v>May 2024</v>
      </c>
      <c r="L315" s="5">
        <f>IF(Transactions[[#This Row],[Type]]="Income",Transactions[[#This Row],[Amount]],-Transactions[[#This Row],[Amount]])</f>
        <v>-596.85</v>
      </c>
      <c r="M315">
        <f>IF(Transactions[[#This Row],[Type]]="Income",1,0)</f>
        <v>0</v>
      </c>
    </row>
    <row r="316" spans="1:13" x14ac:dyDescent="0.3">
      <c r="A316" s="2">
        <v>45423</v>
      </c>
      <c r="B316" s="1" t="s">
        <v>498</v>
      </c>
      <c r="C316" t="s">
        <v>6</v>
      </c>
      <c r="D316" t="s">
        <v>28</v>
      </c>
      <c r="E316" t="s">
        <v>25</v>
      </c>
      <c r="F316" s="5">
        <v>1516.73</v>
      </c>
      <c r="G316" t="s">
        <v>19</v>
      </c>
      <c r="H316">
        <f>MONTH(Transactions[[#This Row],[Date]])</f>
        <v>5</v>
      </c>
      <c r="I316" t="str">
        <f>TEXT(Transactions[[#This Row],[Date]],"MMMM")</f>
        <v>May</v>
      </c>
      <c r="J316">
        <f>YEAR(Transactions[[#This Row],[Date]])</f>
        <v>2024</v>
      </c>
      <c r="K316" t="str">
        <f>TEXT(Transactions[[#This Row],[Date]],"MMMM YYYYY")</f>
        <v>May 2024</v>
      </c>
      <c r="L316" s="5">
        <f>IF(Transactions[[#This Row],[Type]]="Income",Transactions[[#This Row],[Amount]],-Transactions[[#This Row],[Amount]])</f>
        <v>-1516.73</v>
      </c>
      <c r="M316">
        <f>IF(Transactions[[#This Row],[Type]]="Income",1,0)</f>
        <v>0</v>
      </c>
    </row>
    <row r="317" spans="1:13" x14ac:dyDescent="0.3">
      <c r="A317" s="2">
        <v>45424</v>
      </c>
      <c r="B317" s="1" t="s">
        <v>274</v>
      </c>
      <c r="C317" t="s">
        <v>6</v>
      </c>
      <c r="D317" t="s">
        <v>16</v>
      </c>
      <c r="E317" t="s">
        <v>30</v>
      </c>
      <c r="F317" s="5">
        <v>4556.18</v>
      </c>
      <c r="G317" t="s">
        <v>12</v>
      </c>
      <c r="H317">
        <f>MONTH(Transactions[[#This Row],[Date]])</f>
        <v>5</v>
      </c>
      <c r="I317" t="str">
        <f>TEXT(Transactions[[#This Row],[Date]],"MMMM")</f>
        <v>May</v>
      </c>
      <c r="J317">
        <f>YEAR(Transactions[[#This Row],[Date]])</f>
        <v>2024</v>
      </c>
      <c r="K317" t="str">
        <f>TEXT(Transactions[[#This Row],[Date]],"MMMM YYYYY")</f>
        <v>May 2024</v>
      </c>
      <c r="L317" s="5">
        <f>IF(Transactions[[#This Row],[Type]]="Income",Transactions[[#This Row],[Amount]],-Transactions[[#This Row],[Amount]])</f>
        <v>-4556.18</v>
      </c>
      <c r="M317">
        <f>IF(Transactions[[#This Row],[Type]]="Income",1,0)</f>
        <v>0</v>
      </c>
    </row>
    <row r="318" spans="1:13" x14ac:dyDescent="0.3">
      <c r="A318" s="2">
        <v>45425</v>
      </c>
      <c r="B318" s="1" t="s">
        <v>499</v>
      </c>
      <c r="C318" t="s">
        <v>6</v>
      </c>
      <c r="D318" t="s">
        <v>16</v>
      </c>
      <c r="E318" t="s">
        <v>21</v>
      </c>
      <c r="F318" s="5">
        <v>3414.25</v>
      </c>
      <c r="G318" t="s">
        <v>23</v>
      </c>
      <c r="H318">
        <f>MONTH(Transactions[[#This Row],[Date]])</f>
        <v>5</v>
      </c>
      <c r="I318" t="str">
        <f>TEXT(Transactions[[#This Row],[Date]],"MMMM")</f>
        <v>May</v>
      </c>
      <c r="J318">
        <f>YEAR(Transactions[[#This Row],[Date]])</f>
        <v>2024</v>
      </c>
      <c r="K318" t="str">
        <f>TEXT(Transactions[[#This Row],[Date]],"MMMM YYYYY")</f>
        <v>May 2024</v>
      </c>
      <c r="L318" s="5">
        <f>IF(Transactions[[#This Row],[Type]]="Income",Transactions[[#This Row],[Amount]],-Transactions[[#This Row],[Amount]])</f>
        <v>-3414.25</v>
      </c>
      <c r="M318">
        <f>IF(Transactions[[#This Row],[Type]]="Income",1,0)</f>
        <v>0</v>
      </c>
    </row>
    <row r="319" spans="1:13" x14ac:dyDescent="0.3">
      <c r="A319" s="2">
        <v>45426</v>
      </c>
      <c r="B319" s="1" t="s">
        <v>239</v>
      </c>
      <c r="C319" t="s">
        <v>6</v>
      </c>
      <c r="D319" t="s">
        <v>35</v>
      </c>
      <c r="E319" t="s">
        <v>20</v>
      </c>
      <c r="F319" s="5">
        <v>492.58</v>
      </c>
      <c r="G319" t="s">
        <v>19</v>
      </c>
      <c r="H319">
        <f>MONTH(Transactions[[#This Row],[Date]])</f>
        <v>5</v>
      </c>
      <c r="I319" t="str">
        <f>TEXT(Transactions[[#This Row],[Date]],"MMMM")</f>
        <v>May</v>
      </c>
      <c r="J319">
        <f>YEAR(Transactions[[#This Row],[Date]])</f>
        <v>2024</v>
      </c>
      <c r="K319" t="str">
        <f>TEXT(Transactions[[#This Row],[Date]],"MMMM YYYYY")</f>
        <v>May 2024</v>
      </c>
      <c r="L319" s="5">
        <f>IF(Transactions[[#This Row],[Type]]="Income",Transactions[[#This Row],[Amount]],-Transactions[[#This Row],[Amount]])</f>
        <v>-492.58</v>
      </c>
      <c r="M319">
        <f>IF(Transactions[[#This Row],[Type]]="Income",1,0)</f>
        <v>0</v>
      </c>
    </row>
    <row r="320" spans="1:13" x14ac:dyDescent="0.3">
      <c r="A320" s="2">
        <v>45426</v>
      </c>
      <c r="B320" s="1" t="s">
        <v>500</v>
      </c>
      <c r="C320" t="s">
        <v>6</v>
      </c>
      <c r="D320" t="s">
        <v>35</v>
      </c>
      <c r="E320" t="s">
        <v>29</v>
      </c>
      <c r="F320" s="5">
        <v>4956.28</v>
      </c>
      <c r="G320" t="s">
        <v>12</v>
      </c>
      <c r="H320">
        <f>MONTH(Transactions[[#This Row],[Date]])</f>
        <v>5</v>
      </c>
      <c r="I320" t="str">
        <f>TEXT(Transactions[[#This Row],[Date]],"MMMM")</f>
        <v>May</v>
      </c>
      <c r="J320">
        <f>YEAR(Transactions[[#This Row],[Date]])</f>
        <v>2024</v>
      </c>
      <c r="K320" t="str">
        <f>TEXT(Transactions[[#This Row],[Date]],"MMMM YYYYY")</f>
        <v>May 2024</v>
      </c>
      <c r="L320" s="5">
        <f>IF(Transactions[[#This Row],[Type]]="Income",Transactions[[#This Row],[Amount]],-Transactions[[#This Row],[Amount]])</f>
        <v>-4956.28</v>
      </c>
      <c r="M320">
        <f>IF(Transactions[[#This Row],[Type]]="Income",1,0)</f>
        <v>0</v>
      </c>
    </row>
    <row r="321" spans="1:13" x14ac:dyDescent="0.3">
      <c r="A321" s="2">
        <v>45426</v>
      </c>
      <c r="B321" s="1" t="s">
        <v>134</v>
      </c>
      <c r="C321" t="s">
        <v>6</v>
      </c>
      <c r="D321" t="s">
        <v>35</v>
      </c>
      <c r="E321" t="s">
        <v>18</v>
      </c>
      <c r="F321" s="5">
        <v>2363.64</v>
      </c>
      <c r="G321" t="s">
        <v>9</v>
      </c>
      <c r="H321">
        <f>MONTH(Transactions[[#This Row],[Date]])</f>
        <v>5</v>
      </c>
      <c r="I321" t="str">
        <f>TEXT(Transactions[[#This Row],[Date]],"MMMM")</f>
        <v>May</v>
      </c>
      <c r="J321">
        <f>YEAR(Transactions[[#This Row],[Date]])</f>
        <v>2024</v>
      </c>
      <c r="K321" t="str">
        <f>TEXT(Transactions[[#This Row],[Date]],"MMMM YYYYY")</f>
        <v>May 2024</v>
      </c>
      <c r="L321" s="5">
        <f>IF(Transactions[[#This Row],[Type]]="Income",Transactions[[#This Row],[Amount]],-Transactions[[#This Row],[Amount]])</f>
        <v>-2363.64</v>
      </c>
      <c r="M321">
        <f>IF(Transactions[[#This Row],[Type]]="Income",1,0)</f>
        <v>0</v>
      </c>
    </row>
    <row r="322" spans="1:13" x14ac:dyDescent="0.3">
      <c r="A322" s="2">
        <v>45427</v>
      </c>
      <c r="B322" s="1" t="s">
        <v>501</v>
      </c>
      <c r="C322" t="s">
        <v>6</v>
      </c>
      <c r="D322" t="s">
        <v>7</v>
      </c>
      <c r="E322" t="s">
        <v>32</v>
      </c>
      <c r="F322" s="5">
        <v>4847.0600000000004</v>
      </c>
      <c r="G322" t="s">
        <v>9</v>
      </c>
      <c r="H322">
        <f>MONTH(Transactions[[#This Row],[Date]])</f>
        <v>5</v>
      </c>
      <c r="I322" t="str">
        <f>TEXT(Transactions[[#This Row],[Date]],"MMMM")</f>
        <v>May</v>
      </c>
      <c r="J322">
        <f>YEAR(Transactions[[#This Row],[Date]])</f>
        <v>2024</v>
      </c>
      <c r="K322" t="str">
        <f>TEXT(Transactions[[#This Row],[Date]],"MMMM YYYYY")</f>
        <v>May 2024</v>
      </c>
      <c r="L322" s="5">
        <f>IF(Transactions[[#This Row],[Type]]="Income",Transactions[[#This Row],[Amount]],-Transactions[[#This Row],[Amount]])</f>
        <v>-4847.0600000000004</v>
      </c>
      <c r="M322">
        <f>IF(Transactions[[#This Row],[Type]]="Income",1,0)</f>
        <v>0</v>
      </c>
    </row>
    <row r="323" spans="1:13" x14ac:dyDescent="0.3">
      <c r="A323" s="2">
        <v>45427</v>
      </c>
      <c r="B323" s="1" t="s">
        <v>502</v>
      </c>
      <c r="C323" t="s">
        <v>6</v>
      </c>
      <c r="D323" t="s">
        <v>16</v>
      </c>
      <c r="E323" t="s">
        <v>8</v>
      </c>
      <c r="F323" s="5">
        <v>923.81</v>
      </c>
      <c r="G323" t="s">
        <v>19</v>
      </c>
      <c r="H323">
        <f>MONTH(Transactions[[#This Row],[Date]])</f>
        <v>5</v>
      </c>
      <c r="I323" t="str">
        <f>TEXT(Transactions[[#This Row],[Date]],"MMMM")</f>
        <v>May</v>
      </c>
      <c r="J323">
        <f>YEAR(Transactions[[#This Row],[Date]])</f>
        <v>2024</v>
      </c>
      <c r="K323" t="str">
        <f>TEXT(Transactions[[#This Row],[Date]],"MMMM YYYYY")</f>
        <v>May 2024</v>
      </c>
      <c r="L323" s="5">
        <f>IF(Transactions[[#This Row],[Type]]="Income",Transactions[[#This Row],[Amount]],-Transactions[[#This Row],[Amount]])</f>
        <v>-923.81</v>
      </c>
      <c r="M323">
        <f>IF(Transactions[[#This Row],[Type]]="Income",1,0)</f>
        <v>0</v>
      </c>
    </row>
    <row r="324" spans="1:13" x14ac:dyDescent="0.3">
      <c r="A324" s="2">
        <v>45427</v>
      </c>
      <c r="B324" s="1" t="s">
        <v>379</v>
      </c>
      <c r="C324" t="s">
        <v>6</v>
      </c>
      <c r="D324" t="s">
        <v>16</v>
      </c>
      <c r="E324" t="s">
        <v>27</v>
      </c>
      <c r="F324" s="5">
        <v>3908.94</v>
      </c>
      <c r="G324" t="s">
        <v>19</v>
      </c>
      <c r="H324">
        <f>MONTH(Transactions[[#This Row],[Date]])</f>
        <v>5</v>
      </c>
      <c r="I324" t="str">
        <f>TEXT(Transactions[[#This Row],[Date]],"MMMM")</f>
        <v>May</v>
      </c>
      <c r="J324">
        <f>YEAR(Transactions[[#This Row],[Date]])</f>
        <v>2024</v>
      </c>
      <c r="K324" t="str">
        <f>TEXT(Transactions[[#This Row],[Date]],"MMMM YYYYY")</f>
        <v>May 2024</v>
      </c>
      <c r="L324" s="5">
        <f>IF(Transactions[[#This Row],[Type]]="Income",Transactions[[#This Row],[Amount]],-Transactions[[#This Row],[Amount]])</f>
        <v>-3908.94</v>
      </c>
      <c r="M324">
        <f>IF(Transactions[[#This Row],[Type]]="Income",1,0)</f>
        <v>0</v>
      </c>
    </row>
    <row r="325" spans="1:13" x14ac:dyDescent="0.3">
      <c r="A325" s="2">
        <v>45427</v>
      </c>
      <c r="B325" s="1" t="s">
        <v>326</v>
      </c>
      <c r="C325" t="s">
        <v>6</v>
      </c>
      <c r="D325" t="s">
        <v>33</v>
      </c>
      <c r="E325" t="s">
        <v>32</v>
      </c>
      <c r="F325" s="5">
        <v>3058.3</v>
      </c>
      <c r="G325" t="s">
        <v>9</v>
      </c>
      <c r="H325">
        <f>MONTH(Transactions[[#This Row],[Date]])</f>
        <v>5</v>
      </c>
      <c r="I325" t="str">
        <f>TEXT(Transactions[[#This Row],[Date]],"MMMM")</f>
        <v>May</v>
      </c>
      <c r="J325">
        <f>YEAR(Transactions[[#This Row],[Date]])</f>
        <v>2024</v>
      </c>
      <c r="K325" t="str">
        <f>TEXT(Transactions[[#This Row],[Date]],"MMMM YYYYY")</f>
        <v>May 2024</v>
      </c>
      <c r="L325" s="5">
        <f>IF(Transactions[[#This Row],[Type]]="Income",Transactions[[#This Row],[Amount]],-Transactions[[#This Row],[Amount]])</f>
        <v>-3058.3</v>
      </c>
      <c r="M325">
        <f>IF(Transactions[[#This Row],[Type]]="Income",1,0)</f>
        <v>0</v>
      </c>
    </row>
    <row r="326" spans="1:13" x14ac:dyDescent="0.3">
      <c r="A326" s="2">
        <v>45428</v>
      </c>
      <c r="B326" s="1" t="s">
        <v>503</v>
      </c>
      <c r="C326" t="s">
        <v>6</v>
      </c>
      <c r="D326" t="s">
        <v>33</v>
      </c>
      <c r="E326" t="s">
        <v>27</v>
      </c>
      <c r="F326" s="5">
        <v>2648.91</v>
      </c>
      <c r="G326" t="s">
        <v>12</v>
      </c>
      <c r="H326">
        <f>MONTH(Transactions[[#This Row],[Date]])</f>
        <v>5</v>
      </c>
      <c r="I326" t="str">
        <f>TEXT(Transactions[[#This Row],[Date]],"MMMM")</f>
        <v>May</v>
      </c>
      <c r="J326">
        <f>YEAR(Transactions[[#This Row],[Date]])</f>
        <v>2024</v>
      </c>
      <c r="K326" t="str">
        <f>TEXT(Transactions[[#This Row],[Date]],"MMMM YYYYY")</f>
        <v>May 2024</v>
      </c>
      <c r="L326" s="5">
        <f>IF(Transactions[[#This Row],[Type]]="Income",Transactions[[#This Row],[Amount]],-Transactions[[#This Row],[Amount]])</f>
        <v>-2648.91</v>
      </c>
      <c r="M326">
        <f>IF(Transactions[[#This Row],[Type]]="Income",1,0)</f>
        <v>0</v>
      </c>
    </row>
    <row r="327" spans="1:13" x14ac:dyDescent="0.3">
      <c r="A327" s="2">
        <v>45429</v>
      </c>
      <c r="B327" s="1" t="s">
        <v>227</v>
      </c>
      <c r="C327" t="s">
        <v>6</v>
      </c>
      <c r="D327" t="s">
        <v>26</v>
      </c>
      <c r="E327" t="s">
        <v>25</v>
      </c>
      <c r="F327" s="5">
        <v>3495.3</v>
      </c>
      <c r="G327" t="s">
        <v>23</v>
      </c>
      <c r="H327">
        <f>MONTH(Transactions[[#This Row],[Date]])</f>
        <v>5</v>
      </c>
      <c r="I327" t="str">
        <f>TEXT(Transactions[[#This Row],[Date]],"MMMM")</f>
        <v>May</v>
      </c>
      <c r="J327">
        <f>YEAR(Transactions[[#This Row],[Date]])</f>
        <v>2024</v>
      </c>
      <c r="K327" t="str">
        <f>TEXT(Transactions[[#This Row],[Date]],"MMMM YYYYY")</f>
        <v>May 2024</v>
      </c>
      <c r="L327" s="5">
        <f>IF(Transactions[[#This Row],[Type]]="Income",Transactions[[#This Row],[Amount]],-Transactions[[#This Row],[Amount]])</f>
        <v>-3495.3</v>
      </c>
      <c r="M327">
        <f>IF(Transactions[[#This Row],[Type]]="Income",1,0)</f>
        <v>0</v>
      </c>
    </row>
    <row r="328" spans="1:13" x14ac:dyDescent="0.3">
      <c r="A328" s="2">
        <v>45429</v>
      </c>
      <c r="B328" s="1" t="s">
        <v>403</v>
      </c>
      <c r="C328" t="s">
        <v>6</v>
      </c>
      <c r="D328" t="s">
        <v>33</v>
      </c>
      <c r="E328" t="s">
        <v>17</v>
      </c>
      <c r="F328" s="5">
        <v>1160.98</v>
      </c>
      <c r="G328" t="s">
        <v>23</v>
      </c>
      <c r="H328">
        <f>MONTH(Transactions[[#This Row],[Date]])</f>
        <v>5</v>
      </c>
      <c r="I328" t="str">
        <f>TEXT(Transactions[[#This Row],[Date]],"MMMM")</f>
        <v>May</v>
      </c>
      <c r="J328">
        <f>YEAR(Transactions[[#This Row],[Date]])</f>
        <v>2024</v>
      </c>
      <c r="K328" t="str">
        <f>TEXT(Transactions[[#This Row],[Date]],"MMMM YYYYY")</f>
        <v>May 2024</v>
      </c>
      <c r="L328" s="5">
        <f>IF(Transactions[[#This Row],[Type]]="Income",Transactions[[#This Row],[Amount]],-Transactions[[#This Row],[Amount]])</f>
        <v>-1160.98</v>
      </c>
      <c r="M328">
        <f>IF(Transactions[[#This Row],[Type]]="Income",1,0)</f>
        <v>0</v>
      </c>
    </row>
    <row r="329" spans="1:13" x14ac:dyDescent="0.3">
      <c r="A329" s="2">
        <v>45430</v>
      </c>
      <c r="B329" s="1" t="s">
        <v>504</v>
      </c>
      <c r="C329" t="s">
        <v>6</v>
      </c>
      <c r="D329" t="s">
        <v>26</v>
      </c>
      <c r="E329" t="s">
        <v>21</v>
      </c>
      <c r="F329" s="5">
        <v>4479.8599999999997</v>
      </c>
      <c r="G329" t="s">
        <v>9</v>
      </c>
      <c r="H329">
        <f>MONTH(Transactions[[#This Row],[Date]])</f>
        <v>5</v>
      </c>
      <c r="I329" t="str">
        <f>TEXT(Transactions[[#This Row],[Date]],"MMMM")</f>
        <v>May</v>
      </c>
      <c r="J329">
        <f>YEAR(Transactions[[#This Row],[Date]])</f>
        <v>2024</v>
      </c>
      <c r="K329" t="str">
        <f>TEXT(Transactions[[#This Row],[Date]],"MMMM YYYYY")</f>
        <v>May 2024</v>
      </c>
      <c r="L329" s="5">
        <f>IF(Transactions[[#This Row],[Type]]="Income",Transactions[[#This Row],[Amount]],-Transactions[[#This Row],[Amount]])</f>
        <v>-4479.8599999999997</v>
      </c>
      <c r="M329">
        <f>IF(Transactions[[#This Row],[Type]]="Income",1,0)</f>
        <v>0</v>
      </c>
    </row>
    <row r="330" spans="1:13" x14ac:dyDescent="0.3">
      <c r="A330" s="2">
        <v>45431</v>
      </c>
      <c r="B330" s="1" t="s">
        <v>161</v>
      </c>
      <c r="C330" t="s">
        <v>6</v>
      </c>
      <c r="D330" t="s">
        <v>24</v>
      </c>
      <c r="E330" t="s">
        <v>18</v>
      </c>
      <c r="F330" s="5">
        <v>1364.72</v>
      </c>
      <c r="G330" t="s">
        <v>23</v>
      </c>
      <c r="H330">
        <f>MONTH(Transactions[[#This Row],[Date]])</f>
        <v>5</v>
      </c>
      <c r="I330" t="str">
        <f>TEXT(Transactions[[#This Row],[Date]],"MMMM")</f>
        <v>May</v>
      </c>
      <c r="J330">
        <f>YEAR(Transactions[[#This Row],[Date]])</f>
        <v>2024</v>
      </c>
      <c r="K330" t="str">
        <f>TEXT(Transactions[[#This Row],[Date]],"MMMM YYYYY")</f>
        <v>May 2024</v>
      </c>
      <c r="L330" s="5">
        <f>IF(Transactions[[#This Row],[Type]]="Income",Transactions[[#This Row],[Amount]],-Transactions[[#This Row],[Amount]])</f>
        <v>-1364.72</v>
      </c>
      <c r="M330">
        <f>IF(Transactions[[#This Row],[Type]]="Income",1,0)</f>
        <v>0</v>
      </c>
    </row>
    <row r="331" spans="1:13" x14ac:dyDescent="0.3">
      <c r="A331" s="2">
        <v>45431</v>
      </c>
      <c r="B331" s="1" t="s">
        <v>505</v>
      </c>
      <c r="C331" t="s">
        <v>6</v>
      </c>
      <c r="D331" t="s">
        <v>24</v>
      </c>
      <c r="E331" t="s">
        <v>17</v>
      </c>
      <c r="F331" s="5">
        <v>4780.47</v>
      </c>
      <c r="G331" t="s">
        <v>23</v>
      </c>
      <c r="H331">
        <f>MONTH(Transactions[[#This Row],[Date]])</f>
        <v>5</v>
      </c>
      <c r="I331" t="str">
        <f>TEXT(Transactions[[#This Row],[Date]],"MMMM")</f>
        <v>May</v>
      </c>
      <c r="J331">
        <f>YEAR(Transactions[[#This Row],[Date]])</f>
        <v>2024</v>
      </c>
      <c r="K331" t="str">
        <f>TEXT(Transactions[[#This Row],[Date]],"MMMM YYYYY")</f>
        <v>May 2024</v>
      </c>
      <c r="L331" s="5">
        <f>IF(Transactions[[#This Row],[Type]]="Income",Transactions[[#This Row],[Amount]],-Transactions[[#This Row],[Amount]])</f>
        <v>-4780.47</v>
      </c>
      <c r="M331">
        <f>IF(Transactions[[#This Row],[Type]]="Income",1,0)</f>
        <v>0</v>
      </c>
    </row>
    <row r="332" spans="1:13" x14ac:dyDescent="0.3">
      <c r="A332" s="2">
        <v>45432</v>
      </c>
      <c r="B332" s="1" t="s">
        <v>506</v>
      </c>
      <c r="C332" t="s">
        <v>6</v>
      </c>
      <c r="D332" t="s">
        <v>7</v>
      </c>
      <c r="E332" t="s">
        <v>18</v>
      </c>
      <c r="F332" s="5">
        <v>4661.37</v>
      </c>
      <c r="G332" t="s">
        <v>12</v>
      </c>
      <c r="H332">
        <f>MONTH(Transactions[[#This Row],[Date]])</f>
        <v>5</v>
      </c>
      <c r="I332" t="str">
        <f>TEXT(Transactions[[#This Row],[Date]],"MMMM")</f>
        <v>May</v>
      </c>
      <c r="J332">
        <f>YEAR(Transactions[[#This Row],[Date]])</f>
        <v>2024</v>
      </c>
      <c r="K332" t="str">
        <f>TEXT(Transactions[[#This Row],[Date]],"MMMM YYYYY")</f>
        <v>May 2024</v>
      </c>
      <c r="L332" s="5">
        <f>IF(Transactions[[#This Row],[Type]]="Income",Transactions[[#This Row],[Amount]],-Transactions[[#This Row],[Amount]])</f>
        <v>-4661.37</v>
      </c>
      <c r="M332">
        <f>IF(Transactions[[#This Row],[Type]]="Income",1,0)</f>
        <v>0</v>
      </c>
    </row>
    <row r="333" spans="1:13" x14ac:dyDescent="0.3">
      <c r="A333" s="2">
        <v>45432</v>
      </c>
      <c r="B333" s="1" t="s">
        <v>55</v>
      </c>
      <c r="C333" t="s">
        <v>6</v>
      </c>
      <c r="D333" t="s">
        <v>16</v>
      </c>
      <c r="E333" t="s">
        <v>18</v>
      </c>
      <c r="F333" s="5">
        <v>1300.6099999999999</v>
      </c>
      <c r="G333" t="s">
        <v>19</v>
      </c>
      <c r="H333">
        <f>MONTH(Transactions[[#This Row],[Date]])</f>
        <v>5</v>
      </c>
      <c r="I333" t="str">
        <f>TEXT(Transactions[[#This Row],[Date]],"MMMM")</f>
        <v>May</v>
      </c>
      <c r="J333">
        <f>YEAR(Transactions[[#This Row],[Date]])</f>
        <v>2024</v>
      </c>
      <c r="K333" t="str">
        <f>TEXT(Transactions[[#This Row],[Date]],"MMMM YYYYY")</f>
        <v>May 2024</v>
      </c>
      <c r="L333" s="5">
        <f>IF(Transactions[[#This Row],[Type]]="Income",Transactions[[#This Row],[Amount]],-Transactions[[#This Row],[Amount]])</f>
        <v>-1300.6099999999999</v>
      </c>
      <c r="M333">
        <f>IF(Transactions[[#This Row],[Type]]="Income",1,0)</f>
        <v>0</v>
      </c>
    </row>
    <row r="334" spans="1:13" x14ac:dyDescent="0.3">
      <c r="A334" s="2">
        <v>45433</v>
      </c>
      <c r="B334" s="1" t="s">
        <v>507</v>
      </c>
      <c r="C334" t="s">
        <v>6</v>
      </c>
      <c r="D334" t="s">
        <v>24</v>
      </c>
      <c r="E334" t="s">
        <v>17</v>
      </c>
      <c r="F334" s="5">
        <v>4132.17</v>
      </c>
      <c r="G334" t="s">
        <v>23</v>
      </c>
      <c r="H334">
        <f>MONTH(Transactions[[#This Row],[Date]])</f>
        <v>5</v>
      </c>
      <c r="I334" t="str">
        <f>TEXT(Transactions[[#This Row],[Date]],"MMMM")</f>
        <v>May</v>
      </c>
      <c r="J334">
        <f>YEAR(Transactions[[#This Row],[Date]])</f>
        <v>2024</v>
      </c>
      <c r="K334" t="str">
        <f>TEXT(Transactions[[#This Row],[Date]],"MMMM YYYYY")</f>
        <v>May 2024</v>
      </c>
      <c r="L334" s="5">
        <f>IF(Transactions[[#This Row],[Type]]="Income",Transactions[[#This Row],[Amount]],-Transactions[[#This Row],[Amount]])</f>
        <v>-4132.17</v>
      </c>
      <c r="M334">
        <f>IF(Transactions[[#This Row],[Type]]="Income",1,0)</f>
        <v>0</v>
      </c>
    </row>
    <row r="335" spans="1:13" x14ac:dyDescent="0.3">
      <c r="A335" s="2">
        <v>45433</v>
      </c>
      <c r="B335" s="1" t="s">
        <v>508</v>
      </c>
      <c r="C335" t="s">
        <v>6</v>
      </c>
      <c r="D335" t="s">
        <v>28</v>
      </c>
      <c r="E335" t="s">
        <v>20</v>
      </c>
      <c r="F335" s="5">
        <v>4957.8</v>
      </c>
      <c r="G335" t="s">
        <v>19</v>
      </c>
      <c r="H335">
        <f>MONTH(Transactions[[#This Row],[Date]])</f>
        <v>5</v>
      </c>
      <c r="I335" t="str">
        <f>TEXT(Transactions[[#This Row],[Date]],"MMMM")</f>
        <v>May</v>
      </c>
      <c r="J335">
        <f>YEAR(Transactions[[#This Row],[Date]])</f>
        <v>2024</v>
      </c>
      <c r="K335" t="str">
        <f>TEXT(Transactions[[#This Row],[Date]],"MMMM YYYYY")</f>
        <v>May 2024</v>
      </c>
      <c r="L335" s="5">
        <f>IF(Transactions[[#This Row],[Type]]="Income",Transactions[[#This Row],[Amount]],-Transactions[[#This Row],[Amount]])</f>
        <v>-4957.8</v>
      </c>
      <c r="M335">
        <f>IF(Transactions[[#This Row],[Type]]="Income",1,0)</f>
        <v>0</v>
      </c>
    </row>
    <row r="336" spans="1:13" x14ac:dyDescent="0.3">
      <c r="A336" s="2">
        <v>45433</v>
      </c>
      <c r="B336" s="1" t="s">
        <v>146</v>
      </c>
      <c r="C336" t="s">
        <v>6</v>
      </c>
      <c r="D336" t="s">
        <v>34</v>
      </c>
      <c r="E336" t="s">
        <v>27</v>
      </c>
      <c r="F336" s="5">
        <v>2686.38</v>
      </c>
      <c r="G336" t="s">
        <v>9</v>
      </c>
      <c r="H336">
        <f>MONTH(Transactions[[#This Row],[Date]])</f>
        <v>5</v>
      </c>
      <c r="I336" t="str">
        <f>TEXT(Transactions[[#This Row],[Date]],"MMMM")</f>
        <v>May</v>
      </c>
      <c r="J336">
        <f>YEAR(Transactions[[#This Row],[Date]])</f>
        <v>2024</v>
      </c>
      <c r="K336" t="str">
        <f>TEXT(Transactions[[#This Row],[Date]],"MMMM YYYYY")</f>
        <v>May 2024</v>
      </c>
      <c r="L336" s="5">
        <f>IF(Transactions[[#This Row],[Type]]="Income",Transactions[[#This Row],[Amount]],-Transactions[[#This Row],[Amount]])</f>
        <v>-2686.38</v>
      </c>
      <c r="M336">
        <f>IF(Transactions[[#This Row],[Type]]="Income",1,0)</f>
        <v>0</v>
      </c>
    </row>
    <row r="337" spans="1:13" x14ac:dyDescent="0.3">
      <c r="A337" s="2">
        <v>45433</v>
      </c>
      <c r="B337" s="1" t="s">
        <v>509</v>
      </c>
      <c r="C337" t="s">
        <v>6</v>
      </c>
      <c r="D337" t="s">
        <v>34</v>
      </c>
      <c r="E337" t="s">
        <v>18</v>
      </c>
      <c r="F337" s="5">
        <v>2850.37</v>
      </c>
      <c r="G337" t="s">
        <v>9</v>
      </c>
      <c r="H337">
        <f>MONTH(Transactions[[#This Row],[Date]])</f>
        <v>5</v>
      </c>
      <c r="I337" t="str">
        <f>TEXT(Transactions[[#This Row],[Date]],"MMMM")</f>
        <v>May</v>
      </c>
      <c r="J337">
        <f>YEAR(Transactions[[#This Row],[Date]])</f>
        <v>2024</v>
      </c>
      <c r="K337" t="str">
        <f>TEXT(Transactions[[#This Row],[Date]],"MMMM YYYYY")</f>
        <v>May 2024</v>
      </c>
      <c r="L337" s="5">
        <f>IF(Transactions[[#This Row],[Type]]="Income",Transactions[[#This Row],[Amount]],-Transactions[[#This Row],[Amount]])</f>
        <v>-2850.37</v>
      </c>
      <c r="M337">
        <f>IF(Transactions[[#This Row],[Type]]="Income",1,0)</f>
        <v>0</v>
      </c>
    </row>
    <row r="338" spans="1:13" x14ac:dyDescent="0.3">
      <c r="A338" s="2">
        <v>45434</v>
      </c>
      <c r="B338" s="1" t="s">
        <v>510</v>
      </c>
      <c r="C338" t="s">
        <v>6</v>
      </c>
      <c r="D338" t="s">
        <v>33</v>
      </c>
      <c r="E338" t="s">
        <v>17</v>
      </c>
      <c r="F338" s="5">
        <v>4347.3999999999996</v>
      </c>
      <c r="G338" t="s">
        <v>23</v>
      </c>
      <c r="H338">
        <f>MONTH(Transactions[[#This Row],[Date]])</f>
        <v>5</v>
      </c>
      <c r="I338" t="str">
        <f>TEXT(Transactions[[#This Row],[Date]],"MMMM")</f>
        <v>May</v>
      </c>
      <c r="J338">
        <f>YEAR(Transactions[[#This Row],[Date]])</f>
        <v>2024</v>
      </c>
      <c r="K338" t="str">
        <f>TEXT(Transactions[[#This Row],[Date]],"MMMM YYYYY")</f>
        <v>May 2024</v>
      </c>
      <c r="L338" s="5">
        <f>IF(Transactions[[#This Row],[Type]]="Income",Transactions[[#This Row],[Amount]],-Transactions[[#This Row],[Amount]])</f>
        <v>-4347.3999999999996</v>
      </c>
      <c r="M338">
        <f>IF(Transactions[[#This Row],[Type]]="Income",1,0)</f>
        <v>0</v>
      </c>
    </row>
    <row r="339" spans="1:13" x14ac:dyDescent="0.3">
      <c r="A339" s="2">
        <v>45435</v>
      </c>
      <c r="B339" s="1" t="s">
        <v>511</v>
      </c>
      <c r="C339" t="s">
        <v>6</v>
      </c>
      <c r="D339" t="s">
        <v>16</v>
      </c>
      <c r="E339" t="s">
        <v>21</v>
      </c>
      <c r="F339" s="5">
        <v>1703.34</v>
      </c>
      <c r="G339" t="s">
        <v>9</v>
      </c>
      <c r="H339">
        <f>MONTH(Transactions[[#This Row],[Date]])</f>
        <v>5</v>
      </c>
      <c r="I339" t="str">
        <f>TEXT(Transactions[[#This Row],[Date]],"MMMM")</f>
        <v>May</v>
      </c>
      <c r="J339">
        <f>YEAR(Transactions[[#This Row],[Date]])</f>
        <v>2024</v>
      </c>
      <c r="K339" t="str">
        <f>TEXT(Transactions[[#This Row],[Date]],"MMMM YYYYY")</f>
        <v>May 2024</v>
      </c>
      <c r="L339" s="5">
        <f>IF(Transactions[[#This Row],[Type]]="Income",Transactions[[#This Row],[Amount]],-Transactions[[#This Row],[Amount]])</f>
        <v>-1703.34</v>
      </c>
      <c r="M339">
        <f>IF(Transactions[[#This Row],[Type]]="Income",1,0)</f>
        <v>0</v>
      </c>
    </row>
    <row r="340" spans="1:13" x14ac:dyDescent="0.3">
      <c r="A340" s="2">
        <v>45436</v>
      </c>
      <c r="B340" s="1" t="s">
        <v>68</v>
      </c>
      <c r="C340" t="s">
        <v>6</v>
      </c>
      <c r="D340" t="s">
        <v>33</v>
      </c>
      <c r="E340" t="s">
        <v>11</v>
      </c>
      <c r="F340" s="5">
        <v>3112.13</v>
      </c>
      <c r="G340" t="s">
        <v>19</v>
      </c>
      <c r="H340">
        <f>MONTH(Transactions[[#This Row],[Date]])</f>
        <v>5</v>
      </c>
      <c r="I340" t="str">
        <f>TEXT(Transactions[[#This Row],[Date]],"MMMM")</f>
        <v>May</v>
      </c>
      <c r="J340">
        <f>YEAR(Transactions[[#This Row],[Date]])</f>
        <v>2024</v>
      </c>
      <c r="K340" t="str">
        <f>TEXT(Transactions[[#This Row],[Date]],"MMMM YYYYY")</f>
        <v>May 2024</v>
      </c>
      <c r="L340" s="5">
        <f>IF(Transactions[[#This Row],[Type]]="Income",Transactions[[#This Row],[Amount]],-Transactions[[#This Row],[Amount]])</f>
        <v>-3112.13</v>
      </c>
      <c r="M340">
        <f>IF(Transactions[[#This Row],[Type]]="Income",1,0)</f>
        <v>0</v>
      </c>
    </row>
    <row r="341" spans="1:13" x14ac:dyDescent="0.3">
      <c r="A341" s="2">
        <v>45437</v>
      </c>
      <c r="B341" s="1" t="s">
        <v>190</v>
      </c>
      <c r="C341" t="s">
        <v>6</v>
      </c>
      <c r="D341" t="s">
        <v>16</v>
      </c>
      <c r="E341" t="s">
        <v>29</v>
      </c>
      <c r="F341" s="5">
        <v>75.47</v>
      </c>
      <c r="G341" t="s">
        <v>23</v>
      </c>
      <c r="H341">
        <f>MONTH(Transactions[[#This Row],[Date]])</f>
        <v>5</v>
      </c>
      <c r="I341" t="str">
        <f>TEXT(Transactions[[#This Row],[Date]],"MMMM")</f>
        <v>May</v>
      </c>
      <c r="J341">
        <f>YEAR(Transactions[[#This Row],[Date]])</f>
        <v>2024</v>
      </c>
      <c r="K341" t="str">
        <f>TEXT(Transactions[[#This Row],[Date]],"MMMM YYYYY")</f>
        <v>May 2024</v>
      </c>
      <c r="L341" s="5">
        <f>IF(Transactions[[#This Row],[Type]]="Income",Transactions[[#This Row],[Amount]],-Transactions[[#This Row],[Amount]])</f>
        <v>-75.47</v>
      </c>
      <c r="M341">
        <f>IF(Transactions[[#This Row],[Type]]="Income",1,0)</f>
        <v>0</v>
      </c>
    </row>
    <row r="342" spans="1:13" x14ac:dyDescent="0.3">
      <c r="A342" s="2">
        <v>45437</v>
      </c>
      <c r="B342" s="1" t="s">
        <v>512</v>
      </c>
      <c r="C342" t="s">
        <v>6</v>
      </c>
      <c r="D342" t="s">
        <v>22</v>
      </c>
      <c r="E342" t="s">
        <v>29</v>
      </c>
      <c r="F342" s="5">
        <v>845.76</v>
      </c>
      <c r="G342" t="s">
        <v>23</v>
      </c>
      <c r="H342">
        <f>MONTH(Transactions[[#This Row],[Date]])</f>
        <v>5</v>
      </c>
      <c r="I342" t="str">
        <f>TEXT(Transactions[[#This Row],[Date]],"MMMM")</f>
        <v>May</v>
      </c>
      <c r="J342">
        <f>YEAR(Transactions[[#This Row],[Date]])</f>
        <v>2024</v>
      </c>
      <c r="K342" t="str">
        <f>TEXT(Transactions[[#This Row],[Date]],"MMMM YYYYY")</f>
        <v>May 2024</v>
      </c>
      <c r="L342" s="5">
        <f>IF(Transactions[[#This Row],[Type]]="Income",Transactions[[#This Row],[Amount]],-Transactions[[#This Row],[Amount]])</f>
        <v>-845.76</v>
      </c>
      <c r="M342">
        <f>IF(Transactions[[#This Row],[Type]]="Income",1,0)</f>
        <v>0</v>
      </c>
    </row>
    <row r="343" spans="1:13" x14ac:dyDescent="0.3">
      <c r="A343" s="2">
        <v>45437</v>
      </c>
      <c r="B343" s="1" t="s">
        <v>513</v>
      </c>
      <c r="C343" t="s">
        <v>6</v>
      </c>
      <c r="D343" t="s">
        <v>26</v>
      </c>
      <c r="E343" t="s">
        <v>29</v>
      </c>
      <c r="F343" s="5">
        <v>1006.01</v>
      </c>
      <c r="G343" t="s">
        <v>9</v>
      </c>
      <c r="H343">
        <f>MONTH(Transactions[[#This Row],[Date]])</f>
        <v>5</v>
      </c>
      <c r="I343" t="str">
        <f>TEXT(Transactions[[#This Row],[Date]],"MMMM")</f>
        <v>May</v>
      </c>
      <c r="J343">
        <f>YEAR(Transactions[[#This Row],[Date]])</f>
        <v>2024</v>
      </c>
      <c r="K343" t="str">
        <f>TEXT(Transactions[[#This Row],[Date]],"MMMM YYYYY")</f>
        <v>May 2024</v>
      </c>
      <c r="L343" s="5">
        <f>IF(Transactions[[#This Row],[Type]]="Income",Transactions[[#This Row],[Amount]],-Transactions[[#This Row],[Amount]])</f>
        <v>-1006.01</v>
      </c>
      <c r="M343">
        <f>IF(Transactions[[#This Row],[Type]]="Income",1,0)</f>
        <v>0</v>
      </c>
    </row>
    <row r="344" spans="1:13" x14ac:dyDescent="0.3">
      <c r="A344" s="2">
        <v>45437</v>
      </c>
      <c r="B344" s="1" t="s">
        <v>335</v>
      </c>
      <c r="C344" t="s">
        <v>6</v>
      </c>
      <c r="D344" t="s">
        <v>16</v>
      </c>
      <c r="E344" t="s">
        <v>8</v>
      </c>
      <c r="F344" s="5">
        <v>4808.51</v>
      </c>
      <c r="G344" t="s">
        <v>9</v>
      </c>
      <c r="H344">
        <f>MONTH(Transactions[[#This Row],[Date]])</f>
        <v>5</v>
      </c>
      <c r="I344" t="str">
        <f>TEXT(Transactions[[#This Row],[Date]],"MMMM")</f>
        <v>May</v>
      </c>
      <c r="J344">
        <f>YEAR(Transactions[[#This Row],[Date]])</f>
        <v>2024</v>
      </c>
      <c r="K344" t="str">
        <f>TEXT(Transactions[[#This Row],[Date]],"MMMM YYYYY")</f>
        <v>May 2024</v>
      </c>
      <c r="L344" s="5">
        <f>IF(Transactions[[#This Row],[Type]]="Income",Transactions[[#This Row],[Amount]],-Transactions[[#This Row],[Amount]])</f>
        <v>-4808.51</v>
      </c>
      <c r="M344">
        <f>IF(Transactions[[#This Row],[Type]]="Income",1,0)</f>
        <v>0</v>
      </c>
    </row>
    <row r="345" spans="1:13" x14ac:dyDescent="0.3">
      <c r="A345" s="2">
        <v>45438</v>
      </c>
      <c r="B345" s="1" t="s">
        <v>513</v>
      </c>
      <c r="C345" t="s">
        <v>6</v>
      </c>
      <c r="D345" t="s">
        <v>22</v>
      </c>
      <c r="E345" t="s">
        <v>21</v>
      </c>
      <c r="F345" s="5">
        <v>3177.48</v>
      </c>
      <c r="G345" t="s">
        <v>12</v>
      </c>
      <c r="H345">
        <f>MONTH(Transactions[[#This Row],[Date]])</f>
        <v>5</v>
      </c>
      <c r="I345" t="str">
        <f>TEXT(Transactions[[#This Row],[Date]],"MMMM")</f>
        <v>May</v>
      </c>
      <c r="J345">
        <f>YEAR(Transactions[[#This Row],[Date]])</f>
        <v>2024</v>
      </c>
      <c r="K345" t="str">
        <f>TEXT(Transactions[[#This Row],[Date]],"MMMM YYYYY")</f>
        <v>May 2024</v>
      </c>
      <c r="L345" s="5">
        <f>IF(Transactions[[#This Row],[Type]]="Income",Transactions[[#This Row],[Amount]],-Transactions[[#This Row],[Amount]])</f>
        <v>-3177.48</v>
      </c>
      <c r="M345">
        <f>IF(Transactions[[#This Row],[Type]]="Income",1,0)</f>
        <v>0</v>
      </c>
    </row>
    <row r="346" spans="1:13" x14ac:dyDescent="0.3">
      <c r="A346" s="2">
        <v>45438</v>
      </c>
      <c r="B346" s="1" t="s">
        <v>50</v>
      </c>
      <c r="C346" t="s">
        <v>6</v>
      </c>
      <c r="D346" t="s">
        <v>22</v>
      </c>
      <c r="E346" t="s">
        <v>18</v>
      </c>
      <c r="F346" s="5">
        <v>4102.46</v>
      </c>
      <c r="G346" t="s">
        <v>23</v>
      </c>
      <c r="H346">
        <f>MONTH(Transactions[[#This Row],[Date]])</f>
        <v>5</v>
      </c>
      <c r="I346" t="str">
        <f>TEXT(Transactions[[#This Row],[Date]],"MMMM")</f>
        <v>May</v>
      </c>
      <c r="J346">
        <f>YEAR(Transactions[[#This Row],[Date]])</f>
        <v>2024</v>
      </c>
      <c r="K346" t="str">
        <f>TEXT(Transactions[[#This Row],[Date]],"MMMM YYYYY")</f>
        <v>May 2024</v>
      </c>
      <c r="L346" s="5">
        <f>IF(Transactions[[#This Row],[Type]]="Income",Transactions[[#This Row],[Amount]],-Transactions[[#This Row],[Amount]])</f>
        <v>-4102.46</v>
      </c>
      <c r="M346">
        <f>IF(Transactions[[#This Row],[Type]]="Income",1,0)</f>
        <v>0</v>
      </c>
    </row>
    <row r="347" spans="1:13" x14ac:dyDescent="0.3">
      <c r="A347" s="2">
        <v>45439</v>
      </c>
      <c r="B347" s="1" t="s">
        <v>514</v>
      </c>
      <c r="C347" t="s">
        <v>6</v>
      </c>
      <c r="D347" t="s">
        <v>10</v>
      </c>
      <c r="E347" t="s">
        <v>20</v>
      </c>
      <c r="F347" s="5">
        <v>557.41999999999996</v>
      </c>
      <c r="G347" t="s">
        <v>23</v>
      </c>
      <c r="H347">
        <f>MONTH(Transactions[[#This Row],[Date]])</f>
        <v>5</v>
      </c>
      <c r="I347" t="str">
        <f>TEXT(Transactions[[#This Row],[Date]],"MMMM")</f>
        <v>May</v>
      </c>
      <c r="J347">
        <f>YEAR(Transactions[[#This Row],[Date]])</f>
        <v>2024</v>
      </c>
      <c r="K347" t="str">
        <f>TEXT(Transactions[[#This Row],[Date]],"MMMM YYYYY")</f>
        <v>May 2024</v>
      </c>
      <c r="L347" s="5">
        <f>IF(Transactions[[#This Row],[Type]]="Income",Transactions[[#This Row],[Amount]],-Transactions[[#This Row],[Amount]])</f>
        <v>-557.41999999999996</v>
      </c>
      <c r="M347">
        <f>IF(Transactions[[#This Row],[Type]]="Income",1,0)</f>
        <v>0</v>
      </c>
    </row>
    <row r="348" spans="1:13" x14ac:dyDescent="0.3">
      <c r="A348" s="2">
        <v>45439</v>
      </c>
      <c r="B348" s="1" t="s">
        <v>445</v>
      </c>
      <c r="C348" t="s">
        <v>6</v>
      </c>
      <c r="D348" t="s">
        <v>28</v>
      </c>
      <c r="E348" t="s">
        <v>29</v>
      </c>
      <c r="F348" s="5">
        <v>2729.27</v>
      </c>
      <c r="G348" t="s">
        <v>23</v>
      </c>
      <c r="H348">
        <f>MONTH(Transactions[[#This Row],[Date]])</f>
        <v>5</v>
      </c>
      <c r="I348" t="str">
        <f>TEXT(Transactions[[#This Row],[Date]],"MMMM")</f>
        <v>May</v>
      </c>
      <c r="J348">
        <f>YEAR(Transactions[[#This Row],[Date]])</f>
        <v>2024</v>
      </c>
      <c r="K348" t="str">
        <f>TEXT(Transactions[[#This Row],[Date]],"MMMM YYYYY")</f>
        <v>May 2024</v>
      </c>
      <c r="L348" s="5">
        <f>IF(Transactions[[#This Row],[Type]]="Income",Transactions[[#This Row],[Amount]],-Transactions[[#This Row],[Amount]])</f>
        <v>-2729.27</v>
      </c>
      <c r="M348">
        <f>IF(Transactions[[#This Row],[Type]]="Income",1,0)</f>
        <v>0</v>
      </c>
    </row>
    <row r="349" spans="1:13" x14ac:dyDescent="0.3">
      <c r="A349" s="2">
        <v>45440</v>
      </c>
      <c r="B349" s="1" t="s">
        <v>319</v>
      </c>
      <c r="C349" t="s">
        <v>6</v>
      </c>
      <c r="D349" t="s">
        <v>22</v>
      </c>
      <c r="E349" t="s">
        <v>27</v>
      </c>
      <c r="F349" s="5">
        <v>419.74</v>
      </c>
      <c r="G349" t="s">
        <v>19</v>
      </c>
      <c r="H349">
        <f>MONTH(Transactions[[#This Row],[Date]])</f>
        <v>5</v>
      </c>
      <c r="I349" t="str">
        <f>TEXT(Transactions[[#This Row],[Date]],"MMMM")</f>
        <v>May</v>
      </c>
      <c r="J349">
        <f>YEAR(Transactions[[#This Row],[Date]])</f>
        <v>2024</v>
      </c>
      <c r="K349" t="str">
        <f>TEXT(Transactions[[#This Row],[Date]],"MMMM YYYYY")</f>
        <v>May 2024</v>
      </c>
      <c r="L349" s="5">
        <f>IF(Transactions[[#This Row],[Type]]="Income",Transactions[[#This Row],[Amount]],-Transactions[[#This Row],[Amount]])</f>
        <v>-419.74</v>
      </c>
      <c r="M349">
        <f>IF(Transactions[[#This Row],[Type]]="Income",1,0)</f>
        <v>0</v>
      </c>
    </row>
    <row r="350" spans="1:13" x14ac:dyDescent="0.3">
      <c r="A350" s="2">
        <v>45440</v>
      </c>
      <c r="B350" s="1" t="s">
        <v>515</v>
      </c>
      <c r="C350" t="s">
        <v>6</v>
      </c>
      <c r="D350" t="s">
        <v>34</v>
      </c>
      <c r="E350" t="s">
        <v>25</v>
      </c>
      <c r="F350" s="5">
        <v>4739.12</v>
      </c>
      <c r="G350" t="s">
        <v>23</v>
      </c>
      <c r="H350">
        <f>MONTH(Transactions[[#This Row],[Date]])</f>
        <v>5</v>
      </c>
      <c r="I350" t="str">
        <f>TEXT(Transactions[[#This Row],[Date]],"MMMM")</f>
        <v>May</v>
      </c>
      <c r="J350">
        <f>YEAR(Transactions[[#This Row],[Date]])</f>
        <v>2024</v>
      </c>
      <c r="K350" t="str">
        <f>TEXT(Transactions[[#This Row],[Date]],"MMMM YYYYY")</f>
        <v>May 2024</v>
      </c>
      <c r="L350" s="5">
        <f>IF(Transactions[[#This Row],[Type]]="Income",Transactions[[#This Row],[Amount]],-Transactions[[#This Row],[Amount]])</f>
        <v>-4739.12</v>
      </c>
      <c r="M350">
        <f>IF(Transactions[[#This Row],[Type]]="Income",1,0)</f>
        <v>0</v>
      </c>
    </row>
    <row r="351" spans="1:13" x14ac:dyDescent="0.3">
      <c r="A351" s="2">
        <v>45440</v>
      </c>
      <c r="B351" s="1" t="s">
        <v>516</v>
      </c>
      <c r="C351" t="s">
        <v>6</v>
      </c>
      <c r="D351" t="s">
        <v>34</v>
      </c>
      <c r="E351" t="s">
        <v>32</v>
      </c>
      <c r="F351" s="5">
        <v>3557.43</v>
      </c>
      <c r="G351" t="s">
        <v>19</v>
      </c>
      <c r="H351">
        <f>MONTH(Transactions[[#This Row],[Date]])</f>
        <v>5</v>
      </c>
      <c r="I351" t="str">
        <f>TEXT(Transactions[[#This Row],[Date]],"MMMM")</f>
        <v>May</v>
      </c>
      <c r="J351">
        <f>YEAR(Transactions[[#This Row],[Date]])</f>
        <v>2024</v>
      </c>
      <c r="K351" t="str">
        <f>TEXT(Transactions[[#This Row],[Date]],"MMMM YYYYY")</f>
        <v>May 2024</v>
      </c>
      <c r="L351" s="5">
        <f>IF(Transactions[[#This Row],[Type]]="Income",Transactions[[#This Row],[Amount]],-Transactions[[#This Row],[Amount]])</f>
        <v>-3557.43</v>
      </c>
      <c r="M351">
        <f>IF(Transactions[[#This Row],[Type]]="Income",1,0)</f>
        <v>0</v>
      </c>
    </row>
    <row r="352" spans="1:13" x14ac:dyDescent="0.3">
      <c r="A352" s="2">
        <v>45440</v>
      </c>
      <c r="B352" s="1" t="s">
        <v>206</v>
      </c>
      <c r="C352" t="s">
        <v>6</v>
      </c>
      <c r="D352" t="s">
        <v>10</v>
      </c>
      <c r="E352" t="s">
        <v>11</v>
      </c>
      <c r="F352" s="5">
        <v>3255.49</v>
      </c>
      <c r="G352" t="s">
        <v>23</v>
      </c>
      <c r="H352">
        <f>MONTH(Transactions[[#This Row],[Date]])</f>
        <v>5</v>
      </c>
      <c r="I352" t="str">
        <f>TEXT(Transactions[[#This Row],[Date]],"MMMM")</f>
        <v>May</v>
      </c>
      <c r="J352">
        <f>YEAR(Transactions[[#This Row],[Date]])</f>
        <v>2024</v>
      </c>
      <c r="K352" t="str">
        <f>TEXT(Transactions[[#This Row],[Date]],"MMMM YYYYY")</f>
        <v>May 2024</v>
      </c>
      <c r="L352" s="5">
        <f>IF(Transactions[[#This Row],[Type]]="Income",Transactions[[#This Row],[Amount]],-Transactions[[#This Row],[Amount]])</f>
        <v>-3255.49</v>
      </c>
      <c r="M352">
        <f>IF(Transactions[[#This Row],[Type]]="Income",1,0)</f>
        <v>0</v>
      </c>
    </row>
    <row r="353" spans="1:13" x14ac:dyDescent="0.3">
      <c r="A353" s="2">
        <v>45441</v>
      </c>
      <c r="B353" s="1" t="s">
        <v>236</v>
      </c>
      <c r="C353" t="s">
        <v>6</v>
      </c>
      <c r="D353" t="s">
        <v>22</v>
      </c>
      <c r="E353" t="s">
        <v>8</v>
      </c>
      <c r="F353" s="5">
        <v>4116.49</v>
      </c>
      <c r="G353" t="s">
        <v>12</v>
      </c>
      <c r="H353">
        <f>MONTH(Transactions[[#This Row],[Date]])</f>
        <v>5</v>
      </c>
      <c r="I353" t="str">
        <f>TEXT(Transactions[[#This Row],[Date]],"MMMM")</f>
        <v>May</v>
      </c>
      <c r="J353">
        <f>YEAR(Transactions[[#This Row],[Date]])</f>
        <v>2024</v>
      </c>
      <c r="K353" t="str">
        <f>TEXT(Transactions[[#This Row],[Date]],"MMMM YYYYY")</f>
        <v>May 2024</v>
      </c>
      <c r="L353" s="5">
        <f>IF(Transactions[[#This Row],[Type]]="Income",Transactions[[#This Row],[Amount]],-Transactions[[#This Row],[Amount]])</f>
        <v>-4116.49</v>
      </c>
      <c r="M353">
        <f>IF(Transactions[[#This Row],[Type]]="Income",1,0)</f>
        <v>0</v>
      </c>
    </row>
    <row r="354" spans="1:13" x14ac:dyDescent="0.3">
      <c r="A354" s="2">
        <v>45442</v>
      </c>
      <c r="B354" s="1" t="s">
        <v>517</v>
      </c>
      <c r="C354" t="s">
        <v>6</v>
      </c>
      <c r="D354" t="s">
        <v>16</v>
      </c>
      <c r="E354" t="s">
        <v>21</v>
      </c>
      <c r="F354" s="5">
        <v>859.94</v>
      </c>
      <c r="G354" t="s">
        <v>12</v>
      </c>
      <c r="H354">
        <f>MONTH(Transactions[[#This Row],[Date]])</f>
        <v>5</v>
      </c>
      <c r="I354" t="str">
        <f>TEXT(Transactions[[#This Row],[Date]],"MMMM")</f>
        <v>May</v>
      </c>
      <c r="J354">
        <f>YEAR(Transactions[[#This Row],[Date]])</f>
        <v>2024</v>
      </c>
      <c r="K354" t="str">
        <f>TEXT(Transactions[[#This Row],[Date]],"MMMM YYYYY")</f>
        <v>May 2024</v>
      </c>
      <c r="L354" s="5">
        <f>IF(Transactions[[#This Row],[Type]]="Income",Transactions[[#This Row],[Amount]],-Transactions[[#This Row],[Amount]])</f>
        <v>-859.94</v>
      </c>
      <c r="M354">
        <f>IF(Transactions[[#This Row],[Type]]="Income",1,0)</f>
        <v>0</v>
      </c>
    </row>
    <row r="355" spans="1:13" x14ac:dyDescent="0.3">
      <c r="A355" s="2">
        <v>45442</v>
      </c>
      <c r="B355" s="1" t="s">
        <v>514</v>
      </c>
      <c r="C355" t="s">
        <v>6</v>
      </c>
      <c r="D355" t="s">
        <v>16</v>
      </c>
      <c r="E355" t="s">
        <v>25</v>
      </c>
      <c r="F355" s="5">
        <v>4985.7700000000004</v>
      </c>
      <c r="G355" t="s">
        <v>9</v>
      </c>
      <c r="H355">
        <f>MONTH(Transactions[[#This Row],[Date]])</f>
        <v>5</v>
      </c>
      <c r="I355" t="str">
        <f>TEXT(Transactions[[#This Row],[Date]],"MMMM")</f>
        <v>May</v>
      </c>
      <c r="J355">
        <f>YEAR(Transactions[[#This Row],[Date]])</f>
        <v>2024</v>
      </c>
      <c r="K355" t="str">
        <f>TEXT(Transactions[[#This Row],[Date]],"MMMM YYYYY")</f>
        <v>May 2024</v>
      </c>
      <c r="L355" s="5">
        <f>IF(Transactions[[#This Row],[Type]]="Income",Transactions[[#This Row],[Amount]],-Transactions[[#This Row],[Amount]])</f>
        <v>-4985.7700000000004</v>
      </c>
      <c r="M355">
        <f>IF(Transactions[[#This Row],[Type]]="Income",1,0)</f>
        <v>0</v>
      </c>
    </row>
    <row r="356" spans="1:13" x14ac:dyDescent="0.3">
      <c r="A356" s="2">
        <v>45442</v>
      </c>
      <c r="B356" s="1" t="s">
        <v>301</v>
      </c>
      <c r="C356" t="s">
        <v>6</v>
      </c>
      <c r="D356" t="s">
        <v>7</v>
      </c>
      <c r="E356" t="s">
        <v>8</v>
      </c>
      <c r="F356" s="5">
        <v>3432.31</v>
      </c>
      <c r="G356" t="s">
        <v>19</v>
      </c>
      <c r="H356">
        <f>MONTH(Transactions[[#This Row],[Date]])</f>
        <v>5</v>
      </c>
      <c r="I356" t="str">
        <f>TEXT(Transactions[[#This Row],[Date]],"MMMM")</f>
        <v>May</v>
      </c>
      <c r="J356">
        <f>YEAR(Transactions[[#This Row],[Date]])</f>
        <v>2024</v>
      </c>
      <c r="K356" t="str">
        <f>TEXT(Transactions[[#This Row],[Date]],"MMMM YYYYY")</f>
        <v>May 2024</v>
      </c>
      <c r="L356" s="5">
        <f>IF(Transactions[[#This Row],[Type]]="Income",Transactions[[#This Row],[Amount]],-Transactions[[#This Row],[Amount]])</f>
        <v>-3432.31</v>
      </c>
      <c r="M356">
        <f>IF(Transactions[[#This Row],[Type]]="Income",1,0)</f>
        <v>0</v>
      </c>
    </row>
    <row r="357" spans="1:13" x14ac:dyDescent="0.3">
      <c r="A357" s="2">
        <v>45443</v>
      </c>
      <c r="B357" s="1" t="s">
        <v>95</v>
      </c>
      <c r="C357" t="s">
        <v>6</v>
      </c>
      <c r="D357" t="s">
        <v>34</v>
      </c>
      <c r="E357" t="s">
        <v>11</v>
      </c>
      <c r="F357" s="5">
        <v>4207.74</v>
      </c>
      <c r="G357" t="s">
        <v>12</v>
      </c>
      <c r="H357">
        <f>MONTH(Transactions[[#This Row],[Date]])</f>
        <v>5</v>
      </c>
      <c r="I357" t="str">
        <f>TEXT(Transactions[[#This Row],[Date]],"MMMM")</f>
        <v>May</v>
      </c>
      <c r="J357">
        <f>YEAR(Transactions[[#This Row],[Date]])</f>
        <v>2024</v>
      </c>
      <c r="K357" t="str">
        <f>TEXT(Transactions[[#This Row],[Date]],"MMMM YYYYY")</f>
        <v>May 2024</v>
      </c>
      <c r="L357" s="5">
        <f>IF(Transactions[[#This Row],[Type]]="Income",Transactions[[#This Row],[Amount]],-Transactions[[#This Row],[Amount]])</f>
        <v>-4207.74</v>
      </c>
      <c r="M357">
        <f>IF(Transactions[[#This Row],[Type]]="Income",1,0)</f>
        <v>0</v>
      </c>
    </row>
    <row r="358" spans="1:13" x14ac:dyDescent="0.3">
      <c r="A358" s="2">
        <v>45444</v>
      </c>
      <c r="B358" s="1" t="s">
        <v>325</v>
      </c>
      <c r="C358" t="s">
        <v>6</v>
      </c>
      <c r="D358" t="s">
        <v>35</v>
      </c>
      <c r="E358" t="s">
        <v>18</v>
      </c>
      <c r="F358" s="5">
        <v>2190.06</v>
      </c>
      <c r="G358" t="s">
        <v>9</v>
      </c>
      <c r="H358">
        <f>MONTH(Transactions[[#This Row],[Date]])</f>
        <v>6</v>
      </c>
      <c r="I358" t="str">
        <f>TEXT(Transactions[[#This Row],[Date]],"MMMM")</f>
        <v>June</v>
      </c>
      <c r="J358">
        <f>YEAR(Transactions[[#This Row],[Date]])</f>
        <v>2024</v>
      </c>
      <c r="K358" t="str">
        <f>TEXT(Transactions[[#This Row],[Date]],"MMMM YYYYY")</f>
        <v>June 2024</v>
      </c>
      <c r="L358" s="5">
        <f>IF(Transactions[[#This Row],[Type]]="Income",Transactions[[#This Row],[Amount]],-Transactions[[#This Row],[Amount]])</f>
        <v>-2190.06</v>
      </c>
      <c r="M358">
        <f>IF(Transactions[[#This Row],[Type]]="Income",1,0)</f>
        <v>0</v>
      </c>
    </row>
    <row r="359" spans="1:13" x14ac:dyDescent="0.3">
      <c r="A359" s="2">
        <v>45444</v>
      </c>
      <c r="B359" s="1" t="s">
        <v>197</v>
      </c>
      <c r="C359" t="s">
        <v>13</v>
      </c>
      <c r="D359" t="s">
        <v>37</v>
      </c>
      <c r="E359" t="s">
        <v>14</v>
      </c>
      <c r="F359" s="5">
        <v>75189.62</v>
      </c>
      <c r="G359" t="s">
        <v>15</v>
      </c>
      <c r="H359">
        <f>MONTH(Transactions[[#This Row],[Date]])</f>
        <v>6</v>
      </c>
      <c r="I359" t="str">
        <f>TEXT(Transactions[[#This Row],[Date]],"MMMM")</f>
        <v>June</v>
      </c>
      <c r="J359">
        <f>YEAR(Transactions[[#This Row],[Date]])</f>
        <v>2024</v>
      </c>
      <c r="K359" t="str">
        <f>TEXT(Transactions[[#This Row],[Date]],"MMMM YYYYY")</f>
        <v>June 2024</v>
      </c>
      <c r="L359" s="5">
        <f>IF(Transactions[[#This Row],[Type]]="Income",Transactions[[#This Row],[Amount]],-Transactions[[#This Row],[Amount]])</f>
        <v>75189.62</v>
      </c>
      <c r="M359">
        <f>IF(Transactions[[#This Row],[Type]]="Income",1,0)</f>
        <v>1</v>
      </c>
    </row>
    <row r="360" spans="1:13" x14ac:dyDescent="0.3">
      <c r="A360" s="2">
        <v>45444</v>
      </c>
      <c r="B360" s="1" t="s">
        <v>518</v>
      </c>
      <c r="C360" t="s">
        <v>6</v>
      </c>
      <c r="D360" t="s">
        <v>28</v>
      </c>
      <c r="E360" t="s">
        <v>8</v>
      </c>
      <c r="F360" s="5">
        <v>1402.63</v>
      </c>
      <c r="G360" t="s">
        <v>9</v>
      </c>
      <c r="H360">
        <f>MONTH(Transactions[[#This Row],[Date]])</f>
        <v>6</v>
      </c>
      <c r="I360" t="str">
        <f>TEXT(Transactions[[#This Row],[Date]],"MMMM")</f>
        <v>June</v>
      </c>
      <c r="J360">
        <f>YEAR(Transactions[[#This Row],[Date]])</f>
        <v>2024</v>
      </c>
      <c r="K360" t="str">
        <f>TEXT(Transactions[[#This Row],[Date]],"MMMM YYYYY")</f>
        <v>June 2024</v>
      </c>
      <c r="L360" s="5">
        <f>IF(Transactions[[#This Row],[Type]]="Income",Transactions[[#This Row],[Amount]],-Transactions[[#This Row],[Amount]])</f>
        <v>-1402.63</v>
      </c>
      <c r="M360">
        <f>IF(Transactions[[#This Row],[Type]]="Income",1,0)</f>
        <v>0</v>
      </c>
    </row>
    <row r="361" spans="1:13" x14ac:dyDescent="0.3">
      <c r="A361" s="2">
        <v>45445</v>
      </c>
      <c r="B361" s="1" t="s">
        <v>84</v>
      </c>
      <c r="C361" t="s">
        <v>6</v>
      </c>
      <c r="D361" t="s">
        <v>33</v>
      </c>
      <c r="E361" t="s">
        <v>25</v>
      </c>
      <c r="F361" s="5">
        <v>1104.8699999999999</v>
      </c>
      <c r="G361" t="s">
        <v>23</v>
      </c>
      <c r="H361">
        <f>MONTH(Transactions[[#This Row],[Date]])</f>
        <v>6</v>
      </c>
      <c r="I361" t="str">
        <f>TEXT(Transactions[[#This Row],[Date]],"MMMM")</f>
        <v>June</v>
      </c>
      <c r="J361">
        <f>YEAR(Transactions[[#This Row],[Date]])</f>
        <v>2024</v>
      </c>
      <c r="K361" t="str">
        <f>TEXT(Transactions[[#This Row],[Date]],"MMMM YYYYY")</f>
        <v>June 2024</v>
      </c>
      <c r="L361" s="5">
        <f>IF(Transactions[[#This Row],[Type]]="Income",Transactions[[#This Row],[Amount]],-Transactions[[#This Row],[Amount]])</f>
        <v>-1104.8699999999999</v>
      </c>
      <c r="M361">
        <f>IF(Transactions[[#This Row],[Type]]="Income",1,0)</f>
        <v>0</v>
      </c>
    </row>
    <row r="362" spans="1:13" x14ac:dyDescent="0.3">
      <c r="A362" s="2">
        <v>45445</v>
      </c>
      <c r="B362" s="1" t="s">
        <v>391</v>
      </c>
      <c r="C362" t="s">
        <v>6</v>
      </c>
      <c r="D362" t="s">
        <v>28</v>
      </c>
      <c r="E362" t="s">
        <v>17</v>
      </c>
      <c r="F362" s="5">
        <v>1594.16</v>
      </c>
      <c r="G362" t="s">
        <v>19</v>
      </c>
      <c r="H362">
        <f>MONTH(Transactions[[#This Row],[Date]])</f>
        <v>6</v>
      </c>
      <c r="I362" t="str">
        <f>TEXT(Transactions[[#This Row],[Date]],"MMMM")</f>
        <v>June</v>
      </c>
      <c r="J362">
        <f>YEAR(Transactions[[#This Row],[Date]])</f>
        <v>2024</v>
      </c>
      <c r="K362" t="str">
        <f>TEXT(Transactions[[#This Row],[Date]],"MMMM YYYYY")</f>
        <v>June 2024</v>
      </c>
      <c r="L362" s="5">
        <f>IF(Transactions[[#This Row],[Type]]="Income",Transactions[[#This Row],[Amount]],-Transactions[[#This Row],[Amount]])</f>
        <v>-1594.16</v>
      </c>
      <c r="M362">
        <f>IF(Transactions[[#This Row],[Type]]="Income",1,0)</f>
        <v>0</v>
      </c>
    </row>
    <row r="363" spans="1:13" x14ac:dyDescent="0.3">
      <c r="A363" s="2">
        <v>45445</v>
      </c>
      <c r="B363" s="1" t="s">
        <v>147</v>
      </c>
      <c r="C363" t="s">
        <v>6</v>
      </c>
      <c r="D363" t="s">
        <v>24</v>
      </c>
      <c r="E363" t="s">
        <v>8</v>
      </c>
      <c r="F363" s="5">
        <v>4824.38</v>
      </c>
      <c r="G363" t="s">
        <v>12</v>
      </c>
      <c r="H363">
        <f>MONTH(Transactions[[#This Row],[Date]])</f>
        <v>6</v>
      </c>
      <c r="I363" t="str">
        <f>TEXT(Transactions[[#This Row],[Date]],"MMMM")</f>
        <v>June</v>
      </c>
      <c r="J363">
        <f>YEAR(Transactions[[#This Row],[Date]])</f>
        <v>2024</v>
      </c>
      <c r="K363" t="str">
        <f>TEXT(Transactions[[#This Row],[Date]],"MMMM YYYYY")</f>
        <v>June 2024</v>
      </c>
      <c r="L363" s="5">
        <f>IF(Transactions[[#This Row],[Type]]="Income",Transactions[[#This Row],[Amount]],-Transactions[[#This Row],[Amount]])</f>
        <v>-4824.38</v>
      </c>
      <c r="M363">
        <f>IF(Transactions[[#This Row],[Type]]="Income",1,0)</f>
        <v>0</v>
      </c>
    </row>
    <row r="364" spans="1:13" x14ac:dyDescent="0.3">
      <c r="A364" s="2">
        <v>45446</v>
      </c>
      <c r="B364" s="1" t="s">
        <v>110</v>
      </c>
      <c r="C364" t="s">
        <v>6</v>
      </c>
      <c r="D364" t="s">
        <v>34</v>
      </c>
      <c r="E364" t="s">
        <v>25</v>
      </c>
      <c r="F364" s="5">
        <v>4328.57</v>
      </c>
      <c r="G364" t="s">
        <v>23</v>
      </c>
      <c r="H364">
        <f>MONTH(Transactions[[#This Row],[Date]])</f>
        <v>6</v>
      </c>
      <c r="I364" t="str">
        <f>TEXT(Transactions[[#This Row],[Date]],"MMMM")</f>
        <v>June</v>
      </c>
      <c r="J364">
        <f>YEAR(Transactions[[#This Row],[Date]])</f>
        <v>2024</v>
      </c>
      <c r="K364" t="str">
        <f>TEXT(Transactions[[#This Row],[Date]],"MMMM YYYYY")</f>
        <v>June 2024</v>
      </c>
      <c r="L364" s="5">
        <f>IF(Transactions[[#This Row],[Type]]="Income",Transactions[[#This Row],[Amount]],-Transactions[[#This Row],[Amount]])</f>
        <v>-4328.57</v>
      </c>
      <c r="M364">
        <f>IF(Transactions[[#This Row],[Type]]="Income",1,0)</f>
        <v>0</v>
      </c>
    </row>
    <row r="365" spans="1:13" x14ac:dyDescent="0.3">
      <c r="A365" s="2">
        <v>45447</v>
      </c>
      <c r="B365" s="1" t="s">
        <v>511</v>
      </c>
      <c r="C365" t="s">
        <v>6</v>
      </c>
      <c r="D365" t="s">
        <v>35</v>
      </c>
      <c r="E365" t="s">
        <v>21</v>
      </c>
      <c r="F365" s="5">
        <v>4349.68</v>
      </c>
      <c r="G365" t="s">
        <v>9</v>
      </c>
      <c r="H365">
        <f>MONTH(Transactions[[#This Row],[Date]])</f>
        <v>6</v>
      </c>
      <c r="I365" t="str">
        <f>TEXT(Transactions[[#This Row],[Date]],"MMMM")</f>
        <v>June</v>
      </c>
      <c r="J365">
        <f>YEAR(Transactions[[#This Row],[Date]])</f>
        <v>2024</v>
      </c>
      <c r="K365" t="str">
        <f>TEXT(Transactions[[#This Row],[Date]],"MMMM YYYYY")</f>
        <v>June 2024</v>
      </c>
      <c r="L365" s="5">
        <f>IF(Transactions[[#This Row],[Type]]="Income",Transactions[[#This Row],[Amount]],-Transactions[[#This Row],[Amount]])</f>
        <v>-4349.68</v>
      </c>
      <c r="M365">
        <f>IF(Transactions[[#This Row],[Type]]="Income",1,0)</f>
        <v>0</v>
      </c>
    </row>
    <row r="366" spans="1:13" x14ac:dyDescent="0.3">
      <c r="A366" s="2">
        <v>45447</v>
      </c>
      <c r="B366" s="1" t="s">
        <v>64</v>
      </c>
      <c r="C366" t="s">
        <v>6</v>
      </c>
      <c r="D366" t="s">
        <v>16</v>
      </c>
      <c r="E366" t="s">
        <v>8</v>
      </c>
      <c r="F366" s="5">
        <v>4231.68</v>
      </c>
      <c r="G366" t="s">
        <v>23</v>
      </c>
      <c r="H366">
        <f>MONTH(Transactions[[#This Row],[Date]])</f>
        <v>6</v>
      </c>
      <c r="I366" t="str">
        <f>TEXT(Transactions[[#This Row],[Date]],"MMMM")</f>
        <v>June</v>
      </c>
      <c r="J366">
        <f>YEAR(Transactions[[#This Row],[Date]])</f>
        <v>2024</v>
      </c>
      <c r="K366" t="str">
        <f>TEXT(Transactions[[#This Row],[Date]],"MMMM YYYYY")</f>
        <v>June 2024</v>
      </c>
      <c r="L366" s="5">
        <f>IF(Transactions[[#This Row],[Type]]="Income",Transactions[[#This Row],[Amount]],-Transactions[[#This Row],[Amount]])</f>
        <v>-4231.68</v>
      </c>
      <c r="M366">
        <f>IF(Transactions[[#This Row],[Type]]="Income",1,0)</f>
        <v>0</v>
      </c>
    </row>
    <row r="367" spans="1:13" x14ac:dyDescent="0.3">
      <c r="A367" s="2">
        <v>45447</v>
      </c>
      <c r="B367" s="1" t="s">
        <v>89</v>
      </c>
      <c r="C367" t="s">
        <v>6</v>
      </c>
      <c r="D367" t="s">
        <v>16</v>
      </c>
      <c r="E367" t="s">
        <v>20</v>
      </c>
      <c r="F367" s="5">
        <v>4563.59</v>
      </c>
      <c r="G367" t="s">
        <v>19</v>
      </c>
      <c r="H367">
        <f>MONTH(Transactions[[#This Row],[Date]])</f>
        <v>6</v>
      </c>
      <c r="I367" t="str">
        <f>TEXT(Transactions[[#This Row],[Date]],"MMMM")</f>
        <v>June</v>
      </c>
      <c r="J367">
        <f>YEAR(Transactions[[#This Row],[Date]])</f>
        <v>2024</v>
      </c>
      <c r="K367" t="str">
        <f>TEXT(Transactions[[#This Row],[Date]],"MMMM YYYYY")</f>
        <v>June 2024</v>
      </c>
      <c r="L367" s="5">
        <f>IF(Transactions[[#This Row],[Type]]="Income",Transactions[[#This Row],[Amount]],-Transactions[[#This Row],[Amount]])</f>
        <v>-4563.59</v>
      </c>
      <c r="M367">
        <f>IF(Transactions[[#This Row],[Type]]="Income",1,0)</f>
        <v>0</v>
      </c>
    </row>
    <row r="368" spans="1:13" x14ac:dyDescent="0.3">
      <c r="A368" s="2">
        <v>45448</v>
      </c>
      <c r="B368" s="1" t="s">
        <v>519</v>
      </c>
      <c r="C368" t="s">
        <v>6</v>
      </c>
      <c r="D368" t="s">
        <v>28</v>
      </c>
      <c r="E368" t="s">
        <v>32</v>
      </c>
      <c r="F368" s="5">
        <v>2930.76</v>
      </c>
      <c r="G368" t="s">
        <v>9</v>
      </c>
      <c r="H368">
        <f>MONTH(Transactions[[#This Row],[Date]])</f>
        <v>6</v>
      </c>
      <c r="I368" t="str">
        <f>TEXT(Transactions[[#This Row],[Date]],"MMMM")</f>
        <v>June</v>
      </c>
      <c r="J368">
        <f>YEAR(Transactions[[#This Row],[Date]])</f>
        <v>2024</v>
      </c>
      <c r="K368" t="str">
        <f>TEXT(Transactions[[#This Row],[Date]],"MMMM YYYYY")</f>
        <v>June 2024</v>
      </c>
      <c r="L368" s="5">
        <f>IF(Transactions[[#This Row],[Type]]="Income",Transactions[[#This Row],[Amount]],-Transactions[[#This Row],[Amount]])</f>
        <v>-2930.76</v>
      </c>
      <c r="M368">
        <f>IF(Transactions[[#This Row],[Type]]="Income",1,0)</f>
        <v>0</v>
      </c>
    </row>
    <row r="369" spans="1:13" x14ac:dyDescent="0.3">
      <c r="A369" s="2">
        <v>45448</v>
      </c>
      <c r="B369" s="1" t="s">
        <v>520</v>
      </c>
      <c r="C369" t="s">
        <v>6</v>
      </c>
      <c r="D369" t="s">
        <v>16</v>
      </c>
      <c r="E369" t="s">
        <v>11</v>
      </c>
      <c r="F369" s="5">
        <v>2180.0100000000002</v>
      </c>
      <c r="G369" t="s">
        <v>19</v>
      </c>
      <c r="H369">
        <f>MONTH(Transactions[[#This Row],[Date]])</f>
        <v>6</v>
      </c>
      <c r="I369" t="str">
        <f>TEXT(Transactions[[#This Row],[Date]],"MMMM")</f>
        <v>June</v>
      </c>
      <c r="J369">
        <f>YEAR(Transactions[[#This Row],[Date]])</f>
        <v>2024</v>
      </c>
      <c r="K369" t="str">
        <f>TEXT(Transactions[[#This Row],[Date]],"MMMM YYYYY")</f>
        <v>June 2024</v>
      </c>
      <c r="L369" s="5">
        <f>IF(Transactions[[#This Row],[Type]]="Income",Transactions[[#This Row],[Amount]],-Transactions[[#This Row],[Amount]])</f>
        <v>-2180.0100000000002</v>
      </c>
      <c r="M369">
        <f>IF(Transactions[[#This Row],[Type]]="Income",1,0)</f>
        <v>0</v>
      </c>
    </row>
    <row r="370" spans="1:13" x14ac:dyDescent="0.3">
      <c r="A370" s="2">
        <v>45448</v>
      </c>
      <c r="B370" s="1" t="s">
        <v>521</v>
      </c>
      <c r="C370" t="s">
        <v>6</v>
      </c>
      <c r="D370" t="s">
        <v>16</v>
      </c>
      <c r="E370" t="s">
        <v>21</v>
      </c>
      <c r="F370" s="5">
        <v>56.1</v>
      </c>
      <c r="G370" t="s">
        <v>12</v>
      </c>
      <c r="H370">
        <f>MONTH(Transactions[[#This Row],[Date]])</f>
        <v>6</v>
      </c>
      <c r="I370" t="str">
        <f>TEXT(Transactions[[#This Row],[Date]],"MMMM")</f>
        <v>June</v>
      </c>
      <c r="J370">
        <f>YEAR(Transactions[[#This Row],[Date]])</f>
        <v>2024</v>
      </c>
      <c r="K370" t="str">
        <f>TEXT(Transactions[[#This Row],[Date]],"MMMM YYYYY")</f>
        <v>June 2024</v>
      </c>
      <c r="L370" s="5">
        <f>IF(Transactions[[#This Row],[Type]]="Income",Transactions[[#This Row],[Amount]],-Transactions[[#This Row],[Amount]])</f>
        <v>-56.1</v>
      </c>
      <c r="M370">
        <f>IF(Transactions[[#This Row],[Type]]="Income",1,0)</f>
        <v>0</v>
      </c>
    </row>
    <row r="371" spans="1:13" x14ac:dyDescent="0.3">
      <c r="A371" s="2">
        <v>45449</v>
      </c>
      <c r="B371" s="1" t="s">
        <v>46</v>
      </c>
      <c r="C371" t="s">
        <v>6</v>
      </c>
      <c r="D371" t="s">
        <v>16</v>
      </c>
      <c r="E371" t="s">
        <v>25</v>
      </c>
      <c r="F371" s="5">
        <v>3418.26</v>
      </c>
      <c r="G371" t="s">
        <v>19</v>
      </c>
      <c r="H371">
        <f>MONTH(Transactions[[#This Row],[Date]])</f>
        <v>6</v>
      </c>
      <c r="I371" t="str">
        <f>TEXT(Transactions[[#This Row],[Date]],"MMMM")</f>
        <v>June</v>
      </c>
      <c r="J371">
        <f>YEAR(Transactions[[#This Row],[Date]])</f>
        <v>2024</v>
      </c>
      <c r="K371" t="str">
        <f>TEXT(Transactions[[#This Row],[Date]],"MMMM YYYYY")</f>
        <v>June 2024</v>
      </c>
      <c r="L371" s="5">
        <f>IF(Transactions[[#This Row],[Type]]="Income",Transactions[[#This Row],[Amount]],-Transactions[[#This Row],[Amount]])</f>
        <v>-3418.26</v>
      </c>
      <c r="M371">
        <f>IF(Transactions[[#This Row],[Type]]="Income",1,0)</f>
        <v>0</v>
      </c>
    </row>
    <row r="372" spans="1:13" x14ac:dyDescent="0.3">
      <c r="A372" s="2">
        <v>45449</v>
      </c>
      <c r="B372" s="1" t="s">
        <v>522</v>
      </c>
      <c r="C372" t="s">
        <v>6</v>
      </c>
      <c r="D372" t="s">
        <v>7</v>
      </c>
      <c r="E372" t="s">
        <v>8</v>
      </c>
      <c r="F372" s="5">
        <v>4922.54</v>
      </c>
      <c r="G372" t="s">
        <v>9</v>
      </c>
      <c r="H372">
        <f>MONTH(Transactions[[#This Row],[Date]])</f>
        <v>6</v>
      </c>
      <c r="I372" t="str">
        <f>TEXT(Transactions[[#This Row],[Date]],"MMMM")</f>
        <v>June</v>
      </c>
      <c r="J372">
        <f>YEAR(Transactions[[#This Row],[Date]])</f>
        <v>2024</v>
      </c>
      <c r="K372" t="str">
        <f>TEXT(Transactions[[#This Row],[Date]],"MMMM YYYYY")</f>
        <v>June 2024</v>
      </c>
      <c r="L372" s="5">
        <f>IF(Transactions[[#This Row],[Type]]="Income",Transactions[[#This Row],[Amount]],-Transactions[[#This Row],[Amount]])</f>
        <v>-4922.54</v>
      </c>
      <c r="M372">
        <f>IF(Transactions[[#This Row],[Type]]="Income",1,0)</f>
        <v>0</v>
      </c>
    </row>
    <row r="373" spans="1:13" x14ac:dyDescent="0.3">
      <c r="A373" s="2">
        <v>45450</v>
      </c>
      <c r="B373" s="1" t="s">
        <v>506</v>
      </c>
      <c r="C373" t="s">
        <v>6</v>
      </c>
      <c r="D373" t="s">
        <v>31</v>
      </c>
      <c r="E373" t="s">
        <v>32</v>
      </c>
      <c r="F373" s="5">
        <v>4543.7</v>
      </c>
      <c r="G373" t="s">
        <v>12</v>
      </c>
      <c r="H373">
        <f>MONTH(Transactions[[#This Row],[Date]])</f>
        <v>6</v>
      </c>
      <c r="I373" t="str">
        <f>TEXT(Transactions[[#This Row],[Date]],"MMMM")</f>
        <v>June</v>
      </c>
      <c r="J373">
        <f>YEAR(Transactions[[#This Row],[Date]])</f>
        <v>2024</v>
      </c>
      <c r="K373" t="str">
        <f>TEXT(Transactions[[#This Row],[Date]],"MMMM YYYYY")</f>
        <v>June 2024</v>
      </c>
      <c r="L373" s="5">
        <f>IF(Transactions[[#This Row],[Type]]="Income",Transactions[[#This Row],[Amount]],-Transactions[[#This Row],[Amount]])</f>
        <v>-4543.7</v>
      </c>
      <c r="M373">
        <f>IF(Transactions[[#This Row],[Type]]="Income",1,0)</f>
        <v>0</v>
      </c>
    </row>
    <row r="374" spans="1:13" x14ac:dyDescent="0.3">
      <c r="A374" s="2">
        <v>45450</v>
      </c>
      <c r="B374" s="1" t="s">
        <v>247</v>
      </c>
      <c r="C374" t="s">
        <v>6</v>
      </c>
      <c r="D374" t="s">
        <v>35</v>
      </c>
      <c r="E374" t="s">
        <v>32</v>
      </c>
      <c r="F374" s="5">
        <v>1493.73</v>
      </c>
      <c r="G374" t="s">
        <v>9</v>
      </c>
      <c r="H374">
        <f>MONTH(Transactions[[#This Row],[Date]])</f>
        <v>6</v>
      </c>
      <c r="I374" t="str">
        <f>TEXT(Transactions[[#This Row],[Date]],"MMMM")</f>
        <v>June</v>
      </c>
      <c r="J374">
        <f>YEAR(Transactions[[#This Row],[Date]])</f>
        <v>2024</v>
      </c>
      <c r="K374" t="str">
        <f>TEXT(Transactions[[#This Row],[Date]],"MMMM YYYYY")</f>
        <v>June 2024</v>
      </c>
      <c r="L374" s="5">
        <f>IF(Transactions[[#This Row],[Type]]="Income",Transactions[[#This Row],[Amount]],-Transactions[[#This Row],[Amount]])</f>
        <v>-1493.73</v>
      </c>
      <c r="M374">
        <f>IF(Transactions[[#This Row],[Type]]="Income",1,0)</f>
        <v>0</v>
      </c>
    </row>
    <row r="375" spans="1:13" x14ac:dyDescent="0.3">
      <c r="A375" s="2">
        <v>45451</v>
      </c>
      <c r="B375" s="1" t="s">
        <v>523</v>
      </c>
      <c r="C375" t="s">
        <v>6</v>
      </c>
      <c r="D375" t="s">
        <v>31</v>
      </c>
      <c r="E375" t="s">
        <v>21</v>
      </c>
      <c r="F375" s="5">
        <v>1248.1199999999999</v>
      </c>
      <c r="G375" t="s">
        <v>9</v>
      </c>
      <c r="H375">
        <f>MONTH(Transactions[[#This Row],[Date]])</f>
        <v>6</v>
      </c>
      <c r="I375" t="str">
        <f>TEXT(Transactions[[#This Row],[Date]],"MMMM")</f>
        <v>June</v>
      </c>
      <c r="J375">
        <f>YEAR(Transactions[[#This Row],[Date]])</f>
        <v>2024</v>
      </c>
      <c r="K375" t="str">
        <f>TEXT(Transactions[[#This Row],[Date]],"MMMM YYYYY")</f>
        <v>June 2024</v>
      </c>
      <c r="L375" s="5">
        <f>IF(Transactions[[#This Row],[Type]]="Income",Transactions[[#This Row],[Amount]],-Transactions[[#This Row],[Amount]])</f>
        <v>-1248.1199999999999</v>
      </c>
      <c r="M375">
        <f>IF(Transactions[[#This Row],[Type]]="Income",1,0)</f>
        <v>0</v>
      </c>
    </row>
    <row r="376" spans="1:13" x14ac:dyDescent="0.3">
      <c r="A376" s="2">
        <v>45451</v>
      </c>
      <c r="B376" s="1" t="s">
        <v>56</v>
      </c>
      <c r="C376" t="s">
        <v>6</v>
      </c>
      <c r="D376" t="s">
        <v>26</v>
      </c>
      <c r="E376" t="s">
        <v>32</v>
      </c>
      <c r="F376" s="5">
        <v>3109.87</v>
      </c>
      <c r="G376" t="s">
        <v>23</v>
      </c>
      <c r="H376">
        <f>MONTH(Transactions[[#This Row],[Date]])</f>
        <v>6</v>
      </c>
      <c r="I376" t="str">
        <f>TEXT(Transactions[[#This Row],[Date]],"MMMM")</f>
        <v>June</v>
      </c>
      <c r="J376">
        <f>YEAR(Transactions[[#This Row],[Date]])</f>
        <v>2024</v>
      </c>
      <c r="K376" t="str">
        <f>TEXT(Transactions[[#This Row],[Date]],"MMMM YYYYY")</f>
        <v>June 2024</v>
      </c>
      <c r="L376" s="5">
        <f>IF(Transactions[[#This Row],[Type]]="Income",Transactions[[#This Row],[Amount]],-Transactions[[#This Row],[Amount]])</f>
        <v>-3109.87</v>
      </c>
      <c r="M376">
        <f>IF(Transactions[[#This Row],[Type]]="Income",1,0)</f>
        <v>0</v>
      </c>
    </row>
    <row r="377" spans="1:13" x14ac:dyDescent="0.3">
      <c r="A377" s="2">
        <v>45452</v>
      </c>
      <c r="B377" s="1" t="s">
        <v>256</v>
      </c>
      <c r="C377" t="s">
        <v>6</v>
      </c>
      <c r="D377" t="s">
        <v>26</v>
      </c>
      <c r="E377" t="s">
        <v>25</v>
      </c>
      <c r="F377" s="5">
        <v>1665.98</v>
      </c>
      <c r="G377" t="s">
        <v>19</v>
      </c>
      <c r="H377">
        <f>MONTH(Transactions[[#This Row],[Date]])</f>
        <v>6</v>
      </c>
      <c r="I377" t="str">
        <f>TEXT(Transactions[[#This Row],[Date]],"MMMM")</f>
        <v>June</v>
      </c>
      <c r="J377">
        <f>YEAR(Transactions[[#This Row],[Date]])</f>
        <v>2024</v>
      </c>
      <c r="K377" t="str">
        <f>TEXT(Transactions[[#This Row],[Date]],"MMMM YYYYY")</f>
        <v>June 2024</v>
      </c>
      <c r="L377" s="5">
        <f>IF(Transactions[[#This Row],[Type]]="Income",Transactions[[#This Row],[Amount]],-Transactions[[#This Row],[Amount]])</f>
        <v>-1665.98</v>
      </c>
      <c r="M377">
        <f>IF(Transactions[[#This Row],[Type]]="Income",1,0)</f>
        <v>0</v>
      </c>
    </row>
    <row r="378" spans="1:13" x14ac:dyDescent="0.3">
      <c r="A378" s="2">
        <v>45453</v>
      </c>
      <c r="B378" s="1" t="s">
        <v>195</v>
      </c>
      <c r="C378" t="s">
        <v>6</v>
      </c>
      <c r="D378" t="s">
        <v>16</v>
      </c>
      <c r="E378" t="s">
        <v>30</v>
      </c>
      <c r="F378" s="5">
        <v>4131.34</v>
      </c>
      <c r="G378" t="s">
        <v>19</v>
      </c>
      <c r="H378">
        <f>MONTH(Transactions[[#This Row],[Date]])</f>
        <v>6</v>
      </c>
      <c r="I378" t="str">
        <f>TEXT(Transactions[[#This Row],[Date]],"MMMM")</f>
        <v>June</v>
      </c>
      <c r="J378">
        <f>YEAR(Transactions[[#This Row],[Date]])</f>
        <v>2024</v>
      </c>
      <c r="K378" t="str">
        <f>TEXT(Transactions[[#This Row],[Date]],"MMMM YYYYY")</f>
        <v>June 2024</v>
      </c>
      <c r="L378" s="5">
        <f>IF(Transactions[[#This Row],[Type]]="Income",Transactions[[#This Row],[Amount]],-Transactions[[#This Row],[Amount]])</f>
        <v>-4131.34</v>
      </c>
      <c r="M378">
        <f>IF(Transactions[[#This Row],[Type]]="Income",1,0)</f>
        <v>0</v>
      </c>
    </row>
    <row r="379" spans="1:13" x14ac:dyDescent="0.3">
      <c r="A379" s="2">
        <v>45454</v>
      </c>
      <c r="B379" s="1" t="s">
        <v>152</v>
      </c>
      <c r="C379" t="s">
        <v>6</v>
      </c>
      <c r="D379" t="s">
        <v>22</v>
      </c>
      <c r="E379" t="s">
        <v>32</v>
      </c>
      <c r="F379" s="5">
        <v>2859.33</v>
      </c>
      <c r="G379" t="s">
        <v>19</v>
      </c>
      <c r="H379">
        <f>MONTH(Transactions[[#This Row],[Date]])</f>
        <v>6</v>
      </c>
      <c r="I379" t="str">
        <f>TEXT(Transactions[[#This Row],[Date]],"MMMM")</f>
        <v>June</v>
      </c>
      <c r="J379">
        <f>YEAR(Transactions[[#This Row],[Date]])</f>
        <v>2024</v>
      </c>
      <c r="K379" t="str">
        <f>TEXT(Transactions[[#This Row],[Date]],"MMMM YYYYY")</f>
        <v>June 2024</v>
      </c>
      <c r="L379" s="5">
        <f>IF(Transactions[[#This Row],[Type]]="Income",Transactions[[#This Row],[Amount]],-Transactions[[#This Row],[Amount]])</f>
        <v>-2859.33</v>
      </c>
      <c r="M379">
        <f>IF(Transactions[[#This Row],[Type]]="Income",1,0)</f>
        <v>0</v>
      </c>
    </row>
    <row r="380" spans="1:13" x14ac:dyDescent="0.3">
      <c r="A380" s="2">
        <v>45454</v>
      </c>
      <c r="B380" s="1" t="s">
        <v>524</v>
      </c>
      <c r="C380" t="s">
        <v>6</v>
      </c>
      <c r="D380" t="s">
        <v>34</v>
      </c>
      <c r="E380" t="s">
        <v>25</v>
      </c>
      <c r="F380" s="5">
        <v>253.86</v>
      </c>
      <c r="G380" t="s">
        <v>23</v>
      </c>
      <c r="H380">
        <f>MONTH(Transactions[[#This Row],[Date]])</f>
        <v>6</v>
      </c>
      <c r="I380" t="str">
        <f>TEXT(Transactions[[#This Row],[Date]],"MMMM")</f>
        <v>June</v>
      </c>
      <c r="J380">
        <f>YEAR(Transactions[[#This Row],[Date]])</f>
        <v>2024</v>
      </c>
      <c r="K380" t="str">
        <f>TEXT(Transactions[[#This Row],[Date]],"MMMM YYYYY")</f>
        <v>June 2024</v>
      </c>
      <c r="L380" s="5">
        <f>IF(Transactions[[#This Row],[Type]]="Income",Transactions[[#This Row],[Amount]],-Transactions[[#This Row],[Amount]])</f>
        <v>-253.86</v>
      </c>
      <c r="M380">
        <f>IF(Transactions[[#This Row],[Type]]="Income",1,0)</f>
        <v>0</v>
      </c>
    </row>
    <row r="381" spans="1:13" x14ac:dyDescent="0.3">
      <c r="A381" s="2">
        <v>45455</v>
      </c>
      <c r="B381" s="1" t="s">
        <v>300</v>
      </c>
      <c r="C381" t="s">
        <v>6</v>
      </c>
      <c r="D381" t="s">
        <v>35</v>
      </c>
      <c r="E381" t="s">
        <v>17</v>
      </c>
      <c r="F381" s="5">
        <v>4486.3</v>
      </c>
      <c r="G381" t="s">
        <v>9</v>
      </c>
      <c r="H381">
        <f>MONTH(Transactions[[#This Row],[Date]])</f>
        <v>6</v>
      </c>
      <c r="I381" t="str">
        <f>TEXT(Transactions[[#This Row],[Date]],"MMMM")</f>
        <v>June</v>
      </c>
      <c r="J381">
        <f>YEAR(Transactions[[#This Row],[Date]])</f>
        <v>2024</v>
      </c>
      <c r="K381" t="str">
        <f>TEXT(Transactions[[#This Row],[Date]],"MMMM YYYYY")</f>
        <v>June 2024</v>
      </c>
      <c r="L381" s="5">
        <f>IF(Transactions[[#This Row],[Type]]="Income",Transactions[[#This Row],[Amount]],-Transactions[[#This Row],[Amount]])</f>
        <v>-4486.3</v>
      </c>
      <c r="M381">
        <f>IF(Transactions[[#This Row],[Type]]="Income",1,0)</f>
        <v>0</v>
      </c>
    </row>
    <row r="382" spans="1:13" x14ac:dyDescent="0.3">
      <c r="A382" s="2">
        <v>45456</v>
      </c>
      <c r="B382" s="1" t="s">
        <v>525</v>
      </c>
      <c r="C382" t="s">
        <v>6</v>
      </c>
      <c r="D382" t="s">
        <v>34</v>
      </c>
      <c r="E382" t="s">
        <v>21</v>
      </c>
      <c r="F382" s="5">
        <v>3559.85</v>
      </c>
      <c r="G382" t="s">
        <v>23</v>
      </c>
      <c r="H382">
        <f>MONTH(Transactions[[#This Row],[Date]])</f>
        <v>6</v>
      </c>
      <c r="I382" t="str">
        <f>TEXT(Transactions[[#This Row],[Date]],"MMMM")</f>
        <v>June</v>
      </c>
      <c r="J382">
        <f>YEAR(Transactions[[#This Row],[Date]])</f>
        <v>2024</v>
      </c>
      <c r="K382" t="str">
        <f>TEXT(Transactions[[#This Row],[Date]],"MMMM YYYYY")</f>
        <v>June 2024</v>
      </c>
      <c r="L382" s="5">
        <f>IF(Transactions[[#This Row],[Type]]="Income",Transactions[[#This Row],[Amount]],-Transactions[[#This Row],[Amount]])</f>
        <v>-3559.85</v>
      </c>
      <c r="M382">
        <f>IF(Transactions[[#This Row],[Type]]="Income",1,0)</f>
        <v>0</v>
      </c>
    </row>
    <row r="383" spans="1:13" x14ac:dyDescent="0.3">
      <c r="A383" s="2">
        <v>45456</v>
      </c>
      <c r="B383" s="1" t="s">
        <v>282</v>
      </c>
      <c r="C383" t="s">
        <v>6</v>
      </c>
      <c r="D383" t="s">
        <v>33</v>
      </c>
      <c r="E383" t="s">
        <v>11</v>
      </c>
      <c r="F383" s="5">
        <v>1730.28</v>
      </c>
      <c r="G383" t="s">
        <v>12</v>
      </c>
      <c r="H383">
        <f>MONTH(Transactions[[#This Row],[Date]])</f>
        <v>6</v>
      </c>
      <c r="I383" t="str">
        <f>TEXT(Transactions[[#This Row],[Date]],"MMMM")</f>
        <v>June</v>
      </c>
      <c r="J383">
        <f>YEAR(Transactions[[#This Row],[Date]])</f>
        <v>2024</v>
      </c>
      <c r="K383" t="str">
        <f>TEXT(Transactions[[#This Row],[Date]],"MMMM YYYYY")</f>
        <v>June 2024</v>
      </c>
      <c r="L383" s="5">
        <f>IF(Transactions[[#This Row],[Type]]="Income",Transactions[[#This Row],[Amount]],-Transactions[[#This Row],[Amount]])</f>
        <v>-1730.28</v>
      </c>
      <c r="M383">
        <f>IF(Transactions[[#This Row],[Type]]="Income",1,0)</f>
        <v>0</v>
      </c>
    </row>
    <row r="384" spans="1:13" x14ac:dyDescent="0.3">
      <c r="A384" s="2">
        <v>45457</v>
      </c>
      <c r="B384" s="1" t="s">
        <v>526</v>
      </c>
      <c r="C384" t="s">
        <v>6</v>
      </c>
      <c r="D384" t="s">
        <v>7</v>
      </c>
      <c r="E384" t="s">
        <v>27</v>
      </c>
      <c r="F384" s="5">
        <v>2430.4699999999998</v>
      </c>
      <c r="G384" t="s">
        <v>12</v>
      </c>
      <c r="H384">
        <f>MONTH(Transactions[[#This Row],[Date]])</f>
        <v>6</v>
      </c>
      <c r="I384" t="str">
        <f>TEXT(Transactions[[#This Row],[Date]],"MMMM")</f>
        <v>June</v>
      </c>
      <c r="J384">
        <f>YEAR(Transactions[[#This Row],[Date]])</f>
        <v>2024</v>
      </c>
      <c r="K384" t="str">
        <f>TEXT(Transactions[[#This Row],[Date]],"MMMM YYYYY")</f>
        <v>June 2024</v>
      </c>
      <c r="L384" s="5">
        <f>IF(Transactions[[#This Row],[Type]]="Income",Transactions[[#This Row],[Amount]],-Transactions[[#This Row],[Amount]])</f>
        <v>-2430.4699999999998</v>
      </c>
      <c r="M384">
        <f>IF(Transactions[[#This Row],[Type]]="Income",1,0)</f>
        <v>0</v>
      </c>
    </row>
    <row r="385" spans="1:13" x14ac:dyDescent="0.3">
      <c r="A385" s="2">
        <v>45457</v>
      </c>
      <c r="B385" s="1" t="s">
        <v>223</v>
      </c>
      <c r="C385" t="s">
        <v>6</v>
      </c>
      <c r="D385" t="s">
        <v>16</v>
      </c>
      <c r="E385" t="s">
        <v>11</v>
      </c>
      <c r="F385" s="5">
        <v>2787.36</v>
      </c>
      <c r="G385" t="s">
        <v>19</v>
      </c>
      <c r="H385">
        <f>MONTH(Transactions[[#This Row],[Date]])</f>
        <v>6</v>
      </c>
      <c r="I385" t="str">
        <f>TEXT(Transactions[[#This Row],[Date]],"MMMM")</f>
        <v>June</v>
      </c>
      <c r="J385">
        <f>YEAR(Transactions[[#This Row],[Date]])</f>
        <v>2024</v>
      </c>
      <c r="K385" t="str">
        <f>TEXT(Transactions[[#This Row],[Date]],"MMMM YYYYY")</f>
        <v>June 2024</v>
      </c>
      <c r="L385" s="5">
        <f>IF(Transactions[[#This Row],[Type]]="Income",Transactions[[#This Row],[Amount]],-Transactions[[#This Row],[Amount]])</f>
        <v>-2787.36</v>
      </c>
      <c r="M385">
        <f>IF(Transactions[[#This Row],[Type]]="Income",1,0)</f>
        <v>0</v>
      </c>
    </row>
    <row r="386" spans="1:13" x14ac:dyDescent="0.3">
      <c r="A386" s="2">
        <v>45457</v>
      </c>
      <c r="B386" s="1" t="s">
        <v>527</v>
      </c>
      <c r="C386" t="s">
        <v>6</v>
      </c>
      <c r="D386" t="s">
        <v>26</v>
      </c>
      <c r="E386" t="s">
        <v>27</v>
      </c>
      <c r="F386" s="5">
        <v>2221.11</v>
      </c>
      <c r="G386" t="s">
        <v>19</v>
      </c>
      <c r="H386">
        <f>MONTH(Transactions[[#This Row],[Date]])</f>
        <v>6</v>
      </c>
      <c r="I386" t="str">
        <f>TEXT(Transactions[[#This Row],[Date]],"MMMM")</f>
        <v>June</v>
      </c>
      <c r="J386">
        <f>YEAR(Transactions[[#This Row],[Date]])</f>
        <v>2024</v>
      </c>
      <c r="K386" t="str">
        <f>TEXT(Transactions[[#This Row],[Date]],"MMMM YYYYY")</f>
        <v>June 2024</v>
      </c>
      <c r="L386" s="5">
        <f>IF(Transactions[[#This Row],[Type]]="Income",Transactions[[#This Row],[Amount]],-Transactions[[#This Row],[Amount]])</f>
        <v>-2221.11</v>
      </c>
      <c r="M386">
        <f>IF(Transactions[[#This Row],[Type]]="Income",1,0)</f>
        <v>0</v>
      </c>
    </row>
    <row r="387" spans="1:13" x14ac:dyDescent="0.3">
      <c r="A387" s="2">
        <v>45458</v>
      </c>
      <c r="B387" s="1" t="s">
        <v>528</v>
      </c>
      <c r="C387" t="s">
        <v>6</v>
      </c>
      <c r="D387" t="s">
        <v>22</v>
      </c>
      <c r="E387" t="s">
        <v>11</v>
      </c>
      <c r="F387" s="5">
        <v>3734.18</v>
      </c>
      <c r="G387" t="s">
        <v>9</v>
      </c>
      <c r="H387">
        <f>MONTH(Transactions[[#This Row],[Date]])</f>
        <v>6</v>
      </c>
      <c r="I387" t="str">
        <f>TEXT(Transactions[[#This Row],[Date]],"MMMM")</f>
        <v>June</v>
      </c>
      <c r="J387">
        <f>YEAR(Transactions[[#This Row],[Date]])</f>
        <v>2024</v>
      </c>
      <c r="K387" t="str">
        <f>TEXT(Transactions[[#This Row],[Date]],"MMMM YYYYY")</f>
        <v>June 2024</v>
      </c>
      <c r="L387" s="5">
        <f>IF(Transactions[[#This Row],[Type]]="Income",Transactions[[#This Row],[Amount]],-Transactions[[#This Row],[Amount]])</f>
        <v>-3734.18</v>
      </c>
      <c r="M387">
        <f>IF(Transactions[[#This Row],[Type]]="Income",1,0)</f>
        <v>0</v>
      </c>
    </row>
    <row r="388" spans="1:13" x14ac:dyDescent="0.3">
      <c r="A388" s="2">
        <v>45458</v>
      </c>
      <c r="B388" s="1" t="s">
        <v>90</v>
      </c>
      <c r="C388" t="s">
        <v>6</v>
      </c>
      <c r="D388" t="s">
        <v>26</v>
      </c>
      <c r="E388" t="s">
        <v>21</v>
      </c>
      <c r="F388" s="5">
        <v>4365.33</v>
      </c>
      <c r="G388" t="s">
        <v>19</v>
      </c>
      <c r="H388">
        <f>MONTH(Transactions[[#This Row],[Date]])</f>
        <v>6</v>
      </c>
      <c r="I388" t="str">
        <f>TEXT(Transactions[[#This Row],[Date]],"MMMM")</f>
        <v>June</v>
      </c>
      <c r="J388">
        <f>YEAR(Transactions[[#This Row],[Date]])</f>
        <v>2024</v>
      </c>
      <c r="K388" t="str">
        <f>TEXT(Transactions[[#This Row],[Date]],"MMMM YYYYY")</f>
        <v>June 2024</v>
      </c>
      <c r="L388" s="5">
        <f>IF(Transactions[[#This Row],[Type]]="Income",Transactions[[#This Row],[Amount]],-Transactions[[#This Row],[Amount]])</f>
        <v>-4365.33</v>
      </c>
      <c r="M388">
        <f>IF(Transactions[[#This Row],[Type]]="Income",1,0)</f>
        <v>0</v>
      </c>
    </row>
    <row r="389" spans="1:13" x14ac:dyDescent="0.3">
      <c r="A389" s="2">
        <v>45459</v>
      </c>
      <c r="B389" s="1" t="s">
        <v>529</v>
      </c>
      <c r="C389" t="s">
        <v>6</v>
      </c>
      <c r="D389" t="s">
        <v>24</v>
      </c>
      <c r="E389" t="s">
        <v>17</v>
      </c>
      <c r="F389" s="5">
        <v>850.28</v>
      </c>
      <c r="G389" t="s">
        <v>19</v>
      </c>
      <c r="H389">
        <f>MONTH(Transactions[[#This Row],[Date]])</f>
        <v>6</v>
      </c>
      <c r="I389" t="str">
        <f>TEXT(Transactions[[#This Row],[Date]],"MMMM")</f>
        <v>June</v>
      </c>
      <c r="J389">
        <f>YEAR(Transactions[[#This Row],[Date]])</f>
        <v>2024</v>
      </c>
      <c r="K389" t="str">
        <f>TEXT(Transactions[[#This Row],[Date]],"MMMM YYYYY")</f>
        <v>June 2024</v>
      </c>
      <c r="L389" s="5">
        <f>IF(Transactions[[#This Row],[Type]]="Income",Transactions[[#This Row],[Amount]],-Transactions[[#This Row],[Amount]])</f>
        <v>-850.28</v>
      </c>
      <c r="M389">
        <f>IF(Transactions[[#This Row],[Type]]="Income",1,0)</f>
        <v>0</v>
      </c>
    </row>
    <row r="390" spans="1:13" x14ac:dyDescent="0.3">
      <c r="A390" s="2">
        <v>45459</v>
      </c>
      <c r="B390" s="1" t="s">
        <v>474</v>
      </c>
      <c r="C390" t="s">
        <v>6</v>
      </c>
      <c r="D390" t="s">
        <v>31</v>
      </c>
      <c r="E390" t="s">
        <v>32</v>
      </c>
      <c r="F390" s="5">
        <v>1694.96</v>
      </c>
      <c r="G390" t="s">
        <v>23</v>
      </c>
      <c r="H390">
        <f>MONTH(Transactions[[#This Row],[Date]])</f>
        <v>6</v>
      </c>
      <c r="I390" t="str">
        <f>TEXT(Transactions[[#This Row],[Date]],"MMMM")</f>
        <v>June</v>
      </c>
      <c r="J390">
        <f>YEAR(Transactions[[#This Row],[Date]])</f>
        <v>2024</v>
      </c>
      <c r="K390" t="str">
        <f>TEXT(Transactions[[#This Row],[Date]],"MMMM YYYYY")</f>
        <v>June 2024</v>
      </c>
      <c r="L390" s="5">
        <f>IF(Transactions[[#This Row],[Type]]="Income",Transactions[[#This Row],[Amount]],-Transactions[[#This Row],[Amount]])</f>
        <v>-1694.96</v>
      </c>
      <c r="M390">
        <f>IF(Transactions[[#This Row],[Type]]="Income",1,0)</f>
        <v>0</v>
      </c>
    </row>
    <row r="391" spans="1:13" x14ac:dyDescent="0.3">
      <c r="A391" s="2">
        <v>45459</v>
      </c>
      <c r="B391" s="1" t="s">
        <v>530</v>
      </c>
      <c r="C391" t="s">
        <v>6</v>
      </c>
      <c r="D391" t="s">
        <v>35</v>
      </c>
      <c r="E391" t="s">
        <v>17</v>
      </c>
      <c r="F391" s="5">
        <v>453.56</v>
      </c>
      <c r="G391" t="s">
        <v>12</v>
      </c>
      <c r="H391">
        <f>MONTH(Transactions[[#This Row],[Date]])</f>
        <v>6</v>
      </c>
      <c r="I391" t="str">
        <f>TEXT(Transactions[[#This Row],[Date]],"MMMM")</f>
        <v>June</v>
      </c>
      <c r="J391">
        <f>YEAR(Transactions[[#This Row],[Date]])</f>
        <v>2024</v>
      </c>
      <c r="K391" t="str">
        <f>TEXT(Transactions[[#This Row],[Date]],"MMMM YYYYY")</f>
        <v>June 2024</v>
      </c>
      <c r="L391" s="5">
        <f>IF(Transactions[[#This Row],[Type]]="Income",Transactions[[#This Row],[Amount]],-Transactions[[#This Row],[Amount]])</f>
        <v>-453.56</v>
      </c>
      <c r="M391">
        <f>IF(Transactions[[#This Row],[Type]]="Income",1,0)</f>
        <v>0</v>
      </c>
    </row>
    <row r="392" spans="1:13" x14ac:dyDescent="0.3">
      <c r="A392" s="2">
        <v>45460</v>
      </c>
      <c r="B392" s="1" t="s">
        <v>531</v>
      </c>
      <c r="C392" t="s">
        <v>6</v>
      </c>
      <c r="D392" t="s">
        <v>24</v>
      </c>
      <c r="E392" t="s">
        <v>18</v>
      </c>
      <c r="F392" s="5">
        <v>2156.19</v>
      </c>
      <c r="G392" t="s">
        <v>23</v>
      </c>
      <c r="H392">
        <f>MONTH(Transactions[[#This Row],[Date]])</f>
        <v>6</v>
      </c>
      <c r="I392" t="str">
        <f>TEXT(Transactions[[#This Row],[Date]],"MMMM")</f>
        <v>June</v>
      </c>
      <c r="J392">
        <f>YEAR(Transactions[[#This Row],[Date]])</f>
        <v>2024</v>
      </c>
      <c r="K392" t="str">
        <f>TEXT(Transactions[[#This Row],[Date]],"MMMM YYYYY")</f>
        <v>June 2024</v>
      </c>
      <c r="L392" s="5">
        <f>IF(Transactions[[#This Row],[Type]]="Income",Transactions[[#This Row],[Amount]],-Transactions[[#This Row],[Amount]])</f>
        <v>-2156.19</v>
      </c>
      <c r="M392">
        <f>IF(Transactions[[#This Row],[Type]]="Income",1,0)</f>
        <v>0</v>
      </c>
    </row>
    <row r="393" spans="1:13" x14ac:dyDescent="0.3">
      <c r="A393" s="2">
        <v>45460</v>
      </c>
      <c r="B393" s="1" t="s">
        <v>275</v>
      </c>
      <c r="C393" t="s">
        <v>6</v>
      </c>
      <c r="D393" t="s">
        <v>10</v>
      </c>
      <c r="E393" t="s">
        <v>30</v>
      </c>
      <c r="F393" s="5">
        <v>4347.95</v>
      </c>
      <c r="G393" t="s">
        <v>12</v>
      </c>
      <c r="H393">
        <f>MONTH(Transactions[[#This Row],[Date]])</f>
        <v>6</v>
      </c>
      <c r="I393" t="str">
        <f>TEXT(Transactions[[#This Row],[Date]],"MMMM")</f>
        <v>June</v>
      </c>
      <c r="J393">
        <f>YEAR(Transactions[[#This Row],[Date]])</f>
        <v>2024</v>
      </c>
      <c r="K393" t="str">
        <f>TEXT(Transactions[[#This Row],[Date]],"MMMM YYYYY")</f>
        <v>June 2024</v>
      </c>
      <c r="L393" s="5">
        <f>IF(Transactions[[#This Row],[Type]]="Income",Transactions[[#This Row],[Amount]],-Transactions[[#This Row],[Amount]])</f>
        <v>-4347.95</v>
      </c>
      <c r="M393">
        <f>IF(Transactions[[#This Row],[Type]]="Income",1,0)</f>
        <v>0</v>
      </c>
    </row>
    <row r="394" spans="1:13" x14ac:dyDescent="0.3">
      <c r="A394" s="2">
        <v>45460</v>
      </c>
      <c r="B394" s="1" t="s">
        <v>179</v>
      </c>
      <c r="C394" t="s">
        <v>6</v>
      </c>
      <c r="D394" t="s">
        <v>28</v>
      </c>
      <c r="E394" t="s">
        <v>32</v>
      </c>
      <c r="F394" s="5">
        <v>201.73</v>
      </c>
      <c r="G394" t="s">
        <v>9</v>
      </c>
      <c r="H394">
        <f>MONTH(Transactions[[#This Row],[Date]])</f>
        <v>6</v>
      </c>
      <c r="I394" t="str">
        <f>TEXT(Transactions[[#This Row],[Date]],"MMMM")</f>
        <v>June</v>
      </c>
      <c r="J394">
        <f>YEAR(Transactions[[#This Row],[Date]])</f>
        <v>2024</v>
      </c>
      <c r="K394" t="str">
        <f>TEXT(Transactions[[#This Row],[Date]],"MMMM YYYYY")</f>
        <v>June 2024</v>
      </c>
      <c r="L394" s="5">
        <f>IF(Transactions[[#This Row],[Type]]="Income",Transactions[[#This Row],[Amount]],-Transactions[[#This Row],[Amount]])</f>
        <v>-201.73</v>
      </c>
      <c r="M394">
        <f>IF(Transactions[[#This Row],[Type]]="Income",1,0)</f>
        <v>0</v>
      </c>
    </row>
    <row r="395" spans="1:13" x14ac:dyDescent="0.3">
      <c r="A395" s="2">
        <v>45461</v>
      </c>
      <c r="B395" s="1" t="s">
        <v>163</v>
      </c>
      <c r="C395" t="s">
        <v>6</v>
      </c>
      <c r="D395" t="s">
        <v>7</v>
      </c>
      <c r="E395" t="s">
        <v>29</v>
      </c>
      <c r="F395" s="5">
        <v>1420.3</v>
      </c>
      <c r="G395" t="s">
        <v>12</v>
      </c>
      <c r="H395">
        <f>MONTH(Transactions[[#This Row],[Date]])</f>
        <v>6</v>
      </c>
      <c r="I395" t="str">
        <f>TEXT(Transactions[[#This Row],[Date]],"MMMM")</f>
        <v>June</v>
      </c>
      <c r="J395">
        <f>YEAR(Transactions[[#This Row],[Date]])</f>
        <v>2024</v>
      </c>
      <c r="K395" t="str">
        <f>TEXT(Transactions[[#This Row],[Date]],"MMMM YYYYY")</f>
        <v>June 2024</v>
      </c>
      <c r="L395" s="5">
        <f>IF(Transactions[[#This Row],[Type]]="Income",Transactions[[#This Row],[Amount]],-Transactions[[#This Row],[Amount]])</f>
        <v>-1420.3</v>
      </c>
      <c r="M395">
        <f>IF(Transactions[[#This Row],[Type]]="Income",1,0)</f>
        <v>0</v>
      </c>
    </row>
    <row r="396" spans="1:13" x14ac:dyDescent="0.3">
      <c r="A396" s="2">
        <v>45461</v>
      </c>
      <c r="B396" s="1" t="s">
        <v>394</v>
      </c>
      <c r="C396" t="s">
        <v>6</v>
      </c>
      <c r="D396" t="s">
        <v>10</v>
      </c>
      <c r="E396" t="s">
        <v>21</v>
      </c>
      <c r="F396" s="5">
        <v>2221.15</v>
      </c>
      <c r="G396" t="s">
        <v>9</v>
      </c>
      <c r="H396">
        <f>MONTH(Transactions[[#This Row],[Date]])</f>
        <v>6</v>
      </c>
      <c r="I396" t="str">
        <f>TEXT(Transactions[[#This Row],[Date]],"MMMM")</f>
        <v>June</v>
      </c>
      <c r="J396">
        <f>YEAR(Transactions[[#This Row],[Date]])</f>
        <v>2024</v>
      </c>
      <c r="K396" t="str">
        <f>TEXT(Transactions[[#This Row],[Date]],"MMMM YYYYY")</f>
        <v>June 2024</v>
      </c>
      <c r="L396" s="5">
        <f>IF(Transactions[[#This Row],[Type]]="Income",Transactions[[#This Row],[Amount]],-Transactions[[#This Row],[Amount]])</f>
        <v>-2221.15</v>
      </c>
      <c r="M396">
        <f>IF(Transactions[[#This Row],[Type]]="Income",1,0)</f>
        <v>0</v>
      </c>
    </row>
    <row r="397" spans="1:13" x14ac:dyDescent="0.3">
      <c r="A397" s="2">
        <v>45461</v>
      </c>
      <c r="B397" s="1" t="s">
        <v>532</v>
      </c>
      <c r="C397" t="s">
        <v>6</v>
      </c>
      <c r="D397" t="s">
        <v>22</v>
      </c>
      <c r="E397" t="s">
        <v>11</v>
      </c>
      <c r="F397" s="5">
        <v>2548.98</v>
      </c>
      <c r="G397" t="s">
        <v>19</v>
      </c>
      <c r="H397">
        <f>MONTH(Transactions[[#This Row],[Date]])</f>
        <v>6</v>
      </c>
      <c r="I397" t="str">
        <f>TEXT(Transactions[[#This Row],[Date]],"MMMM")</f>
        <v>June</v>
      </c>
      <c r="J397">
        <f>YEAR(Transactions[[#This Row],[Date]])</f>
        <v>2024</v>
      </c>
      <c r="K397" t="str">
        <f>TEXT(Transactions[[#This Row],[Date]],"MMMM YYYYY")</f>
        <v>June 2024</v>
      </c>
      <c r="L397" s="5">
        <f>IF(Transactions[[#This Row],[Type]]="Income",Transactions[[#This Row],[Amount]],-Transactions[[#This Row],[Amount]])</f>
        <v>-2548.98</v>
      </c>
      <c r="M397">
        <f>IF(Transactions[[#This Row],[Type]]="Income",1,0)</f>
        <v>0</v>
      </c>
    </row>
    <row r="398" spans="1:13" x14ac:dyDescent="0.3">
      <c r="A398" s="2">
        <v>45461</v>
      </c>
      <c r="B398" s="1" t="s">
        <v>231</v>
      </c>
      <c r="C398" t="s">
        <v>6</v>
      </c>
      <c r="D398" t="s">
        <v>22</v>
      </c>
      <c r="E398" t="s">
        <v>11</v>
      </c>
      <c r="F398" s="5">
        <v>4373.45</v>
      </c>
      <c r="G398" t="s">
        <v>19</v>
      </c>
      <c r="H398">
        <f>MONTH(Transactions[[#This Row],[Date]])</f>
        <v>6</v>
      </c>
      <c r="I398" t="str">
        <f>TEXT(Transactions[[#This Row],[Date]],"MMMM")</f>
        <v>June</v>
      </c>
      <c r="J398">
        <f>YEAR(Transactions[[#This Row],[Date]])</f>
        <v>2024</v>
      </c>
      <c r="K398" t="str">
        <f>TEXT(Transactions[[#This Row],[Date]],"MMMM YYYYY")</f>
        <v>June 2024</v>
      </c>
      <c r="L398" s="5">
        <f>IF(Transactions[[#This Row],[Type]]="Income",Transactions[[#This Row],[Amount]],-Transactions[[#This Row],[Amount]])</f>
        <v>-4373.45</v>
      </c>
      <c r="M398">
        <f>IF(Transactions[[#This Row],[Type]]="Income",1,0)</f>
        <v>0</v>
      </c>
    </row>
    <row r="399" spans="1:13" x14ac:dyDescent="0.3">
      <c r="A399" s="2">
        <v>45462</v>
      </c>
      <c r="B399" s="1" t="s">
        <v>45</v>
      </c>
      <c r="C399" t="s">
        <v>6</v>
      </c>
      <c r="D399" t="s">
        <v>33</v>
      </c>
      <c r="E399" t="s">
        <v>17</v>
      </c>
      <c r="F399" s="5">
        <v>3133.68</v>
      </c>
      <c r="G399" t="s">
        <v>23</v>
      </c>
      <c r="H399">
        <f>MONTH(Transactions[[#This Row],[Date]])</f>
        <v>6</v>
      </c>
      <c r="I399" t="str">
        <f>TEXT(Transactions[[#This Row],[Date]],"MMMM")</f>
        <v>June</v>
      </c>
      <c r="J399">
        <f>YEAR(Transactions[[#This Row],[Date]])</f>
        <v>2024</v>
      </c>
      <c r="K399" t="str">
        <f>TEXT(Transactions[[#This Row],[Date]],"MMMM YYYYY")</f>
        <v>June 2024</v>
      </c>
      <c r="L399" s="5">
        <f>IF(Transactions[[#This Row],[Type]]="Income",Transactions[[#This Row],[Amount]],-Transactions[[#This Row],[Amount]])</f>
        <v>-3133.68</v>
      </c>
      <c r="M399">
        <f>IF(Transactions[[#This Row],[Type]]="Income",1,0)</f>
        <v>0</v>
      </c>
    </row>
    <row r="400" spans="1:13" x14ac:dyDescent="0.3">
      <c r="A400" s="2">
        <v>45462</v>
      </c>
      <c r="B400" s="1" t="s">
        <v>209</v>
      </c>
      <c r="C400" t="s">
        <v>6</v>
      </c>
      <c r="D400" t="s">
        <v>10</v>
      </c>
      <c r="E400" t="s">
        <v>30</v>
      </c>
      <c r="F400" s="5">
        <v>701.26</v>
      </c>
      <c r="G400" t="s">
        <v>23</v>
      </c>
      <c r="H400">
        <f>MONTH(Transactions[[#This Row],[Date]])</f>
        <v>6</v>
      </c>
      <c r="I400" t="str">
        <f>TEXT(Transactions[[#This Row],[Date]],"MMMM")</f>
        <v>June</v>
      </c>
      <c r="J400">
        <f>YEAR(Transactions[[#This Row],[Date]])</f>
        <v>2024</v>
      </c>
      <c r="K400" t="str">
        <f>TEXT(Transactions[[#This Row],[Date]],"MMMM YYYYY")</f>
        <v>June 2024</v>
      </c>
      <c r="L400" s="5">
        <f>IF(Transactions[[#This Row],[Type]]="Income",Transactions[[#This Row],[Amount]],-Transactions[[#This Row],[Amount]])</f>
        <v>-701.26</v>
      </c>
      <c r="M400">
        <f>IF(Transactions[[#This Row],[Type]]="Income",1,0)</f>
        <v>0</v>
      </c>
    </row>
    <row r="401" spans="1:13" x14ac:dyDescent="0.3">
      <c r="A401" s="2">
        <v>45463</v>
      </c>
      <c r="B401" s="1" t="s">
        <v>261</v>
      </c>
      <c r="C401" t="s">
        <v>6</v>
      </c>
      <c r="D401" t="s">
        <v>33</v>
      </c>
      <c r="E401" t="s">
        <v>29</v>
      </c>
      <c r="F401" s="5">
        <v>3181.08</v>
      </c>
      <c r="G401" t="s">
        <v>19</v>
      </c>
      <c r="H401">
        <f>MONTH(Transactions[[#This Row],[Date]])</f>
        <v>6</v>
      </c>
      <c r="I401" t="str">
        <f>TEXT(Transactions[[#This Row],[Date]],"MMMM")</f>
        <v>June</v>
      </c>
      <c r="J401">
        <f>YEAR(Transactions[[#This Row],[Date]])</f>
        <v>2024</v>
      </c>
      <c r="K401" t="str">
        <f>TEXT(Transactions[[#This Row],[Date]],"MMMM YYYYY")</f>
        <v>June 2024</v>
      </c>
      <c r="L401" s="5">
        <f>IF(Transactions[[#This Row],[Type]]="Income",Transactions[[#This Row],[Amount]],-Transactions[[#This Row],[Amount]])</f>
        <v>-3181.08</v>
      </c>
      <c r="M401">
        <f>IF(Transactions[[#This Row],[Type]]="Income",1,0)</f>
        <v>0</v>
      </c>
    </row>
    <row r="402" spans="1:13" x14ac:dyDescent="0.3">
      <c r="A402" s="2">
        <v>45463</v>
      </c>
      <c r="B402" s="1" t="s">
        <v>93</v>
      </c>
      <c r="C402" t="s">
        <v>6</v>
      </c>
      <c r="D402" t="s">
        <v>35</v>
      </c>
      <c r="E402" t="s">
        <v>29</v>
      </c>
      <c r="F402" s="5">
        <v>2094.5</v>
      </c>
      <c r="G402" t="s">
        <v>19</v>
      </c>
      <c r="H402">
        <f>MONTH(Transactions[[#This Row],[Date]])</f>
        <v>6</v>
      </c>
      <c r="I402" t="str">
        <f>TEXT(Transactions[[#This Row],[Date]],"MMMM")</f>
        <v>June</v>
      </c>
      <c r="J402">
        <f>YEAR(Transactions[[#This Row],[Date]])</f>
        <v>2024</v>
      </c>
      <c r="K402" t="str">
        <f>TEXT(Transactions[[#This Row],[Date]],"MMMM YYYYY")</f>
        <v>June 2024</v>
      </c>
      <c r="L402" s="5">
        <f>IF(Transactions[[#This Row],[Type]]="Income",Transactions[[#This Row],[Amount]],-Transactions[[#This Row],[Amount]])</f>
        <v>-2094.5</v>
      </c>
      <c r="M402">
        <f>IF(Transactions[[#This Row],[Type]]="Income",1,0)</f>
        <v>0</v>
      </c>
    </row>
    <row r="403" spans="1:13" x14ac:dyDescent="0.3">
      <c r="A403" s="2">
        <v>45463</v>
      </c>
      <c r="B403" s="1" t="s">
        <v>273</v>
      </c>
      <c r="C403" t="s">
        <v>6</v>
      </c>
      <c r="D403" t="s">
        <v>24</v>
      </c>
      <c r="E403" t="s">
        <v>32</v>
      </c>
      <c r="F403" s="5">
        <v>4360.21</v>
      </c>
      <c r="G403" t="s">
        <v>12</v>
      </c>
      <c r="H403">
        <f>MONTH(Transactions[[#This Row],[Date]])</f>
        <v>6</v>
      </c>
      <c r="I403" t="str">
        <f>TEXT(Transactions[[#This Row],[Date]],"MMMM")</f>
        <v>June</v>
      </c>
      <c r="J403">
        <f>YEAR(Transactions[[#This Row],[Date]])</f>
        <v>2024</v>
      </c>
      <c r="K403" t="str">
        <f>TEXT(Transactions[[#This Row],[Date]],"MMMM YYYYY")</f>
        <v>June 2024</v>
      </c>
      <c r="L403" s="5">
        <f>IF(Transactions[[#This Row],[Type]]="Income",Transactions[[#This Row],[Amount]],-Transactions[[#This Row],[Amount]])</f>
        <v>-4360.21</v>
      </c>
      <c r="M403">
        <f>IF(Transactions[[#This Row],[Type]]="Income",1,0)</f>
        <v>0</v>
      </c>
    </row>
    <row r="404" spans="1:13" x14ac:dyDescent="0.3">
      <c r="A404" s="2">
        <v>45463</v>
      </c>
      <c r="B404" s="1" t="s">
        <v>81</v>
      </c>
      <c r="C404" t="s">
        <v>6</v>
      </c>
      <c r="D404" t="s">
        <v>26</v>
      </c>
      <c r="E404" t="s">
        <v>29</v>
      </c>
      <c r="F404" s="5">
        <v>1828.21</v>
      </c>
      <c r="G404" t="s">
        <v>19</v>
      </c>
      <c r="H404">
        <f>MONTH(Transactions[[#This Row],[Date]])</f>
        <v>6</v>
      </c>
      <c r="I404" t="str">
        <f>TEXT(Transactions[[#This Row],[Date]],"MMMM")</f>
        <v>June</v>
      </c>
      <c r="J404">
        <f>YEAR(Transactions[[#This Row],[Date]])</f>
        <v>2024</v>
      </c>
      <c r="K404" t="str">
        <f>TEXT(Transactions[[#This Row],[Date]],"MMMM YYYYY")</f>
        <v>June 2024</v>
      </c>
      <c r="L404" s="5">
        <f>IF(Transactions[[#This Row],[Type]]="Income",Transactions[[#This Row],[Amount]],-Transactions[[#This Row],[Amount]])</f>
        <v>-1828.21</v>
      </c>
      <c r="M404">
        <f>IF(Transactions[[#This Row],[Type]]="Income",1,0)</f>
        <v>0</v>
      </c>
    </row>
    <row r="405" spans="1:13" x14ac:dyDescent="0.3">
      <c r="A405" s="2">
        <v>45464</v>
      </c>
      <c r="B405" s="1" t="s">
        <v>533</v>
      </c>
      <c r="C405" t="s">
        <v>6</v>
      </c>
      <c r="D405" t="s">
        <v>7</v>
      </c>
      <c r="E405" t="s">
        <v>18</v>
      </c>
      <c r="F405" s="5">
        <v>2013.47</v>
      </c>
      <c r="G405" t="s">
        <v>12</v>
      </c>
      <c r="H405">
        <f>MONTH(Transactions[[#This Row],[Date]])</f>
        <v>6</v>
      </c>
      <c r="I405" t="str">
        <f>TEXT(Transactions[[#This Row],[Date]],"MMMM")</f>
        <v>June</v>
      </c>
      <c r="J405">
        <f>YEAR(Transactions[[#This Row],[Date]])</f>
        <v>2024</v>
      </c>
      <c r="K405" t="str">
        <f>TEXT(Transactions[[#This Row],[Date]],"MMMM YYYYY")</f>
        <v>June 2024</v>
      </c>
      <c r="L405" s="5">
        <f>IF(Transactions[[#This Row],[Type]]="Income",Transactions[[#This Row],[Amount]],-Transactions[[#This Row],[Amount]])</f>
        <v>-2013.47</v>
      </c>
      <c r="M405">
        <f>IF(Transactions[[#This Row],[Type]]="Income",1,0)</f>
        <v>0</v>
      </c>
    </row>
    <row r="406" spans="1:13" x14ac:dyDescent="0.3">
      <c r="A406" s="2">
        <v>45464</v>
      </c>
      <c r="B406" s="1" t="s">
        <v>305</v>
      </c>
      <c r="C406" t="s">
        <v>6</v>
      </c>
      <c r="D406" t="s">
        <v>16</v>
      </c>
      <c r="E406" t="s">
        <v>8</v>
      </c>
      <c r="F406" s="5">
        <v>1595.13</v>
      </c>
      <c r="G406" t="s">
        <v>23</v>
      </c>
      <c r="H406">
        <f>MONTH(Transactions[[#This Row],[Date]])</f>
        <v>6</v>
      </c>
      <c r="I406" t="str">
        <f>TEXT(Transactions[[#This Row],[Date]],"MMMM")</f>
        <v>June</v>
      </c>
      <c r="J406">
        <f>YEAR(Transactions[[#This Row],[Date]])</f>
        <v>2024</v>
      </c>
      <c r="K406" t="str">
        <f>TEXT(Transactions[[#This Row],[Date]],"MMMM YYYYY")</f>
        <v>June 2024</v>
      </c>
      <c r="L406" s="5">
        <f>IF(Transactions[[#This Row],[Type]]="Income",Transactions[[#This Row],[Amount]],-Transactions[[#This Row],[Amount]])</f>
        <v>-1595.13</v>
      </c>
      <c r="M406">
        <f>IF(Transactions[[#This Row],[Type]]="Income",1,0)</f>
        <v>0</v>
      </c>
    </row>
    <row r="407" spans="1:13" x14ac:dyDescent="0.3">
      <c r="A407" s="2">
        <v>45464</v>
      </c>
      <c r="B407" s="1" t="s">
        <v>298</v>
      </c>
      <c r="C407" t="s">
        <v>6</v>
      </c>
      <c r="D407" t="s">
        <v>28</v>
      </c>
      <c r="E407" t="s">
        <v>20</v>
      </c>
      <c r="F407" s="5">
        <v>94.7</v>
      </c>
      <c r="G407" t="s">
        <v>9</v>
      </c>
      <c r="H407">
        <f>MONTH(Transactions[[#This Row],[Date]])</f>
        <v>6</v>
      </c>
      <c r="I407" t="str">
        <f>TEXT(Transactions[[#This Row],[Date]],"MMMM")</f>
        <v>June</v>
      </c>
      <c r="J407">
        <f>YEAR(Transactions[[#This Row],[Date]])</f>
        <v>2024</v>
      </c>
      <c r="K407" t="str">
        <f>TEXT(Transactions[[#This Row],[Date]],"MMMM YYYYY")</f>
        <v>June 2024</v>
      </c>
      <c r="L407" s="5">
        <f>IF(Transactions[[#This Row],[Type]]="Income",Transactions[[#This Row],[Amount]],-Transactions[[#This Row],[Amount]])</f>
        <v>-94.7</v>
      </c>
      <c r="M407">
        <f>IF(Transactions[[#This Row],[Type]]="Income",1,0)</f>
        <v>0</v>
      </c>
    </row>
    <row r="408" spans="1:13" x14ac:dyDescent="0.3">
      <c r="A408" s="2">
        <v>45465</v>
      </c>
      <c r="B408" s="1" t="s">
        <v>103</v>
      </c>
      <c r="C408" t="s">
        <v>6</v>
      </c>
      <c r="D408" t="s">
        <v>24</v>
      </c>
      <c r="E408" t="s">
        <v>11</v>
      </c>
      <c r="F408" s="5">
        <v>2960.03</v>
      </c>
      <c r="G408" t="s">
        <v>23</v>
      </c>
      <c r="H408">
        <f>MONTH(Transactions[[#This Row],[Date]])</f>
        <v>6</v>
      </c>
      <c r="I408" t="str">
        <f>TEXT(Transactions[[#This Row],[Date]],"MMMM")</f>
        <v>June</v>
      </c>
      <c r="J408">
        <f>YEAR(Transactions[[#This Row],[Date]])</f>
        <v>2024</v>
      </c>
      <c r="K408" t="str">
        <f>TEXT(Transactions[[#This Row],[Date]],"MMMM YYYYY")</f>
        <v>June 2024</v>
      </c>
      <c r="L408" s="5">
        <f>IF(Transactions[[#This Row],[Type]]="Income",Transactions[[#This Row],[Amount]],-Transactions[[#This Row],[Amount]])</f>
        <v>-2960.03</v>
      </c>
      <c r="M408">
        <f>IF(Transactions[[#This Row],[Type]]="Income",1,0)</f>
        <v>0</v>
      </c>
    </row>
    <row r="409" spans="1:13" x14ac:dyDescent="0.3">
      <c r="A409" s="2">
        <v>45465</v>
      </c>
      <c r="B409" s="1" t="s">
        <v>381</v>
      </c>
      <c r="C409" t="s">
        <v>6</v>
      </c>
      <c r="D409" t="s">
        <v>28</v>
      </c>
      <c r="E409" t="s">
        <v>27</v>
      </c>
      <c r="F409" s="5">
        <v>413.81</v>
      </c>
      <c r="G409" t="s">
        <v>19</v>
      </c>
      <c r="H409">
        <f>MONTH(Transactions[[#This Row],[Date]])</f>
        <v>6</v>
      </c>
      <c r="I409" t="str">
        <f>TEXT(Transactions[[#This Row],[Date]],"MMMM")</f>
        <v>June</v>
      </c>
      <c r="J409">
        <f>YEAR(Transactions[[#This Row],[Date]])</f>
        <v>2024</v>
      </c>
      <c r="K409" t="str">
        <f>TEXT(Transactions[[#This Row],[Date]],"MMMM YYYYY")</f>
        <v>June 2024</v>
      </c>
      <c r="L409" s="5">
        <f>IF(Transactions[[#This Row],[Type]]="Income",Transactions[[#This Row],[Amount]],-Transactions[[#This Row],[Amount]])</f>
        <v>-413.81</v>
      </c>
      <c r="M409">
        <f>IF(Transactions[[#This Row],[Type]]="Income",1,0)</f>
        <v>0</v>
      </c>
    </row>
    <row r="410" spans="1:13" x14ac:dyDescent="0.3">
      <c r="A410" s="2">
        <v>45465</v>
      </c>
      <c r="B410" s="1" t="s">
        <v>534</v>
      </c>
      <c r="C410" t="s">
        <v>6</v>
      </c>
      <c r="D410" t="s">
        <v>22</v>
      </c>
      <c r="E410" t="s">
        <v>27</v>
      </c>
      <c r="F410" s="5">
        <v>3363.48</v>
      </c>
      <c r="G410" t="s">
        <v>9</v>
      </c>
      <c r="H410">
        <f>MONTH(Transactions[[#This Row],[Date]])</f>
        <v>6</v>
      </c>
      <c r="I410" t="str">
        <f>TEXT(Transactions[[#This Row],[Date]],"MMMM")</f>
        <v>June</v>
      </c>
      <c r="J410">
        <f>YEAR(Transactions[[#This Row],[Date]])</f>
        <v>2024</v>
      </c>
      <c r="K410" t="str">
        <f>TEXT(Transactions[[#This Row],[Date]],"MMMM YYYYY")</f>
        <v>June 2024</v>
      </c>
      <c r="L410" s="5">
        <f>IF(Transactions[[#This Row],[Type]]="Income",Transactions[[#This Row],[Amount]],-Transactions[[#This Row],[Amount]])</f>
        <v>-3363.48</v>
      </c>
      <c r="M410">
        <f>IF(Transactions[[#This Row],[Type]]="Income",1,0)</f>
        <v>0</v>
      </c>
    </row>
    <row r="411" spans="1:13" x14ac:dyDescent="0.3">
      <c r="A411" s="2">
        <v>45466</v>
      </c>
      <c r="B411" s="1" t="s">
        <v>535</v>
      </c>
      <c r="C411" t="s">
        <v>6</v>
      </c>
      <c r="D411" t="s">
        <v>28</v>
      </c>
      <c r="E411" t="s">
        <v>32</v>
      </c>
      <c r="F411" s="5">
        <v>879.72</v>
      </c>
      <c r="G411" t="s">
        <v>9</v>
      </c>
      <c r="H411">
        <f>MONTH(Transactions[[#This Row],[Date]])</f>
        <v>6</v>
      </c>
      <c r="I411" t="str">
        <f>TEXT(Transactions[[#This Row],[Date]],"MMMM")</f>
        <v>June</v>
      </c>
      <c r="J411">
        <f>YEAR(Transactions[[#This Row],[Date]])</f>
        <v>2024</v>
      </c>
      <c r="K411" t="str">
        <f>TEXT(Transactions[[#This Row],[Date]],"MMMM YYYYY")</f>
        <v>June 2024</v>
      </c>
      <c r="L411" s="5">
        <f>IF(Transactions[[#This Row],[Type]]="Income",Transactions[[#This Row],[Amount]],-Transactions[[#This Row],[Amount]])</f>
        <v>-879.72</v>
      </c>
      <c r="M411">
        <f>IF(Transactions[[#This Row],[Type]]="Income",1,0)</f>
        <v>0</v>
      </c>
    </row>
    <row r="412" spans="1:13" x14ac:dyDescent="0.3">
      <c r="A412" s="2">
        <v>45467</v>
      </c>
      <c r="B412" s="1" t="s">
        <v>341</v>
      </c>
      <c r="C412" t="s">
        <v>6</v>
      </c>
      <c r="D412" t="s">
        <v>31</v>
      </c>
      <c r="E412" t="s">
        <v>20</v>
      </c>
      <c r="F412" s="5">
        <v>2690.88</v>
      </c>
      <c r="G412" t="s">
        <v>9</v>
      </c>
      <c r="H412">
        <f>MONTH(Transactions[[#This Row],[Date]])</f>
        <v>6</v>
      </c>
      <c r="I412" t="str">
        <f>TEXT(Transactions[[#This Row],[Date]],"MMMM")</f>
        <v>June</v>
      </c>
      <c r="J412">
        <f>YEAR(Transactions[[#This Row],[Date]])</f>
        <v>2024</v>
      </c>
      <c r="K412" t="str">
        <f>TEXT(Transactions[[#This Row],[Date]],"MMMM YYYYY")</f>
        <v>June 2024</v>
      </c>
      <c r="L412" s="5">
        <f>IF(Transactions[[#This Row],[Type]]="Income",Transactions[[#This Row],[Amount]],-Transactions[[#This Row],[Amount]])</f>
        <v>-2690.88</v>
      </c>
      <c r="M412">
        <f>IF(Transactions[[#This Row],[Type]]="Income",1,0)</f>
        <v>0</v>
      </c>
    </row>
    <row r="413" spans="1:13" x14ac:dyDescent="0.3">
      <c r="A413" s="2">
        <v>45467</v>
      </c>
      <c r="B413" s="1" t="s">
        <v>536</v>
      </c>
      <c r="C413" t="s">
        <v>6</v>
      </c>
      <c r="D413" t="s">
        <v>26</v>
      </c>
      <c r="E413" t="s">
        <v>8</v>
      </c>
      <c r="F413" s="5">
        <v>604</v>
      </c>
      <c r="G413" t="s">
        <v>19</v>
      </c>
      <c r="H413">
        <f>MONTH(Transactions[[#This Row],[Date]])</f>
        <v>6</v>
      </c>
      <c r="I413" t="str">
        <f>TEXT(Transactions[[#This Row],[Date]],"MMMM")</f>
        <v>June</v>
      </c>
      <c r="J413">
        <f>YEAR(Transactions[[#This Row],[Date]])</f>
        <v>2024</v>
      </c>
      <c r="K413" t="str">
        <f>TEXT(Transactions[[#This Row],[Date]],"MMMM YYYYY")</f>
        <v>June 2024</v>
      </c>
      <c r="L413" s="5">
        <f>IF(Transactions[[#This Row],[Type]]="Income",Transactions[[#This Row],[Amount]],-Transactions[[#This Row],[Amount]])</f>
        <v>-604</v>
      </c>
      <c r="M413">
        <f>IF(Transactions[[#This Row],[Type]]="Income",1,0)</f>
        <v>0</v>
      </c>
    </row>
    <row r="414" spans="1:13" x14ac:dyDescent="0.3">
      <c r="A414" s="2">
        <v>45467</v>
      </c>
      <c r="B414" s="1" t="s">
        <v>182</v>
      </c>
      <c r="C414" t="s">
        <v>6</v>
      </c>
      <c r="D414" t="s">
        <v>10</v>
      </c>
      <c r="E414" t="s">
        <v>18</v>
      </c>
      <c r="F414" s="5">
        <v>2947.5</v>
      </c>
      <c r="G414" t="s">
        <v>12</v>
      </c>
      <c r="H414">
        <f>MONTH(Transactions[[#This Row],[Date]])</f>
        <v>6</v>
      </c>
      <c r="I414" t="str">
        <f>TEXT(Transactions[[#This Row],[Date]],"MMMM")</f>
        <v>June</v>
      </c>
      <c r="J414">
        <f>YEAR(Transactions[[#This Row],[Date]])</f>
        <v>2024</v>
      </c>
      <c r="K414" t="str">
        <f>TEXT(Transactions[[#This Row],[Date]],"MMMM YYYYY")</f>
        <v>June 2024</v>
      </c>
      <c r="L414" s="5">
        <f>IF(Transactions[[#This Row],[Type]]="Income",Transactions[[#This Row],[Amount]],-Transactions[[#This Row],[Amount]])</f>
        <v>-2947.5</v>
      </c>
      <c r="M414">
        <f>IF(Transactions[[#This Row],[Type]]="Income",1,0)</f>
        <v>0</v>
      </c>
    </row>
    <row r="415" spans="1:13" x14ac:dyDescent="0.3">
      <c r="A415" s="2">
        <v>45468</v>
      </c>
      <c r="B415" s="1" t="s">
        <v>489</v>
      </c>
      <c r="C415" t="s">
        <v>6</v>
      </c>
      <c r="D415" t="s">
        <v>16</v>
      </c>
      <c r="E415" t="s">
        <v>20</v>
      </c>
      <c r="F415" s="5">
        <v>4686.2</v>
      </c>
      <c r="G415" t="s">
        <v>9</v>
      </c>
      <c r="H415">
        <f>MONTH(Transactions[[#This Row],[Date]])</f>
        <v>6</v>
      </c>
      <c r="I415" t="str">
        <f>TEXT(Transactions[[#This Row],[Date]],"MMMM")</f>
        <v>June</v>
      </c>
      <c r="J415">
        <f>YEAR(Transactions[[#This Row],[Date]])</f>
        <v>2024</v>
      </c>
      <c r="K415" t="str">
        <f>TEXT(Transactions[[#This Row],[Date]],"MMMM YYYYY")</f>
        <v>June 2024</v>
      </c>
      <c r="L415" s="5">
        <f>IF(Transactions[[#This Row],[Type]]="Income",Transactions[[#This Row],[Amount]],-Transactions[[#This Row],[Amount]])</f>
        <v>-4686.2</v>
      </c>
      <c r="M415">
        <f>IF(Transactions[[#This Row],[Type]]="Income",1,0)</f>
        <v>0</v>
      </c>
    </row>
    <row r="416" spans="1:13" x14ac:dyDescent="0.3">
      <c r="A416" s="2">
        <v>45468</v>
      </c>
      <c r="B416" s="1" t="s">
        <v>385</v>
      </c>
      <c r="C416" t="s">
        <v>6</v>
      </c>
      <c r="D416" t="s">
        <v>34</v>
      </c>
      <c r="E416" t="s">
        <v>17</v>
      </c>
      <c r="F416" s="5">
        <v>2288.39</v>
      </c>
      <c r="G416" t="s">
        <v>9</v>
      </c>
      <c r="H416">
        <f>MONTH(Transactions[[#This Row],[Date]])</f>
        <v>6</v>
      </c>
      <c r="I416" t="str">
        <f>TEXT(Transactions[[#This Row],[Date]],"MMMM")</f>
        <v>June</v>
      </c>
      <c r="J416">
        <f>YEAR(Transactions[[#This Row],[Date]])</f>
        <v>2024</v>
      </c>
      <c r="K416" t="str">
        <f>TEXT(Transactions[[#This Row],[Date]],"MMMM YYYYY")</f>
        <v>June 2024</v>
      </c>
      <c r="L416" s="5">
        <f>IF(Transactions[[#This Row],[Type]]="Income",Transactions[[#This Row],[Amount]],-Transactions[[#This Row],[Amount]])</f>
        <v>-2288.39</v>
      </c>
      <c r="M416">
        <f>IF(Transactions[[#This Row],[Type]]="Income",1,0)</f>
        <v>0</v>
      </c>
    </row>
    <row r="417" spans="1:13" x14ac:dyDescent="0.3">
      <c r="A417" s="2">
        <v>45469</v>
      </c>
      <c r="B417" s="1" t="s">
        <v>456</v>
      </c>
      <c r="C417" t="s">
        <v>6</v>
      </c>
      <c r="D417" t="s">
        <v>16</v>
      </c>
      <c r="E417" t="s">
        <v>25</v>
      </c>
      <c r="F417" s="5">
        <v>1649.5</v>
      </c>
      <c r="G417" t="s">
        <v>9</v>
      </c>
      <c r="H417">
        <f>MONTH(Transactions[[#This Row],[Date]])</f>
        <v>6</v>
      </c>
      <c r="I417" t="str">
        <f>TEXT(Transactions[[#This Row],[Date]],"MMMM")</f>
        <v>June</v>
      </c>
      <c r="J417">
        <f>YEAR(Transactions[[#This Row],[Date]])</f>
        <v>2024</v>
      </c>
      <c r="K417" t="str">
        <f>TEXT(Transactions[[#This Row],[Date]],"MMMM YYYYY")</f>
        <v>June 2024</v>
      </c>
      <c r="L417" s="5">
        <f>IF(Transactions[[#This Row],[Type]]="Income",Transactions[[#This Row],[Amount]],-Transactions[[#This Row],[Amount]])</f>
        <v>-1649.5</v>
      </c>
      <c r="M417">
        <f>IF(Transactions[[#This Row],[Type]]="Income",1,0)</f>
        <v>0</v>
      </c>
    </row>
    <row r="418" spans="1:13" x14ac:dyDescent="0.3">
      <c r="A418" s="2">
        <v>45469</v>
      </c>
      <c r="B418" s="1" t="s">
        <v>230</v>
      </c>
      <c r="C418" t="s">
        <v>6</v>
      </c>
      <c r="D418" t="s">
        <v>16</v>
      </c>
      <c r="E418" t="s">
        <v>20</v>
      </c>
      <c r="F418" s="5">
        <v>2425.4899999999998</v>
      </c>
      <c r="G418" t="s">
        <v>12</v>
      </c>
      <c r="H418">
        <f>MONTH(Transactions[[#This Row],[Date]])</f>
        <v>6</v>
      </c>
      <c r="I418" t="str">
        <f>TEXT(Transactions[[#This Row],[Date]],"MMMM")</f>
        <v>June</v>
      </c>
      <c r="J418">
        <f>YEAR(Transactions[[#This Row],[Date]])</f>
        <v>2024</v>
      </c>
      <c r="K418" t="str">
        <f>TEXT(Transactions[[#This Row],[Date]],"MMMM YYYYY")</f>
        <v>June 2024</v>
      </c>
      <c r="L418" s="5">
        <f>IF(Transactions[[#This Row],[Type]]="Income",Transactions[[#This Row],[Amount]],-Transactions[[#This Row],[Amount]])</f>
        <v>-2425.4899999999998</v>
      </c>
      <c r="M418">
        <f>IF(Transactions[[#This Row],[Type]]="Income",1,0)</f>
        <v>0</v>
      </c>
    </row>
    <row r="419" spans="1:13" x14ac:dyDescent="0.3">
      <c r="A419" s="2">
        <v>45469</v>
      </c>
      <c r="B419" s="1" t="s">
        <v>90</v>
      </c>
      <c r="C419" t="s">
        <v>6</v>
      </c>
      <c r="D419" t="s">
        <v>22</v>
      </c>
      <c r="E419" t="s">
        <v>30</v>
      </c>
      <c r="F419" s="5">
        <v>2944.12</v>
      </c>
      <c r="G419" t="s">
        <v>23</v>
      </c>
      <c r="H419">
        <f>MONTH(Transactions[[#This Row],[Date]])</f>
        <v>6</v>
      </c>
      <c r="I419" t="str">
        <f>TEXT(Transactions[[#This Row],[Date]],"MMMM")</f>
        <v>June</v>
      </c>
      <c r="J419">
        <f>YEAR(Transactions[[#This Row],[Date]])</f>
        <v>2024</v>
      </c>
      <c r="K419" t="str">
        <f>TEXT(Transactions[[#This Row],[Date]],"MMMM YYYYY")</f>
        <v>June 2024</v>
      </c>
      <c r="L419" s="5">
        <f>IF(Transactions[[#This Row],[Type]]="Income",Transactions[[#This Row],[Amount]],-Transactions[[#This Row],[Amount]])</f>
        <v>-2944.12</v>
      </c>
      <c r="M419">
        <f>IF(Transactions[[#This Row],[Type]]="Income",1,0)</f>
        <v>0</v>
      </c>
    </row>
    <row r="420" spans="1:13" x14ac:dyDescent="0.3">
      <c r="A420" s="2">
        <v>45470</v>
      </c>
      <c r="B420" s="1" t="s">
        <v>537</v>
      </c>
      <c r="C420" t="s">
        <v>6</v>
      </c>
      <c r="D420" t="s">
        <v>26</v>
      </c>
      <c r="E420" t="s">
        <v>18</v>
      </c>
      <c r="F420" s="5">
        <v>2602.1999999999998</v>
      </c>
      <c r="G420" t="s">
        <v>19</v>
      </c>
      <c r="H420">
        <f>MONTH(Transactions[[#This Row],[Date]])</f>
        <v>6</v>
      </c>
      <c r="I420" t="str">
        <f>TEXT(Transactions[[#This Row],[Date]],"MMMM")</f>
        <v>June</v>
      </c>
      <c r="J420">
        <f>YEAR(Transactions[[#This Row],[Date]])</f>
        <v>2024</v>
      </c>
      <c r="K420" t="str">
        <f>TEXT(Transactions[[#This Row],[Date]],"MMMM YYYYY")</f>
        <v>June 2024</v>
      </c>
      <c r="L420" s="5">
        <f>IF(Transactions[[#This Row],[Type]]="Income",Transactions[[#This Row],[Amount]],-Transactions[[#This Row],[Amount]])</f>
        <v>-2602.1999999999998</v>
      </c>
      <c r="M420">
        <f>IF(Transactions[[#This Row],[Type]]="Income",1,0)</f>
        <v>0</v>
      </c>
    </row>
    <row r="421" spans="1:13" x14ac:dyDescent="0.3">
      <c r="A421" s="2">
        <v>45471</v>
      </c>
      <c r="B421" s="1" t="s">
        <v>52</v>
      </c>
      <c r="C421" t="s">
        <v>6</v>
      </c>
      <c r="D421" t="s">
        <v>34</v>
      </c>
      <c r="E421" t="s">
        <v>11</v>
      </c>
      <c r="F421" s="5">
        <v>672.42</v>
      </c>
      <c r="G421" t="s">
        <v>19</v>
      </c>
      <c r="H421">
        <f>MONTH(Transactions[[#This Row],[Date]])</f>
        <v>6</v>
      </c>
      <c r="I421" t="str">
        <f>TEXT(Transactions[[#This Row],[Date]],"MMMM")</f>
        <v>June</v>
      </c>
      <c r="J421">
        <f>YEAR(Transactions[[#This Row],[Date]])</f>
        <v>2024</v>
      </c>
      <c r="K421" t="str">
        <f>TEXT(Transactions[[#This Row],[Date]],"MMMM YYYYY")</f>
        <v>June 2024</v>
      </c>
      <c r="L421" s="5">
        <f>IF(Transactions[[#This Row],[Type]]="Income",Transactions[[#This Row],[Amount]],-Transactions[[#This Row],[Amount]])</f>
        <v>-672.42</v>
      </c>
      <c r="M421">
        <f>IF(Transactions[[#This Row],[Type]]="Income",1,0)</f>
        <v>0</v>
      </c>
    </row>
    <row r="422" spans="1:13" x14ac:dyDescent="0.3">
      <c r="A422" s="2">
        <v>45471</v>
      </c>
      <c r="B422" s="1" t="s">
        <v>538</v>
      </c>
      <c r="C422" t="s">
        <v>6</v>
      </c>
      <c r="D422" t="s">
        <v>28</v>
      </c>
      <c r="E422" t="s">
        <v>25</v>
      </c>
      <c r="F422" s="5">
        <v>1049.17</v>
      </c>
      <c r="G422" t="s">
        <v>12</v>
      </c>
      <c r="H422">
        <f>MONTH(Transactions[[#This Row],[Date]])</f>
        <v>6</v>
      </c>
      <c r="I422" t="str">
        <f>TEXT(Transactions[[#This Row],[Date]],"MMMM")</f>
        <v>June</v>
      </c>
      <c r="J422">
        <f>YEAR(Transactions[[#This Row],[Date]])</f>
        <v>2024</v>
      </c>
      <c r="K422" t="str">
        <f>TEXT(Transactions[[#This Row],[Date]],"MMMM YYYYY")</f>
        <v>June 2024</v>
      </c>
      <c r="L422" s="5">
        <f>IF(Transactions[[#This Row],[Type]]="Income",Transactions[[#This Row],[Amount]],-Transactions[[#This Row],[Amount]])</f>
        <v>-1049.17</v>
      </c>
      <c r="M422">
        <f>IF(Transactions[[#This Row],[Type]]="Income",1,0)</f>
        <v>0</v>
      </c>
    </row>
    <row r="423" spans="1:13" x14ac:dyDescent="0.3">
      <c r="A423" s="2">
        <v>45471</v>
      </c>
      <c r="B423" s="1" t="s">
        <v>124</v>
      </c>
      <c r="C423" t="s">
        <v>6</v>
      </c>
      <c r="D423" t="s">
        <v>16</v>
      </c>
      <c r="E423" t="s">
        <v>20</v>
      </c>
      <c r="F423" s="5">
        <v>514.80999999999995</v>
      </c>
      <c r="G423" t="s">
        <v>23</v>
      </c>
      <c r="H423">
        <f>MONTH(Transactions[[#This Row],[Date]])</f>
        <v>6</v>
      </c>
      <c r="I423" t="str">
        <f>TEXT(Transactions[[#This Row],[Date]],"MMMM")</f>
        <v>June</v>
      </c>
      <c r="J423">
        <f>YEAR(Transactions[[#This Row],[Date]])</f>
        <v>2024</v>
      </c>
      <c r="K423" t="str">
        <f>TEXT(Transactions[[#This Row],[Date]],"MMMM YYYYY")</f>
        <v>June 2024</v>
      </c>
      <c r="L423" s="5">
        <f>IF(Transactions[[#This Row],[Type]]="Income",Transactions[[#This Row],[Amount]],-Transactions[[#This Row],[Amount]])</f>
        <v>-514.80999999999995</v>
      </c>
      <c r="M423">
        <f>IF(Transactions[[#This Row],[Type]]="Income",1,0)</f>
        <v>0</v>
      </c>
    </row>
    <row r="424" spans="1:13" x14ac:dyDescent="0.3">
      <c r="A424" s="2">
        <v>45472</v>
      </c>
      <c r="B424" s="1" t="s">
        <v>539</v>
      </c>
      <c r="C424" t="s">
        <v>6</v>
      </c>
      <c r="D424" t="s">
        <v>24</v>
      </c>
      <c r="E424" t="s">
        <v>20</v>
      </c>
      <c r="F424" s="5">
        <v>4818.57</v>
      </c>
      <c r="G424" t="s">
        <v>12</v>
      </c>
      <c r="H424">
        <f>MONTH(Transactions[[#This Row],[Date]])</f>
        <v>6</v>
      </c>
      <c r="I424" t="str">
        <f>TEXT(Transactions[[#This Row],[Date]],"MMMM")</f>
        <v>June</v>
      </c>
      <c r="J424">
        <f>YEAR(Transactions[[#This Row],[Date]])</f>
        <v>2024</v>
      </c>
      <c r="K424" t="str">
        <f>TEXT(Transactions[[#This Row],[Date]],"MMMM YYYYY")</f>
        <v>June 2024</v>
      </c>
      <c r="L424" s="5">
        <f>IF(Transactions[[#This Row],[Type]]="Income",Transactions[[#This Row],[Amount]],-Transactions[[#This Row],[Amount]])</f>
        <v>-4818.57</v>
      </c>
      <c r="M424">
        <f>IF(Transactions[[#This Row],[Type]]="Income",1,0)</f>
        <v>0</v>
      </c>
    </row>
    <row r="425" spans="1:13" x14ac:dyDescent="0.3">
      <c r="A425" s="2">
        <v>45473</v>
      </c>
      <c r="B425" s="1" t="s">
        <v>540</v>
      </c>
      <c r="C425" t="s">
        <v>6</v>
      </c>
      <c r="D425" t="s">
        <v>34</v>
      </c>
      <c r="E425" t="s">
        <v>29</v>
      </c>
      <c r="F425" s="5">
        <v>4725.84</v>
      </c>
      <c r="G425" t="s">
        <v>19</v>
      </c>
      <c r="H425">
        <f>MONTH(Transactions[[#This Row],[Date]])</f>
        <v>6</v>
      </c>
      <c r="I425" t="str">
        <f>TEXT(Transactions[[#This Row],[Date]],"MMMM")</f>
        <v>June</v>
      </c>
      <c r="J425">
        <f>YEAR(Transactions[[#This Row],[Date]])</f>
        <v>2024</v>
      </c>
      <c r="K425" t="str">
        <f>TEXT(Transactions[[#This Row],[Date]],"MMMM YYYYY")</f>
        <v>June 2024</v>
      </c>
      <c r="L425" s="5">
        <f>IF(Transactions[[#This Row],[Type]]="Income",Transactions[[#This Row],[Amount]],-Transactions[[#This Row],[Amount]])</f>
        <v>-4725.84</v>
      </c>
      <c r="M425">
        <f>IF(Transactions[[#This Row],[Type]]="Income",1,0)</f>
        <v>0</v>
      </c>
    </row>
    <row r="426" spans="1:13" x14ac:dyDescent="0.3">
      <c r="A426" s="2">
        <v>45473</v>
      </c>
      <c r="B426" s="1" t="s">
        <v>173</v>
      </c>
      <c r="C426" t="s">
        <v>6</v>
      </c>
      <c r="D426" t="s">
        <v>16</v>
      </c>
      <c r="E426" t="s">
        <v>25</v>
      </c>
      <c r="F426" s="5">
        <v>3108.34</v>
      </c>
      <c r="G426" t="s">
        <v>23</v>
      </c>
      <c r="H426">
        <f>MONTH(Transactions[[#This Row],[Date]])</f>
        <v>6</v>
      </c>
      <c r="I426" t="str">
        <f>TEXT(Transactions[[#This Row],[Date]],"MMMM")</f>
        <v>June</v>
      </c>
      <c r="J426">
        <f>YEAR(Transactions[[#This Row],[Date]])</f>
        <v>2024</v>
      </c>
      <c r="K426" t="str">
        <f>TEXT(Transactions[[#This Row],[Date]],"MMMM YYYYY")</f>
        <v>June 2024</v>
      </c>
      <c r="L426" s="5">
        <f>IF(Transactions[[#This Row],[Type]]="Income",Transactions[[#This Row],[Amount]],-Transactions[[#This Row],[Amount]])</f>
        <v>-3108.34</v>
      </c>
      <c r="M426">
        <f>IF(Transactions[[#This Row],[Type]]="Income",1,0)</f>
        <v>0</v>
      </c>
    </row>
    <row r="427" spans="1:13" x14ac:dyDescent="0.3">
      <c r="A427" s="2">
        <v>45474</v>
      </c>
      <c r="B427" s="1" t="s">
        <v>541</v>
      </c>
      <c r="C427" t="s">
        <v>13</v>
      </c>
      <c r="D427" t="s">
        <v>37</v>
      </c>
      <c r="E427" t="s">
        <v>14</v>
      </c>
      <c r="F427" s="5">
        <v>52544.65</v>
      </c>
      <c r="G427" t="s">
        <v>15</v>
      </c>
      <c r="H427">
        <f>MONTH(Transactions[[#This Row],[Date]])</f>
        <v>7</v>
      </c>
      <c r="I427" t="str">
        <f>TEXT(Transactions[[#This Row],[Date]],"MMMM")</f>
        <v>July</v>
      </c>
      <c r="J427">
        <f>YEAR(Transactions[[#This Row],[Date]])</f>
        <v>2024</v>
      </c>
      <c r="K427" t="str">
        <f>TEXT(Transactions[[#This Row],[Date]],"MMMM YYYYY")</f>
        <v>July 2024</v>
      </c>
      <c r="L427" s="5">
        <f>IF(Transactions[[#This Row],[Type]]="Income",Transactions[[#This Row],[Amount]],-Transactions[[#This Row],[Amount]])</f>
        <v>52544.65</v>
      </c>
      <c r="M427">
        <f>IF(Transactions[[#This Row],[Type]]="Income",1,0)</f>
        <v>1</v>
      </c>
    </row>
    <row r="428" spans="1:13" x14ac:dyDescent="0.3">
      <c r="A428" s="2">
        <v>45474</v>
      </c>
      <c r="B428" s="1" t="s">
        <v>542</v>
      </c>
      <c r="C428" t="s">
        <v>6</v>
      </c>
      <c r="D428" t="s">
        <v>10</v>
      </c>
      <c r="E428" t="s">
        <v>20</v>
      </c>
      <c r="F428" s="5">
        <v>2907.07</v>
      </c>
      <c r="G428" t="s">
        <v>19</v>
      </c>
      <c r="H428">
        <f>MONTH(Transactions[[#This Row],[Date]])</f>
        <v>7</v>
      </c>
      <c r="I428" t="str">
        <f>TEXT(Transactions[[#This Row],[Date]],"MMMM")</f>
        <v>July</v>
      </c>
      <c r="J428">
        <f>YEAR(Transactions[[#This Row],[Date]])</f>
        <v>2024</v>
      </c>
      <c r="K428" t="str">
        <f>TEXT(Transactions[[#This Row],[Date]],"MMMM YYYYY")</f>
        <v>July 2024</v>
      </c>
      <c r="L428" s="5">
        <f>IF(Transactions[[#This Row],[Type]]="Income",Transactions[[#This Row],[Amount]],-Transactions[[#This Row],[Amount]])</f>
        <v>-2907.07</v>
      </c>
      <c r="M428">
        <f>IF(Transactions[[#This Row],[Type]]="Income",1,0)</f>
        <v>0</v>
      </c>
    </row>
    <row r="429" spans="1:13" x14ac:dyDescent="0.3">
      <c r="A429" s="2">
        <v>45474</v>
      </c>
      <c r="B429" s="1" t="s">
        <v>543</v>
      </c>
      <c r="C429" t="s">
        <v>6</v>
      </c>
      <c r="D429" t="s">
        <v>33</v>
      </c>
      <c r="E429" t="s">
        <v>30</v>
      </c>
      <c r="F429" s="5">
        <v>1117.5899999999999</v>
      </c>
      <c r="G429" t="s">
        <v>23</v>
      </c>
      <c r="H429">
        <f>MONTH(Transactions[[#This Row],[Date]])</f>
        <v>7</v>
      </c>
      <c r="I429" t="str">
        <f>TEXT(Transactions[[#This Row],[Date]],"MMMM")</f>
        <v>July</v>
      </c>
      <c r="J429">
        <f>YEAR(Transactions[[#This Row],[Date]])</f>
        <v>2024</v>
      </c>
      <c r="K429" t="str">
        <f>TEXT(Transactions[[#This Row],[Date]],"MMMM YYYYY")</f>
        <v>July 2024</v>
      </c>
      <c r="L429" s="5">
        <f>IF(Transactions[[#This Row],[Type]]="Income",Transactions[[#This Row],[Amount]],-Transactions[[#This Row],[Amount]])</f>
        <v>-1117.5899999999999</v>
      </c>
      <c r="M429">
        <f>IF(Transactions[[#This Row],[Type]]="Income",1,0)</f>
        <v>0</v>
      </c>
    </row>
    <row r="430" spans="1:13" x14ac:dyDescent="0.3">
      <c r="A430" s="2">
        <v>45474</v>
      </c>
      <c r="B430" s="1" t="s">
        <v>104</v>
      </c>
      <c r="C430" t="s">
        <v>6</v>
      </c>
      <c r="D430" t="s">
        <v>26</v>
      </c>
      <c r="E430" t="s">
        <v>8</v>
      </c>
      <c r="F430" s="5">
        <v>4658.2</v>
      </c>
      <c r="G430" t="s">
        <v>19</v>
      </c>
      <c r="H430">
        <f>MONTH(Transactions[[#This Row],[Date]])</f>
        <v>7</v>
      </c>
      <c r="I430" t="str">
        <f>TEXT(Transactions[[#This Row],[Date]],"MMMM")</f>
        <v>July</v>
      </c>
      <c r="J430">
        <f>YEAR(Transactions[[#This Row],[Date]])</f>
        <v>2024</v>
      </c>
      <c r="K430" t="str">
        <f>TEXT(Transactions[[#This Row],[Date]],"MMMM YYYYY")</f>
        <v>July 2024</v>
      </c>
      <c r="L430" s="5">
        <f>IF(Transactions[[#This Row],[Type]]="Income",Transactions[[#This Row],[Amount]],-Transactions[[#This Row],[Amount]])</f>
        <v>-4658.2</v>
      </c>
      <c r="M430">
        <f>IF(Transactions[[#This Row],[Type]]="Income",1,0)</f>
        <v>0</v>
      </c>
    </row>
    <row r="431" spans="1:13" x14ac:dyDescent="0.3">
      <c r="A431" s="2">
        <v>45475</v>
      </c>
      <c r="B431" s="1" t="s">
        <v>337</v>
      </c>
      <c r="C431" t="s">
        <v>6</v>
      </c>
      <c r="D431" t="s">
        <v>31</v>
      </c>
      <c r="E431" t="s">
        <v>11</v>
      </c>
      <c r="F431" s="5">
        <v>3270.03</v>
      </c>
      <c r="G431" t="s">
        <v>19</v>
      </c>
      <c r="H431">
        <f>MONTH(Transactions[[#This Row],[Date]])</f>
        <v>7</v>
      </c>
      <c r="I431" t="str">
        <f>TEXT(Transactions[[#This Row],[Date]],"MMMM")</f>
        <v>July</v>
      </c>
      <c r="J431">
        <f>YEAR(Transactions[[#This Row],[Date]])</f>
        <v>2024</v>
      </c>
      <c r="K431" t="str">
        <f>TEXT(Transactions[[#This Row],[Date]],"MMMM YYYYY")</f>
        <v>July 2024</v>
      </c>
      <c r="L431" s="5">
        <f>IF(Transactions[[#This Row],[Type]]="Income",Transactions[[#This Row],[Amount]],-Transactions[[#This Row],[Amount]])</f>
        <v>-3270.03</v>
      </c>
      <c r="M431">
        <f>IF(Transactions[[#This Row],[Type]]="Income",1,0)</f>
        <v>0</v>
      </c>
    </row>
    <row r="432" spans="1:13" x14ac:dyDescent="0.3">
      <c r="A432" s="2">
        <v>45475</v>
      </c>
      <c r="B432" s="1" t="s">
        <v>317</v>
      </c>
      <c r="C432" t="s">
        <v>6</v>
      </c>
      <c r="D432" t="s">
        <v>24</v>
      </c>
      <c r="E432" t="s">
        <v>21</v>
      </c>
      <c r="F432" s="5">
        <v>497.88</v>
      </c>
      <c r="G432" t="s">
        <v>12</v>
      </c>
      <c r="H432">
        <f>MONTH(Transactions[[#This Row],[Date]])</f>
        <v>7</v>
      </c>
      <c r="I432" t="str">
        <f>TEXT(Transactions[[#This Row],[Date]],"MMMM")</f>
        <v>July</v>
      </c>
      <c r="J432">
        <f>YEAR(Transactions[[#This Row],[Date]])</f>
        <v>2024</v>
      </c>
      <c r="K432" t="str">
        <f>TEXT(Transactions[[#This Row],[Date]],"MMMM YYYYY")</f>
        <v>July 2024</v>
      </c>
      <c r="L432" s="5">
        <f>IF(Transactions[[#This Row],[Type]]="Income",Transactions[[#This Row],[Amount]],-Transactions[[#This Row],[Amount]])</f>
        <v>-497.88</v>
      </c>
      <c r="M432">
        <f>IF(Transactions[[#This Row],[Type]]="Income",1,0)</f>
        <v>0</v>
      </c>
    </row>
    <row r="433" spans="1:13" x14ac:dyDescent="0.3">
      <c r="A433" s="2">
        <v>45475</v>
      </c>
      <c r="B433" s="1" t="s">
        <v>544</v>
      </c>
      <c r="C433" t="s">
        <v>6</v>
      </c>
      <c r="D433" t="s">
        <v>22</v>
      </c>
      <c r="E433" t="s">
        <v>32</v>
      </c>
      <c r="F433" s="5">
        <v>2218.9499999999998</v>
      </c>
      <c r="G433" t="s">
        <v>19</v>
      </c>
      <c r="H433">
        <f>MONTH(Transactions[[#This Row],[Date]])</f>
        <v>7</v>
      </c>
      <c r="I433" t="str">
        <f>TEXT(Transactions[[#This Row],[Date]],"MMMM")</f>
        <v>July</v>
      </c>
      <c r="J433">
        <f>YEAR(Transactions[[#This Row],[Date]])</f>
        <v>2024</v>
      </c>
      <c r="K433" t="str">
        <f>TEXT(Transactions[[#This Row],[Date]],"MMMM YYYYY")</f>
        <v>July 2024</v>
      </c>
      <c r="L433" s="5">
        <f>IF(Transactions[[#This Row],[Type]]="Income",Transactions[[#This Row],[Amount]],-Transactions[[#This Row],[Amount]])</f>
        <v>-2218.9499999999998</v>
      </c>
      <c r="M433">
        <f>IF(Transactions[[#This Row],[Type]]="Income",1,0)</f>
        <v>0</v>
      </c>
    </row>
    <row r="434" spans="1:13" x14ac:dyDescent="0.3">
      <c r="A434" s="2">
        <v>45475</v>
      </c>
      <c r="B434" s="1" t="s">
        <v>391</v>
      </c>
      <c r="C434" t="s">
        <v>6</v>
      </c>
      <c r="D434" t="s">
        <v>16</v>
      </c>
      <c r="E434" t="s">
        <v>32</v>
      </c>
      <c r="F434" s="5">
        <v>1624.65</v>
      </c>
      <c r="G434" t="s">
        <v>9</v>
      </c>
      <c r="H434">
        <f>MONTH(Transactions[[#This Row],[Date]])</f>
        <v>7</v>
      </c>
      <c r="I434" t="str">
        <f>TEXT(Transactions[[#This Row],[Date]],"MMMM")</f>
        <v>July</v>
      </c>
      <c r="J434">
        <f>YEAR(Transactions[[#This Row],[Date]])</f>
        <v>2024</v>
      </c>
      <c r="K434" t="str">
        <f>TEXT(Transactions[[#This Row],[Date]],"MMMM YYYYY")</f>
        <v>July 2024</v>
      </c>
      <c r="L434" s="5">
        <f>IF(Transactions[[#This Row],[Type]]="Income",Transactions[[#This Row],[Amount]],-Transactions[[#This Row],[Amount]])</f>
        <v>-1624.65</v>
      </c>
      <c r="M434">
        <f>IF(Transactions[[#This Row],[Type]]="Income",1,0)</f>
        <v>0</v>
      </c>
    </row>
    <row r="435" spans="1:13" x14ac:dyDescent="0.3">
      <c r="A435" s="2">
        <v>45476</v>
      </c>
      <c r="B435" s="1" t="s">
        <v>545</v>
      </c>
      <c r="C435" t="s">
        <v>6</v>
      </c>
      <c r="D435" t="s">
        <v>33</v>
      </c>
      <c r="E435" t="s">
        <v>29</v>
      </c>
      <c r="F435" s="5">
        <v>2206.14</v>
      </c>
      <c r="G435" t="s">
        <v>12</v>
      </c>
      <c r="H435">
        <f>MONTH(Transactions[[#This Row],[Date]])</f>
        <v>7</v>
      </c>
      <c r="I435" t="str">
        <f>TEXT(Transactions[[#This Row],[Date]],"MMMM")</f>
        <v>July</v>
      </c>
      <c r="J435">
        <f>YEAR(Transactions[[#This Row],[Date]])</f>
        <v>2024</v>
      </c>
      <c r="K435" t="str">
        <f>TEXT(Transactions[[#This Row],[Date]],"MMMM YYYYY")</f>
        <v>July 2024</v>
      </c>
      <c r="L435" s="5">
        <f>IF(Transactions[[#This Row],[Type]]="Income",Transactions[[#This Row],[Amount]],-Transactions[[#This Row],[Amount]])</f>
        <v>-2206.14</v>
      </c>
      <c r="M435">
        <f>IF(Transactions[[#This Row],[Type]]="Income",1,0)</f>
        <v>0</v>
      </c>
    </row>
    <row r="436" spans="1:13" x14ac:dyDescent="0.3">
      <c r="A436" s="2">
        <v>45476</v>
      </c>
      <c r="B436" s="1" t="s">
        <v>546</v>
      </c>
      <c r="C436" t="s">
        <v>6</v>
      </c>
      <c r="D436" t="s">
        <v>22</v>
      </c>
      <c r="E436" t="s">
        <v>32</v>
      </c>
      <c r="F436" s="5">
        <v>3262.92</v>
      </c>
      <c r="G436" t="s">
        <v>9</v>
      </c>
      <c r="H436">
        <f>MONTH(Transactions[[#This Row],[Date]])</f>
        <v>7</v>
      </c>
      <c r="I436" t="str">
        <f>TEXT(Transactions[[#This Row],[Date]],"MMMM")</f>
        <v>July</v>
      </c>
      <c r="J436">
        <f>YEAR(Transactions[[#This Row],[Date]])</f>
        <v>2024</v>
      </c>
      <c r="K436" t="str">
        <f>TEXT(Transactions[[#This Row],[Date]],"MMMM YYYYY")</f>
        <v>July 2024</v>
      </c>
      <c r="L436" s="5">
        <f>IF(Transactions[[#This Row],[Type]]="Income",Transactions[[#This Row],[Amount]],-Transactions[[#This Row],[Amount]])</f>
        <v>-3262.92</v>
      </c>
      <c r="M436">
        <f>IF(Transactions[[#This Row],[Type]]="Income",1,0)</f>
        <v>0</v>
      </c>
    </row>
    <row r="437" spans="1:13" x14ac:dyDescent="0.3">
      <c r="A437" s="2">
        <v>45477</v>
      </c>
      <c r="B437" s="1" t="s">
        <v>547</v>
      </c>
      <c r="C437" t="s">
        <v>6</v>
      </c>
      <c r="D437" t="s">
        <v>34</v>
      </c>
      <c r="E437" t="s">
        <v>27</v>
      </c>
      <c r="F437" s="5">
        <v>2011.05</v>
      </c>
      <c r="G437" t="s">
        <v>9</v>
      </c>
      <c r="H437">
        <f>MONTH(Transactions[[#This Row],[Date]])</f>
        <v>7</v>
      </c>
      <c r="I437" t="str">
        <f>TEXT(Transactions[[#This Row],[Date]],"MMMM")</f>
        <v>July</v>
      </c>
      <c r="J437">
        <f>YEAR(Transactions[[#This Row],[Date]])</f>
        <v>2024</v>
      </c>
      <c r="K437" t="str">
        <f>TEXT(Transactions[[#This Row],[Date]],"MMMM YYYYY")</f>
        <v>July 2024</v>
      </c>
      <c r="L437" s="5">
        <f>IF(Transactions[[#This Row],[Type]]="Income",Transactions[[#This Row],[Amount]],-Transactions[[#This Row],[Amount]])</f>
        <v>-2011.05</v>
      </c>
      <c r="M437">
        <f>IF(Transactions[[#This Row],[Type]]="Income",1,0)</f>
        <v>0</v>
      </c>
    </row>
    <row r="438" spans="1:13" x14ac:dyDescent="0.3">
      <c r="A438" s="2">
        <v>45477</v>
      </c>
      <c r="B438" s="1" t="s">
        <v>548</v>
      </c>
      <c r="C438" t="s">
        <v>6</v>
      </c>
      <c r="D438" t="s">
        <v>22</v>
      </c>
      <c r="E438" t="s">
        <v>21</v>
      </c>
      <c r="F438" s="5">
        <v>3002.6</v>
      </c>
      <c r="G438" t="s">
        <v>23</v>
      </c>
      <c r="H438">
        <f>MONTH(Transactions[[#This Row],[Date]])</f>
        <v>7</v>
      </c>
      <c r="I438" t="str">
        <f>TEXT(Transactions[[#This Row],[Date]],"MMMM")</f>
        <v>July</v>
      </c>
      <c r="J438">
        <f>YEAR(Transactions[[#This Row],[Date]])</f>
        <v>2024</v>
      </c>
      <c r="K438" t="str">
        <f>TEXT(Transactions[[#This Row],[Date]],"MMMM YYYYY")</f>
        <v>July 2024</v>
      </c>
      <c r="L438" s="5">
        <f>IF(Transactions[[#This Row],[Type]]="Income",Transactions[[#This Row],[Amount]],-Transactions[[#This Row],[Amount]])</f>
        <v>-3002.6</v>
      </c>
      <c r="M438">
        <f>IF(Transactions[[#This Row],[Type]]="Income",1,0)</f>
        <v>0</v>
      </c>
    </row>
    <row r="439" spans="1:13" x14ac:dyDescent="0.3">
      <c r="A439" s="2">
        <v>45477</v>
      </c>
      <c r="B439" s="1" t="s">
        <v>549</v>
      </c>
      <c r="C439" t="s">
        <v>6</v>
      </c>
      <c r="D439" t="s">
        <v>22</v>
      </c>
      <c r="E439" t="s">
        <v>32</v>
      </c>
      <c r="F439" s="5">
        <v>412.32</v>
      </c>
      <c r="G439" t="s">
        <v>12</v>
      </c>
      <c r="H439">
        <f>MONTH(Transactions[[#This Row],[Date]])</f>
        <v>7</v>
      </c>
      <c r="I439" t="str">
        <f>TEXT(Transactions[[#This Row],[Date]],"MMMM")</f>
        <v>July</v>
      </c>
      <c r="J439">
        <f>YEAR(Transactions[[#This Row],[Date]])</f>
        <v>2024</v>
      </c>
      <c r="K439" t="str">
        <f>TEXT(Transactions[[#This Row],[Date]],"MMMM YYYYY")</f>
        <v>July 2024</v>
      </c>
      <c r="L439" s="5">
        <f>IF(Transactions[[#This Row],[Type]]="Income",Transactions[[#This Row],[Amount]],-Transactions[[#This Row],[Amount]])</f>
        <v>-412.32</v>
      </c>
      <c r="M439">
        <f>IF(Transactions[[#This Row],[Type]]="Income",1,0)</f>
        <v>0</v>
      </c>
    </row>
    <row r="440" spans="1:13" x14ac:dyDescent="0.3">
      <c r="A440" s="2">
        <v>45478</v>
      </c>
      <c r="B440" s="1" t="s">
        <v>461</v>
      </c>
      <c r="C440" t="s">
        <v>6</v>
      </c>
      <c r="D440" t="s">
        <v>34</v>
      </c>
      <c r="E440" t="s">
        <v>27</v>
      </c>
      <c r="F440" s="5">
        <v>3808.75</v>
      </c>
      <c r="G440" t="s">
        <v>9</v>
      </c>
      <c r="H440">
        <f>MONTH(Transactions[[#This Row],[Date]])</f>
        <v>7</v>
      </c>
      <c r="I440" t="str">
        <f>TEXT(Transactions[[#This Row],[Date]],"MMMM")</f>
        <v>July</v>
      </c>
      <c r="J440">
        <f>YEAR(Transactions[[#This Row],[Date]])</f>
        <v>2024</v>
      </c>
      <c r="K440" t="str">
        <f>TEXT(Transactions[[#This Row],[Date]],"MMMM YYYYY")</f>
        <v>July 2024</v>
      </c>
      <c r="L440" s="5">
        <f>IF(Transactions[[#This Row],[Type]]="Income",Transactions[[#This Row],[Amount]],-Transactions[[#This Row],[Amount]])</f>
        <v>-3808.75</v>
      </c>
      <c r="M440">
        <f>IF(Transactions[[#This Row],[Type]]="Income",1,0)</f>
        <v>0</v>
      </c>
    </row>
    <row r="441" spans="1:13" x14ac:dyDescent="0.3">
      <c r="A441" s="2">
        <v>45478</v>
      </c>
      <c r="B441" s="1" t="s">
        <v>550</v>
      </c>
      <c r="C441" t="s">
        <v>6</v>
      </c>
      <c r="D441" t="s">
        <v>22</v>
      </c>
      <c r="E441" t="s">
        <v>27</v>
      </c>
      <c r="F441" s="5">
        <v>4759.82</v>
      </c>
      <c r="G441" t="s">
        <v>19</v>
      </c>
      <c r="H441">
        <f>MONTH(Transactions[[#This Row],[Date]])</f>
        <v>7</v>
      </c>
      <c r="I441" t="str">
        <f>TEXT(Transactions[[#This Row],[Date]],"MMMM")</f>
        <v>July</v>
      </c>
      <c r="J441">
        <f>YEAR(Transactions[[#This Row],[Date]])</f>
        <v>2024</v>
      </c>
      <c r="K441" t="str">
        <f>TEXT(Transactions[[#This Row],[Date]],"MMMM YYYYY")</f>
        <v>July 2024</v>
      </c>
      <c r="L441" s="5">
        <f>IF(Transactions[[#This Row],[Type]]="Income",Transactions[[#This Row],[Amount]],-Transactions[[#This Row],[Amount]])</f>
        <v>-4759.82</v>
      </c>
      <c r="M441">
        <f>IF(Transactions[[#This Row],[Type]]="Income",1,0)</f>
        <v>0</v>
      </c>
    </row>
    <row r="442" spans="1:13" x14ac:dyDescent="0.3">
      <c r="A442" s="2">
        <v>45478</v>
      </c>
      <c r="B442" s="1" t="s">
        <v>551</v>
      </c>
      <c r="C442" t="s">
        <v>6</v>
      </c>
      <c r="D442" t="s">
        <v>24</v>
      </c>
      <c r="E442" t="s">
        <v>20</v>
      </c>
      <c r="F442" s="5">
        <v>4078.14</v>
      </c>
      <c r="G442" t="s">
        <v>9</v>
      </c>
      <c r="H442">
        <f>MONTH(Transactions[[#This Row],[Date]])</f>
        <v>7</v>
      </c>
      <c r="I442" t="str">
        <f>TEXT(Transactions[[#This Row],[Date]],"MMMM")</f>
        <v>July</v>
      </c>
      <c r="J442">
        <f>YEAR(Transactions[[#This Row],[Date]])</f>
        <v>2024</v>
      </c>
      <c r="K442" t="str">
        <f>TEXT(Transactions[[#This Row],[Date]],"MMMM YYYYY")</f>
        <v>July 2024</v>
      </c>
      <c r="L442" s="5">
        <f>IF(Transactions[[#This Row],[Type]]="Income",Transactions[[#This Row],[Amount]],-Transactions[[#This Row],[Amount]])</f>
        <v>-4078.14</v>
      </c>
      <c r="M442">
        <f>IF(Transactions[[#This Row],[Type]]="Income",1,0)</f>
        <v>0</v>
      </c>
    </row>
    <row r="443" spans="1:13" x14ac:dyDescent="0.3">
      <c r="A443" s="2">
        <v>45478</v>
      </c>
      <c r="B443" s="1" t="s">
        <v>552</v>
      </c>
      <c r="C443" t="s">
        <v>6</v>
      </c>
      <c r="D443" t="s">
        <v>22</v>
      </c>
      <c r="E443" t="s">
        <v>25</v>
      </c>
      <c r="F443" s="5">
        <v>2656.79</v>
      </c>
      <c r="G443" t="s">
        <v>12</v>
      </c>
      <c r="H443">
        <f>MONTH(Transactions[[#This Row],[Date]])</f>
        <v>7</v>
      </c>
      <c r="I443" t="str">
        <f>TEXT(Transactions[[#This Row],[Date]],"MMMM")</f>
        <v>July</v>
      </c>
      <c r="J443">
        <f>YEAR(Transactions[[#This Row],[Date]])</f>
        <v>2024</v>
      </c>
      <c r="K443" t="str">
        <f>TEXT(Transactions[[#This Row],[Date]],"MMMM YYYYY")</f>
        <v>July 2024</v>
      </c>
      <c r="L443" s="5">
        <f>IF(Transactions[[#This Row],[Type]]="Income",Transactions[[#This Row],[Amount]],-Transactions[[#This Row],[Amount]])</f>
        <v>-2656.79</v>
      </c>
      <c r="M443">
        <f>IF(Transactions[[#This Row],[Type]]="Income",1,0)</f>
        <v>0</v>
      </c>
    </row>
    <row r="444" spans="1:13" x14ac:dyDescent="0.3">
      <c r="A444" s="2">
        <v>45479</v>
      </c>
      <c r="B444" s="1" t="s">
        <v>245</v>
      </c>
      <c r="C444" t="s">
        <v>6</v>
      </c>
      <c r="D444" t="s">
        <v>24</v>
      </c>
      <c r="E444" t="s">
        <v>8</v>
      </c>
      <c r="F444" s="5">
        <v>3836.17</v>
      </c>
      <c r="G444" t="s">
        <v>19</v>
      </c>
      <c r="H444">
        <f>MONTH(Transactions[[#This Row],[Date]])</f>
        <v>7</v>
      </c>
      <c r="I444" t="str">
        <f>TEXT(Transactions[[#This Row],[Date]],"MMMM")</f>
        <v>July</v>
      </c>
      <c r="J444">
        <f>YEAR(Transactions[[#This Row],[Date]])</f>
        <v>2024</v>
      </c>
      <c r="K444" t="str">
        <f>TEXT(Transactions[[#This Row],[Date]],"MMMM YYYYY")</f>
        <v>July 2024</v>
      </c>
      <c r="L444" s="5">
        <f>IF(Transactions[[#This Row],[Type]]="Income",Transactions[[#This Row],[Amount]],-Transactions[[#This Row],[Amount]])</f>
        <v>-3836.17</v>
      </c>
      <c r="M444">
        <f>IF(Transactions[[#This Row],[Type]]="Income",1,0)</f>
        <v>0</v>
      </c>
    </row>
    <row r="445" spans="1:13" x14ac:dyDescent="0.3">
      <c r="A445" s="2">
        <v>45479</v>
      </c>
      <c r="B445" s="1" t="s">
        <v>492</v>
      </c>
      <c r="C445" t="s">
        <v>6</v>
      </c>
      <c r="D445" t="s">
        <v>31</v>
      </c>
      <c r="E445" t="s">
        <v>8</v>
      </c>
      <c r="F445" s="5">
        <v>2630.11</v>
      </c>
      <c r="G445" t="s">
        <v>9</v>
      </c>
      <c r="H445">
        <f>MONTH(Transactions[[#This Row],[Date]])</f>
        <v>7</v>
      </c>
      <c r="I445" t="str">
        <f>TEXT(Transactions[[#This Row],[Date]],"MMMM")</f>
        <v>July</v>
      </c>
      <c r="J445">
        <f>YEAR(Transactions[[#This Row],[Date]])</f>
        <v>2024</v>
      </c>
      <c r="K445" t="str">
        <f>TEXT(Transactions[[#This Row],[Date]],"MMMM YYYYY")</f>
        <v>July 2024</v>
      </c>
      <c r="L445" s="5">
        <f>IF(Transactions[[#This Row],[Type]]="Income",Transactions[[#This Row],[Amount]],-Transactions[[#This Row],[Amount]])</f>
        <v>-2630.11</v>
      </c>
      <c r="M445">
        <f>IF(Transactions[[#This Row],[Type]]="Income",1,0)</f>
        <v>0</v>
      </c>
    </row>
    <row r="446" spans="1:13" x14ac:dyDescent="0.3">
      <c r="A446" s="2">
        <v>45479</v>
      </c>
      <c r="B446" s="1" t="s">
        <v>80</v>
      </c>
      <c r="C446" t="s">
        <v>6</v>
      </c>
      <c r="D446" t="s">
        <v>33</v>
      </c>
      <c r="E446" t="s">
        <v>21</v>
      </c>
      <c r="F446" s="5">
        <v>3290.73</v>
      </c>
      <c r="G446" t="s">
        <v>12</v>
      </c>
      <c r="H446">
        <f>MONTH(Transactions[[#This Row],[Date]])</f>
        <v>7</v>
      </c>
      <c r="I446" t="str">
        <f>TEXT(Transactions[[#This Row],[Date]],"MMMM")</f>
        <v>July</v>
      </c>
      <c r="J446">
        <f>YEAR(Transactions[[#This Row],[Date]])</f>
        <v>2024</v>
      </c>
      <c r="K446" t="str">
        <f>TEXT(Transactions[[#This Row],[Date]],"MMMM YYYYY")</f>
        <v>July 2024</v>
      </c>
      <c r="L446" s="5">
        <f>IF(Transactions[[#This Row],[Type]]="Income",Transactions[[#This Row],[Amount]],-Transactions[[#This Row],[Amount]])</f>
        <v>-3290.73</v>
      </c>
      <c r="M446">
        <f>IF(Transactions[[#This Row],[Type]]="Income",1,0)</f>
        <v>0</v>
      </c>
    </row>
    <row r="447" spans="1:13" x14ac:dyDescent="0.3">
      <c r="A447" s="2">
        <v>45479</v>
      </c>
      <c r="B447" s="1" t="s">
        <v>500</v>
      </c>
      <c r="C447" t="s">
        <v>6</v>
      </c>
      <c r="D447" t="s">
        <v>28</v>
      </c>
      <c r="E447" t="s">
        <v>29</v>
      </c>
      <c r="F447" s="5">
        <v>4488.74</v>
      </c>
      <c r="G447" t="s">
        <v>9</v>
      </c>
      <c r="H447">
        <f>MONTH(Transactions[[#This Row],[Date]])</f>
        <v>7</v>
      </c>
      <c r="I447" t="str">
        <f>TEXT(Transactions[[#This Row],[Date]],"MMMM")</f>
        <v>July</v>
      </c>
      <c r="J447">
        <f>YEAR(Transactions[[#This Row],[Date]])</f>
        <v>2024</v>
      </c>
      <c r="K447" t="str">
        <f>TEXT(Transactions[[#This Row],[Date]],"MMMM YYYYY")</f>
        <v>July 2024</v>
      </c>
      <c r="L447" s="5">
        <f>IF(Transactions[[#This Row],[Type]]="Income",Transactions[[#This Row],[Amount]],-Transactions[[#This Row],[Amount]])</f>
        <v>-4488.74</v>
      </c>
      <c r="M447">
        <f>IF(Transactions[[#This Row],[Type]]="Income",1,0)</f>
        <v>0</v>
      </c>
    </row>
    <row r="448" spans="1:13" x14ac:dyDescent="0.3">
      <c r="A448" s="2">
        <v>45480</v>
      </c>
      <c r="B448" s="1" t="s">
        <v>185</v>
      </c>
      <c r="C448" t="s">
        <v>6</v>
      </c>
      <c r="D448" t="s">
        <v>33</v>
      </c>
      <c r="E448" t="s">
        <v>17</v>
      </c>
      <c r="F448" s="5">
        <v>2925.61</v>
      </c>
      <c r="G448" t="s">
        <v>19</v>
      </c>
      <c r="H448">
        <f>MONTH(Transactions[[#This Row],[Date]])</f>
        <v>7</v>
      </c>
      <c r="I448" t="str">
        <f>TEXT(Transactions[[#This Row],[Date]],"MMMM")</f>
        <v>July</v>
      </c>
      <c r="J448">
        <f>YEAR(Transactions[[#This Row],[Date]])</f>
        <v>2024</v>
      </c>
      <c r="K448" t="str">
        <f>TEXT(Transactions[[#This Row],[Date]],"MMMM YYYYY")</f>
        <v>July 2024</v>
      </c>
      <c r="L448" s="5">
        <f>IF(Transactions[[#This Row],[Type]]="Income",Transactions[[#This Row],[Amount]],-Transactions[[#This Row],[Amount]])</f>
        <v>-2925.61</v>
      </c>
      <c r="M448">
        <f>IF(Transactions[[#This Row],[Type]]="Income",1,0)</f>
        <v>0</v>
      </c>
    </row>
    <row r="449" spans="1:13" x14ac:dyDescent="0.3">
      <c r="A449" s="2">
        <v>45480</v>
      </c>
      <c r="B449" s="1" t="s">
        <v>203</v>
      </c>
      <c r="C449" t="s">
        <v>6</v>
      </c>
      <c r="D449" t="s">
        <v>24</v>
      </c>
      <c r="E449" t="s">
        <v>20</v>
      </c>
      <c r="F449" s="5">
        <v>1460.12</v>
      </c>
      <c r="G449" t="s">
        <v>12</v>
      </c>
      <c r="H449">
        <f>MONTH(Transactions[[#This Row],[Date]])</f>
        <v>7</v>
      </c>
      <c r="I449" t="str">
        <f>TEXT(Transactions[[#This Row],[Date]],"MMMM")</f>
        <v>July</v>
      </c>
      <c r="J449">
        <f>YEAR(Transactions[[#This Row],[Date]])</f>
        <v>2024</v>
      </c>
      <c r="K449" t="str">
        <f>TEXT(Transactions[[#This Row],[Date]],"MMMM YYYYY")</f>
        <v>July 2024</v>
      </c>
      <c r="L449" s="5">
        <f>IF(Transactions[[#This Row],[Type]]="Income",Transactions[[#This Row],[Amount]],-Transactions[[#This Row],[Amount]])</f>
        <v>-1460.12</v>
      </c>
      <c r="M449">
        <f>IF(Transactions[[#This Row],[Type]]="Income",1,0)</f>
        <v>0</v>
      </c>
    </row>
    <row r="450" spans="1:13" x14ac:dyDescent="0.3">
      <c r="A450" s="2">
        <v>45480</v>
      </c>
      <c r="B450" s="1" t="s">
        <v>553</v>
      </c>
      <c r="C450" t="s">
        <v>6</v>
      </c>
      <c r="D450" t="s">
        <v>28</v>
      </c>
      <c r="E450" t="s">
        <v>32</v>
      </c>
      <c r="F450" s="5">
        <v>1013.06</v>
      </c>
      <c r="G450" t="s">
        <v>19</v>
      </c>
      <c r="H450">
        <f>MONTH(Transactions[[#This Row],[Date]])</f>
        <v>7</v>
      </c>
      <c r="I450" t="str">
        <f>TEXT(Transactions[[#This Row],[Date]],"MMMM")</f>
        <v>July</v>
      </c>
      <c r="J450">
        <f>YEAR(Transactions[[#This Row],[Date]])</f>
        <v>2024</v>
      </c>
      <c r="K450" t="str">
        <f>TEXT(Transactions[[#This Row],[Date]],"MMMM YYYYY")</f>
        <v>July 2024</v>
      </c>
      <c r="L450" s="5">
        <f>IF(Transactions[[#This Row],[Type]]="Income",Transactions[[#This Row],[Amount]],-Transactions[[#This Row],[Amount]])</f>
        <v>-1013.06</v>
      </c>
      <c r="M450">
        <f>IF(Transactions[[#This Row],[Type]]="Income",1,0)</f>
        <v>0</v>
      </c>
    </row>
    <row r="451" spans="1:13" x14ac:dyDescent="0.3">
      <c r="A451" s="2">
        <v>45481</v>
      </c>
      <c r="B451" s="1" t="s">
        <v>331</v>
      </c>
      <c r="C451" t="s">
        <v>6</v>
      </c>
      <c r="D451" t="s">
        <v>31</v>
      </c>
      <c r="E451" t="s">
        <v>25</v>
      </c>
      <c r="F451" s="5">
        <v>1399.49</v>
      </c>
      <c r="G451" t="s">
        <v>23</v>
      </c>
      <c r="H451">
        <f>MONTH(Transactions[[#This Row],[Date]])</f>
        <v>7</v>
      </c>
      <c r="I451" t="str">
        <f>TEXT(Transactions[[#This Row],[Date]],"MMMM")</f>
        <v>July</v>
      </c>
      <c r="J451">
        <f>YEAR(Transactions[[#This Row],[Date]])</f>
        <v>2024</v>
      </c>
      <c r="K451" t="str">
        <f>TEXT(Transactions[[#This Row],[Date]],"MMMM YYYYY")</f>
        <v>July 2024</v>
      </c>
      <c r="L451" s="5">
        <f>IF(Transactions[[#This Row],[Type]]="Income",Transactions[[#This Row],[Amount]],-Transactions[[#This Row],[Amount]])</f>
        <v>-1399.49</v>
      </c>
      <c r="M451">
        <f>IF(Transactions[[#This Row],[Type]]="Income",1,0)</f>
        <v>0</v>
      </c>
    </row>
    <row r="452" spans="1:13" x14ac:dyDescent="0.3">
      <c r="A452" s="2">
        <v>45481</v>
      </c>
      <c r="B452" s="1" t="s">
        <v>118</v>
      </c>
      <c r="C452" t="s">
        <v>6</v>
      </c>
      <c r="D452" t="s">
        <v>26</v>
      </c>
      <c r="E452" t="s">
        <v>27</v>
      </c>
      <c r="F452" s="5">
        <v>4592.87</v>
      </c>
      <c r="G452" t="s">
        <v>23</v>
      </c>
      <c r="H452">
        <f>MONTH(Transactions[[#This Row],[Date]])</f>
        <v>7</v>
      </c>
      <c r="I452" t="str">
        <f>TEXT(Transactions[[#This Row],[Date]],"MMMM")</f>
        <v>July</v>
      </c>
      <c r="J452">
        <f>YEAR(Transactions[[#This Row],[Date]])</f>
        <v>2024</v>
      </c>
      <c r="K452" t="str">
        <f>TEXT(Transactions[[#This Row],[Date]],"MMMM YYYYY")</f>
        <v>July 2024</v>
      </c>
      <c r="L452" s="5">
        <f>IF(Transactions[[#This Row],[Type]]="Income",Transactions[[#This Row],[Amount]],-Transactions[[#This Row],[Amount]])</f>
        <v>-4592.87</v>
      </c>
      <c r="M452">
        <f>IF(Transactions[[#This Row],[Type]]="Income",1,0)</f>
        <v>0</v>
      </c>
    </row>
    <row r="453" spans="1:13" x14ac:dyDescent="0.3">
      <c r="A453" s="2">
        <v>45481</v>
      </c>
      <c r="B453" s="1" t="s">
        <v>76</v>
      </c>
      <c r="C453" t="s">
        <v>6</v>
      </c>
      <c r="D453" t="s">
        <v>10</v>
      </c>
      <c r="E453" t="s">
        <v>8</v>
      </c>
      <c r="F453" s="5">
        <v>659.95</v>
      </c>
      <c r="G453" t="s">
        <v>23</v>
      </c>
      <c r="H453">
        <f>MONTH(Transactions[[#This Row],[Date]])</f>
        <v>7</v>
      </c>
      <c r="I453" t="str">
        <f>TEXT(Transactions[[#This Row],[Date]],"MMMM")</f>
        <v>July</v>
      </c>
      <c r="J453">
        <f>YEAR(Transactions[[#This Row],[Date]])</f>
        <v>2024</v>
      </c>
      <c r="K453" t="str">
        <f>TEXT(Transactions[[#This Row],[Date]],"MMMM YYYYY")</f>
        <v>July 2024</v>
      </c>
      <c r="L453" s="5">
        <f>IF(Transactions[[#This Row],[Type]]="Income",Transactions[[#This Row],[Amount]],-Transactions[[#This Row],[Amount]])</f>
        <v>-659.95</v>
      </c>
      <c r="M453">
        <f>IF(Transactions[[#This Row],[Type]]="Income",1,0)</f>
        <v>0</v>
      </c>
    </row>
    <row r="454" spans="1:13" x14ac:dyDescent="0.3">
      <c r="A454" s="2">
        <v>45481</v>
      </c>
      <c r="B454" s="1" t="s">
        <v>554</v>
      </c>
      <c r="C454" t="s">
        <v>6</v>
      </c>
      <c r="D454" t="s">
        <v>16</v>
      </c>
      <c r="E454" t="s">
        <v>29</v>
      </c>
      <c r="F454" s="5">
        <v>1511.63</v>
      </c>
      <c r="G454" t="s">
        <v>9</v>
      </c>
      <c r="H454">
        <f>MONTH(Transactions[[#This Row],[Date]])</f>
        <v>7</v>
      </c>
      <c r="I454" t="str">
        <f>TEXT(Transactions[[#This Row],[Date]],"MMMM")</f>
        <v>July</v>
      </c>
      <c r="J454">
        <f>YEAR(Transactions[[#This Row],[Date]])</f>
        <v>2024</v>
      </c>
      <c r="K454" t="str">
        <f>TEXT(Transactions[[#This Row],[Date]],"MMMM YYYYY")</f>
        <v>July 2024</v>
      </c>
      <c r="L454" s="5">
        <f>IF(Transactions[[#This Row],[Type]]="Income",Transactions[[#This Row],[Amount]],-Transactions[[#This Row],[Amount]])</f>
        <v>-1511.63</v>
      </c>
      <c r="M454">
        <f>IF(Transactions[[#This Row],[Type]]="Income",1,0)</f>
        <v>0</v>
      </c>
    </row>
    <row r="455" spans="1:13" x14ac:dyDescent="0.3">
      <c r="A455" s="2">
        <v>45482</v>
      </c>
      <c r="B455" s="1" t="s">
        <v>342</v>
      </c>
      <c r="C455" t="s">
        <v>6</v>
      </c>
      <c r="D455" t="s">
        <v>28</v>
      </c>
      <c r="E455" t="s">
        <v>27</v>
      </c>
      <c r="F455" s="5">
        <v>915.13</v>
      </c>
      <c r="G455" t="s">
        <v>9</v>
      </c>
      <c r="H455">
        <f>MONTH(Transactions[[#This Row],[Date]])</f>
        <v>7</v>
      </c>
      <c r="I455" t="str">
        <f>TEXT(Transactions[[#This Row],[Date]],"MMMM")</f>
        <v>July</v>
      </c>
      <c r="J455">
        <f>YEAR(Transactions[[#This Row],[Date]])</f>
        <v>2024</v>
      </c>
      <c r="K455" t="str">
        <f>TEXT(Transactions[[#This Row],[Date]],"MMMM YYYYY")</f>
        <v>July 2024</v>
      </c>
      <c r="L455" s="5">
        <f>IF(Transactions[[#This Row],[Type]]="Income",Transactions[[#This Row],[Amount]],-Transactions[[#This Row],[Amount]])</f>
        <v>-915.13</v>
      </c>
      <c r="M455">
        <f>IF(Transactions[[#This Row],[Type]]="Income",1,0)</f>
        <v>0</v>
      </c>
    </row>
    <row r="456" spans="1:13" x14ac:dyDescent="0.3">
      <c r="A456" s="2">
        <v>45482</v>
      </c>
      <c r="B456" s="1" t="s">
        <v>284</v>
      </c>
      <c r="C456" t="s">
        <v>6</v>
      </c>
      <c r="D456" t="s">
        <v>7</v>
      </c>
      <c r="E456" t="s">
        <v>32</v>
      </c>
      <c r="F456" s="5">
        <v>2988.02</v>
      </c>
      <c r="G456" t="s">
        <v>19</v>
      </c>
      <c r="H456">
        <f>MONTH(Transactions[[#This Row],[Date]])</f>
        <v>7</v>
      </c>
      <c r="I456" t="str">
        <f>TEXT(Transactions[[#This Row],[Date]],"MMMM")</f>
        <v>July</v>
      </c>
      <c r="J456">
        <f>YEAR(Transactions[[#This Row],[Date]])</f>
        <v>2024</v>
      </c>
      <c r="K456" t="str">
        <f>TEXT(Transactions[[#This Row],[Date]],"MMMM YYYYY")</f>
        <v>July 2024</v>
      </c>
      <c r="L456" s="5">
        <f>IF(Transactions[[#This Row],[Type]]="Income",Transactions[[#This Row],[Amount]],-Transactions[[#This Row],[Amount]])</f>
        <v>-2988.02</v>
      </c>
      <c r="M456">
        <f>IF(Transactions[[#This Row],[Type]]="Income",1,0)</f>
        <v>0</v>
      </c>
    </row>
    <row r="457" spans="1:13" x14ac:dyDescent="0.3">
      <c r="A457" s="2">
        <v>45482</v>
      </c>
      <c r="B457" s="1" t="s">
        <v>447</v>
      </c>
      <c r="C457" t="s">
        <v>6</v>
      </c>
      <c r="D457" t="s">
        <v>26</v>
      </c>
      <c r="E457" t="s">
        <v>8</v>
      </c>
      <c r="F457" s="5">
        <v>62.79</v>
      </c>
      <c r="G457" t="s">
        <v>19</v>
      </c>
      <c r="H457">
        <f>MONTH(Transactions[[#This Row],[Date]])</f>
        <v>7</v>
      </c>
      <c r="I457" t="str">
        <f>TEXT(Transactions[[#This Row],[Date]],"MMMM")</f>
        <v>July</v>
      </c>
      <c r="J457">
        <f>YEAR(Transactions[[#This Row],[Date]])</f>
        <v>2024</v>
      </c>
      <c r="K457" t="str">
        <f>TEXT(Transactions[[#This Row],[Date]],"MMMM YYYYY")</f>
        <v>July 2024</v>
      </c>
      <c r="L457" s="5">
        <f>IF(Transactions[[#This Row],[Type]]="Income",Transactions[[#This Row],[Amount]],-Transactions[[#This Row],[Amount]])</f>
        <v>-62.79</v>
      </c>
      <c r="M457">
        <f>IF(Transactions[[#This Row],[Type]]="Income",1,0)</f>
        <v>0</v>
      </c>
    </row>
    <row r="458" spans="1:13" x14ac:dyDescent="0.3">
      <c r="A458" s="2">
        <v>45482</v>
      </c>
      <c r="B458" s="1" t="s">
        <v>131</v>
      </c>
      <c r="C458" t="s">
        <v>6</v>
      </c>
      <c r="D458" t="s">
        <v>16</v>
      </c>
      <c r="E458" t="s">
        <v>32</v>
      </c>
      <c r="F458" s="5">
        <v>2773.62</v>
      </c>
      <c r="G458" t="s">
        <v>23</v>
      </c>
      <c r="H458">
        <f>MONTH(Transactions[[#This Row],[Date]])</f>
        <v>7</v>
      </c>
      <c r="I458" t="str">
        <f>TEXT(Transactions[[#This Row],[Date]],"MMMM")</f>
        <v>July</v>
      </c>
      <c r="J458">
        <f>YEAR(Transactions[[#This Row],[Date]])</f>
        <v>2024</v>
      </c>
      <c r="K458" t="str">
        <f>TEXT(Transactions[[#This Row],[Date]],"MMMM YYYYY")</f>
        <v>July 2024</v>
      </c>
      <c r="L458" s="5">
        <f>IF(Transactions[[#This Row],[Type]]="Income",Transactions[[#This Row],[Amount]],-Transactions[[#This Row],[Amount]])</f>
        <v>-2773.62</v>
      </c>
      <c r="M458">
        <f>IF(Transactions[[#This Row],[Type]]="Income",1,0)</f>
        <v>0</v>
      </c>
    </row>
    <row r="459" spans="1:13" x14ac:dyDescent="0.3">
      <c r="A459" s="2">
        <v>45483</v>
      </c>
      <c r="B459" s="1" t="s">
        <v>555</v>
      </c>
      <c r="C459" t="s">
        <v>6</v>
      </c>
      <c r="D459" t="s">
        <v>33</v>
      </c>
      <c r="E459" t="s">
        <v>18</v>
      </c>
      <c r="F459" s="5">
        <v>1799.44</v>
      </c>
      <c r="G459" t="s">
        <v>19</v>
      </c>
      <c r="H459">
        <f>MONTH(Transactions[[#This Row],[Date]])</f>
        <v>7</v>
      </c>
      <c r="I459" t="str">
        <f>TEXT(Transactions[[#This Row],[Date]],"MMMM")</f>
        <v>July</v>
      </c>
      <c r="J459">
        <f>YEAR(Transactions[[#This Row],[Date]])</f>
        <v>2024</v>
      </c>
      <c r="K459" t="str">
        <f>TEXT(Transactions[[#This Row],[Date]],"MMMM YYYYY")</f>
        <v>July 2024</v>
      </c>
      <c r="L459" s="5">
        <f>IF(Transactions[[#This Row],[Type]]="Income",Transactions[[#This Row],[Amount]],-Transactions[[#This Row],[Amount]])</f>
        <v>-1799.44</v>
      </c>
      <c r="M459">
        <f>IF(Transactions[[#This Row],[Type]]="Income",1,0)</f>
        <v>0</v>
      </c>
    </row>
    <row r="460" spans="1:13" x14ac:dyDescent="0.3">
      <c r="A460" s="2">
        <v>45484</v>
      </c>
      <c r="B460" s="1" t="s">
        <v>92</v>
      </c>
      <c r="C460" t="s">
        <v>6</v>
      </c>
      <c r="D460" t="s">
        <v>24</v>
      </c>
      <c r="E460" t="s">
        <v>27</v>
      </c>
      <c r="F460" s="5">
        <v>4057.17</v>
      </c>
      <c r="G460" t="s">
        <v>12</v>
      </c>
      <c r="H460">
        <f>MONTH(Transactions[[#This Row],[Date]])</f>
        <v>7</v>
      </c>
      <c r="I460" t="str">
        <f>TEXT(Transactions[[#This Row],[Date]],"MMMM")</f>
        <v>July</v>
      </c>
      <c r="J460">
        <f>YEAR(Transactions[[#This Row],[Date]])</f>
        <v>2024</v>
      </c>
      <c r="K460" t="str">
        <f>TEXT(Transactions[[#This Row],[Date]],"MMMM YYYYY")</f>
        <v>July 2024</v>
      </c>
      <c r="L460" s="5">
        <f>IF(Transactions[[#This Row],[Type]]="Income",Transactions[[#This Row],[Amount]],-Transactions[[#This Row],[Amount]])</f>
        <v>-4057.17</v>
      </c>
      <c r="M460">
        <f>IF(Transactions[[#This Row],[Type]]="Income",1,0)</f>
        <v>0</v>
      </c>
    </row>
    <row r="461" spans="1:13" x14ac:dyDescent="0.3">
      <c r="A461" s="2">
        <v>45484</v>
      </c>
      <c r="B461" s="1" t="s">
        <v>229</v>
      </c>
      <c r="C461" t="s">
        <v>6</v>
      </c>
      <c r="D461" t="s">
        <v>34</v>
      </c>
      <c r="E461" t="s">
        <v>30</v>
      </c>
      <c r="F461" s="5">
        <v>2148.5300000000002</v>
      </c>
      <c r="G461" t="s">
        <v>9</v>
      </c>
      <c r="H461">
        <f>MONTH(Transactions[[#This Row],[Date]])</f>
        <v>7</v>
      </c>
      <c r="I461" t="str">
        <f>TEXT(Transactions[[#This Row],[Date]],"MMMM")</f>
        <v>July</v>
      </c>
      <c r="J461">
        <f>YEAR(Transactions[[#This Row],[Date]])</f>
        <v>2024</v>
      </c>
      <c r="K461" t="str">
        <f>TEXT(Transactions[[#This Row],[Date]],"MMMM YYYYY")</f>
        <v>July 2024</v>
      </c>
      <c r="L461" s="5">
        <f>IF(Transactions[[#This Row],[Type]]="Income",Transactions[[#This Row],[Amount]],-Transactions[[#This Row],[Amount]])</f>
        <v>-2148.5300000000002</v>
      </c>
      <c r="M461">
        <f>IF(Transactions[[#This Row],[Type]]="Income",1,0)</f>
        <v>0</v>
      </c>
    </row>
    <row r="462" spans="1:13" x14ac:dyDescent="0.3">
      <c r="A462" s="2">
        <v>45484</v>
      </c>
      <c r="B462" s="1" t="s">
        <v>106</v>
      </c>
      <c r="C462" t="s">
        <v>6</v>
      </c>
      <c r="D462" t="s">
        <v>7</v>
      </c>
      <c r="E462" t="s">
        <v>25</v>
      </c>
      <c r="F462" s="5">
        <v>3673.19</v>
      </c>
      <c r="G462" t="s">
        <v>23</v>
      </c>
      <c r="H462">
        <f>MONTH(Transactions[[#This Row],[Date]])</f>
        <v>7</v>
      </c>
      <c r="I462" t="str">
        <f>TEXT(Transactions[[#This Row],[Date]],"MMMM")</f>
        <v>July</v>
      </c>
      <c r="J462">
        <f>YEAR(Transactions[[#This Row],[Date]])</f>
        <v>2024</v>
      </c>
      <c r="K462" t="str">
        <f>TEXT(Transactions[[#This Row],[Date]],"MMMM YYYYY")</f>
        <v>July 2024</v>
      </c>
      <c r="L462" s="5">
        <f>IF(Transactions[[#This Row],[Type]]="Income",Transactions[[#This Row],[Amount]],-Transactions[[#This Row],[Amount]])</f>
        <v>-3673.19</v>
      </c>
      <c r="M462">
        <f>IF(Transactions[[#This Row],[Type]]="Income",1,0)</f>
        <v>0</v>
      </c>
    </row>
    <row r="463" spans="1:13" x14ac:dyDescent="0.3">
      <c r="A463" s="2">
        <v>45485</v>
      </c>
      <c r="B463" s="1" t="s">
        <v>556</v>
      </c>
      <c r="C463" t="s">
        <v>6</v>
      </c>
      <c r="D463" t="s">
        <v>28</v>
      </c>
      <c r="E463" t="s">
        <v>25</v>
      </c>
      <c r="F463" s="5">
        <v>2390.8200000000002</v>
      </c>
      <c r="G463" t="s">
        <v>9</v>
      </c>
      <c r="H463">
        <f>MONTH(Transactions[[#This Row],[Date]])</f>
        <v>7</v>
      </c>
      <c r="I463" t="str">
        <f>TEXT(Transactions[[#This Row],[Date]],"MMMM")</f>
        <v>July</v>
      </c>
      <c r="J463">
        <f>YEAR(Transactions[[#This Row],[Date]])</f>
        <v>2024</v>
      </c>
      <c r="K463" t="str">
        <f>TEXT(Transactions[[#This Row],[Date]],"MMMM YYYYY")</f>
        <v>July 2024</v>
      </c>
      <c r="L463" s="5">
        <f>IF(Transactions[[#This Row],[Type]]="Income",Transactions[[#This Row],[Amount]],-Transactions[[#This Row],[Amount]])</f>
        <v>-2390.8200000000002</v>
      </c>
      <c r="M463">
        <f>IF(Transactions[[#This Row],[Type]]="Income",1,0)</f>
        <v>0</v>
      </c>
    </row>
    <row r="464" spans="1:13" x14ac:dyDescent="0.3">
      <c r="A464" s="2">
        <v>45485</v>
      </c>
      <c r="B464" s="1" t="s">
        <v>557</v>
      </c>
      <c r="C464" t="s">
        <v>6</v>
      </c>
      <c r="D464" t="s">
        <v>28</v>
      </c>
      <c r="E464" t="s">
        <v>8</v>
      </c>
      <c r="F464" s="5">
        <v>1198.1400000000001</v>
      </c>
      <c r="G464" t="s">
        <v>19</v>
      </c>
      <c r="H464">
        <f>MONTH(Transactions[[#This Row],[Date]])</f>
        <v>7</v>
      </c>
      <c r="I464" t="str">
        <f>TEXT(Transactions[[#This Row],[Date]],"MMMM")</f>
        <v>July</v>
      </c>
      <c r="J464">
        <f>YEAR(Transactions[[#This Row],[Date]])</f>
        <v>2024</v>
      </c>
      <c r="K464" t="str">
        <f>TEXT(Transactions[[#This Row],[Date]],"MMMM YYYYY")</f>
        <v>July 2024</v>
      </c>
      <c r="L464" s="5">
        <f>IF(Transactions[[#This Row],[Type]]="Income",Transactions[[#This Row],[Amount]],-Transactions[[#This Row],[Amount]])</f>
        <v>-1198.1400000000001</v>
      </c>
      <c r="M464">
        <f>IF(Transactions[[#This Row],[Type]]="Income",1,0)</f>
        <v>0</v>
      </c>
    </row>
    <row r="465" spans="1:13" x14ac:dyDescent="0.3">
      <c r="A465" s="2">
        <v>45485</v>
      </c>
      <c r="B465" s="1" t="s">
        <v>558</v>
      </c>
      <c r="C465" t="s">
        <v>6</v>
      </c>
      <c r="D465" t="s">
        <v>16</v>
      </c>
      <c r="E465" t="s">
        <v>20</v>
      </c>
      <c r="F465" s="5">
        <v>3227.76</v>
      </c>
      <c r="G465" t="s">
        <v>23</v>
      </c>
      <c r="H465">
        <f>MONTH(Transactions[[#This Row],[Date]])</f>
        <v>7</v>
      </c>
      <c r="I465" t="str">
        <f>TEXT(Transactions[[#This Row],[Date]],"MMMM")</f>
        <v>July</v>
      </c>
      <c r="J465">
        <f>YEAR(Transactions[[#This Row],[Date]])</f>
        <v>2024</v>
      </c>
      <c r="K465" t="str">
        <f>TEXT(Transactions[[#This Row],[Date]],"MMMM YYYYY")</f>
        <v>July 2024</v>
      </c>
      <c r="L465" s="5">
        <f>IF(Transactions[[#This Row],[Type]]="Income",Transactions[[#This Row],[Amount]],-Transactions[[#This Row],[Amount]])</f>
        <v>-3227.76</v>
      </c>
      <c r="M465">
        <f>IF(Transactions[[#This Row],[Type]]="Income",1,0)</f>
        <v>0</v>
      </c>
    </row>
    <row r="466" spans="1:13" x14ac:dyDescent="0.3">
      <c r="A466" s="2">
        <v>45486</v>
      </c>
      <c r="B466" s="1" t="s">
        <v>66</v>
      </c>
      <c r="C466" t="s">
        <v>6</v>
      </c>
      <c r="D466" t="s">
        <v>26</v>
      </c>
      <c r="E466" t="s">
        <v>21</v>
      </c>
      <c r="F466" s="5">
        <v>4939.54</v>
      </c>
      <c r="G466" t="s">
        <v>12</v>
      </c>
      <c r="H466">
        <f>MONTH(Transactions[[#This Row],[Date]])</f>
        <v>7</v>
      </c>
      <c r="I466" t="str">
        <f>TEXT(Transactions[[#This Row],[Date]],"MMMM")</f>
        <v>July</v>
      </c>
      <c r="J466">
        <f>YEAR(Transactions[[#This Row],[Date]])</f>
        <v>2024</v>
      </c>
      <c r="K466" t="str">
        <f>TEXT(Transactions[[#This Row],[Date]],"MMMM YYYYY")</f>
        <v>July 2024</v>
      </c>
      <c r="L466" s="5">
        <f>IF(Transactions[[#This Row],[Type]]="Income",Transactions[[#This Row],[Amount]],-Transactions[[#This Row],[Amount]])</f>
        <v>-4939.54</v>
      </c>
      <c r="M466">
        <f>IF(Transactions[[#This Row],[Type]]="Income",1,0)</f>
        <v>0</v>
      </c>
    </row>
    <row r="467" spans="1:13" x14ac:dyDescent="0.3">
      <c r="A467" s="2">
        <v>45487</v>
      </c>
      <c r="B467" s="1" t="s">
        <v>69</v>
      </c>
      <c r="C467" t="s">
        <v>6</v>
      </c>
      <c r="D467" t="s">
        <v>31</v>
      </c>
      <c r="E467" t="s">
        <v>30</v>
      </c>
      <c r="F467" s="5">
        <v>128.31</v>
      </c>
      <c r="G467" t="s">
        <v>23</v>
      </c>
      <c r="H467">
        <f>MONTH(Transactions[[#This Row],[Date]])</f>
        <v>7</v>
      </c>
      <c r="I467" t="str">
        <f>TEXT(Transactions[[#This Row],[Date]],"MMMM")</f>
        <v>July</v>
      </c>
      <c r="J467">
        <f>YEAR(Transactions[[#This Row],[Date]])</f>
        <v>2024</v>
      </c>
      <c r="K467" t="str">
        <f>TEXT(Transactions[[#This Row],[Date]],"MMMM YYYYY")</f>
        <v>July 2024</v>
      </c>
      <c r="L467" s="5">
        <f>IF(Transactions[[#This Row],[Type]]="Income",Transactions[[#This Row],[Amount]],-Transactions[[#This Row],[Amount]])</f>
        <v>-128.31</v>
      </c>
      <c r="M467">
        <f>IF(Transactions[[#This Row],[Type]]="Income",1,0)</f>
        <v>0</v>
      </c>
    </row>
    <row r="468" spans="1:13" x14ac:dyDescent="0.3">
      <c r="A468" s="2">
        <v>45487</v>
      </c>
      <c r="B468" s="1" t="s">
        <v>152</v>
      </c>
      <c r="C468" t="s">
        <v>6</v>
      </c>
      <c r="D468" t="s">
        <v>34</v>
      </c>
      <c r="E468" t="s">
        <v>17</v>
      </c>
      <c r="F468" s="5">
        <v>2241.4499999999998</v>
      </c>
      <c r="G468" t="s">
        <v>9</v>
      </c>
      <c r="H468">
        <f>MONTH(Transactions[[#This Row],[Date]])</f>
        <v>7</v>
      </c>
      <c r="I468" t="str">
        <f>TEXT(Transactions[[#This Row],[Date]],"MMMM")</f>
        <v>July</v>
      </c>
      <c r="J468">
        <f>YEAR(Transactions[[#This Row],[Date]])</f>
        <v>2024</v>
      </c>
      <c r="K468" t="str">
        <f>TEXT(Transactions[[#This Row],[Date]],"MMMM YYYYY")</f>
        <v>July 2024</v>
      </c>
      <c r="L468" s="5">
        <f>IF(Transactions[[#This Row],[Type]]="Income",Transactions[[#This Row],[Amount]],-Transactions[[#This Row],[Amount]])</f>
        <v>-2241.4499999999998</v>
      </c>
      <c r="M468">
        <f>IF(Transactions[[#This Row],[Type]]="Income",1,0)</f>
        <v>0</v>
      </c>
    </row>
    <row r="469" spans="1:13" x14ac:dyDescent="0.3">
      <c r="A469" s="2">
        <v>45487</v>
      </c>
      <c r="B469" s="1" t="s">
        <v>283</v>
      </c>
      <c r="C469" t="s">
        <v>6</v>
      </c>
      <c r="D469" t="s">
        <v>16</v>
      </c>
      <c r="E469" t="s">
        <v>17</v>
      </c>
      <c r="F469" s="5">
        <v>3035.94</v>
      </c>
      <c r="G469" t="s">
        <v>19</v>
      </c>
      <c r="H469">
        <f>MONTH(Transactions[[#This Row],[Date]])</f>
        <v>7</v>
      </c>
      <c r="I469" t="str">
        <f>TEXT(Transactions[[#This Row],[Date]],"MMMM")</f>
        <v>July</v>
      </c>
      <c r="J469">
        <f>YEAR(Transactions[[#This Row],[Date]])</f>
        <v>2024</v>
      </c>
      <c r="K469" t="str">
        <f>TEXT(Transactions[[#This Row],[Date]],"MMMM YYYYY")</f>
        <v>July 2024</v>
      </c>
      <c r="L469" s="5">
        <f>IF(Transactions[[#This Row],[Type]]="Income",Transactions[[#This Row],[Amount]],-Transactions[[#This Row],[Amount]])</f>
        <v>-3035.94</v>
      </c>
      <c r="M469">
        <f>IF(Transactions[[#This Row],[Type]]="Income",1,0)</f>
        <v>0</v>
      </c>
    </row>
    <row r="470" spans="1:13" x14ac:dyDescent="0.3">
      <c r="A470" s="2">
        <v>45488</v>
      </c>
      <c r="B470" s="1" t="s">
        <v>284</v>
      </c>
      <c r="C470" t="s">
        <v>6</v>
      </c>
      <c r="D470" t="s">
        <v>33</v>
      </c>
      <c r="E470" t="s">
        <v>11</v>
      </c>
      <c r="F470" s="5">
        <v>474.01</v>
      </c>
      <c r="G470" t="s">
        <v>9</v>
      </c>
      <c r="H470">
        <f>MONTH(Transactions[[#This Row],[Date]])</f>
        <v>7</v>
      </c>
      <c r="I470" t="str">
        <f>TEXT(Transactions[[#This Row],[Date]],"MMMM")</f>
        <v>July</v>
      </c>
      <c r="J470">
        <f>YEAR(Transactions[[#This Row],[Date]])</f>
        <v>2024</v>
      </c>
      <c r="K470" t="str">
        <f>TEXT(Transactions[[#This Row],[Date]],"MMMM YYYYY")</f>
        <v>July 2024</v>
      </c>
      <c r="L470" s="5">
        <f>IF(Transactions[[#This Row],[Type]]="Income",Transactions[[#This Row],[Amount]],-Transactions[[#This Row],[Amount]])</f>
        <v>-474.01</v>
      </c>
      <c r="M470">
        <f>IF(Transactions[[#This Row],[Type]]="Income",1,0)</f>
        <v>0</v>
      </c>
    </row>
    <row r="471" spans="1:13" x14ac:dyDescent="0.3">
      <c r="A471" s="2">
        <v>45488</v>
      </c>
      <c r="B471" s="1" t="s">
        <v>70</v>
      </c>
      <c r="C471" t="s">
        <v>6</v>
      </c>
      <c r="D471" t="s">
        <v>26</v>
      </c>
      <c r="E471" t="s">
        <v>21</v>
      </c>
      <c r="F471" s="5">
        <v>1650.69</v>
      </c>
      <c r="G471" t="s">
        <v>12</v>
      </c>
      <c r="H471">
        <f>MONTH(Transactions[[#This Row],[Date]])</f>
        <v>7</v>
      </c>
      <c r="I471" t="str">
        <f>TEXT(Transactions[[#This Row],[Date]],"MMMM")</f>
        <v>July</v>
      </c>
      <c r="J471">
        <f>YEAR(Transactions[[#This Row],[Date]])</f>
        <v>2024</v>
      </c>
      <c r="K471" t="str">
        <f>TEXT(Transactions[[#This Row],[Date]],"MMMM YYYYY")</f>
        <v>July 2024</v>
      </c>
      <c r="L471" s="5">
        <f>IF(Transactions[[#This Row],[Type]]="Income",Transactions[[#This Row],[Amount]],-Transactions[[#This Row],[Amount]])</f>
        <v>-1650.69</v>
      </c>
      <c r="M471">
        <f>IF(Transactions[[#This Row],[Type]]="Income",1,0)</f>
        <v>0</v>
      </c>
    </row>
    <row r="472" spans="1:13" x14ac:dyDescent="0.3">
      <c r="A472" s="2">
        <v>45489</v>
      </c>
      <c r="B472" s="1" t="s">
        <v>559</v>
      </c>
      <c r="C472" t="s">
        <v>6</v>
      </c>
      <c r="D472" t="s">
        <v>16</v>
      </c>
      <c r="E472" t="s">
        <v>20</v>
      </c>
      <c r="F472" s="5">
        <v>396.16</v>
      </c>
      <c r="G472" t="s">
        <v>23</v>
      </c>
      <c r="H472">
        <f>MONTH(Transactions[[#This Row],[Date]])</f>
        <v>7</v>
      </c>
      <c r="I472" t="str">
        <f>TEXT(Transactions[[#This Row],[Date]],"MMMM")</f>
        <v>July</v>
      </c>
      <c r="J472">
        <f>YEAR(Transactions[[#This Row],[Date]])</f>
        <v>2024</v>
      </c>
      <c r="K472" t="str">
        <f>TEXT(Transactions[[#This Row],[Date]],"MMMM YYYYY")</f>
        <v>July 2024</v>
      </c>
      <c r="L472" s="5">
        <f>IF(Transactions[[#This Row],[Type]]="Income",Transactions[[#This Row],[Amount]],-Transactions[[#This Row],[Amount]])</f>
        <v>-396.16</v>
      </c>
      <c r="M472">
        <f>IF(Transactions[[#This Row],[Type]]="Income",1,0)</f>
        <v>0</v>
      </c>
    </row>
    <row r="473" spans="1:13" x14ac:dyDescent="0.3">
      <c r="A473" s="2">
        <v>45489</v>
      </c>
      <c r="B473" s="1" t="s">
        <v>525</v>
      </c>
      <c r="C473" t="s">
        <v>6</v>
      </c>
      <c r="D473" t="s">
        <v>22</v>
      </c>
      <c r="E473" t="s">
        <v>11</v>
      </c>
      <c r="F473" s="5">
        <v>2239.9299999999998</v>
      </c>
      <c r="G473" t="s">
        <v>23</v>
      </c>
      <c r="H473">
        <f>MONTH(Transactions[[#This Row],[Date]])</f>
        <v>7</v>
      </c>
      <c r="I473" t="str">
        <f>TEXT(Transactions[[#This Row],[Date]],"MMMM")</f>
        <v>July</v>
      </c>
      <c r="J473">
        <f>YEAR(Transactions[[#This Row],[Date]])</f>
        <v>2024</v>
      </c>
      <c r="K473" t="str">
        <f>TEXT(Transactions[[#This Row],[Date]],"MMMM YYYYY")</f>
        <v>July 2024</v>
      </c>
      <c r="L473" s="5">
        <f>IF(Transactions[[#This Row],[Type]]="Income",Transactions[[#This Row],[Amount]],-Transactions[[#This Row],[Amount]])</f>
        <v>-2239.9299999999998</v>
      </c>
      <c r="M473">
        <f>IF(Transactions[[#This Row],[Type]]="Income",1,0)</f>
        <v>0</v>
      </c>
    </row>
    <row r="474" spans="1:13" x14ac:dyDescent="0.3">
      <c r="A474" s="2">
        <v>45490</v>
      </c>
      <c r="B474" s="1" t="s">
        <v>560</v>
      </c>
      <c r="C474" t="s">
        <v>6</v>
      </c>
      <c r="D474" t="s">
        <v>28</v>
      </c>
      <c r="E474" t="s">
        <v>18</v>
      </c>
      <c r="F474" s="5">
        <v>3271.84</v>
      </c>
      <c r="G474" t="s">
        <v>19</v>
      </c>
      <c r="H474">
        <f>MONTH(Transactions[[#This Row],[Date]])</f>
        <v>7</v>
      </c>
      <c r="I474" t="str">
        <f>TEXT(Transactions[[#This Row],[Date]],"MMMM")</f>
        <v>July</v>
      </c>
      <c r="J474">
        <f>YEAR(Transactions[[#This Row],[Date]])</f>
        <v>2024</v>
      </c>
      <c r="K474" t="str">
        <f>TEXT(Transactions[[#This Row],[Date]],"MMMM YYYYY")</f>
        <v>July 2024</v>
      </c>
      <c r="L474" s="5">
        <f>IF(Transactions[[#This Row],[Type]]="Income",Transactions[[#This Row],[Amount]],-Transactions[[#This Row],[Amount]])</f>
        <v>-3271.84</v>
      </c>
      <c r="M474">
        <f>IF(Transactions[[#This Row],[Type]]="Income",1,0)</f>
        <v>0</v>
      </c>
    </row>
    <row r="475" spans="1:13" x14ac:dyDescent="0.3">
      <c r="A475" s="2">
        <v>45491</v>
      </c>
      <c r="B475" s="1" t="s">
        <v>561</v>
      </c>
      <c r="C475" t="s">
        <v>6</v>
      </c>
      <c r="D475" t="s">
        <v>31</v>
      </c>
      <c r="E475" t="s">
        <v>11</v>
      </c>
      <c r="F475" s="5">
        <v>347.7</v>
      </c>
      <c r="G475" t="s">
        <v>23</v>
      </c>
      <c r="H475">
        <f>MONTH(Transactions[[#This Row],[Date]])</f>
        <v>7</v>
      </c>
      <c r="I475" t="str">
        <f>TEXT(Transactions[[#This Row],[Date]],"MMMM")</f>
        <v>July</v>
      </c>
      <c r="J475">
        <f>YEAR(Transactions[[#This Row],[Date]])</f>
        <v>2024</v>
      </c>
      <c r="K475" t="str">
        <f>TEXT(Transactions[[#This Row],[Date]],"MMMM YYYYY")</f>
        <v>July 2024</v>
      </c>
      <c r="L475" s="5">
        <f>IF(Transactions[[#This Row],[Type]]="Income",Transactions[[#This Row],[Amount]],-Transactions[[#This Row],[Amount]])</f>
        <v>-347.7</v>
      </c>
      <c r="M475">
        <f>IF(Transactions[[#This Row],[Type]]="Income",1,0)</f>
        <v>0</v>
      </c>
    </row>
    <row r="476" spans="1:13" x14ac:dyDescent="0.3">
      <c r="A476" s="2">
        <v>45491</v>
      </c>
      <c r="B476" s="1" t="s">
        <v>156</v>
      </c>
      <c r="C476" t="s">
        <v>6</v>
      </c>
      <c r="D476" t="s">
        <v>16</v>
      </c>
      <c r="E476" t="s">
        <v>20</v>
      </c>
      <c r="F476" s="5">
        <v>917.75</v>
      </c>
      <c r="G476" t="s">
        <v>12</v>
      </c>
      <c r="H476">
        <f>MONTH(Transactions[[#This Row],[Date]])</f>
        <v>7</v>
      </c>
      <c r="I476" t="str">
        <f>TEXT(Transactions[[#This Row],[Date]],"MMMM")</f>
        <v>July</v>
      </c>
      <c r="J476">
        <f>YEAR(Transactions[[#This Row],[Date]])</f>
        <v>2024</v>
      </c>
      <c r="K476" t="str">
        <f>TEXT(Transactions[[#This Row],[Date]],"MMMM YYYYY")</f>
        <v>July 2024</v>
      </c>
      <c r="L476" s="5">
        <f>IF(Transactions[[#This Row],[Type]]="Income",Transactions[[#This Row],[Amount]],-Transactions[[#This Row],[Amount]])</f>
        <v>-917.75</v>
      </c>
      <c r="M476">
        <f>IF(Transactions[[#This Row],[Type]]="Income",1,0)</f>
        <v>0</v>
      </c>
    </row>
    <row r="477" spans="1:13" x14ac:dyDescent="0.3">
      <c r="A477" s="2">
        <v>45491</v>
      </c>
      <c r="B477" s="1" t="s">
        <v>403</v>
      </c>
      <c r="C477" t="s">
        <v>6</v>
      </c>
      <c r="D477" t="s">
        <v>22</v>
      </c>
      <c r="E477" t="s">
        <v>17</v>
      </c>
      <c r="F477" s="5">
        <v>992.11</v>
      </c>
      <c r="G477" t="s">
        <v>19</v>
      </c>
      <c r="H477">
        <f>MONTH(Transactions[[#This Row],[Date]])</f>
        <v>7</v>
      </c>
      <c r="I477" t="str">
        <f>TEXT(Transactions[[#This Row],[Date]],"MMMM")</f>
        <v>July</v>
      </c>
      <c r="J477">
        <f>YEAR(Transactions[[#This Row],[Date]])</f>
        <v>2024</v>
      </c>
      <c r="K477" t="str">
        <f>TEXT(Transactions[[#This Row],[Date]],"MMMM YYYYY")</f>
        <v>July 2024</v>
      </c>
      <c r="L477" s="5">
        <f>IF(Transactions[[#This Row],[Type]]="Income",Transactions[[#This Row],[Amount]],-Transactions[[#This Row],[Amount]])</f>
        <v>-992.11</v>
      </c>
      <c r="M477">
        <f>IF(Transactions[[#This Row],[Type]]="Income",1,0)</f>
        <v>0</v>
      </c>
    </row>
    <row r="478" spans="1:13" x14ac:dyDescent="0.3">
      <c r="A478" s="2">
        <v>45491</v>
      </c>
      <c r="B478" s="1" t="s">
        <v>562</v>
      </c>
      <c r="C478" t="s">
        <v>6</v>
      </c>
      <c r="D478" t="s">
        <v>35</v>
      </c>
      <c r="E478" t="s">
        <v>25</v>
      </c>
      <c r="F478" s="5">
        <v>1846.57</v>
      </c>
      <c r="G478" t="s">
        <v>12</v>
      </c>
      <c r="H478">
        <f>MONTH(Transactions[[#This Row],[Date]])</f>
        <v>7</v>
      </c>
      <c r="I478" t="str">
        <f>TEXT(Transactions[[#This Row],[Date]],"MMMM")</f>
        <v>July</v>
      </c>
      <c r="J478">
        <f>YEAR(Transactions[[#This Row],[Date]])</f>
        <v>2024</v>
      </c>
      <c r="K478" t="str">
        <f>TEXT(Transactions[[#This Row],[Date]],"MMMM YYYYY")</f>
        <v>July 2024</v>
      </c>
      <c r="L478" s="5">
        <f>IF(Transactions[[#This Row],[Type]]="Income",Transactions[[#This Row],[Amount]],-Transactions[[#This Row],[Amount]])</f>
        <v>-1846.57</v>
      </c>
      <c r="M478">
        <f>IF(Transactions[[#This Row],[Type]]="Income",1,0)</f>
        <v>0</v>
      </c>
    </row>
    <row r="479" spans="1:13" x14ac:dyDescent="0.3">
      <c r="A479" s="2">
        <v>45492</v>
      </c>
      <c r="B479" s="1" t="s">
        <v>210</v>
      </c>
      <c r="C479" t="s">
        <v>6</v>
      </c>
      <c r="D479" t="s">
        <v>28</v>
      </c>
      <c r="E479" t="s">
        <v>27</v>
      </c>
      <c r="F479" s="5">
        <v>528.54999999999995</v>
      </c>
      <c r="G479" t="s">
        <v>9</v>
      </c>
      <c r="H479">
        <f>MONTH(Transactions[[#This Row],[Date]])</f>
        <v>7</v>
      </c>
      <c r="I479" t="str">
        <f>TEXT(Transactions[[#This Row],[Date]],"MMMM")</f>
        <v>July</v>
      </c>
      <c r="J479">
        <f>YEAR(Transactions[[#This Row],[Date]])</f>
        <v>2024</v>
      </c>
      <c r="K479" t="str">
        <f>TEXT(Transactions[[#This Row],[Date]],"MMMM YYYYY")</f>
        <v>July 2024</v>
      </c>
      <c r="L479" s="5">
        <f>IF(Transactions[[#This Row],[Type]]="Income",Transactions[[#This Row],[Amount]],-Transactions[[#This Row],[Amount]])</f>
        <v>-528.54999999999995</v>
      </c>
      <c r="M479">
        <f>IF(Transactions[[#This Row],[Type]]="Income",1,0)</f>
        <v>0</v>
      </c>
    </row>
    <row r="480" spans="1:13" x14ac:dyDescent="0.3">
      <c r="A480" s="2">
        <v>45492</v>
      </c>
      <c r="B480" s="1" t="s">
        <v>225</v>
      </c>
      <c r="C480" t="s">
        <v>6</v>
      </c>
      <c r="D480" t="s">
        <v>7</v>
      </c>
      <c r="E480" t="s">
        <v>29</v>
      </c>
      <c r="F480" s="5">
        <v>2026.61</v>
      </c>
      <c r="G480" t="s">
        <v>23</v>
      </c>
      <c r="H480">
        <f>MONTH(Transactions[[#This Row],[Date]])</f>
        <v>7</v>
      </c>
      <c r="I480" t="str">
        <f>TEXT(Transactions[[#This Row],[Date]],"MMMM")</f>
        <v>July</v>
      </c>
      <c r="J480">
        <f>YEAR(Transactions[[#This Row],[Date]])</f>
        <v>2024</v>
      </c>
      <c r="K480" t="str">
        <f>TEXT(Transactions[[#This Row],[Date]],"MMMM YYYYY")</f>
        <v>July 2024</v>
      </c>
      <c r="L480" s="5">
        <f>IF(Transactions[[#This Row],[Type]]="Income",Transactions[[#This Row],[Amount]],-Transactions[[#This Row],[Amount]])</f>
        <v>-2026.61</v>
      </c>
      <c r="M480">
        <f>IF(Transactions[[#This Row],[Type]]="Income",1,0)</f>
        <v>0</v>
      </c>
    </row>
    <row r="481" spans="1:13" x14ac:dyDescent="0.3">
      <c r="A481" s="2">
        <v>45492</v>
      </c>
      <c r="B481" s="1" t="s">
        <v>542</v>
      </c>
      <c r="C481" t="s">
        <v>6</v>
      </c>
      <c r="D481" t="s">
        <v>10</v>
      </c>
      <c r="E481" t="s">
        <v>30</v>
      </c>
      <c r="F481" s="5">
        <v>1539.22</v>
      </c>
      <c r="G481" t="s">
        <v>23</v>
      </c>
      <c r="H481">
        <f>MONTH(Transactions[[#This Row],[Date]])</f>
        <v>7</v>
      </c>
      <c r="I481" t="str">
        <f>TEXT(Transactions[[#This Row],[Date]],"MMMM")</f>
        <v>July</v>
      </c>
      <c r="J481">
        <f>YEAR(Transactions[[#This Row],[Date]])</f>
        <v>2024</v>
      </c>
      <c r="K481" t="str">
        <f>TEXT(Transactions[[#This Row],[Date]],"MMMM YYYYY")</f>
        <v>July 2024</v>
      </c>
      <c r="L481" s="5">
        <f>IF(Transactions[[#This Row],[Type]]="Income",Transactions[[#This Row],[Amount]],-Transactions[[#This Row],[Amount]])</f>
        <v>-1539.22</v>
      </c>
      <c r="M481">
        <f>IF(Transactions[[#This Row],[Type]]="Income",1,0)</f>
        <v>0</v>
      </c>
    </row>
    <row r="482" spans="1:13" x14ac:dyDescent="0.3">
      <c r="A482" s="2">
        <v>45493</v>
      </c>
      <c r="B482" s="1" t="s">
        <v>316</v>
      </c>
      <c r="C482" t="s">
        <v>6</v>
      </c>
      <c r="D482" t="s">
        <v>10</v>
      </c>
      <c r="E482" t="s">
        <v>20</v>
      </c>
      <c r="F482" s="5">
        <v>510</v>
      </c>
      <c r="G482" t="s">
        <v>19</v>
      </c>
      <c r="H482">
        <f>MONTH(Transactions[[#This Row],[Date]])</f>
        <v>7</v>
      </c>
      <c r="I482" t="str">
        <f>TEXT(Transactions[[#This Row],[Date]],"MMMM")</f>
        <v>July</v>
      </c>
      <c r="J482">
        <f>YEAR(Transactions[[#This Row],[Date]])</f>
        <v>2024</v>
      </c>
      <c r="K482" t="str">
        <f>TEXT(Transactions[[#This Row],[Date]],"MMMM YYYYY")</f>
        <v>July 2024</v>
      </c>
      <c r="L482" s="5">
        <f>IF(Transactions[[#This Row],[Type]]="Income",Transactions[[#This Row],[Amount]],-Transactions[[#This Row],[Amount]])</f>
        <v>-510</v>
      </c>
      <c r="M482">
        <f>IF(Transactions[[#This Row],[Type]]="Income",1,0)</f>
        <v>0</v>
      </c>
    </row>
    <row r="483" spans="1:13" x14ac:dyDescent="0.3">
      <c r="A483" s="2">
        <v>45493</v>
      </c>
      <c r="B483" s="1" t="s">
        <v>563</v>
      </c>
      <c r="C483" t="s">
        <v>6</v>
      </c>
      <c r="D483" t="s">
        <v>35</v>
      </c>
      <c r="E483" t="s">
        <v>18</v>
      </c>
      <c r="F483" s="5">
        <v>3854.57</v>
      </c>
      <c r="G483" t="s">
        <v>9</v>
      </c>
      <c r="H483">
        <f>MONTH(Transactions[[#This Row],[Date]])</f>
        <v>7</v>
      </c>
      <c r="I483" t="str">
        <f>TEXT(Transactions[[#This Row],[Date]],"MMMM")</f>
        <v>July</v>
      </c>
      <c r="J483">
        <f>YEAR(Transactions[[#This Row],[Date]])</f>
        <v>2024</v>
      </c>
      <c r="K483" t="str">
        <f>TEXT(Transactions[[#This Row],[Date]],"MMMM YYYYY")</f>
        <v>July 2024</v>
      </c>
      <c r="L483" s="5">
        <f>IF(Transactions[[#This Row],[Type]]="Income",Transactions[[#This Row],[Amount]],-Transactions[[#This Row],[Amount]])</f>
        <v>-3854.57</v>
      </c>
      <c r="M483">
        <f>IF(Transactions[[#This Row],[Type]]="Income",1,0)</f>
        <v>0</v>
      </c>
    </row>
    <row r="484" spans="1:13" x14ac:dyDescent="0.3">
      <c r="A484" s="2">
        <v>45494</v>
      </c>
      <c r="B484" s="1" t="s">
        <v>564</v>
      </c>
      <c r="C484" t="s">
        <v>6</v>
      </c>
      <c r="D484" t="s">
        <v>7</v>
      </c>
      <c r="E484" t="s">
        <v>30</v>
      </c>
      <c r="F484" s="5">
        <v>3062.01</v>
      </c>
      <c r="G484" t="s">
        <v>23</v>
      </c>
      <c r="H484">
        <f>MONTH(Transactions[[#This Row],[Date]])</f>
        <v>7</v>
      </c>
      <c r="I484" t="str">
        <f>TEXT(Transactions[[#This Row],[Date]],"MMMM")</f>
        <v>July</v>
      </c>
      <c r="J484">
        <f>YEAR(Transactions[[#This Row],[Date]])</f>
        <v>2024</v>
      </c>
      <c r="K484" t="str">
        <f>TEXT(Transactions[[#This Row],[Date]],"MMMM YYYYY")</f>
        <v>July 2024</v>
      </c>
      <c r="L484" s="5">
        <f>IF(Transactions[[#This Row],[Type]]="Income",Transactions[[#This Row],[Amount]],-Transactions[[#This Row],[Amount]])</f>
        <v>-3062.01</v>
      </c>
      <c r="M484">
        <f>IF(Transactions[[#This Row],[Type]]="Income",1,0)</f>
        <v>0</v>
      </c>
    </row>
    <row r="485" spans="1:13" x14ac:dyDescent="0.3">
      <c r="A485" s="2">
        <v>45494</v>
      </c>
      <c r="B485" s="1" t="s">
        <v>324</v>
      </c>
      <c r="C485" t="s">
        <v>6</v>
      </c>
      <c r="D485" t="s">
        <v>7</v>
      </c>
      <c r="E485" t="s">
        <v>25</v>
      </c>
      <c r="F485" s="5">
        <v>362.39</v>
      </c>
      <c r="G485" t="s">
        <v>23</v>
      </c>
      <c r="H485">
        <f>MONTH(Transactions[[#This Row],[Date]])</f>
        <v>7</v>
      </c>
      <c r="I485" t="str">
        <f>TEXT(Transactions[[#This Row],[Date]],"MMMM")</f>
        <v>July</v>
      </c>
      <c r="J485">
        <f>YEAR(Transactions[[#This Row],[Date]])</f>
        <v>2024</v>
      </c>
      <c r="K485" t="str">
        <f>TEXT(Transactions[[#This Row],[Date]],"MMMM YYYYY")</f>
        <v>July 2024</v>
      </c>
      <c r="L485" s="5">
        <f>IF(Transactions[[#This Row],[Type]]="Income",Transactions[[#This Row],[Amount]],-Transactions[[#This Row],[Amount]])</f>
        <v>-362.39</v>
      </c>
      <c r="M485">
        <f>IF(Transactions[[#This Row],[Type]]="Income",1,0)</f>
        <v>0</v>
      </c>
    </row>
    <row r="486" spans="1:13" x14ac:dyDescent="0.3">
      <c r="A486" s="2">
        <v>45495</v>
      </c>
      <c r="B486" s="1" t="s">
        <v>277</v>
      </c>
      <c r="C486" t="s">
        <v>6</v>
      </c>
      <c r="D486" t="s">
        <v>28</v>
      </c>
      <c r="E486" t="s">
        <v>25</v>
      </c>
      <c r="F486" s="5">
        <v>1935.5</v>
      </c>
      <c r="G486" t="s">
        <v>19</v>
      </c>
      <c r="H486">
        <f>MONTH(Transactions[[#This Row],[Date]])</f>
        <v>7</v>
      </c>
      <c r="I486" t="str">
        <f>TEXT(Transactions[[#This Row],[Date]],"MMMM")</f>
        <v>July</v>
      </c>
      <c r="J486">
        <f>YEAR(Transactions[[#This Row],[Date]])</f>
        <v>2024</v>
      </c>
      <c r="K486" t="str">
        <f>TEXT(Transactions[[#This Row],[Date]],"MMMM YYYYY")</f>
        <v>July 2024</v>
      </c>
      <c r="L486" s="5">
        <f>IF(Transactions[[#This Row],[Type]]="Income",Transactions[[#This Row],[Amount]],-Transactions[[#This Row],[Amount]])</f>
        <v>-1935.5</v>
      </c>
      <c r="M486">
        <f>IF(Transactions[[#This Row],[Type]]="Income",1,0)</f>
        <v>0</v>
      </c>
    </row>
    <row r="487" spans="1:13" x14ac:dyDescent="0.3">
      <c r="A487" s="2">
        <v>45496</v>
      </c>
      <c r="B487" s="1" t="s">
        <v>39</v>
      </c>
      <c r="C487" t="s">
        <v>6</v>
      </c>
      <c r="D487" t="s">
        <v>28</v>
      </c>
      <c r="E487" t="s">
        <v>30</v>
      </c>
      <c r="F487" s="5">
        <v>1562.35</v>
      </c>
      <c r="G487" t="s">
        <v>23</v>
      </c>
      <c r="H487">
        <f>MONTH(Transactions[[#This Row],[Date]])</f>
        <v>7</v>
      </c>
      <c r="I487" t="str">
        <f>TEXT(Transactions[[#This Row],[Date]],"MMMM")</f>
        <v>July</v>
      </c>
      <c r="J487">
        <f>YEAR(Transactions[[#This Row],[Date]])</f>
        <v>2024</v>
      </c>
      <c r="K487" t="str">
        <f>TEXT(Transactions[[#This Row],[Date]],"MMMM YYYYY")</f>
        <v>July 2024</v>
      </c>
      <c r="L487" s="5">
        <f>IF(Transactions[[#This Row],[Type]]="Income",Transactions[[#This Row],[Amount]],-Transactions[[#This Row],[Amount]])</f>
        <v>-1562.35</v>
      </c>
      <c r="M487">
        <f>IF(Transactions[[#This Row],[Type]]="Income",1,0)</f>
        <v>0</v>
      </c>
    </row>
    <row r="488" spans="1:13" x14ac:dyDescent="0.3">
      <c r="A488" s="2">
        <v>45496</v>
      </c>
      <c r="B488" s="1" t="s">
        <v>565</v>
      </c>
      <c r="C488" t="s">
        <v>6</v>
      </c>
      <c r="D488" t="s">
        <v>28</v>
      </c>
      <c r="E488" t="s">
        <v>27</v>
      </c>
      <c r="F488" s="5">
        <v>3022.94</v>
      </c>
      <c r="G488" t="s">
        <v>12</v>
      </c>
      <c r="H488">
        <f>MONTH(Transactions[[#This Row],[Date]])</f>
        <v>7</v>
      </c>
      <c r="I488" t="str">
        <f>TEXT(Transactions[[#This Row],[Date]],"MMMM")</f>
        <v>July</v>
      </c>
      <c r="J488">
        <f>YEAR(Transactions[[#This Row],[Date]])</f>
        <v>2024</v>
      </c>
      <c r="K488" t="str">
        <f>TEXT(Transactions[[#This Row],[Date]],"MMMM YYYYY")</f>
        <v>July 2024</v>
      </c>
      <c r="L488" s="5">
        <f>IF(Transactions[[#This Row],[Type]]="Income",Transactions[[#This Row],[Amount]],-Transactions[[#This Row],[Amount]])</f>
        <v>-3022.94</v>
      </c>
      <c r="M488">
        <f>IF(Transactions[[#This Row],[Type]]="Income",1,0)</f>
        <v>0</v>
      </c>
    </row>
    <row r="489" spans="1:13" x14ac:dyDescent="0.3">
      <c r="A489" s="2">
        <v>45496</v>
      </c>
      <c r="B489" s="1" t="s">
        <v>566</v>
      </c>
      <c r="C489" t="s">
        <v>6</v>
      </c>
      <c r="D489" t="s">
        <v>16</v>
      </c>
      <c r="E489" t="s">
        <v>32</v>
      </c>
      <c r="F489" s="5">
        <v>2509.9699999999998</v>
      </c>
      <c r="G489" t="s">
        <v>19</v>
      </c>
      <c r="H489">
        <f>MONTH(Transactions[[#This Row],[Date]])</f>
        <v>7</v>
      </c>
      <c r="I489" t="str">
        <f>TEXT(Transactions[[#This Row],[Date]],"MMMM")</f>
        <v>July</v>
      </c>
      <c r="J489">
        <f>YEAR(Transactions[[#This Row],[Date]])</f>
        <v>2024</v>
      </c>
      <c r="K489" t="str">
        <f>TEXT(Transactions[[#This Row],[Date]],"MMMM YYYYY")</f>
        <v>July 2024</v>
      </c>
      <c r="L489" s="5">
        <f>IF(Transactions[[#This Row],[Type]]="Income",Transactions[[#This Row],[Amount]],-Transactions[[#This Row],[Amount]])</f>
        <v>-2509.9699999999998</v>
      </c>
      <c r="M489">
        <f>IF(Transactions[[#This Row],[Type]]="Income",1,0)</f>
        <v>0</v>
      </c>
    </row>
    <row r="490" spans="1:13" x14ac:dyDescent="0.3">
      <c r="A490" s="2">
        <v>45497</v>
      </c>
      <c r="B490" s="1" t="s">
        <v>160</v>
      </c>
      <c r="C490" t="s">
        <v>6</v>
      </c>
      <c r="D490" t="s">
        <v>28</v>
      </c>
      <c r="E490" t="s">
        <v>21</v>
      </c>
      <c r="F490" s="5">
        <v>1646.51</v>
      </c>
      <c r="G490" t="s">
        <v>12</v>
      </c>
      <c r="H490">
        <f>MONTH(Transactions[[#This Row],[Date]])</f>
        <v>7</v>
      </c>
      <c r="I490" t="str">
        <f>TEXT(Transactions[[#This Row],[Date]],"MMMM")</f>
        <v>July</v>
      </c>
      <c r="J490">
        <f>YEAR(Transactions[[#This Row],[Date]])</f>
        <v>2024</v>
      </c>
      <c r="K490" t="str">
        <f>TEXT(Transactions[[#This Row],[Date]],"MMMM YYYYY")</f>
        <v>July 2024</v>
      </c>
      <c r="L490" s="5">
        <f>IF(Transactions[[#This Row],[Type]]="Income",Transactions[[#This Row],[Amount]],-Transactions[[#This Row],[Amount]])</f>
        <v>-1646.51</v>
      </c>
      <c r="M490">
        <f>IF(Transactions[[#This Row],[Type]]="Income",1,0)</f>
        <v>0</v>
      </c>
    </row>
    <row r="491" spans="1:13" x14ac:dyDescent="0.3">
      <c r="A491" s="2">
        <v>45497</v>
      </c>
      <c r="B491" s="1" t="s">
        <v>567</v>
      </c>
      <c r="C491" t="s">
        <v>6</v>
      </c>
      <c r="D491" t="s">
        <v>10</v>
      </c>
      <c r="E491" t="s">
        <v>27</v>
      </c>
      <c r="F491" s="5">
        <v>2530.71</v>
      </c>
      <c r="G491" t="s">
        <v>9</v>
      </c>
      <c r="H491">
        <f>MONTH(Transactions[[#This Row],[Date]])</f>
        <v>7</v>
      </c>
      <c r="I491" t="str">
        <f>TEXT(Transactions[[#This Row],[Date]],"MMMM")</f>
        <v>July</v>
      </c>
      <c r="J491">
        <f>YEAR(Transactions[[#This Row],[Date]])</f>
        <v>2024</v>
      </c>
      <c r="K491" t="str">
        <f>TEXT(Transactions[[#This Row],[Date]],"MMMM YYYYY")</f>
        <v>July 2024</v>
      </c>
      <c r="L491" s="5">
        <f>IF(Transactions[[#This Row],[Type]]="Income",Transactions[[#This Row],[Amount]],-Transactions[[#This Row],[Amount]])</f>
        <v>-2530.71</v>
      </c>
      <c r="M491">
        <f>IF(Transactions[[#This Row],[Type]]="Income",1,0)</f>
        <v>0</v>
      </c>
    </row>
    <row r="492" spans="1:13" x14ac:dyDescent="0.3">
      <c r="A492" s="2">
        <v>45497</v>
      </c>
      <c r="B492" s="1" t="s">
        <v>312</v>
      </c>
      <c r="C492" t="s">
        <v>6</v>
      </c>
      <c r="D492" t="s">
        <v>16</v>
      </c>
      <c r="E492" t="s">
        <v>25</v>
      </c>
      <c r="F492" s="5">
        <v>3158.35</v>
      </c>
      <c r="G492" t="s">
        <v>19</v>
      </c>
      <c r="H492">
        <f>MONTH(Transactions[[#This Row],[Date]])</f>
        <v>7</v>
      </c>
      <c r="I492" t="str">
        <f>TEXT(Transactions[[#This Row],[Date]],"MMMM")</f>
        <v>July</v>
      </c>
      <c r="J492">
        <f>YEAR(Transactions[[#This Row],[Date]])</f>
        <v>2024</v>
      </c>
      <c r="K492" t="str">
        <f>TEXT(Transactions[[#This Row],[Date]],"MMMM YYYYY")</f>
        <v>July 2024</v>
      </c>
      <c r="L492" s="5">
        <f>IF(Transactions[[#This Row],[Type]]="Income",Transactions[[#This Row],[Amount]],-Transactions[[#This Row],[Amount]])</f>
        <v>-3158.35</v>
      </c>
      <c r="M492">
        <f>IF(Transactions[[#This Row],[Type]]="Income",1,0)</f>
        <v>0</v>
      </c>
    </row>
    <row r="493" spans="1:13" x14ac:dyDescent="0.3">
      <c r="A493" s="2">
        <v>45497</v>
      </c>
      <c r="B493" s="1" t="s">
        <v>50</v>
      </c>
      <c r="C493" t="s">
        <v>6</v>
      </c>
      <c r="D493" t="s">
        <v>33</v>
      </c>
      <c r="E493" t="s">
        <v>32</v>
      </c>
      <c r="F493" s="5">
        <v>749.33</v>
      </c>
      <c r="G493" t="s">
        <v>12</v>
      </c>
      <c r="H493">
        <f>MONTH(Transactions[[#This Row],[Date]])</f>
        <v>7</v>
      </c>
      <c r="I493" t="str">
        <f>TEXT(Transactions[[#This Row],[Date]],"MMMM")</f>
        <v>July</v>
      </c>
      <c r="J493">
        <f>YEAR(Transactions[[#This Row],[Date]])</f>
        <v>2024</v>
      </c>
      <c r="K493" t="str">
        <f>TEXT(Transactions[[#This Row],[Date]],"MMMM YYYYY")</f>
        <v>July 2024</v>
      </c>
      <c r="L493" s="5">
        <f>IF(Transactions[[#This Row],[Type]]="Income",Transactions[[#This Row],[Amount]],-Transactions[[#This Row],[Amount]])</f>
        <v>-749.33</v>
      </c>
      <c r="M493">
        <f>IF(Transactions[[#This Row],[Type]]="Income",1,0)</f>
        <v>0</v>
      </c>
    </row>
    <row r="494" spans="1:13" x14ac:dyDescent="0.3">
      <c r="A494" s="2">
        <v>45498</v>
      </c>
      <c r="B494" s="1" t="s">
        <v>519</v>
      </c>
      <c r="C494" t="s">
        <v>6</v>
      </c>
      <c r="D494" t="s">
        <v>26</v>
      </c>
      <c r="E494" t="s">
        <v>27</v>
      </c>
      <c r="F494" s="5">
        <v>4121.28</v>
      </c>
      <c r="G494" t="s">
        <v>9</v>
      </c>
      <c r="H494">
        <f>MONTH(Transactions[[#This Row],[Date]])</f>
        <v>7</v>
      </c>
      <c r="I494" t="str">
        <f>TEXT(Transactions[[#This Row],[Date]],"MMMM")</f>
        <v>July</v>
      </c>
      <c r="J494">
        <f>YEAR(Transactions[[#This Row],[Date]])</f>
        <v>2024</v>
      </c>
      <c r="K494" t="str">
        <f>TEXT(Transactions[[#This Row],[Date]],"MMMM YYYYY")</f>
        <v>July 2024</v>
      </c>
      <c r="L494" s="5">
        <f>IF(Transactions[[#This Row],[Type]]="Income",Transactions[[#This Row],[Amount]],-Transactions[[#This Row],[Amount]])</f>
        <v>-4121.28</v>
      </c>
      <c r="M494">
        <f>IF(Transactions[[#This Row],[Type]]="Income",1,0)</f>
        <v>0</v>
      </c>
    </row>
    <row r="495" spans="1:13" x14ac:dyDescent="0.3">
      <c r="A495" s="2">
        <v>45498</v>
      </c>
      <c r="B495" s="1" t="s">
        <v>330</v>
      </c>
      <c r="C495" t="s">
        <v>6</v>
      </c>
      <c r="D495" t="s">
        <v>16</v>
      </c>
      <c r="E495" t="s">
        <v>17</v>
      </c>
      <c r="F495" s="5">
        <v>1763.19</v>
      </c>
      <c r="G495" t="s">
        <v>23</v>
      </c>
      <c r="H495">
        <f>MONTH(Transactions[[#This Row],[Date]])</f>
        <v>7</v>
      </c>
      <c r="I495" t="str">
        <f>TEXT(Transactions[[#This Row],[Date]],"MMMM")</f>
        <v>July</v>
      </c>
      <c r="J495">
        <f>YEAR(Transactions[[#This Row],[Date]])</f>
        <v>2024</v>
      </c>
      <c r="K495" t="str">
        <f>TEXT(Transactions[[#This Row],[Date]],"MMMM YYYYY")</f>
        <v>July 2024</v>
      </c>
      <c r="L495" s="5">
        <f>IF(Transactions[[#This Row],[Type]]="Income",Transactions[[#This Row],[Amount]],-Transactions[[#This Row],[Amount]])</f>
        <v>-1763.19</v>
      </c>
      <c r="M495">
        <f>IF(Transactions[[#This Row],[Type]]="Income",1,0)</f>
        <v>0</v>
      </c>
    </row>
    <row r="496" spans="1:13" x14ac:dyDescent="0.3">
      <c r="A496" s="2">
        <v>45499</v>
      </c>
      <c r="B496" s="1" t="s">
        <v>568</v>
      </c>
      <c r="C496" t="s">
        <v>6</v>
      </c>
      <c r="D496" t="s">
        <v>10</v>
      </c>
      <c r="E496" t="s">
        <v>11</v>
      </c>
      <c r="F496" s="5">
        <v>3051.54</v>
      </c>
      <c r="G496" t="s">
        <v>9</v>
      </c>
      <c r="H496">
        <f>MONTH(Transactions[[#This Row],[Date]])</f>
        <v>7</v>
      </c>
      <c r="I496" t="str">
        <f>TEXT(Transactions[[#This Row],[Date]],"MMMM")</f>
        <v>July</v>
      </c>
      <c r="J496">
        <f>YEAR(Transactions[[#This Row],[Date]])</f>
        <v>2024</v>
      </c>
      <c r="K496" t="str">
        <f>TEXT(Transactions[[#This Row],[Date]],"MMMM YYYYY")</f>
        <v>July 2024</v>
      </c>
      <c r="L496" s="5">
        <f>IF(Transactions[[#This Row],[Type]]="Income",Transactions[[#This Row],[Amount]],-Transactions[[#This Row],[Amount]])</f>
        <v>-3051.54</v>
      </c>
      <c r="M496">
        <f>IF(Transactions[[#This Row],[Type]]="Income",1,0)</f>
        <v>0</v>
      </c>
    </row>
    <row r="497" spans="1:13" x14ac:dyDescent="0.3">
      <c r="A497" s="2">
        <v>45500</v>
      </c>
      <c r="B497" s="1" t="s">
        <v>191</v>
      </c>
      <c r="C497" t="s">
        <v>6</v>
      </c>
      <c r="D497" t="s">
        <v>33</v>
      </c>
      <c r="E497" t="s">
        <v>11</v>
      </c>
      <c r="F497" s="5">
        <v>2537.6999999999998</v>
      </c>
      <c r="G497" t="s">
        <v>9</v>
      </c>
      <c r="H497">
        <f>MONTH(Transactions[[#This Row],[Date]])</f>
        <v>7</v>
      </c>
      <c r="I497" t="str">
        <f>TEXT(Transactions[[#This Row],[Date]],"MMMM")</f>
        <v>July</v>
      </c>
      <c r="J497">
        <f>YEAR(Transactions[[#This Row],[Date]])</f>
        <v>2024</v>
      </c>
      <c r="K497" t="str">
        <f>TEXT(Transactions[[#This Row],[Date]],"MMMM YYYYY")</f>
        <v>July 2024</v>
      </c>
      <c r="L497" s="5">
        <f>IF(Transactions[[#This Row],[Type]]="Income",Transactions[[#This Row],[Amount]],-Transactions[[#This Row],[Amount]])</f>
        <v>-2537.6999999999998</v>
      </c>
      <c r="M497">
        <f>IF(Transactions[[#This Row],[Type]]="Income",1,0)</f>
        <v>0</v>
      </c>
    </row>
    <row r="498" spans="1:13" x14ac:dyDescent="0.3">
      <c r="A498" s="2">
        <v>45500</v>
      </c>
      <c r="B498" s="1" t="s">
        <v>569</v>
      </c>
      <c r="C498" t="s">
        <v>6</v>
      </c>
      <c r="D498" t="s">
        <v>10</v>
      </c>
      <c r="E498" t="s">
        <v>20</v>
      </c>
      <c r="F498" s="5">
        <v>652.72</v>
      </c>
      <c r="G498" t="s">
        <v>9</v>
      </c>
      <c r="H498">
        <f>MONTH(Transactions[[#This Row],[Date]])</f>
        <v>7</v>
      </c>
      <c r="I498" t="str">
        <f>TEXT(Transactions[[#This Row],[Date]],"MMMM")</f>
        <v>July</v>
      </c>
      <c r="J498">
        <f>YEAR(Transactions[[#This Row],[Date]])</f>
        <v>2024</v>
      </c>
      <c r="K498" t="str">
        <f>TEXT(Transactions[[#This Row],[Date]],"MMMM YYYYY")</f>
        <v>July 2024</v>
      </c>
      <c r="L498" s="5">
        <f>IF(Transactions[[#This Row],[Type]]="Income",Transactions[[#This Row],[Amount]],-Transactions[[#This Row],[Amount]])</f>
        <v>-652.72</v>
      </c>
      <c r="M498">
        <f>IF(Transactions[[#This Row],[Type]]="Income",1,0)</f>
        <v>0</v>
      </c>
    </row>
    <row r="499" spans="1:13" x14ac:dyDescent="0.3">
      <c r="A499" s="2">
        <v>45501</v>
      </c>
      <c r="B499" s="1" t="s">
        <v>335</v>
      </c>
      <c r="C499" t="s">
        <v>6</v>
      </c>
      <c r="D499" t="s">
        <v>26</v>
      </c>
      <c r="E499" t="s">
        <v>11</v>
      </c>
      <c r="F499" s="5">
        <v>445.83</v>
      </c>
      <c r="G499" t="s">
        <v>23</v>
      </c>
      <c r="H499">
        <f>MONTH(Transactions[[#This Row],[Date]])</f>
        <v>7</v>
      </c>
      <c r="I499" t="str">
        <f>TEXT(Transactions[[#This Row],[Date]],"MMMM")</f>
        <v>July</v>
      </c>
      <c r="J499">
        <f>YEAR(Transactions[[#This Row],[Date]])</f>
        <v>2024</v>
      </c>
      <c r="K499" t="str">
        <f>TEXT(Transactions[[#This Row],[Date]],"MMMM YYYYY")</f>
        <v>July 2024</v>
      </c>
      <c r="L499" s="5">
        <f>IF(Transactions[[#This Row],[Type]]="Income",Transactions[[#This Row],[Amount]],-Transactions[[#This Row],[Amount]])</f>
        <v>-445.83</v>
      </c>
      <c r="M499">
        <f>IF(Transactions[[#This Row],[Type]]="Income",1,0)</f>
        <v>0</v>
      </c>
    </row>
    <row r="500" spans="1:13" x14ac:dyDescent="0.3">
      <c r="A500" s="2">
        <v>45501</v>
      </c>
      <c r="B500" s="1" t="s">
        <v>121</v>
      </c>
      <c r="C500" t="s">
        <v>6</v>
      </c>
      <c r="D500" t="s">
        <v>35</v>
      </c>
      <c r="E500" t="s">
        <v>11</v>
      </c>
      <c r="F500" s="5">
        <v>2225.58</v>
      </c>
      <c r="G500" t="s">
        <v>23</v>
      </c>
      <c r="H500">
        <f>MONTH(Transactions[[#This Row],[Date]])</f>
        <v>7</v>
      </c>
      <c r="I500" t="str">
        <f>TEXT(Transactions[[#This Row],[Date]],"MMMM")</f>
        <v>July</v>
      </c>
      <c r="J500">
        <f>YEAR(Transactions[[#This Row],[Date]])</f>
        <v>2024</v>
      </c>
      <c r="K500" t="str">
        <f>TEXT(Transactions[[#This Row],[Date]],"MMMM YYYYY")</f>
        <v>July 2024</v>
      </c>
      <c r="L500" s="5">
        <f>IF(Transactions[[#This Row],[Type]]="Income",Transactions[[#This Row],[Amount]],-Transactions[[#This Row],[Amount]])</f>
        <v>-2225.58</v>
      </c>
      <c r="M500">
        <f>IF(Transactions[[#This Row],[Type]]="Income",1,0)</f>
        <v>0</v>
      </c>
    </row>
    <row r="501" spans="1:13" x14ac:dyDescent="0.3">
      <c r="A501" s="2">
        <v>45502</v>
      </c>
      <c r="B501" s="1" t="s">
        <v>570</v>
      </c>
      <c r="C501" t="s">
        <v>6</v>
      </c>
      <c r="D501" t="s">
        <v>22</v>
      </c>
      <c r="E501" t="s">
        <v>17</v>
      </c>
      <c r="F501" s="5">
        <v>2843.98</v>
      </c>
      <c r="G501" t="s">
        <v>19</v>
      </c>
      <c r="H501">
        <f>MONTH(Transactions[[#This Row],[Date]])</f>
        <v>7</v>
      </c>
      <c r="I501" t="str">
        <f>TEXT(Transactions[[#This Row],[Date]],"MMMM")</f>
        <v>July</v>
      </c>
      <c r="J501">
        <f>YEAR(Transactions[[#This Row],[Date]])</f>
        <v>2024</v>
      </c>
      <c r="K501" t="str">
        <f>TEXT(Transactions[[#This Row],[Date]],"MMMM YYYYY")</f>
        <v>July 2024</v>
      </c>
      <c r="L501" s="5">
        <f>IF(Transactions[[#This Row],[Type]]="Income",Transactions[[#This Row],[Amount]],-Transactions[[#This Row],[Amount]])</f>
        <v>-2843.98</v>
      </c>
      <c r="M501">
        <f>IF(Transactions[[#This Row],[Type]]="Income",1,0)</f>
        <v>0</v>
      </c>
    </row>
    <row r="502" spans="1:13" x14ac:dyDescent="0.3">
      <c r="A502" s="2">
        <v>45502</v>
      </c>
      <c r="B502" s="1" t="s">
        <v>571</v>
      </c>
      <c r="C502" t="s">
        <v>6</v>
      </c>
      <c r="D502" t="s">
        <v>34</v>
      </c>
      <c r="E502" t="s">
        <v>8</v>
      </c>
      <c r="F502" s="5">
        <v>3116.96</v>
      </c>
      <c r="G502" t="s">
        <v>23</v>
      </c>
      <c r="H502">
        <f>MONTH(Transactions[[#This Row],[Date]])</f>
        <v>7</v>
      </c>
      <c r="I502" t="str">
        <f>TEXT(Transactions[[#This Row],[Date]],"MMMM")</f>
        <v>July</v>
      </c>
      <c r="J502">
        <f>YEAR(Transactions[[#This Row],[Date]])</f>
        <v>2024</v>
      </c>
      <c r="K502" t="str">
        <f>TEXT(Transactions[[#This Row],[Date]],"MMMM YYYYY")</f>
        <v>July 2024</v>
      </c>
      <c r="L502" s="5">
        <f>IF(Transactions[[#This Row],[Type]]="Income",Transactions[[#This Row],[Amount]],-Transactions[[#This Row],[Amount]])</f>
        <v>-3116.96</v>
      </c>
      <c r="M502">
        <f>IF(Transactions[[#This Row],[Type]]="Income",1,0)</f>
        <v>0</v>
      </c>
    </row>
    <row r="503" spans="1:13" x14ac:dyDescent="0.3">
      <c r="A503" s="2">
        <v>45502</v>
      </c>
      <c r="B503" s="1" t="s">
        <v>572</v>
      </c>
      <c r="C503" t="s">
        <v>6</v>
      </c>
      <c r="D503" t="s">
        <v>24</v>
      </c>
      <c r="E503" t="s">
        <v>25</v>
      </c>
      <c r="F503" s="5">
        <v>2448.7800000000002</v>
      </c>
      <c r="G503" t="s">
        <v>19</v>
      </c>
      <c r="H503">
        <f>MONTH(Transactions[[#This Row],[Date]])</f>
        <v>7</v>
      </c>
      <c r="I503" t="str">
        <f>TEXT(Transactions[[#This Row],[Date]],"MMMM")</f>
        <v>July</v>
      </c>
      <c r="J503">
        <f>YEAR(Transactions[[#This Row],[Date]])</f>
        <v>2024</v>
      </c>
      <c r="K503" t="str">
        <f>TEXT(Transactions[[#This Row],[Date]],"MMMM YYYYY")</f>
        <v>July 2024</v>
      </c>
      <c r="L503" s="5">
        <f>IF(Transactions[[#This Row],[Type]]="Income",Transactions[[#This Row],[Amount]],-Transactions[[#This Row],[Amount]])</f>
        <v>-2448.7800000000002</v>
      </c>
      <c r="M503">
        <f>IF(Transactions[[#This Row],[Type]]="Income",1,0)</f>
        <v>0</v>
      </c>
    </row>
    <row r="504" spans="1:13" x14ac:dyDescent="0.3">
      <c r="A504" s="2">
        <v>45503</v>
      </c>
      <c r="B504" s="1" t="s">
        <v>573</v>
      </c>
      <c r="C504" t="s">
        <v>6</v>
      </c>
      <c r="D504" t="s">
        <v>34</v>
      </c>
      <c r="E504" t="s">
        <v>21</v>
      </c>
      <c r="F504" s="5">
        <v>2180.17</v>
      </c>
      <c r="G504" t="s">
        <v>9</v>
      </c>
      <c r="H504">
        <f>MONTH(Transactions[[#This Row],[Date]])</f>
        <v>7</v>
      </c>
      <c r="I504" t="str">
        <f>TEXT(Transactions[[#This Row],[Date]],"MMMM")</f>
        <v>July</v>
      </c>
      <c r="J504">
        <f>YEAR(Transactions[[#This Row],[Date]])</f>
        <v>2024</v>
      </c>
      <c r="K504" t="str">
        <f>TEXT(Transactions[[#This Row],[Date]],"MMMM YYYYY")</f>
        <v>July 2024</v>
      </c>
      <c r="L504" s="5">
        <f>IF(Transactions[[#This Row],[Type]]="Income",Transactions[[#This Row],[Amount]],-Transactions[[#This Row],[Amount]])</f>
        <v>-2180.17</v>
      </c>
      <c r="M504">
        <f>IF(Transactions[[#This Row],[Type]]="Income",1,0)</f>
        <v>0</v>
      </c>
    </row>
    <row r="505" spans="1:13" x14ac:dyDescent="0.3">
      <c r="A505" s="2">
        <v>45504</v>
      </c>
      <c r="B505" s="1" t="s">
        <v>507</v>
      </c>
      <c r="C505" t="s">
        <v>6</v>
      </c>
      <c r="D505" t="s">
        <v>16</v>
      </c>
      <c r="E505" t="s">
        <v>11</v>
      </c>
      <c r="F505" s="5">
        <v>3184.29</v>
      </c>
      <c r="G505" t="s">
        <v>23</v>
      </c>
      <c r="H505">
        <f>MONTH(Transactions[[#This Row],[Date]])</f>
        <v>7</v>
      </c>
      <c r="I505" t="str">
        <f>TEXT(Transactions[[#This Row],[Date]],"MMMM")</f>
        <v>July</v>
      </c>
      <c r="J505">
        <f>YEAR(Transactions[[#This Row],[Date]])</f>
        <v>2024</v>
      </c>
      <c r="K505" t="str">
        <f>TEXT(Transactions[[#This Row],[Date]],"MMMM YYYYY")</f>
        <v>July 2024</v>
      </c>
      <c r="L505" s="5">
        <f>IF(Transactions[[#This Row],[Type]]="Income",Transactions[[#This Row],[Amount]],-Transactions[[#This Row],[Amount]])</f>
        <v>-3184.29</v>
      </c>
      <c r="M505">
        <f>IF(Transactions[[#This Row],[Type]]="Income",1,0)</f>
        <v>0</v>
      </c>
    </row>
    <row r="506" spans="1:13" x14ac:dyDescent="0.3">
      <c r="A506" s="2">
        <v>45504</v>
      </c>
      <c r="B506" s="1" t="s">
        <v>241</v>
      </c>
      <c r="C506" t="s">
        <v>6</v>
      </c>
      <c r="D506" t="s">
        <v>16</v>
      </c>
      <c r="E506" t="s">
        <v>17</v>
      </c>
      <c r="F506" s="5">
        <v>929.94</v>
      </c>
      <c r="G506" t="s">
        <v>23</v>
      </c>
      <c r="H506">
        <f>MONTH(Transactions[[#This Row],[Date]])</f>
        <v>7</v>
      </c>
      <c r="I506" t="str">
        <f>TEXT(Transactions[[#This Row],[Date]],"MMMM")</f>
        <v>July</v>
      </c>
      <c r="J506">
        <f>YEAR(Transactions[[#This Row],[Date]])</f>
        <v>2024</v>
      </c>
      <c r="K506" t="str">
        <f>TEXT(Transactions[[#This Row],[Date]],"MMMM YYYYY")</f>
        <v>July 2024</v>
      </c>
      <c r="L506" s="5">
        <f>IF(Transactions[[#This Row],[Type]]="Income",Transactions[[#This Row],[Amount]],-Transactions[[#This Row],[Amount]])</f>
        <v>-929.94</v>
      </c>
      <c r="M506">
        <f>IF(Transactions[[#This Row],[Type]]="Income",1,0)</f>
        <v>0</v>
      </c>
    </row>
    <row r="507" spans="1:13" x14ac:dyDescent="0.3">
      <c r="A507" s="2">
        <v>45504</v>
      </c>
      <c r="B507" s="1" t="s">
        <v>220</v>
      </c>
      <c r="C507" t="s">
        <v>6</v>
      </c>
      <c r="D507" t="s">
        <v>7</v>
      </c>
      <c r="E507" t="s">
        <v>29</v>
      </c>
      <c r="F507" s="5">
        <v>1142.97</v>
      </c>
      <c r="G507" t="s">
        <v>9</v>
      </c>
      <c r="H507">
        <f>MONTH(Transactions[[#This Row],[Date]])</f>
        <v>7</v>
      </c>
      <c r="I507" t="str">
        <f>TEXT(Transactions[[#This Row],[Date]],"MMMM")</f>
        <v>July</v>
      </c>
      <c r="J507">
        <f>YEAR(Transactions[[#This Row],[Date]])</f>
        <v>2024</v>
      </c>
      <c r="K507" t="str">
        <f>TEXT(Transactions[[#This Row],[Date]],"MMMM YYYYY")</f>
        <v>July 2024</v>
      </c>
      <c r="L507" s="5">
        <f>IF(Transactions[[#This Row],[Type]]="Income",Transactions[[#This Row],[Amount]],-Transactions[[#This Row],[Amount]])</f>
        <v>-1142.97</v>
      </c>
      <c r="M507">
        <f>IF(Transactions[[#This Row],[Type]]="Income",1,0)</f>
        <v>0</v>
      </c>
    </row>
    <row r="508" spans="1:13" x14ac:dyDescent="0.3">
      <c r="A508" s="2">
        <v>45505</v>
      </c>
      <c r="B508" s="1" t="s">
        <v>503</v>
      </c>
      <c r="C508" t="s">
        <v>6</v>
      </c>
      <c r="D508" t="s">
        <v>24</v>
      </c>
      <c r="E508" t="s">
        <v>29</v>
      </c>
      <c r="F508" s="5">
        <v>3681.39</v>
      </c>
      <c r="G508" t="s">
        <v>19</v>
      </c>
      <c r="H508">
        <f>MONTH(Transactions[[#This Row],[Date]])</f>
        <v>8</v>
      </c>
      <c r="I508" t="str">
        <f>TEXT(Transactions[[#This Row],[Date]],"MMMM")</f>
        <v>August</v>
      </c>
      <c r="J508">
        <f>YEAR(Transactions[[#This Row],[Date]])</f>
        <v>2024</v>
      </c>
      <c r="K508" t="str">
        <f>TEXT(Transactions[[#This Row],[Date]],"MMMM YYYYY")</f>
        <v>August 2024</v>
      </c>
      <c r="L508" s="5">
        <f>IF(Transactions[[#This Row],[Type]]="Income",Transactions[[#This Row],[Amount]],-Transactions[[#This Row],[Amount]])</f>
        <v>-3681.39</v>
      </c>
      <c r="M508">
        <f>IF(Transactions[[#This Row],[Type]]="Income",1,0)</f>
        <v>0</v>
      </c>
    </row>
    <row r="509" spans="1:13" x14ac:dyDescent="0.3">
      <c r="A509" s="2">
        <v>45505</v>
      </c>
      <c r="B509" s="1" t="s">
        <v>574</v>
      </c>
      <c r="C509" t="s">
        <v>6</v>
      </c>
      <c r="D509" t="s">
        <v>34</v>
      </c>
      <c r="E509" t="s">
        <v>32</v>
      </c>
      <c r="F509" s="5">
        <v>2159.11</v>
      </c>
      <c r="G509" t="s">
        <v>12</v>
      </c>
      <c r="H509">
        <f>MONTH(Transactions[[#This Row],[Date]])</f>
        <v>8</v>
      </c>
      <c r="I509" t="str">
        <f>TEXT(Transactions[[#This Row],[Date]],"MMMM")</f>
        <v>August</v>
      </c>
      <c r="J509">
        <f>YEAR(Transactions[[#This Row],[Date]])</f>
        <v>2024</v>
      </c>
      <c r="K509" t="str">
        <f>TEXT(Transactions[[#This Row],[Date]],"MMMM YYYYY")</f>
        <v>August 2024</v>
      </c>
      <c r="L509" s="5">
        <f>IF(Transactions[[#This Row],[Type]]="Income",Transactions[[#This Row],[Amount]],-Transactions[[#This Row],[Amount]])</f>
        <v>-2159.11</v>
      </c>
      <c r="M509">
        <f>IF(Transactions[[#This Row],[Type]]="Income",1,0)</f>
        <v>0</v>
      </c>
    </row>
    <row r="510" spans="1:13" x14ac:dyDescent="0.3">
      <c r="A510" s="2">
        <v>45505</v>
      </c>
      <c r="B510" s="1" t="s">
        <v>575</v>
      </c>
      <c r="C510" t="s">
        <v>6</v>
      </c>
      <c r="D510" t="s">
        <v>7</v>
      </c>
      <c r="E510" t="s">
        <v>17</v>
      </c>
      <c r="F510" s="5">
        <v>1870.41</v>
      </c>
      <c r="G510" t="s">
        <v>23</v>
      </c>
      <c r="H510">
        <f>MONTH(Transactions[[#This Row],[Date]])</f>
        <v>8</v>
      </c>
      <c r="I510" t="str">
        <f>TEXT(Transactions[[#This Row],[Date]],"MMMM")</f>
        <v>August</v>
      </c>
      <c r="J510">
        <f>YEAR(Transactions[[#This Row],[Date]])</f>
        <v>2024</v>
      </c>
      <c r="K510" t="str">
        <f>TEXT(Transactions[[#This Row],[Date]],"MMMM YYYYY")</f>
        <v>August 2024</v>
      </c>
      <c r="L510" s="5">
        <f>IF(Transactions[[#This Row],[Type]]="Income",Transactions[[#This Row],[Amount]],-Transactions[[#This Row],[Amount]])</f>
        <v>-1870.41</v>
      </c>
      <c r="M510">
        <f>IF(Transactions[[#This Row],[Type]]="Income",1,0)</f>
        <v>0</v>
      </c>
    </row>
    <row r="511" spans="1:13" x14ac:dyDescent="0.3">
      <c r="A511" s="2">
        <v>45505</v>
      </c>
      <c r="B511" s="1" t="s">
        <v>576</v>
      </c>
      <c r="C511" t="s">
        <v>13</v>
      </c>
      <c r="D511" t="s">
        <v>37</v>
      </c>
      <c r="E511" t="s">
        <v>14</v>
      </c>
      <c r="F511" s="5">
        <v>62534.32</v>
      </c>
      <c r="G511" t="s">
        <v>15</v>
      </c>
      <c r="H511">
        <f>MONTH(Transactions[[#This Row],[Date]])</f>
        <v>8</v>
      </c>
      <c r="I511" t="str">
        <f>TEXT(Transactions[[#This Row],[Date]],"MMMM")</f>
        <v>August</v>
      </c>
      <c r="J511">
        <f>YEAR(Transactions[[#This Row],[Date]])</f>
        <v>2024</v>
      </c>
      <c r="K511" t="str">
        <f>TEXT(Transactions[[#This Row],[Date]],"MMMM YYYYY")</f>
        <v>August 2024</v>
      </c>
      <c r="L511" s="5">
        <f>IF(Transactions[[#This Row],[Type]]="Income",Transactions[[#This Row],[Amount]],-Transactions[[#This Row],[Amount]])</f>
        <v>62534.32</v>
      </c>
      <c r="M511">
        <f>IF(Transactions[[#This Row],[Type]]="Income",1,0)</f>
        <v>1</v>
      </c>
    </row>
    <row r="512" spans="1:13" x14ac:dyDescent="0.3">
      <c r="A512" s="2">
        <v>45505</v>
      </c>
      <c r="B512" s="1" t="s">
        <v>236</v>
      </c>
      <c r="C512" t="s">
        <v>6</v>
      </c>
      <c r="D512" t="s">
        <v>35</v>
      </c>
      <c r="E512" t="s">
        <v>29</v>
      </c>
      <c r="F512" s="5">
        <v>2109.96</v>
      </c>
      <c r="G512" t="s">
        <v>12</v>
      </c>
      <c r="H512">
        <f>MONTH(Transactions[[#This Row],[Date]])</f>
        <v>8</v>
      </c>
      <c r="I512" t="str">
        <f>TEXT(Transactions[[#This Row],[Date]],"MMMM")</f>
        <v>August</v>
      </c>
      <c r="J512">
        <f>YEAR(Transactions[[#This Row],[Date]])</f>
        <v>2024</v>
      </c>
      <c r="K512" t="str">
        <f>TEXT(Transactions[[#This Row],[Date]],"MMMM YYYYY")</f>
        <v>August 2024</v>
      </c>
      <c r="L512" s="5">
        <f>IF(Transactions[[#This Row],[Type]]="Income",Transactions[[#This Row],[Amount]],-Transactions[[#This Row],[Amount]])</f>
        <v>-2109.96</v>
      </c>
      <c r="M512">
        <f>IF(Transactions[[#This Row],[Type]]="Income",1,0)</f>
        <v>0</v>
      </c>
    </row>
    <row r="513" spans="1:13" x14ac:dyDescent="0.3">
      <c r="A513" s="2">
        <v>45506</v>
      </c>
      <c r="B513" s="1" t="s">
        <v>577</v>
      </c>
      <c r="C513" t="s">
        <v>6</v>
      </c>
      <c r="D513" t="s">
        <v>16</v>
      </c>
      <c r="E513" t="s">
        <v>20</v>
      </c>
      <c r="F513" s="5">
        <v>3813.43</v>
      </c>
      <c r="G513" t="s">
        <v>19</v>
      </c>
      <c r="H513">
        <f>MONTH(Transactions[[#This Row],[Date]])</f>
        <v>8</v>
      </c>
      <c r="I513" t="str">
        <f>TEXT(Transactions[[#This Row],[Date]],"MMMM")</f>
        <v>August</v>
      </c>
      <c r="J513">
        <f>YEAR(Transactions[[#This Row],[Date]])</f>
        <v>2024</v>
      </c>
      <c r="K513" t="str">
        <f>TEXT(Transactions[[#This Row],[Date]],"MMMM YYYYY")</f>
        <v>August 2024</v>
      </c>
      <c r="L513" s="5">
        <f>IF(Transactions[[#This Row],[Type]]="Income",Transactions[[#This Row],[Amount]],-Transactions[[#This Row],[Amount]])</f>
        <v>-3813.43</v>
      </c>
      <c r="M513">
        <f>IF(Transactions[[#This Row],[Type]]="Income",1,0)</f>
        <v>0</v>
      </c>
    </row>
    <row r="514" spans="1:13" x14ac:dyDescent="0.3">
      <c r="A514" s="2">
        <v>45507</v>
      </c>
      <c r="B514" s="1" t="s">
        <v>578</v>
      </c>
      <c r="C514" t="s">
        <v>6</v>
      </c>
      <c r="D514" t="s">
        <v>26</v>
      </c>
      <c r="E514" t="s">
        <v>30</v>
      </c>
      <c r="F514" s="5">
        <v>1651.33</v>
      </c>
      <c r="G514" t="s">
        <v>19</v>
      </c>
      <c r="H514">
        <f>MONTH(Transactions[[#This Row],[Date]])</f>
        <v>8</v>
      </c>
      <c r="I514" t="str">
        <f>TEXT(Transactions[[#This Row],[Date]],"MMMM")</f>
        <v>August</v>
      </c>
      <c r="J514">
        <f>YEAR(Transactions[[#This Row],[Date]])</f>
        <v>2024</v>
      </c>
      <c r="K514" t="str">
        <f>TEXT(Transactions[[#This Row],[Date]],"MMMM YYYYY")</f>
        <v>August 2024</v>
      </c>
      <c r="L514" s="5">
        <f>IF(Transactions[[#This Row],[Type]]="Income",Transactions[[#This Row],[Amount]],-Transactions[[#This Row],[Amount]])</f>
        <v>-1651.33</v>
      </c>
      <c r="M514">
        <f>IF(Transactions[[#This Row],[Type]]="Income",1,0)</f>
        <v>0</v>
      </c>
    </row>
    <row r="515" spans="1:13" x14ac:dyDescent="0.3">
      <c r="A515" s="2">
        <v>45507</v>
      </c>
      <c r="B515" s="1" t="s">
        <v>579</v>
      </c>
      <c r="C515" t="s">
        <v>6</v>
      </c>
      <c r="D515" t="s">
        <v>26</v>
      </c>
      <c r="E515" t="s">
        <v>20</v>
      </c>
      <c r="F515" s="5">
        <v>4229.57</v>
      </c>
      <c r="G515" t="s">
        <v>12</v>
      </c>
      <c r="H515">
        <f>MONTH(Transactions[[#This Row],[Date]])</f>
        <v>8</v>
      </c>
      <c r="I515" t="str">
        <f>TEXT(Transactions[[#This Row],[Date]],"MMMM")</f>
        <v>August</v>
      </c>
      <c r="J515">
        <f>YEAR(Transactions[[#This Row],[Date]])</f>
        <v>2024</v>
      </c>
      <c r="K515" t="str">
        <f>TEXT(Transactions[[#This Row],[Date]],"MMMM YYYYY")</f>
        <v>August 2024</v>
      </c>
      <c r="L515" s="5">
        <f>IF(Transactions[[#This Row],[Type]]="Income",Transactions[[#This Row],[Amount]],-Transactions[[#This Row],[Amount]])</f>
        <v>-4229.57</v>
      </c>
      <c r="M515">
        <f>IF(Transactions[[#This Row],[Type]]="Income",1,0)</f>
        <v>0</v>
      </c>
    </row>
    <row r="516" spans="1:13" x14ac:dyDescent="0.3">
      <c r="A516" s="2">
        <v>45507</v>
      </c>
      <c r="B516" s="1" t="s">
        <v>580</v>
      </c>
      <c r="C516" t="s">
        <v>6</v>
      </c>
      <c r="D516" t="s">
        <v>35</v>
      </c>
      <c r="E516" t="s">
        <v>11</v>
      </c>
      <c r="F516" s="5">
        <v>1888.47</v>
      </c>
      <c r="G516" t="s">
        <v>9</v>
      </c>
      <c r="H516">
        <f>MONTH(Transactions[[#This Row],[Date]])</f>
        <v>8</v>
      </c>
      <c r="I516" t="str">
        <f>TEXT(Transactions[[#This Row],[Date]],"MMMM")</f>
        <v>August</v>
      </c>
      <c r="J516">
        <f>YEAR(Transactions[[#This Row],[Date]])</f>
        <v>2024</v>
      </c>
      <c r="K516" t="str">
        <f>TEXT(Transactions[[#This Row],[Date]],"MMMM YYYYY")</f>
        <v>August 2024</v>
      </c>
      <c r="L516" s="5">
        <f>IF(Transactions[[#This Row],[Type]]="Income",Transactions[[#This Row],[Amount]],-Transactions[[#This Row],[Amount]])</f>
        <v>-1888.47</v>
      </c>
      <c r="M516">
        <f>IF(Transactions[[#This Row],[Type]]="Income",1,0)</f>
        <v>0</v>
      </c>
    </row>
    <row r="517" spans="1:13" x14ac:dyDescent="0.3">
      <c r="A517" s="2">
        <v>45507</v>
      </c>
      <c r="B517" s="1" t="s">
        <v>445</v>
      </c>
      <c r="C517" t="s">
        <v>6</v>
      </c>
      <c r="D517" t="s">
        <v>28</v>
      </c>
      <c r="E517" t="s">
        <v>20</v>
      </c>
      <c r="F517" s="5">
        <v>1034.3399999999999</v>
      </c>
      <c r="G517" t="s">
        <v>9</v>
      </c>
      <c r="H517">
        <f>MONTH(Transactions[[#This Row],[Date]])</f>
        <v>8</v>
      </c>
      <c r="I517" t="str">
        <f>TEXT(Transactions[[#This Row],[Date]],"MMMM")</f>
        <v>August</v>
      </c>
      <c r="J517">
        <f>YEAR(Transactions[[#This Row],[Date]])</f>
        <v>2024</v>
      </c>
      <c r="K517" t="str">
        <f>TEXT(Transactions[[#This Row],[Date]],"MMMM YYYYY")</f>
        <v>August 2024</v>
      </c>
      <c r="L517" s="5">
        <f>IF(Transactions[[#This Row],[Type]]="Income",Transactions[[#This Row],[Amount]],-Transactions[[#This Row],[Amount]])</f>
        <v>-1034.3399999999999</v>
      </c>
      <c r="M517">
        <f>IF(Transactions[[#This Row],[Type]]="Income",1,0)</f>
        <v>0</v>
      </c>
    </row>
    <row r="518" spans="1:13" x14ac:dyDescent="0.3">
      <c r="A518" s="2">
        <v>45508</v>
      </c>
      <c r="B518" s="1" t="s">
        <v>581</v>
      </c>
      <c r="C518" t="s">
        <v>6</v>
      </c>
      <c r="D518" t="s">
        <v>24</v>
      </c>
      <c r="E518" t="s">
        <v>11</v>
      </c>
      <c r="F518" s="5">
        <v>4330.07</v>
      </c>
      <c r="G518" t="s">
        <v>23</v>
      </c>
      <c r="H518">
        <f>MONTH(Transactions[[#This Row],[Date]])</f>
        <v>8</v>
      </c>
      <c r="I518" t="str">
        <f>TEXT(Transactions[[#This Row],[Date]],"MMMM")</f>
        <v>August</v>
      </c>
      <c r="J518">
        <f>YEAR(Transactions[[#This Row],[Date]])</f>
        <v>2024</v>
      </c>
      <c r="K518" t="str">
        <f>TEXT(Transactions[[#This Row],[Date]],"MMMM YYYYY")</f>
        <v>August 2024</v>
      </c>
      <c r="L518" s="5">
        <f>IF(Transactions[[#This Row],[Type]]="Income",Transactions[[#This Row],[Amount]],-Transactions[[#This Row],[Amount]])</f>
        <v>-4330.07</v>
      </c>
      <c r="M518">
        <f>IF(Transactions[[#This Row],[Type]]="Income",1,0)</f>
        <v>0</v>
      </c>
    </row>
    <row r="519" spans="1:13" x14ac:dyDescent="0.3">
      <c r="A519" s="2">
        <v>45509</v>
      </c>
      <c r="B519" s="1" t="s">
        <v>307</v>
      </c>
      <c r="C519" t="s">
        <v>6</v>
      </c>
      <c r="D519" t="s">
        <v>16</v>
      </c>
      <c r="E519" t="s">
        <v>30</v>
      </c>
      <c r="F519" s="5">
        <v>3310.53</v>
      </c>
      <c r="G519" t="s">
        <v>9</v>
      </c>
      <c r="H519">
        <f>MONTH(Transactions[[#This Row],[Date]])</f>
        <v>8</v>
      </c>
      <c r="I519" t="str">
        <f>TEXT(Transactions[[#This Row],[Date]],"MMMM")</f>
        <v>August</v>
      </c>
      <c r="J519">
        <f>YEAR(Transactions[[#This Row],[Date]])</f>
        <v>2024</v>
      </c>
      <c r="K519" t="str">
        <f>TEXT(Transactions[[#This Row],[Date]],"MMMM YYYYY")</f>
        <v>August 2024</v>
      </c>
      <c r="L519" s="5">
        <f>IF(Transactions[[#This Row],[Type]]="Income",Transactions[[#This Row],[Amount]],-Transactions[[#This Row],[Amount]])</f>
        <v>-3310.53</v>
      </c>
      <c r="M519">
        <f>IF(Transactions[[#This Row],[Type]]="Income",1,0)</f>
        <v>0</v>
      </c>
    </row>
    <row r="520" spans="1:13" x14ac:dyDescent="0.3">
      <c r="A520" s="2">
        <v>45509</v>
      </c>
      <c r="B520" s="1" t="s">
        <v>582</v>
      </c>
      <c r="C520" t="s">
        <v>6</v>
      </c>
      <c r="D520" t="s">
        <v>10</v>
      </c>
      <c r="E520" t="s">
        <v>27</v>
      </c>
      <c r="F520" s="5">
        <v>3935.83</v>
      </c>
      <c r="G520" t="s">
        <v>9</v>
      </c>
      <c r="H520">
        <f>MONTH(Transactions[[#This Row],[Date]])</f>
        <v>8</v>
      </c>
      <c r="I520" t="str">
        <f>TEXT(Transactions[[#This Row],[Date]],"MMMM")</f>
        <v>August</v>
      </c>
      <c r="J520">
        <f>YEAR(Transactions[[#This Row],[Date]])</f>
        <v>2024</v>
      </c>
      <c r="K520" t="str">
        <f>TEXT(Transactions[[#This Row],[Date]],"MMMM YYYYY")</f>
        <v>August 2024</v>
      </c>
      <c r="L520" s="5">
        <f>IF(Transactions[[#This Row],[Type]]="Income",Transactions[[#This Row],[Amount]],-Transactions[[#This Row],[Amount]])</f>
        <v>-3935.83</v>
      </c>
      <c r="M520">
        <f>IF(Transactions[[#This Row],[Type]]="Income",1,0)</f>
        <v>0</v>
      </c>
    </row>
    <row r="521" spans="1:13" x14ac:dyDescent="0.3">
      <c r="A521" s="2">
        <v>45509</v>
      </c>
      <c r="B521" s="1" t="s">
        <v>561</v>
      </c>
      <c r="C521" t="s">
        <v>6</v>
      </c>
      <c r="D521" t="s">
        <v>34</v>
      </c>
      <c r="E521" t="s">
        <v>17</v>
      </c>
      <c r="F521" s="5">
        <v>1910.65</v>
      </c>
      <c r="G521" t="s">
        <v>23</v>
      </c>
      <c r="H521">
        <f>MONTH(Transactions[[#This Row],[Date]])</f>
        <v>8</v>
      </c>
      <c r="I521" t="str">
        <f>TEXT(Transactions[[#This Row],[Date]],"MMMM")</f>
        <v>August</v>
      </c>
      <c r="J521">
        <f>YEAR(Transactions[[#This Row],[Date]])</f>
        <v>2024</v>
      </c>
      <c r="K521" t="str">
        <f>TEXT(Transactions[[#This Row],[Date]],"MMMM YYYYY")</f>
        <v>August 2024</v>
      </c>
      <c r="L521" s="5">
        <f>IF(Transactions[[#This Row],[Type]]="Income",Transactions[[#This Row],[Amount]],-Transactions[[#This Row],[Amount]])</f>
        <v>-1910.65</v>
      </c>
      <c r="M521">
        <f>IF(Transactions[[#This Row],[Type]]="Income",1,0)</f>
        <v>0</v>
      </c>
    </row>
    <row r="522" spans="1:13" x14ac:dyDescent="0.3">
      <c r="A522" s="2">
        <v>45509</v>
      </c>
      <c r="B522" s="1" t="s">
        <v>172</v>
      </c>
      <c r="C522" t="s">
        <v>6</v>
      </c>
      <c r="D522" t="s">
        <v>34</v>
      </c>
      <c r="E522" t="s">
        <v>30</v>
      </c>
      <c r="F522" s="5">
        <v>4212.3100000000004</v>
      </c>
      <c r="G522" t="s">
        <v>19</v>
      </c>
      <c r="H522">
        <f>MONTH(Transactions[[#This Row],[Date]])</f>
        <v>8</v>
      </c>
      <c r="I522" t="str">
        <f>TEXT(Transactions[[#This Row],[Date]],"MMMM")</f>
        <v>August</v>
      </c>
      <c r="J522">
        <f>YEAR(Transactions[[#This Row],[Date]])</f>
        <v>2024</v>
      </c>
      <c r="K522" t="str">
        <f>TEXT(Transactions[[#This Row],[Date]],"MMMM YYYYY")</f>
        <v>August 2024</v>
      </c>
      <c r="L522" s="5">
        <f>IF(Transactions[[#This Row],[Type]]="Income",Transactions[[#This Row],[Amount]],-Transactions[[#This Row],[Amount]])</f>
        <v>-4212.3100000000004</v>
      </c>
      <c r="M522">
        <f>IF(Transactions[[#This Row],[Type]]="Income",1,0)</f>
        <v>0</v>
      </c>
    </row>
    <row r="523" spans="1:13" x14ac:dyDescent="0.3">
      <c r="A523" s="2">
        <v>45510</v>
      </c>
      <c r="B523" s="1" t="s">
        <v>583</v>
      </c>
      <c r="C523" t="s">
        <v>6</v>
      </c>
      <c r="D523" t="s">
        <v>33</v>
      </c>
      <c r="E523" t="s">
        <v>20</v>
      </c>
      <c r="F523" s="5">
        <v>4134.3999999999996</v>
      </c>
      <c r="G523" t="s">
        <v>12</v>
      </c>
      <c r="H523">
        <f>MONTH(Transactions[[#This Row],[Date]])</f>
        <v>8</v>
      </c>
      <c r="I523" t="str">
        <f>TEXT(Transactions[[#This Row],[Date]],"MMMM")</f>
        <v>August</v>
      </c>
      <c r="J523">
        <f>YEAR(Transactions[[#This Row],[Date]])</f>
        <v>2024</v>
      </c>
      <c r="K523" t="str">
        <f>TEXT(Transactions[[#This Row],[Date]],"MMMM YYYYY")</f>
        <v>August 2024</v>
      </c>
      <c r="L523" s="5">
        <f>IF(Transactions[[#This Row],[Type]]="Income",Transactions[[#This Row],[Amount]],-Transactions[[#This Row],[Amount]])</f>
        <v>-4134.3999999999996</v>
      </c>
      <c r="M523">
        <f>IF(Transactions[[#This Row],[Type]]="Income",1,0)</f>
        <v>0</v>
      </c>
    </row>
    <row r="524" spans="1:13" x14ac:dyDescent="0.3">
      <c r="A524" s="2">
        <v>45510</v>
      </c>
      <c r="B524" s="1" t="s">
        <v>306</v>
      </c>
      <c r="C524" t="s">
        <v>6</v>
      </c>
      <c r="D524" t="s">
        <v>34</v>
      </c>
      <c r="E524" t="s">
        <v>29</v>
      </c>
      <c r="F524" s="5">
        <v>2616.12</v>
      </c>
      <c r="G524" t="s">
        <v>12</v>
      </c>
      <c r="H524">
        <f>MONTH(Transactions[[#This Row],[Date]])</f>
        <v>8</v>
      </c>
      <c r="I524" t="str">
        <f>TEXT(Transactions[[#This Row],[Date]],"MMMM")</f>
        <v>August</v>
      </c>
      <c r="J524">
        <f>YEAR(Transactions[[#This Row],[Date]])</f>
        <v>2024</v>
      </c>
      <c r="K524" t="str">
        <f>TEXT(Transactions[[#This Row],[Date]],"MMMM YYYYY")</f>
        <v>August 2024</v>
      </c>
      <c r="L524" s="5">
        <f>IF(Transactions[[#This Row],[Type]]="Income",Transactions[[#This Row],[Amount]],-Transactions[[#This Row],[Amount]])</f>
        <v>-2616.12</v>
      </c>
      <c r="M524">
        <f>IF(Transactions[[#This Row],[Type]]="Income",1,0)</f>
        <v>0</v>
      </c>
    </row>
    <row r="525" spans="1:13" x14ac:dyDescent="0.3">
      <c r="A525" s="2">
        <v>45510</v>
      </c>
      <c r="B525" s="1" t="s">
        <v>499</v>
      </c>
      <c r="C525" t="s">
        <v>6</v>
      </c>
      <c r="D525" t="s">
        <v>16</v>
      </c>
      <c r="E525" t="s">
        <v>30</v>
      </c>
      <c r="F525" s="5">
        <v>2244.1999999999998</v>
      </c>
      <c r="G525" t="s">
        <v>23</v>
      </c>
      <c r="H525">
        <f>MONTH(Transactions[[#This Row],[Date]])</f>
        <v>8</v>
      </c>
      <c r="I525" t="str">
        <f>TEXT(Transactions[[#This Row],[Date]],"MMMM")</f>
        <v>August</v>
      </c>
      <c r="J525">
        <f>YEAR(Transactions[[#This Row],[Date]])</f>
        <v>2024</v>
      </c>
      <c r="K525" t="str">
        <f>TEXT(Transactions[[#This Row],[Date]],"MMMM YYYYY")</f>
        <v>August 2024</v>
      </c>
      <c r="L525" s="5">
        <f>IF(Transactions[[#This Row],[Type]]="Income",Transactions[[#This Row],[Amount]],-Transactions[[#This Row],[Amount]])</f>
        <v>-2244.1999999999998</v>
      </c>
      <c r="M525">
        <f>IF(Transactions[[#This Row],[Type]]="Income",1,0)</f>
        <v>0</v>
      </c>
    </row>
    <row r="526" spans="1:13" x14ac:dyDescent="0.3">
      <c r="A526" s="2">
        <v>45510</v>
      </c>
      <c r="B526" s="1" t="s">
        <v>250</v>
      </c>
      <c r="C526" t="s">
        <v>6</v>
      </c>
      <c r="D526" t="s">
        <v>34</v>
      </c>
      <c r="E526" t="s">
        <v>8</v>
      </c>
      <c r="F526" s="5">
        <v>2278.12</v>
      </c>
      <c r="G526" t="s">
        <v>9</v>
      </c>
      <c r="H526">
        <f>MONTH(Transactions[[#This Row],[Date]])</f>
        <v>8</v>
      </c>
      <c r="I526" t="str">
        <f>TEXT(Transactions[[#This Row],[Date]],"MMMM")</f>
        <v>August</v>
      </c>
      <c r="J526">
        <f>YEAR(Transactions[[#This Row],[Date]])</f>
        <v>2024</v>
      </c>
      <c r="K526" t="str">
        <f>TEXT(Transactions[[#This Row],[Date]],"MMMM YYYYY")</f>
        <v>August 2024</v>
      </c>
      <c r="L526" s="5">
        <f>IF(Transactions[[#This Row],[Type]]="Income",Transactions[[#This Row],[Amount]],-Transactions[[#This Row],[Amount]])</f>
        <v>-2278.12</v>
      </c>
      <c r="M526">
        <f>IF(Transactions[[#This Row],[Type]]="Income",1,0)</f>
        <v>0</v>
      </c>
    </row>
    <row r="527" spans="1:13" x14ac:dyDescent="0.3">
      <c r="A527" s="2">
        <v>45511</v>
      </c>
      <c r="B527" s="1" t="s">
        <v>86</v>
      </c>
      <c r="C527" t="s">
        <v>6</v>
      </c>
      <c r="D527" t="s">
        <v>16</v>
      </c>
      <c r="E527" t="s">
        <v>29</v>
      </c>
      <c r="F527" s="5">
        <v>3595.8</v>
      </c>
      <c r="G527" t="s">
        <v>9</v>
      </c>
      <c r="H527">
        <f>MONTH(Transactions[[#This Row],[Date]])</f>
        <v>8</v>
      </c>
      <c r="I527" t="str">
        <f>TEXT(Transactions[[#This Row],[Date]],"MMMM")</f>
        <v>August</v>
      </c>
      <c r="J527">
        <f>YEAR(Transactions[[#This Row],[Date]])</f>
        <v>2024</v>
      </c>
      <c r="K527" t="str">
        <f>TEXT(Transactions[[#This Row],[Date]],"MMMM YYYYY")</f>
        <v>August 2024</v>
      </c>
      <c r="L527" s="5">
        <f>IF(Transactions[[#This Row],[Type]]="Income",Transactions[[#This Row],[Amount]],-Transactions[[#This Row],[Amount]])</f>
        <v>-3595.8</v>
      </c>
      <c r="M527">
        <f>IF(Transactions[[#This Row],[Type]]="Income",1,0)</f>
        <v>0</v>
      </c>
    </row>
    <row r="528" spans="1:13" x14ac:dyDescent="0.3">
      <c r="A528" s="2">
        <v>45512</v>
      </c>
      <c r="B528" s="1" t="s">
        <v>584</v>
      </c>
      <c r="C528" t="s">
        <v>6</v>
      </c>
      <c r="D528" t="s">
        <v>31</v>
      </c>
      <c r="E528" t="s">
        <v>27</v>
      </c>
      <c r="F528" s="5">
        <v>2336.64</v>
      </c>
      <c r="G528" t="s">
        <v>23</v>
      </c>
      <c r="H528">
        <f>MONTH(Transactions[[#This Row],[Date]])</f>
        <v>8</v>
      </c>
      <c r="I528" t="str">
        <f>TEXT(Transactions[[#This Row],[Date]],"MMMM")</f>
        <v>August</v>
      </c>
      <c r="J528">
        <f>YEAR(Transactions[[#This Row],[Date]])</f>
        <v>2024</v>
      </c>
      <c r="K528" t="str">
        <f>TEXT(Transactions[[#This Row],[Date]],"MMMM YYYYY")</f>
        <v>August 2024</v>
      </c>
      <c r="L528" s="5">
        <f>IF(Transactions[[#This Row],[Type]]="Income",Transactions[[#This Row],[Amount]],-Transactions[[#This Row],[Amount]])</f>
        <v>-2336.64</v>
      </c>
      <c r="M528">
        <f>IF(Transactions[[#This Row],[Type]]="Income",1,0)</f>
        <v>0</v>
      </c>
    </row>
    <row r="529" spans="1:13" x14ac:dyDescent="0.3">
      <c r="A529" s="2">
        <v>45512</v>
      </c>
      <c r="B529" s="1" t="s">
        <v>67</v>
      </c>
      <c r="C529" t="s">
        <v>6</v>
      </c>
      <c r="D529" t="s">
        <v>16</v>
      </c>
      <c r="E529" t="s">
        <v>18</v>
      </c>
      <c r="F529" s="5">
        <v>226.08</v>
      </c>
      <c r="G529" t="s">
        <v>23</v>
      </c>
      <c r="H529">
        <f>MONTH(Transactions[[#This Row],[Date]])</f>
        <v>8</v>
      </c>
      <c r="I529" t="str">
        <f>TEXT(Transactions[[#This Row],[Date]],"MMMM")</f>
        <v>August</v>
      </c>
      <c r="J529">
        <f>YEAR(Transactions[[#This Row],[Date]])</f>
        <v>2024</v>
      </c>
      <c r="K529" t="str">
        <f>TEXT(Transactions[[#This Row],[Date]],"MMMM YYYYY")</f>
        <v>August 2024</v>
      </c>
      <c r="L529" s="5">
        <f>IF(Transactions[[#This Row],[Type]]="Income",Transactions[[#This Row],[Amount]],-Transactions[[#This Row],[Amount]])</f>
        <v>-226.08</v>
      </c>
      <c r="M529">
        <f>IF(Transactions[[#This Row],[Type]]="Income",1,0)</f>
        <v>0</v>
      </c>
    </row>
    <row r="530" spans="1:13" x14ac:dyDescent="0.3">
      <c r="A530" s="2">
        <v>45512</v>
      </c>
      <c r="B530" s="1" t="s">
        <v>585</v>
      </c>
      <c r="C530" t="s">
        <v>6</v>
      </c>
      <c r="D530" t="s">
        <v>22</v>
      </c>
      <c r="E530" t="s">
        <v>17</v>
      </c>
      <c r="F530" s="5">
        <v>3323.78</v>
      </c>
      <c r="G530" t="s">
        <v>23</v>
      </c>
      <c r="H530">
        <f>MONTH(Transactions[[#This Row],[Date]])</f>
        <v>8</v>
      </c>
      <c r="I530" t="str">
        <f>TEXT(Transactions[[#This Row],[Date]],"MMMM")</f>
        <v>August</v>
      </c>
      <c r="J530">
        <f>YEAR(Transactions[[#This Row],[Date]])</f>
        <v>2024</v>
      </c>
      <c r="K530" t="str">
        <f>TEXT(Transactions[[#This Row],[Date]],"MMMM YYYYY")</f>
        <v>August 2024</v>
      </c>
      <c r="L530" s="5">
        <f>IF(Transactions[[#This Row],[Type]]="Income",Transactions[[#This Row],[Amount]],-Transactions[[#This Row],[Amount]])</f>
        <v>-3323.78</v>
      </c>
      <c r="M530">
        <f>IF(Transactions[[#This Row],[Type]]="Income",1,0)</f>
        <v>0</v>
      </c>
    </row>
    <row r="531" spans="1:13" x14ac:dyDescent="0.3">
      <c r="A531" s="2">
        <v>45513</v>
      </c>
      <c r="B531" s="1" t="s">
        <v>78</v>
      </c>
      <c r="C531" t="s">
        <v>6</v>
      </c>
      <c r="D531" t="s">
        <v>26</v>
      </c>
      <c r="E531" t="s">
        <v>30</v>
      </c>
      <c r="F531" s="5">
        <v>1512.45</v>
      </c>
      <c r="G531" t="s">
        <v>23</v>
      </c>
      <c r="H531">
        <f>MONTH(Transactions[[#This Row],[Date]])</f>
        <v>8</v>
      </c>
      <c r="I531" t="str">
        <f>TEXT(Transactions[[#This Row],[Date]],"MMMM")</f>
        <v>August</v>
      </c>
      <c r="J531">
        <f>YEAR(Transactions[[#This Row],[Date]])</f>
        <v>2024</v>
      </c>
      <c r="K531" t="str">
        <f>TEXT(Transactions[[#This Row],[Date]],"MMMM YYYYY")</f>
        <v>August 2024</v>
      </c>
      <c r="L531" s="5">
        <f>IF(Transactions[[#This Row],[Type]]="Income",Transactions[[#This Row],[Amount]],-Transactions[[#This Row],[Amount]])</f>
        <v>-1512.45</v>
      </c>
      <c r="M531">
        <f>IF(Transactions[[#This Row],[Type]]="Income",1,0)</f>
        <v>0</v>
      </c>
    </row>
    <row r="532" spans="1:13" x14ac:dyDescent="0.3">
      <c r="A532" s="2">
        <v>45513</v>
      </c>
      <c r="B532" s="1" t="s">
        <v>336</v>
      </c>
      <c r="C532" t="s">
        <v>6</v>
      </c>
      <c r="D532" t="s">
        <v>16</v>
      </c>
      <c r="E532" t="s">
        <v>20</v>
      </c>
      <c r="F532" s="5">
        <v>2770.6</v>
      </c>
      <c r="G532" t="s">
        <v>19</v>
      </c>
      <c r="H532">
        <f>MONTH(Transactions[[#This Row],[Date]])</f>
        <v>8</v>
      </c>
      <c r="I532" t="str">
        <f>TEXT(Transactions[[#This Row],[Date]],"MMMM")</f>
        <v>August</v>
      </c>
      <c r="J532">
        <f>YEAR(Transactions[[#This Row],[Date]])</f>
        <v>2024</v>
      </c>
      <c r="K532" t="str">
        <f>TEXT(Transactions[[#This Row],[Date]],"MMMM YYYYY")</f>
        <v>August 2024</v>
      </c>
      <c r="L532" s="5">
        <f>IF(Transactions[[#This Row],[Type]]="Income",Transactions[[#This Row],[Amount]],-Transactions[[#This Row],[Amount]])</f>
        <v>-2770.6</v>
      </c>
      <c r="M532">
        <f>IF(Transactions[[#This Row],[Type]]="Income",1,0)</f>
        <v>0</v>
      </c>
    </row>
    <row r="533" spans="1:13" x14ac:dyDescent="0.3">
      <c r="A533" s="2">
        <v>45513</v>
      </c>
      <c r="B533" s="1" t="s">
        <v>586</v>
      </c>
      <c r="C533" t="s">
        <v>6</v>
      </c>
      <c r="D533" t="s">
        <v>31</v>
      </c>
      <c r="E533" t="s">
        <v>27</v>
      </c>
      <c r="F533" s="5">
        <v>153.68</v>
      </c>
      <c r="G533" t="s">
        <v>23</v>
      </c>
      <c r="H533">
        <f>MONTH(Transactions[[#This Row],[Date]])</f>
        <v>8</v>
      </c>
      <c r="I533" t="str">
        <f>TEXT(Transactions[[#This Row],[Date]],"MMMM")</f>
        <v>August</v>
      </c>
      <c r="J533">
        <f>YEAR(Transactions[[#This Row],[Date]])</f>
        <v>2024</v>
      </c>
      <c r="K533" t="str">
        <f>TEXT(Transactions[[#This Row],[Date]],"MMMM YYYYY")</f>
        <v>August 2024</v>
      </c>
      <c r="L533" s="5">
        <f>IF(Transactions[[#This Row],[Type]]="Income",Transactions[[#This Row],[Amount]],-Transactions[[#This Row],[Amount]])</f>
        <v>-153.68</v>
      </c>
      <c r="M533">
        <f>IF(Transactions[[#This Row],[Type]]="Income",1,0)</f>
        <v>0</v>
      </c>
    </row>
    <row r="534" spans="1:13" x14ac:dyDescent="0.3">
      <c r="A534" s="2">
        <v>45514</v>
      </c>
      <c r="B534" s="1" t="s">
        <v>587</v>
      </c>
      <c r="C534" t="s">
        <v>6</v>
      </c>
      <c r="D534" t="s">
        <v>34</v>
      </c>
      <c r="E534" t="s">
        <v>25</v>
      </c>
      <c r="F534" s="5">
        <v>3353.38</v>
      </c>
      <c r="G534" t="s">
        <v>12</v>
      </c>
      <c r="H534">
        <f>MONTH(Transactions[[#This Row],[Date]])</f>
        <v>8</v>
      </c>
      <c r="I534" t="str">
        <f>TEXT(Transactions[[#This Row],[Date]],"MMMM")</f>
        <v>August</v>
      </c>
      <c r="J534">
        <f>YEAR(Transactions[[#This Row],[Date]])</f>
        <v>2024</v>
      </c>
      <c r="K534" t="str">
        <f>TEXT(Transactions[[#This Row],[Date]],"MMMM YYYYY")</f>
        <v>August 2024</v>
      </c>
      <c r="L534" s="5">
        <f>IF(Transactions[[#This Row],[Type]]="Income",Transactions[[#This Row],[Amount]],-Transactions[[#This Row],[Amount]])</f>
        <v>-3353.38</v>
      </c>
      <c r="M534">
        <f>IF(Transactions[[#This Row],[Type]]="Income",1,0)</f>
        <v>0</v>
      </c>
    </row>
    <row r="535" spans="1:13" x14ac:dyDescent="0.3">
      <c r="A535" s="2">
        <v>45514</v>
      </c>
      <c r="B535" s="1" t="s">
        <v>476</v>
      </c>
      <c r="C535" t="s">
        <v>6</v>
      </c>
      <c r="D535" t="s">
        <v>16</v>
      </c>
      <c r="E535" t="s">
        <v>11</v>
      </c>
      <c r="F535" s="5">
        <v>3884.44</v>
      </c>
      <c r="G535" t="s">
        <v>9</v>
      </c>
      <c r="H535">
        <f>MONTH(Transactions[[#This Row],[Date]])</f>
        <v>8</v>
      </c>
      <c r="I535" t="str">
        <f>TEXT(Transactions[[#This Row],[Date]],"MMMM")</f>
        <v>August</v>
      </c>
      <c r="J535">
        <f>YEAR(Transactions[[#This Row],[Date]])</f>
        <v>2024</v>
      </c>
      <c r="K535" t="str">
        <f>TEXT(Transactions[[#This Row],[Date]],"MMMM YYYYY")</f>
        <v>August 2024</v>
      </c>
      <c r="L535" s="5">
        <f>IF(Transactions[[#This Row],[Type]]="Income",Transactions[[#This Row],[Amount]],-Transactions[[#This Row],[Amount]])</f>
        <v>-3884.44</v>
      </c>
      <c r="M535">
        <f>IF(Transactions[[#This Row],[Type]]="Income",1,0)</f>
        <v>0</v>
      </c>
    </row>
    <row r="536" spans="1:13" x14ac:dyDescent="0.3">
      <c r="A536" s="2">
        <v>45514</v>
      </c>
      <c r="B536" s="1" t="s">
        <v>588</v>
      </c>
      <c r="C536" t="s">
        <v>6</v>
      </c>
      <c r="D536" t="s">
        <v>35</v>
      </c>
      <c r="E536" t="s">
        <v>29</v>
      </c>
      <c r="F536" s="5">
        <v>257.66000000000003</v>
      </c>
      <c r="G536" t="s">
        <v>19</v>
      </c>
      <c r="H536">
        <f>MONTH(Transactions[[#This Row],[Date]])</f>
        <v>8</v>
      </c>
      <c r="I536" t="str">
        <f>TEXT(Transactions[[#This Row],[Date]],"MMMM")</f>
        <v>August</v>
      </c>
      <c r="J536">
        <f>YEAR(Transactions[[#This Row],[Date]])</f>
        <v>2024</v>
      </c>
      <c r="K536" t="str">
        <f>TEXT(Transactions[[#This Row],[Date]],"MMMM YYYYY")</f>
        <v>August 2024</v>
      </c>
      <c r="L536" s="5">
        <f>IF(Transactions[[#This Row],[Type]]="Income",Transactions[[#This Row],[Amount]],-Transactions[[#This Row],[Amount]])</f>
        <v>-257.66000000000003</v>
      </c>
      <c r="M536">
        <f>IF(Transactions[[#This Row],[Type]]="Income",1,0)</f>
        <v>0</v>
      </c>
    </row>
    <row r="537" spans="1:13" x14ac:dyDescent="0.3">
      <c r="A537" s="2">
        <v>45514</v>
      </c>
      <c r="B537" s="1" t="s">
        <v>246</v>
      </c>
      <c r="C537" t="s">
        <v>6</v>
      </c>
      <c r="D537" t="s">
        <v>22</v>
      </c>
      <c r="E537" t="s">
        <v>11</v>
      </c>
      <c r="F537" s="5">
        <v>1499.47</v>
      </c>
      <c r="G537" t="s">
        <v>23</v>
      </c>
      <c r="H537">
        <f>MONTH(Transactions[[#This Row],[Date]])</f>
        <v>8</v>
      </c>
      <c r="I537" t="str">
        <f>TEXT(Transactions[[#This Row],[Date]],"MMMM")</f>
        <v>August</v>
      </c>
      <c r="J537">
        <f>YEAR(Transactions[[#This Row],[Date]])</f>
        <v>2024</v>
      </c>
      <c r="K537" t="str">
        <f>TEXT(Transactions[[#This Row],[Date]],"MMMM YYYYY")</f>
        <v>August 2024</v>
      </c>
      <c r="L537" s="5">
        <f>IF(Transactions[[#This Row],[Type]]="Income",Transactions[[#This Row],[Amount]],-Transactions[[#This Row],[Amount]])</f>
        <v>-1499.47</v>
      </c>
      <c r="M537">
        <f>IF(Transactions[[#This Row],[Type]]="Income",1,0)</f>
        <v>0</v>
      </c>
    </row>
    <row r="538" spans="1:13" x14ac:dyDescent="0.3">
      <c r="A538" s="2">
        <v>45515</v>
      </c>
      <c r="B538" s="1" t="s">
        <v>204</v>
      </c>
      <c r="C538" t="s">
        <v>6</v>
      </c>
      <c r="D538" t="s">
        <v>7</v>
      </c>
      <c r="E538" t="s">
        <v>25</v>
      </c>
      <c r="F538" s="5">
        <v>684.07</v>
      </c>
      <c r="G538" t="s">
        <v>12</v>
      </c>
      <c r="H538">
        <f>MONTH(Transactions[[#This Row],[Date]])</f>
        <v>8</v>
      </c>
      <c r="I538" t="str">
        <f>TEXT(Transactions[[#This Row],[Date]],"MMMM")</f>
        <v>August</v>
      </c>
      <c r="J538">
        <f>YEAR(Transactions[[#This Row],[Date]])</f>
        <v>2024</v>
      </c>
      <c r="K538" t="str">
        <f>TEXT(Transactions[[#This Row],[Date]],"MMMM YYYYY")</f>
        <v>August 2024</v>
      </c>
      <c r="L538" s="5">
        <f>IF(Transactions[[#This Row],[Type]]="Income",Transactions[[#This Row],[Amount]],-Transactions[[#This Row],[Amount]])</f>
        <v>-684.07</v>
      </c>
      <c r="M538">
        <f>IF(Transactions[[#This Row],[Type]]="Income",1,0)</f>
        <v>0</v>
      </c>
    </row>
    <row r="539" spans="1:13" x14ac:dyDescent="0.3">
      <c r="A539" s="2">
        <v>45515</v>
      </c>
      <c r="B539" s="1" t="s">
        <v>589</v>
      </c>
      <c r="C539" t="s">
        <v>6</v>
      </c>
      <c r="D539" t="s">
        <v>26</v>
      </c>
      <c r="E539" t="s">
        <v>20</v>
      </c>
      <c r="F539" s="5">
        <v>4605.47</v>
      </c>
      <c r="G539" t="s">
        <v>23</v>
      </c>
      <c r="H539">
        <f>MONTH(Transactions[[#This Row],[Date]])</f>
        <v>8</v>
      </c>
      <c r="I539" t="str">
        <f>TEXT(Transactions[[#This Row],[Date]],"MMMM")</f>
        <v>August</v>
      </c>
      <c r="J539">
        <f>YEAR(Transactions[[#This Row],[Date]])</f>
        <v>2024</v>
      </c>
      <c r="K539" t="str">
        <f>TEXT(Transactions[[#This Row],[Date]],"MMMM YYYYY")</f>
        <v>August 2024</v>
      </c>
      <c r="L539" s="5">
        <f>IF(Transactions[[#This Row],[Type]]="Income",Transactions[[#This Row],[Amount]],-Transactions[[#This Row],[Amount]])</f>
        <v>-4605.47</v>
      </c>
      <c r="M539">
        <f>IF(Transactions[[#This Row],[Type]]="Income",1,0)</f>
        <v>0</v>
      </c>
    </row>
    <row r="540" spans="1:13" x14ac:dyDescent="0.3">
      <c r="A540" s="2">
        <v>45516</v>
      </c>
      <c r="B540" s="1" t="s">
        <v>590</v>
      </c>
      <c r="C540" t="s">
        <v>6</v>
      </c>
      <c r="D540" t="s">
        <v>33</v>
      </c>
      <c r="E540" t="s">
        <v>29</v>
      </c>
      <c r="F540" s="5">
        <v>520.30999999999995</v>
      </c>
      <c r="G540" t="s">
        <v>23</v>
      </c>
      <c r="H540">
        <f>MONTH(Transactions[[#This Row],[Date]])</f>
        <v>8</v>
      </c>
      <c r="I540" t="str">
        <f>TEXT(Transactions[[#This Row],[Date]],"MMMM")</f>
        <v>August</v>
      </c>
      <c r="J540">
        <f>YEAR(Transactions[[#This Row],[Date]])</f>
        <v>2024</v>
      </c>
      <c r="K540" t="str">
        <f>TEXT(Transactions[[#This Row],[Date]],"MMMM YYYYY")</f>
        <v>August 2024</v>
      </c>
      <c r="L540" s="5">
        <f>IF(Transactions[[#This Row],[Type]]="Income",Transactions[[#This Row],[Amount]],-Transactions[[#This Row],[Amount]])</f>
        <v>-520.30999999999995</v>
      </c>
      <c r="M540">
        <f>IF(Transactions[[#This Row],[Type]]="Income",1,0)</f>
        <v>0</v>
      </c>
    </row>
    <row r="541" spans="1:13" x14ac:dyDescent="0.3">
      <c r="A541" s="2">
        <v>45517</v>
      </c>
      <c r="B541" s="1" t="s">
        <v>591</v>
      </c>
      <c r="C541" t="s">
        <v>6</v>
      </c>
      <c r="D541" t="s">
        <v>24</v>
      </c>
      <c r="E541" t="s">
        <v>30</v>
      </c>
      <c r="F541" s="5">
        <v>3246.76</v>
      </c>
      <c r="G541" t="s">
        <v>12</v>
      </c>
      <c r="H541">
        <f>MONTH(Transactions[[#This Row],[Date]])</f>
        <v>8</v>
      </c>
      <c r="I541" t="str">
        <f>TEXT(Transactions[[#This Row],[Date]],"MMMM")</f>
        <v>August</v>
      </c>
      <c r="J541">
        <f>YEAR(Transactions[[#This Row],[Date]])</f>
        <v>2024</v>
      </c>
      <c r="K541" t="str">
        <f>TEXT(Transactions[[#This Row],[Date]],"MMMM YYYYY")</f>
        <v>August 2024</v>
      </c>
      <c r="L541" s="5">
        <f>IF(Transactions[[#This Row],[Type]]="Income",Transactions[[#This Row],[Amount]],-Transactions[[#This Row],[Amount]])</f>
        <v>-3246.76</v>
      </c>
      <c r="M541">
        <f>IF(Transactions[[#This Row],[Type]]="Income",1,0)</f>
        <v>0</v>
      </c>
    </row>
    <row r="542" spans="1:13" x14ac:dyDescent="0.3">
      <c r="A542" s="2">
        <v>45517</v>
      </c>
      <c r="B542" s="1" t="s">
        <v>332</v>
      </c>
      <c r="C542" t="s">
        <v>6</v>
      </c>
      <c r="D542" t="s">
        <v>26</v>
      </c>
      <c r="E542" t="s">
        <v>27</v>
      </c>
      <c r="F542" s="5">
        <v>3084.05</v>
      </c>
      <c r="G542" t="s">
        <v>19</v>
      </c>
      <c r="H542">
        <f>MONTH(Transactions[[#This Row],[Date]])</f>
        <v>8</v>
      </c>
      <c r="I542" t="str">
        <f>TEXT(Transactions[[#This Row],[Date]],"MMMM")</f>
        <v>August</v>
      </c>
      <c r="J542">
        <f>YEAR(Transactions[[#This Row],[Date]])</f>
        <v>2024</v>
      </c>
      <c r="K542" t="str">
        <f>TEXT(Transactions[[#This Row],[Date]],"MMMM YYYYY")</f>
        <v>August 2024</v>
      </c>
      <c r="L542" s="5">
        <f>IF(Transactions[[#This Row],[Type]]="Income",Transactions[[#This Row],[Amount]],-Transactions[[#This Row],[Amount]])</f>
        <v>-3084.05</v>
      </c>
      <c r="M542">
        <f>IF(Transactions[[#This Row],[Type]]="Income",1,0)</f>
        <v>0</v>
      </c>
    </row>
    <row r="543" spans="1:13" x14ac:dyDescent="0.3">
      <c r="A543" s="2">
        <v>45517</v>
      </c>
      <c r="B543" s="1" t="s">
        <v>198</v>
      </c>
      <c r="C543" t="s">
        <v>6</v>
      </c>
      <c r="D543" t="s">
        <v>28</v>
      </c>
      <c r="E543" t="s">
        <v>11</v>
      </c>
      <c r="F543" s="5">
        <v>651.42999999999995</v>
      </c>
      <c r="G543" t="s">
        <v>23</v>
      </c>
      <c r="H543">
        <f>MONTH(Transactions[[#This Row],[Date]])</f>
        <v>8</v>
      </c>
      <c r="I543" t="str">
        <f>TEXT(Transactions[[#This Row],[Date]],"MMMM")</f>
        <v>August</v>
      </c>
      <c r="J543">
        <f>YEAR(Transactions[[#This Row],[Date]])</f>
        <v>2024</v>
      </c>
      <c r="K543" t="str">
        <f>TEXT(Transactions[[#This Row],[Date]],"MMMM YYYYY")</f>
        <v>August 2024</v>
      </c>
      <c r="L543" s="5">
        <f>IF(Transactions[[#This Row],[Type]]="Income",Transactions[[#This Row],[Amount]],-Transactions[[#This Row],[Amount]])</f>
        <v>-651.42999999999995</v>
      </c>
      <c r="M543">
        <f>IF(Transactions[[#This Row],[Type]]="Income",1,0)</f>
        <v>0</v>
      </c>
    </row>
    <row r="544" spans="1:13" x14ac:dyDescent="0.3">
      <c r="A544" s="2">
        <v>45518</v>
      </c>
      <c r="B544" s="1" t="s">
        <v>378</v>
      </c>
      <c r="C544" t="s">
        <v>6</v>
      </c>
      <c r="D544" t="s">
        <v>33</v>
      </c>
      <c r="E544" t="s">
        <v>25</v>
      </c>
      <c r="F544" s="5">
        <v>3198.55</v>
      </c>
      <c r="G544" t="s">
        <v>19</v>
      </c>
      <c r="H544">
        <f>MONTH(Transactions[[#This Row],[Date]])</f>
        <v>8</v>
      </c>
      <c r="I544" t="str">
        <f>TEXT(Transactions[[#This Row],[Date]],"MMMM")</f>
        <v>August</v>
      </c>
      <c r="J544">
        <f>YEAR(Transactions[[#This Row],[Date]])</f>
        <v>2024</v>
      </c>
      <c r="K544" t="str">
        <f>TEXT(Transactions[[#This Row],[Date]],"MMMM YYYYY")</f>
        <v>August 2024</v>
      </c>
      <c r="L544" s="5">
        <f>IF(Transactions[[#This Row],[Type]]="Income",Transactions[[#This Row],[Amount]],-Transactions[[#This Row],[Amount]])</f>
        <v>-3198.55</v>
      </c>
      <c r="M544">
        <f>IF(Transactions[[#This Row],[Type]]="Income",1,0)</f>
        <v>0</v>
      </c>
    </row>
    <row r="545" spans="1:13" x14ac:dyDescent="0.3">
      <c r="A545" s="2">
        <v>45518</v>
      </c>
      <c r="B545" s="1" t="s">
        <v>502</v>
      </c>
      <c r="C545" t="s">
        <v>6</v>
      </c>
      <c r="D545" t="s">
        <v>7</v>
      </c>
      <c r="E545" t="s">
        <v>29</v>
      </c>
      <c r="F545" s="5">
        <v>4402.38</v>
      </c>
      <c r="G545" t="s">
        <v>23</v>
      </c>
      <c r="H545">
        <f>MONTH(Transactions[[#This Row],[Date]])</f>
        <v>8</v>
      </c>
      <c r="I545" t="str">
        <f>TEXT(Transactions[[#This Row],[Date]],"MMMM")</f>
        <v>August</v>
      </c>
      <c r="J545">
        <f>YEAR(Transactions[[#This Row],[Date]])</f>
        <v>2024</v>
      </c>
      <c r="K545" t="str">
        <f>TEXT(Transactions[[#This Row],[Date]],"MMMM YYYYY")</f>
        <v>August 2024</v>
      </c>
      <c r="L545" s="5">
        <f>IF(Transactions[[#This Row],[Type]]="Income",Transactions[[#This Row],[Amount]],-Transactions[[#This Row],[Amount]])</f>
        <v>-4402.38</v>
      </c>
      <c r="M545">
        <f>IF(Transactions[[#This Row],[Type]]="Income",1,0)</f>
        <v>0</v>
      </c>
    </row>
    <row r="546" spans="1:13" x14ac:dyDescent="0.3">
      <c r="A546" s="2">
        <v>45519</v>
      </c>
      <c r="B546" s="1" t="s">
        <v>592</v>
      </c>
      <c r="C546" t="s">
        <v>6</v>
      </c>
      <c r="D546" t="s">
        <v>35</v>
      </c>
      <c r="E546" t="s">
        <v>18</v>
      </c>
      <c r="F546" s="5">
        <v>2811.18</v>
      </c>
      <c r="G546" t="s">
        <v>12</v>
      </c>
      <c r="H546">
        <f>MONTH(Transactions[[#This Row],[Date]])</f>
        <v>8</v>
      </c>
      <c r="I546" t="str">
        <f>TEXT(Transactions[[#This Row],[Date]],"MMMM")</f>
        <v>August</v>
      </c>
      <c r="J546">
        <f>YEAR(Transactions[[#This Row],[Date]])</f>
        <v>2024</v>
      </c>
      <c r="K546" t="str">
        <f>TEXT(Transactions[[#This Row],[Date]],"MMMM YYYYY")</f>
        <v>August 2024</v>
      </c>
      <c r="L546" s="5">
        <f>IF(Transactions[[#This Row],[Type]]="Income",Transactions[[#This Row],[Amount]],-Transactions[[#This Row],[Amount]])</f>
        <v>-2811.18</v>
      </c>
      <c r="M546">
        <f>IF(Transactions[[#This Row],[Type]]="Income",1,0)</f>
        <v>0</v>
      </c>
    </row>
    <row r="547" spans="1:13" x14ac:dyDescent="0.3">
      <c r="A547" s="2">
        <v>45520</v>
      </c>
      <c r="B547" s="1" t="s">
        <v>188</v>
      </c>
      <c r="C547" t="s">
        <v>6</v>
      </c>
      <c r="D547" t="s">
        <v>26</v>
      </c>
      <c r="E547" t="s">
        <v>18</v>
      </c>
      <c r="F547" s="5">
        <v>1744.8</v>
      </c>
      <c r="G547" t="s">
        <v>19</v>
      </c>
      <c r="H547">
        <f>MONTH(Transactions[[#This Row],[Date]])</f>
        <v>8</v>
      </c>
      <c r="I547" t="str">
        <f>TEXT(Transactions[[#This Row],[Date]],"MMMM")</f>
        <v>August</v>
      </c>
      <c r="J547">
        <f>YEAR(Transactions[[#This Row],[Date]])</f>
        <v>2024</v>
      </c>
      <c r="K547" t="str">
        <f>TEXT(Transactions[[#This Row],[Date]],"MMMM YYYYY")</f>
        <v>August 2024</v>
      </c>
      <c r="L547" s="5">
        <f>IF(Transactions[[#This Row],[Type]]="Income",Transactions[[#This Row],[Amount]],-Transactions[[#This Row],[Amount]])</f>
        <v>-1744.8</v>
      </c>
      <c r="M547">
        <f>IF(Transactions[[#This Row],[Type]]="Income",1,0)</f>
        <v>0</v>
      </c>
    </row>
    <row r="548" spans="1:13" x14ac:dyDescent="0.3">
      <c r="A548" s="2">
        <v>45520</v>
      </c>
      <c r="B548" s="1" t="s">
        <v>593</v>
      </c>
      <c r="C548" t="s">
        <v>6</v>
      </c>
      <c r="D548" t="s">
        <v>31</v>
      </c>
      <c r="E548" t="s">
        <v>8</v>
      </c>
      <c r="F548" s="5">
        <v>4827.3900000000003</v>
      </c>
      <c r="G548" t="s">
        <v>12</v>
      </c>
      <c r="H548">
        <f>MONTH(Transactions[[#This Row],[Date]])</f>
        <v>8</v>
      </c>
      <c r="I548" t="str">
        <f>TEXT(Transactions[[#This Row],[Date]],"MMMM")</f>
        <v>August</v>
      </c>
      <c r="J548">
        <f>YEAR(Transactions[[#This Row],[Date]])</f>
        <v>2024</v>
      </c>
      <c r="K548" t="str">
        <f>TEXT(Transactions[[#This Row],[Date]],"MMMM YYYYY")</f>
        <v>August 2024</v>
      </c>
      <c r="L548" s="5">
        <f>IF(Transactions[[#This Row],[Type]]="Income",Transactions[[#This Row],[Amount]],-Transactions[[#This Row],[Amount]])</f>
        <v>-4827.3900000000003</v>
      </c>
      <c r="M548">
        <f>IF(Transactions[[#This Row],[Type]]="Income",1,0)</f>
        <v>0</v>
      </c>
    </row>
    <row r="549" spans="1:13" x14ac:dyDescent="0.3">
      <c r="A549" s="2">
        <v>45520</v>
      </c>
      <c r="B549" s="1" t="s">
        <v>594</v>
      </c>
      <c r="C549" t="s">
        <v>6</v>
      </c>
      <c r="D549" t="s">
        <v>33</v>
      </c>
      <c r="E549" t="s">
        <v>25</v>
      </c>
      <c r="F549" s="5">
        <v>584.32000000000005</v>
      </c>
      <c r="G549" t="s">
        <v>9</v>
      </c>
      <c r="H549">
        <f>MONTH(Transactions[[#This Row],[Date]])</f>
        <v>8</v>
      </c>
      <c r="I549" t="str">
        <f>TEXT(Transactions[[#This Row],[Date]],"MMMM")</f>
        <v>August</v>
      </c>
      <c r="J549">
        <f>YEAR(Transactions[[#This Row],[Date]])</f>
        <v>2024</v>
      </c>
      <c r="K549" t="str">
        <f>TEXT(Transactions[[#This Row],[Date]],"MMMM YYYYY")</f>
        <v>August 2024</v>
      </c>
      <c r="L549" s="5">
        <f>IF(Transactions[[#This Row],[Type]]="Income",Transactions[[#This Row],[Amount]],-Transactions[[#This Row],[Amount]])</f>
        <v>-584.32000000000005</v>
      </c>
      <c r="M549">
        <f>IF(Transactions[[#This Row],[Type]]="Income",1,0)</f>
        <v>0</v>
      </c>
    </row>
    <row r="550" spans="1:13" x14ac:dyDescent="0.3">
      <c r="A550" s="2">
        <v>45520</v>
      </c>
      <c r="B550" s="1" t="s">
        <v>499</v>
      </c>
      <c r="C550" t="s">
        <v>6</v>
      </c>
      <c r="D550" t="s">
        <v>16</v>
      </c>
      <c r="E550" t="s">
        <v>32</v>
      </c>
      <c r="F550" s="5">
        <v>3778.28</v>
      </c>
      <c r="G550" t="s">
        <v>9</v>
      </c>
      <c r="H550">
        <f>MONTH(Transactions[[#This Row],[Date]])</f>
        <v>8</v>
      </c>
      <c r="I550" t="str">
        <f>TEXT(Transactions[[#This Row],[Date]],"MMMM")</f>
        <v>August</v>
      </c>
      <c r="J550">
        <f>YEAR(Transactions[[#This Row],[Date]])</f>
        <v>2024</v>
      </c>
      <c r="K550" t="str">
        <f>TEXT(Transactions[[#This Row],[Date]],"MMMM YYYYY")</f>
        <v>August 2024</v>
      </c>
      <c r="L550" s="5">
        <f>IF(Transactions[[#This Row],[Type]]="Income",Transactions[[#This Row],[Amount]],-Transactions[[#This Row],[Amount]])</f>
        <v>-3778.28</v>
      </c>
      <c r="M550">
        <f>IF(Transactions[[#This Row],[Type]]="Income",1,0)</f>
        <v>0</v>
      </c>
    </row>
    <row r="551" spans="1:13" x14ac:dyDescent="0.3">
      <c r="A551" s="2">
        <v>45521</v>
      </c>
      <c r="B551" s="1" t="s">
        <v>117</v>
      </c>
      <c r="C551" t="s">
        <v>6</v>
      </c>
      <c r="D551" t="s">
        <v>26</v>
      </c>
      <c r="E551" t="s">
        <v>21</v>
      </c>
      <c r="F551" s="5">
        <v>3817.55</v>
      </c>
      <c r="G551" t="s">
        <v>12</v>
      </c>
      <c r="H551">
        <f>MONTH(Transactions[[#This Row],[Date]])</f>
        <v>8</v>
      </c>
      <c r="I551" t="str">
        <f>TEXT(Transactions[[#This Row],[Date]],"MMMM")</f>
        <v>August</v>
      </c>
      <c r="J551">
        <f>YEAR(Transactions[[#This Row],[Date]])</f>
        <v>2024</v>
      </c>
      <c r="K551" t="str">
        <f>TEXT(Transactions[[#This Row],[Date]],"MMMM YYYYY")</f>
        <v>August 2024</v>
      </c>
      <c r="L551" s="5">
        <f>IF(Transactions[[#This Row],[Type]]="Income",Transactions[[#This Row],[Amount]],-Transactions[[#This Row],[Amount]])</f>
        <v>-3817.55</v>
      </c>
      <c r="M551">
        <f>IF(Transactions[[#This Row],[Type]]="Income",1,0)</f>
        <v>0</v>
      </c>
    </row>
    <row r="552" spans="1:13" x14ac:dyDescent="0.3">
      <c r="A552" s="2">
        <v>45521</v>
      </c>
      <c r="B552" s="1" t="s">
        <v>235</v>
      </c>
      <c r="C552" t="s">
        <v>6</v>
      </c>
      <c r="D552" t="s">
        <v>16</v>
      </c>
      <c r="E552" t="s">
        <v>29</v>
      </c>
      <c r="F552" s="5">
        <v>3459.98</v>
      </c>
      <c r="G552" t="s">
        <v>12</v>
      </c>
      <c r="H552">
        <f>MONTH(Transactions[[#This Row],[Date]])</f>
        <v>8</v>
      </c>
      <c r="I552" t="str">
        <f>TEXT(Transactions[[#This Row],[Date]],"MMMM")</f>
        <v>August</v>
      </c>
      <c r="J552">
        <f>YEAR(Transactions[[#This Row],[Date]])</f>
        <v>2024</v>
      </c>
      <c r="K552" t="str">
        <f>TEXT(Transactions[[#This Row],[Date]],"MMMM YYYYY")</f>
        <v>August 2024</v>
      </c>
      <c r="L552" s="5">
        <f>IF(Transactions[[#This Row],[Type]]="Income",Transactions[[#This Row],[Amount]],-Transactions[[#This Row],[Amount]])</f>
        <v>-3459.98</v>
      </c>
      <c r="M552">
        <f>IF(Transactions[[#This Row],[Type]]="Income",1,0)</f>
        <v>0</v>
      </c>
    </row>
    <row r="553" spans="1:13" x14ac:dyDescent="0.3">
      <c r="A553" s="2">
        <v>45521</v>
      </c>
      <c r="B553" s="1" t="s">
        <v>595</v>
      </c>
      <c r="C553" t="s">
        <v>6</v>
      </c>
      <c r="D553" t="s">
        <v>31</v>
      </c>
      <c r="E553" t="s">
        <v>30</v>
      </c>
      <c r="F553" s="5">
        <v>2566.38</v>
      </c>
      <c r="G553" t="s">
        <v>12</v>
      </c>
      <c r="H553">
        <f>MONTH(Transactions[[#This Row],[Date]])</f>
        <v>8</v>
      </c>
      <c r="I553" t="str">
        <f>TEXT(Transactions[[#This Row],[Date]],"MMMM")</f>
        <v>August</v>
      </c>
      <c r="J553">
        <f>YEAR(Transactions[[#This Row],[Date]])</f>
        <v>2024</v>
      </c>
      <c r="K553" t="str">
        <f>TEXT(Transactions[[#This Row],[Date]],"MMMM YYYYY")</f>
        <v>August 2024</v>
      </c>
      <c r="L553" s="5">
        <f>IF(Transactions[[#This Row],[Type]]="Income",Transactions[[#This Row],[Amount]],-Transactions[[#This Row],[Amount]])</f>
        <v>-2566.38</v>
      </c>
      <c r="M553">
        <f>IF(Transactions[[#This Row],[Type]]="Income",1,0)</f>
        <v>0</v>
      </c>
    </row>
    <row r="554" spans="1:13" x14ac:dyDescent="0.3">
      <c r="A554" s="2">
        <v>45522</v>
      </c>
      <c r="B554" s="1" t="s">
        <v>279</v>
      </c>
      <c r="C554" t="s">
        <v>6</v>
      </c>
      <c r="D554" t="s">
        <v>33</v>
      </c>
      <c r="E554" t="s">
        <v>11</v>
      </c>
      <c r="F554" s="5">
        <v>540.92999999999995</v>
      </c>
      <c r="G554" t="s">
        <v>23</v>
      </c>
      <c r="H554">
        <f>MONTH(Transactions[[#This Row],[Date]])</f>
        <v>8</v>
      </c>
      <c r="I554" t="str">
        <f>TEXT(Transactions[[#This Row],[Date]],"MMMM")</f>
        <v>August</v>
      </c>
      <c r="J554">
        <f>YEAR(Transactions[[#This Row],[Date]])</f>
        <v>2024</v>
      </c>
      <c r="K554" t="str">
        <f>TEXT(Transactions[[#This Row],[Date]],"MMMM YYYYY")</f>
        <v>August 2024</v>
      </c>
      <c r="L554" s="5">
        <f>IF(Transactions[[#This Row],[Type]]="Income",Transactions[[#This Row],[Amount]],-Transactions[[#This Row],[Amount]])</f>
        <v>-540.92999999999995</v>
      </c>
      <c r="M554">
        <f>IF(Transactions[[#This Row],[Type]]="Income",1,0)</f>
        <v>0</v>
      </c>
    </row>
    <row r="555" spans="1:13" x14ac:dyDescent="0.3">
      <c r="A555" s="2">
        <v>45522</v>
      </c>
      <c r="B555" s="1" t="s">
        <v>314</v>
      </c>
      <c r="C555" t="s">
        <v>6</v>
      </c>
      <c r="D555" t="s">
        <v>33</v>
      </c>
      <c r="E555" t="s">
        <v>25</v>
      </c>
      <c r="F555" s="5">
        <v>1059.98</v>
      </c>
      <c r="G555" t="s">
        <v>19</v>
      </c>
      <c r="H555">
        <f>MONTH(Transactions[[#This Row],[Date]])</f>
        <v>8</v>
      </c>
      <c r="I555" t="str">
        <f>TEXT(Transactions[[#This Row],[Date]],"MMMM")</f>
        <v>August</v>
      </c>
      <c r="J555">
        <f>YEAR(Transactions[[#This Row],[Date]])</f>
        <v>2024</v>
      </c>
      <c r="K555" t="str">
        <f>TEXT(Transactions[[#This Row],[Date]],"MMMM YYYYY")</f>
        <v>August 2024</v>
      </c>
      <c r="L555" s="5">
        <f>IF(Transactions[[#This Row],[Type]]="Income",Transactions[[#This Row],[Amount]],-Transactions[[#This Row],[Amount]])</f>
        <v>-1059.98</v>
      </c>
      <c r="M555">
        <f>IF(Transactions[[#This Row],[Type]]="Income",1,0)</f>
        <v>0</v>
      </c>
    </row>
    <row r="556" spans="1:13" x14ac:dyDescent="0.3">
      <c r="A556" s="2">
        <v>45522</v>
      </c>
      <c r="B556" s="1" t="s">
        <v>596</v>
      </c>
      <c r="C556" t="s">
        <v>6</v>
      </c>
      <c r="D556" t="s">
        <v>24</v>
      </c>
      <c r="E556" t="s">
        <v>18</v>
      </c>
      <c r="F556" s="5">
        <v>1271.06</v>
      </c>
      <c r="G556" t="s">
        <v>9</v>
      </c>
      <c r="H556">
        <f>MONTH(Transactions[[#This Row],[Date]])</f>
        <v>8</v>
      </c>
      <c r="I556" t="str">
        <f>TEXT(Transactions[[#This Row],[Date]],"MMMM")</f>
        <v>August</v>
      </c>
      <c r="J556">
        <f>YEAR(Transactions[[#This Row],[Date]])</f>
        <v>2024</v>
      </c>
      <c r="K556" t="str">
        <f>TEXT(Transactions[[#This Row],[Date]],"MMMM YYYYY")</f>
        <v>August 2024</v>
      </c>
      <c r="L556" s="5">
        <f>IF(Transactions[[#This Row],[Type]]="Income",Transactions[[#This Row],[Amount]],-Transactions[[#This Row],[Amount]])</f>
        <v>-1271.06</v>
      </c>
      <c r="M556">
        <f>IF(Transactions[[#This Row],[Type]]="Income",1,0)</f>
        <v>0</v>
      </c>
    </row>
    <row r="557" spans="1:13" x14ac:dyDescent="0.3">
      <c r="A557" s="2">
        <v>45522</v>
      </c>
      <c r="B557" s="1" t="s">
        <v>597</v>
      </c>
      <c r="C557" t="s">
        <v>6</v>
      </c>
      <c r="D557" t="s">
        <v>31</v>
      </c>
      <c r="E557" t="s">
        <v>29</v>
      </c>
      <c r="F557" s="5">
        <v>3094.14</v>
      </c>
      <c r="G557" t="s">
        <v>19</v>
      </c>
      <c r="H557">
        <f>MONTH(Transactions[[#This Row],[Date]])</f>
        <v>8</v>
      </c>
      <c r="I557" t="str">
        <f>TEXT(Transactions[[#This Row],[Date]],"MMMM")</f>
        <v>August</v>
      </c>
      <c r="J557">
        <f>YEAR(Transactions[[#This Row],[Date]])</f>
        <v>2024</v>
      </c>
      <c r="K557" t="str">
        <f>TEXT(Transactions[[#This Row],[Date]],"MMMM YYYYY")</f>
        <v>August 2024</v>
      </c>
      <c r="L557" s="5">
        <f>IF(Transactions[[#This Row],[Type]]="Income",Transactions[[#This Row],[Amount]],-Transactions[[#This Row],[Amount]])</f>
        <v>-3094.14</v>
      </c>
      <c r="M557">
        <f>IF(Transactions[[#This Row],[Type]]="Income",1,0)</f>
        <v>0</v>
      </c>
    </row>
    <row r="558" spans="1:13" x14ac:dyDescent="0.3">
      <c r="A558" s="2">
        <v>45523</v>
      </c>
      <c r="B558" s="1" t="s">
        <v>266</v>
      </c>
      <c r="C558" t="s">
        <v>6</v>
      </c>
      <c r="D558" t="s">
        <v>22</v>
      </c>
      <c r="E558" t="s">
        <v>21</v>
      </c>
      <c r="F558" s="5">
        <v>2793.42</v>
      </c>
      <c r="G558" t="s">
        <v>19</v>
      </c>
      <c r="H558">
        <f>MONTH(Transactions[[#This Row],[Date]])</f>
        <v>8</v>
      </c>
      <c r="I558" t="str">
        <f>TEXT(Transactions[[#This Row],[Date]],"MMMM")</f>
        <v>August</v>
      </c>
      <c r="J558">
        <f>YEAR(Transactions[[#This Row],[Date]])</f>
        <v>2024</v>
      </c>
      <c r="K558" t="str">
        <f>TEXT(Transactions[[#This Row],[Date]],"MMMM YYYYY")</f>
        <v>August 2024</v>
      </c>
      <c r="L558" s="5">
        <f>IF(Transactions[[#This Row],[Type]]="Income",Transactions[[#This Row],[Amount]],-Transactions[[#This Row],[Amount]])</f>
        <v>-2793.42</v>
      </c>
      <c r="M558">
        <f>IF(Transactions[[#This Row],[Type]]="Income",1,0)</f>
        <v>0</v>
      </c>
    </row>
    <row r="559" spans="1:13" x14ac:dyDescent="0.3">
      <c r="A559" s="2">
        <v>45524</v>
      </c>
      <c r="B559" s="1" t="s">
        <v>232</v>
      </c>
      <c r="C559" t="s">
        <v>6</v>
      </c>
      <c r="D559" t="s">
        <v>31</v>
      </c>
      <c r="E559" t="s">
        <v>32</v>
      </c>
      <c r="F559" s="5">
        <v>4171.7700000000004</v>
      </c>
      <c r="G559" t="s">
        <v>19</v>
      </c>
      <c r="H559">
        <f>MONTH(Transactions[[#This Row],[Date]])</f>
        <v>8</v>
      </c>
      <c r="I559" t="str">
        <f>TEXT(Transactions[[#This Row],[Date]],"MMMM")</f>
        <v>August</v>
      </c>
      <c r="J559">
        <f>YEAR(Transactions[[#This Row],[Date]])</f>
        <v>2024</v>
      </c>
      <c r="K559" t="str">
        <f>TEXT(Transactions[[#This Row],[Date]],"MMMM YYYYY")</f>
        <v>August 2024</v>
      </c>
      <c r="L559" s="5">
        <f>IF(Transactions[[#This Row],[Type]]="Income",Transactions[[#This Row],[Amount]],-Transactions[[#This Row],[Amount]])</f>
        <v>-4171.7700000000004</v>
      </c>
      <c r="M559">
        <f>IF(Transactions[[#This Row],[Type]]="Income",1,0)</f>
        <v>0</v>
      </c>
    </row>
    <row r="560" spans="1:13" x14ac:dyDescent="0.3">
      <c r="A560" s="2">
        <v>45524</v>
      </c>
      <c r="B560" s="1" t="s">
        <v>237</v>
      </c>
      <c r="C560" t="s">
        <v>6</v>
      </c>
      <c r="D560" t="s">
        <v>28</v>
      </c>
      <c r="E560" t="s">
        <v>25</v>
      </c>
      <c r="F560" s="5">
        <v>3805.45</v>
      </c>
      <c r="G560" t="s">
        <v>23</v>
      </c>
      <c r="H560">
        <f>MONTH(Transactions[[#This Row],[Date]])</f>
        <v>8</v>
      </c>
      <c r="I560" t="str">
        <f>TEXT(Transactions[[#This Row],[Date]],"MMMM")</f>
        <v>August</v>
      </c>
      <c r="J560">
        <f>YEAR(Transactions[[#This Row],[Date]])</f>
        <v>2024</v>
      </c>
      <c r="K560" t="str">
        <f>TEXT(Transactions[[#This Row],[Date]],"MMMM YYYYY")</f>
        <v>August 2024</v>
      </c>
      <c r="L560" s="5">
        <f>IF(Transactions[[#This Row],[Type]]="Income",Transactions[[#This Row],[Amount]],-Transactions[[#This Row],[Amount]])</f>
        <v>-3805.45</v>
      </c>
      <c r="M560">
        <f>IF(Transactions[[#This Row],[Type]]="Income",1,0)</f>
        <v>0</v>
      </c>
    </row>
    <row r="561" spans="1:13" x14ac:dyDescent="0.3">
      <c r="A561" s="2">
        <v>45525</v>
      </c>
      <c r="B561" s="1" t="s">
        <v>470</v>
      </c>
      <c r="C561" t="s">
        <v>6</v>
      </c>
      <c r="D561" t="s">
        <v>31</v>
      </c>
      <c r="E561" t="s">
        <v>29</v>
      </c>
      <c r="F561" s="5">
        <v>2378.08</v>
      </c>
      <c r="G561" t="s">
        <v>12</v>
      </c>
      <c r="H561">
        <f>MONTH(Transactions[[#This Row],[Date]])</f>
        <v>8</v>
      </c>
      <c r="I561" t="str">
        <f>TEXT(Transactions[[#This Row],[Date]],"MMMM")</f>
        <v>August</v>
      </c>
      <c r="J561">
        <f>YEAR(Transactions[[#This Row],[Date]])</f>
        <v>2024</v>
      </c>
      <c r="K561" t="str">
        <f>TEXT(Transactions[[#This Row],[Date]],"MMMM YYYYY")</f>
        <v>August 2024</v>
      </c>
      <c r="L561" s="5">
        <f>IF(Transactions[[#This Row],[Type]]="Income",Transactions[[#This Row],[Amount]],-Transactions[[#This Row],[Amount]])</f>
        <v>-2378.08</v>
      </c>
      <c r="M561">
        <f>IF(Transactions[[#This Row],[Type]]="Income",1,0)</f>
        <v>0</v>
      </c>
    </row>
    <row r="562" spans="1:13" x14ac:dyDescent="0.3">
      <c r="A562" s="2">
        <v>45525</v>
      </c>
      <c r="B562" s="1" t="s">
        <v>598</v>
      </c>
      <c r="C562" t="s">
        <v>6</v>
      </c>
      <c r="D562" t="s">
        <v>35</v>
      </c>
      <c r="E562" t="s">
        <v>11</v>
      </c>
      <c r="F562" s="5">
        <v>1957.61</v>
      </c>
      <c r="G562" t="s">
        <v>23</v>
      </c>
      <c r="H562">
        <f>MONTH(Transactions[[#This Row],[Date]])</f>
        <v>8</v>
      </c>
      <c r="I562" t="str">
        <f>TEXT(Transactions[[#This Row],[Date]],"MMMM")</f>
        <v>August</v>
      </c>
      <c r="J562">
        <f>YEAR(Transactions[[#This Row],[Date]])</f>
        <v>2024</v>
      </c>
      <c r="K562" t="str">
        <f>TEXT(Transactions[[#This Row],[Date]],"MMMM YYYYY")</f>
        <v>August 2024</v>
      </c>
      <c r="L562" s="5">
        <f>IF(Transactions[[#This Row],[Type]]="Income",Transactions[[#This Row],[Amount]],-Transactions[[#This Row],[Amount]])</f>
        <v>-1957.61</v>
      </c>
      <c r="M562">
        <f>IF(Transactions[[#This Row],[Type]]="Income",1,0)</f>
        <v>0</v>
      </c>
    </row>
    <row r="563" spans="1:13" x14ac:dyDescent="0.3">
      <c r="A563" s="2">
        <v>45525</v>
      </c>
      <c r="B563" s="1" t="s">
        <v>268</v>
      </c>
      <c r="C563" t="s">
        <v>6</v>
      </c>
      <c r="D563" t="s">
        <v>31</v>
      </c>
      <c r="E563" t="s">
        <v>18</v>
      </c>
      <c r="F563" s="5">
        <v>1125.19</v>
      </c>
      <c r="G563" t="s">
        <v>19</v>
      </c>
      <c r="H563">
        <f>MONTH(Transactions[[#This Row],[Date]])</f>
        <v>8</v>
      </c>
      <c r="I563" t="str">
        <f>TEXT(Transactions[[#This Row],[Date]],"MMMM")</f>
        <v>August</v>
      </c>
      <c r="J563">
        <f>YEAR(Transactions[[#This Row],[Date]])</f>
        <v>2024</v>
      </c>
      <c r="K563" t="str">
        <f>TEXT(Transactions[[#This Row],[Date]],"MMMM YYYYY")</f>
        <v>August 2024</v>
      </c>
      <c r="L563" s="5">
        <f>IF(Transactions[[#This Row],[Type]]="Income",Transactions[[#This Row],[Amount]],-Transactions[[#This Row],[Amount]])</f>
        <v>-1125.19</v>
      </c>
      <c r="M563">
        <f>IF(Transactions[[#This Row],[Type]]="Income",1,0)</f>
        <v>0</v>
      </c>
    </row>
    <row r="564" spans="1:13" x14ac:dyDescent="0.3">
      <c r="A564" s="2">
        <v>45526</v>
      </c>
      <c r="B564" s="1" t="s">
        <v>398</v>
      </c>
      <c r="C564" t="s">
        <v>6</v>
      </c>
      <c r="D564" t="s">
        <v>34</v>
      </c>
      <c r="E564" t="s">
        <v>32</v>
      </c>
      <c r="F564" s="5">
        <v>3493.31</v>
      </c>
      <c r="G564" t="s">
        <v>9</v>
      </c>
      <c r="H564">
        <f>MONTH(Transactions[[#This Row],[Date]])</f>
        <v>8</v>
      </c>
      <c r="I564" t="str">
        <f>TEXT(Transactions[[#This Row],[Date]],"MMMM")</f>
        <v>August</v>
      </c>
      <c r="J564">
        <f>YEAR(Transactions[[#This Row],[Date]])</f>
        <v>2024</v>
      </c>
      <c r="K564" t="str">
        <f>TEXT(Transactions[[#This Row],[Date]],"MMMM YYYYY")</f>
        <v>August 2024</v>
      </c>
      <c r="L564" s="5">
        <f>IF(Transactions[[#This Row],[Type]]="Income",Transactions[[#This Row],[Amount]],-Transactions[[#This Row],[Amount]])</f>
        <v>-3493.31</v>
      </c>
      <c r="M564">
        <f>IF(Transactions[[#This Row],[Type]]="Income",1,0)</f>
        <v>0</v>
      </c>
    </row>
    <row r="565" spans="1:13" x14ac:dyDescent="0.3">
      <c r="A565" s="2">
        <v>45527</v>
      </c>
      <c r="B565" s="1" t="s">
        <v>599</v>
      </c>
      <c r="C565" t="s">
        <v>6</v>
      </c>
      <c r="D565" t="s">
        <v>16</v>
      </c>
      <c r="E565" t="s">
        <v>29</v>
      </c>
      <c r="F565" s="5">
        <v>4377.6000000000004</v>
      </c>
      <c r="G565" t="s">
        <v>9</v>
      </c>
      <c r="H565">
        <f>MONTH(Transactions[[#This Row],[Date]])</f>
        <v>8</v>
      </c>
      <c r="I565" t="str">
        <f>TEXT(Transactions[[#This Row],[Date]],"MMMM")</f>
        <v>August</v>
      </c>
      <c r="J565">
        <f>YEAR(Transactions[[#This Row],[Date]])</f>
        <v>2024</v>
      </c>
      <c r="K565" t="str">
        <f>TEXT(Transactions[[#This Row],[Date]],"MMMM YYYYY")</f>
        <v>August 2024</v>
      </c>
      <c r="L565" s="5">
        <f>IF(Transactions[[#This Row],[Type]]="Income",Transactions[[#This Row],[Amount]],-Transactions[[#This Row],[Amount]])</f>
        <v>-4377.6000000000004</v>
      </c>
      <c r="M565">
        <f>IF(Transactions[[#This Row],[Type]]="Income",1,0)</f>
        <v>0</v>
      </c>
    </row>
    <row r="566" spans="1:13" x14ac:dyDescent="0.3">
      <c r="A566" s="2">
        <v>45527</v>
      </c>
      <c r="B566" s="1" t="s">
        <v>598</v>
      </c>
      <c r="C566" t="s">
        <v>6</v>
      </c>
      <c r="D566" t="s">
        <v>34</v>
      </c>
      <c r="E566" t="s">
        <v>11</v>
      </c>
      <c r="F566" s="5">
        <v>947.53</v>
      </c>
      <c r="G566" t="s">
        <v>9</v>
      </c>
      <c r="H566">
        <f>MONTH(Transactions[[#This Row],[Date]])</f>
        <v>8</v>
      </c>
      <c r="I566" t="str">
        <f>TEXT(Transactions[[#This Row],[Date]],"MMMM")</f>
        <v>August</v>
      </c>
      <c r="J566">
        <f>YEAR(Transactions[[#This Row],[Date]])</f>
        <v>2024</v>
      </c>
      <c r="K566" t="str">
        <f>TEXT(Transactions[[#This Row],[Date]],"MMMM YYYYY")</f>
        <v>August 2024</v>
      </c>
      <c r="L566" s="5">
        <f>IF(Transactions[[#This Row],[Type]]="Income",Transactions[[#This Row],[Amount]],-Transactions[[#This Row],[Amount]])</f>
        <v>-947.53</v>
      </c>
      <c r="M566">
        <f>IF(Transactions[[#This Row],[Type]]="Income",1,0)</f>
        <v>0</v>
      </c>
    </row>
    <row r="567" spans="1:13" x14ac:dyDescent="0.3">
      <c r="A567" s="2">
        <v>45528</v>
      </c>
      <c r="B567" s="1" t="s">
        <v>373</v>
      </c>
      <c r="C567" t="s">
        <v>6</v>
      </c>
      <c r="D567" t="s">
        <v>31</v>
      </c>
      <c r="E567" t="s">
        <v>20</v>
      </c>
      <c r="F567" s="5">
        <v>2920.92</v>
      </c>
      <c r="G567" t="s">
        <v>12</v>
      </c>
      <c r="H567">
        <f>MONTH(Transactions[[#This Row],[Date]])</f>
        <v>8</v>
      </c>
      <c r="I567" t="str">
        <f>TEXT(Transactions[[#This Row],[Date]],"MMMM")</f>
        <v>August</v>
      </c>
      <c r="J567">
        <f>YEAR(Transactions[[#This Row],[Date]])</f>
        <v>2024</v>
      </c>
      <c r="K567" t="str">
        <f>TEXT(Transactions[[#This Row],[Date]],"MMMM YYYYY")</f>
        <v>August 2024</v>
      </c>
      <c r="L567" s="5">
        <f>IF(Transactions[[#This Row],[Type]]="Income",Transactions[[#This Row],[Amount]],-Transactions[[#This Row],[Amount]])</f>
        <v>-2920.92</v>
      </c>
      <c r="M567">
        <f>IF(Transactions[[#This Row],[Type]]="Income",1,0)</f>
        <v>0</v>
      </c>
    </row>
    <row r="568" spans="1:13" x14ac:dyDescent="0.3">
      <c r="A568" s="2">
        <v>45528</v>
      </c>
      <c r="B568" s="1" t="s">
        <v>68</v>
      </c>
      <c r="C568" t="s">
        <v>6</v>
      </c>
      <c r="D568" t="s">
        <v>34</v>
      </c>
      <c r="E568" t="s">
        <v>18</v>
      </c>
      <c r="F568" s="5">
        <v>3037.26</v>
      </c>
      <c r="G568" t="s">
        <v>19</v>
      </c>
      <c r="H568">
        <f>MONTH(Transactions[[#This Row],[Date]])</f>
        <v>8</v>
      </c>
      <c r="I568" t="str">
        <f>TEXT(Transactions[[#This Row],[Date]],"MMMM")</f>
        <v>August</v>
      </c>
      <c r="J568">
        <f>YEAR(Transactions[[#This Row],[Date]])</f>
        <v>2024</v>
      </c>
      <c r="K568" t="str">
        <f>TEXT(Transactions[[#This Row],[Date]],"MMMM YYYYY")</f>
        <v>August 2024</v>
      </c>
      <c r="L568" s="5">
        <f>IF(Transactions[[#This Row],[Type]]="Income",Transactions[[#This Row],[Amount]],-Transactions[[#This Row],[Amount]])</f>
        <v>-3037.26</v>
      </c>
      <c r="M568">
        <f>IF(Transactions[[#This Row],[Type]]="Income",1,0)</f>
        <v>0</v>
      </c>
    </row>
    <row r="569" spans="1:13" x14ac:dyDescent="0.3">
      <c r="A569" s="2">
        <v>45529</v>
      </c>
      <c r="B569" s="1" t="s">
        <v>600</v>
      </c>
      <c r="C569" t="s">
        <v>6</v>
      </c>
      <c r="D569" t="s">
        <v>7</v>
      </c>
      <c r="E569" t="s">
        <v>17</v>
      </c>
      <c r="F569" s="5">
        <v>2516.37</v>
      </c>
      <c r="G569" t="s">
        <v>19</v>
      </c>
      <c r="H569">
        <f>MONTH(Transactions[[#This Row],[Date]])</f>
        <v>8</v>
      </c>
      <c r="I569" t="str">
        <f>TEXT(Transactions[[#This Row],[Date]],"MMMM")</f>
        <v>August</v>
      </c>
      <c r="J569">
        <f>YEAR(Transactions[[#This Row],[Date]])</f>
        <v>2024</v>
      </c>
      <c r="K569" t="str">
        <f>TEXT(Transactions[[#This Row],[Date]],"MMMM YYYYY")</f>
        <v>August 2024</v>
      </c>
      <c r="L569" s="5">
        <f>IF(Transactions[[#This Row],[Type]]="Income",Transactions[[#This Row],[Amount]],-Transactions[[#This Row],[Amount]])</f>
        <v>-2516.37</v>
      </c>
      <c r="M569">
        <f>IF(Transactions[[#This Row],[Type]]="Income",1,0)</f>
        <v>0</v>
      </c>
    </row>
    <row r="570" spans="1:13" x14ac:dyDescent="0.3">
      <c r="A570" s="2">
        <v>45529</v>
      </c>
      <c r="B570" s="1" t="s">
        <v>601</v>
      </c>
      <c r="C570" t="s">
        <v>6</v>
      </c>
      <c r="D570" t="s">
        <v>16</v>
      </c>
      <c r="E570" t="s">
        <v>18</v>
      </c>
      <c r="F570" s="5">
        <v>1704.48</v>
      </c>
      <c r="G570" t="s">
        <v>19</v>
      </c>
      <c r="H570">
        <f>MONTH(Transactions[[#This Row],[Date]])</f>
        <v>8</v>
      </c>
      <c r="I570" t="str">
        <f>TEXT(Transactions[[#This Row],[Date]],"MMMM")</f>
        <v>August</v>
      </c>
      <c r="J570">
        <f>YEAR(Transactions[[#This Row],[Date]])</f>
        <v>2024</v>
      </c>
      <c r="K570" t="str">
        <f>TEXT(Transactions[[#This Row],[Date]],"MMMM YYYYY")</f>
        <v>August 2024</v>
      </c>
      <c r="L570" s="5">
        <f>IF(Transactions[[#This Row],[Type]]="Income",Transactions[[#This Row],[Amount]],-Transactions[[#This Row],[Amount]])</f>
        <v>-1704.48</v>
      </c>
      <c r="M570">
        <f>IF(Transactions[[#This Row],[Type]]="Income",1,0)</f>
        <v>0</v>
      </c>
    </row>
    <row r="571" spans="1:13" x14ac:dyDescent="0.3">
      <c r="A571" s="2">
        <v>45530</v>
      </c>
      <c r="B571" s="1" t="s">
        <v>602</v>
      </c>
      <c r="C571" t="s">
        <v>6</v>
      </c>
      <c r="D571" t="s">
        <v>22</v>
      </c>
      <c r="E571" t="s">
        <v>29</v>
      </c>
      <c r="F571" s="5">
        <v>3690.75</v>
      </c>
      <c r="G571" t="s">
        <v>9</v>
      </c>
      <c r="H571">
        <f>MONTH(Transactions[[#This Row],[Date]])</f>
        <v>8</v>
      </c>
      <c r="I571" t="str">
        <f>TEXT(Transactions[[#This Row],[Date]],"MMMM")</f>
        <v>August</v>
      </c>
      <c r="J571">
        <f>YEAR(Transactions[[#This Row],[Date]])</f>
        <v>2024</v>
      </c>
      <c r="K571" t="str">
        <f>TEXT(Transactions[[#This Row],[Date]],"MMMM YYYYY")</f>
        <v>August 2024</v>
      </c>
      <c r="L571" s="5">
        <f>IF(Transactions[[#This Row],[Type]]="Income",Transactions[[#This Row],[Amount]],-Transactions[[#This Row],[Amount]])</f>
        <v>-3690.75</v>
      </c>
      <c r="M571">
        <f>IF(Transactions[[#This Row],[Type]]="Income",1,0)</f>
        <v>0</v>
      </c>
    </row>
    <row r="572" spans="1:13" x14ac:dyDescent="0.3">
      <c r="A572" s="2">
        <v>45530</v>
      </c>
      <c r="B572" s="1" t="s">
        <v>215</v>
      </c>
      <c r="C572" t="s">
        <v>6</v>
      </c>
      <c r="D572" t="s">
        <v>34</v>
      </c>
      <c r="E572" t="s">
        <v>11</v>
      </c>
      <c r="F572" s="5">
        <v>2610.48</v>
      </c>
      <c r="G572" t="s">
        <v>23</v>
      </c>
      <c r="H572">
        <f>MONTH(Transactions[[#This Row],[Date]])</f>
        <v>8</v>
      </c>
      <c r="I572" t="str">
        <f>TEXT(Transactions[[#This Row],[Date]],"MMMM")</f>
        <v>August</v>
      </c>
      <c r="J572">
        <f>YEAR(Transactions[[#This Row],[Date]])</f>
        <v>2024</v>
      </c>
      <c r="K572" t="str">
        <f>TEXT(Transactions[[#This Row],[Date]],"MMMM YYYYY")</f>
        <v>August 2024</v>
      </c>
      <c r="L572" s="5">
        <f>IF(Transactions[[#This Row],[Type]]="Income",Transactions[[#This Row],[Amount]],-Transactions[[#This Row],[Amount]])</f>
        <v>-2610.48</v>
      </c>
      <c r="M572">
        <f>IF(Transactions[[#This Row],[Type]]="Income",1,0)</f>
        <v>0</v>
      </c>
    </row>
    <row r="573" spans="1:13" x14ac:dyDescent="0.3">
      <c r="A573" s="2">
        <v>45531</v>
      </c>
      <c r="B573" s="1" t="s">
        <v>111</v>
      </c>
      <c r="C573" t="s">
        <v>6</v>
      </c>
      <c r="D573" t="s">
        <v>31</v>
      </c>
      <c r="E573" t="s">
        <v>21</v>
      </c>
      <c r="F573" s="5">
        <v>4668.91</v>
      </c>
      <c r="G573" t="s">
        <v>9</v>
      </c>
      <c r="H573">
        <f>MONTH(Transactions[[#This Row],[Date]])</f>
        <v>8</v>
      </c>
      <c r="I573" t="str">
        <f>TEXT(Transactions[[#This Row],[Date]],"MMMM")</f>
        <v>August</v>
      </c>
      <c r="J573">
        <f>YEAR(Transactions[[#This Row],[Date]])</f>
        <v>2024</v>
      </c>
      <c r="K573" t="str">
        <f>TEXT(Transactions[[#This Row],[Date]],"MMMM YYYYY")</f>
        <v>August 2024</v>
      </c>
      <c r="L573" s="5">
        <f>IF(Transactions[[#This Row],[Type]]="Income",Transactions[[#This Row],[Amount]],-Transactions[[#This Row],[Amount]])</f>
        <v>-4668.91</v>
      </c>
      <c r="M573">
        <f>IF(Transactions[[#This Row],[Type]]="Income",1,0)</f>
        <v>0</v>
      </c>
    </row>
    <row r="574" spans="1:13" x14ac:dyDescent="0.3">
      <c r="A574" s="2">
        <v>45531</v>
      </c>
      <c r="B574" s="1" t="s">
        <v>603</v>
      </c>
      <c r="C574" t="s">
        <v>6</v>
      </c>
      <c r="D574" t="s">
        <v>22</v>
      </c>
      <c r="E574" t="s">
        <v>30</v>
      </c>
      <c r="F574" s="5">
        <v>3011.22</v>
      </c>
      <c r="G574" t="s">
        <v>12</v>
      </c>
      <c r="H574">
        <f>MONTH(Transactions[[#This Row],[Date]])</f>
        <v>8</v>
      </c>
      <c r="I574" t="str">
        <f>TEXT(Transactions[[#This Row],[Date]],"MMMM")</f>
        <v>August</v>
      </c>
      <c r="J574">
        <f>YEAR(Transactions[[#This Row],[Date]])</f>
        <v>2024</v>
      </c>
      <c r="K574" t="str">
        <f>TEXT(Transactions[[#This Row],[Date]],"MMMM YYYYY")</f>
        <v>August 2024</v>
      </c>
      <c r="L574" s="5">
        <f>IF(Transactions[[#This Row],[Type]]="Income",Transactions[[#This Row],[Amount]],-Transactions[[#This Row],[Amount]])</f>
        <v>-3011.22</v>
      </c>
      <c r="M574">
        <f>IF(Transactions[[#This Row],[Type]]="Income",1,0)</f>
        <v>0</v>
      </c>
    </row>
    <row r="575" spans="1:13" x14ac:dyDescent="0.3">
      <c r="A575" s="2">
        <v>45532</v>
      </c>
      <c r="B575" s="1" t="s">
        <v>243</v>
      </c>
      <c r="C575" t="s">
        <v>6</v>
      </c>
      <c r="D575" t="s">
        <v>24</v>
      </c>
      <c r="E575" t="s">
        <v>11</v>
      </c>
      <c r="F575" s="5">
        <v>2506.02</v>
      </c>
      <c r="G575" t="s">
        <v>12</v>
      </c>
      <c r="H575">
        <f>MONTH(Transactions[[#This Row],[Date]])</f>
        <v>8</v>
      </c>
      <c r="I575" t="str">
        <f>TEXT(Transactions[[#This Row],[Date]],"MMMM")</f>
        <v>August</v>
      </c>
      <c r="J575">
        <f>YEAR(Transactions[[#This Row],[Date]])</f>
        <v>2024</v>
      </c>
      <c r="K575" t="str">
        <f>TEXT(Transactions[[#This Row],[Date]],"MMMM YYYYY")</f>
        <v>August 2024</v>
      </c>
      <c r="L575" s="5">
        <f>IF(Transactions[[#This Row],[Type]]="Income",Transactions[[#This Row],[Amount]],-Transactions[[#This Row],[Amount]])</f>
        <v>-2506.02</v>
      </c>
      <c r="M575">
        <f>IF(Transactions[[#This Row],[Type]]="Income",1,0)</f>
        <v>0</v>
      </c>
    </row>
    <row r="576" spans="1:13" x14ac:dyDescent="0.3">
      <c r="A576" s="2">
        <v>45533</v>
      </c>
      <c r="B576" s="1" t="s">
        <v>604</v>
      </c>
      <c r="C576" t="s">
        <v>6</v>
      </c>
      <c r="D576" t="s">
        <v>34</v>
      </c>
      <c r="E576" t="s">
        <v>8</v>
      </c>
      <c r="F576" s="5">
        <v>3712.93</v>
      </c>
      <c r="G576" t="s">
        <v>19</v>
      </c>
      <c r="H576">
        <f>MONTH(Transactions[[#This Row],[Date]])</f>
        <v>8</v>
      </c>
      <c r="I576" t="str">
        <f>TEXT(Transactions[[#This Row],[Date]],"MMMM")</f>
        <v>August</v>
      </c>
      <c r="J576">
        <f>YEAR(Transactions[[#This Row],[Date]])</f>
        <v>2024</v>
      </c>
      <c r="K576" t="str">
        <f>TEXT(Transactions[[#This Row],[Date]],"MMMM YYYYY")</f>
        <v>August 2024</v>
      </c>
      <c r="L576" s="5">
        <f>IF(Transactions[[#This Row],[Type]]="Income",Transactions[[#This Row],[Amount]],-Transactions[[#This Row],[Amount]])</f>
        <v>-3712.93</v>
      </c>
      <c r="M576">
        <f>IF(Transactions[[#This Row],[Type]]="Income",1,0)</f>
        <v>0</v>
      </c>
    </row>
    <row r="577" spans="1:13" x14ac:dyDescent="0.3">
      <c r="A577" s="2">
        <v>45533</v>
      </c>
      <c r="B577" s="1" t="s">
        <v>212</v>
      </c>
      <c r="C577" t="s">
        <v>6</v>
      </c>
      <c r="D577" t="s">
        <v>26</v>
      </c>
      <c r="E577" t="s">
        <v>21</v>
      </c>
      <c r="F577" s="5">
        <v>2849.47</v>
      </c>
      <c r="G577" t="s">
        <v>19</v>
      </c>
      <c r="H577">
        <f>MONTH(Transactions[[#This Row],[Date]])</f>
        <v>8</v>
      </c>
      <c r="I577" t="str">
        <f>TEXT(Transactions[[#This Row],[Date]],"MMMM")</f>
        <v>August</v>
      </c>
      <c r="J577">
        <f>YEAR(Transactions[[#This Row],[Date]])</f>
        <v>2024</v>
      </c>
      <c r="K577" t="str">
        <f>TEXT(Transactions[[#This Row],[Date]],"MMMM YYYYY")</f>
        <v>August 2024</v>
      </c>
      <c r="L577" s="5">
        <f>IF(Transactions[[#This Row],[Type]]="Income",Transactions[[#This Row],[Amount]],-Transactions[[#This Row],[Amount]])</f>
        <v>-2849.47</v>
      </c>
      <c r="M577">
        <f>IF(Transactions[[#This Row],[Type]]="Income",1,0)</f>
        <v>0</v>
      </c>
    </row>
    <row r="578" spans="1:13" x14ac:dyDescent="0.3">
      <c r="A578" s="2">
        <v>45533</v>
      </c>
      <c r="B578" s="1" t="s">
        <v>132</v>
      </c>
      <c r="C578" t="s">
        <v>6</v>
      </c>
      <c r="D578" t="s">
        <v>22</v>
      </c>
      <c r="E578" t="s">
        <v>8</v>
      </c>
      <c r="F578" s="5">
        <v>169.75</v>
      </c>
      <c r="G578" t="s">
        <v>19</v>
      </c>
      <c r="H578">
        <f>MONTH(Transactions[[#This Row],[Date]])</f>
        <v>8</v>
      </c>
      <c r="I578" t="str">
        <f>TEXT(Transactions[[#This Row],[Date]],"MMMM")</f>
        <v>August</v>
      </c>
      <c r="J578">
        <f>YEAR(Transactions[[#This Row],[Date]])</f>
        <v>2024</v>
      </c>
      <c r="K578" t="str">
        <f>TEXT(Transactions[[#This Row],[Date]],"MMMM YYYYY")</f>
        <v>August 2024</v>
      </c>
      <c r="L578" s="5">
        <f>IF(Transactions[[#This Row],[Type]]="Income",Transactions[[#This Row],[Amount]],-Transactions[[#This Row],[Amount]])</f>
        <v>-169.75</v>
      </c>
      <c r="M578">
        <f>IF(Transactions[[#This Row],[Type]]="Income",1,0)</f>
        <v>0</v>
      </c>
    </row>
    <row r="579" spans="1:13" x14ac:dyDescent="0.3">
      <c r="A579" s="2">
        <v>45534</v>
      </c>
      <c r="B579" s="1" t="s">
        <v>302</v>
      </c>
      <c r="C579" t="s">
        <v>6</v>
      </c>
      <c r="D579" t="s">
        <v>28</v>
      </c>
      <c r="E579" t="s">
        <v>30</v>
      </c>
      <c r="F579" s="5">
        <v>4651.6000000000004</v>
      </c>
      <c r="G579" t="s">
        <v>12</v>
      </c>
      <c r="H579">
        <f>MONTH(Transactions[[#This Row],[Date]])</f>
        <v>8</v>
      </c>
      <c r="I579" t="str">
        <f>TEXT(Transactions[[#This Row],[Date]],"MMMM")</f>
        <v>August</v>
      </c>
      <c r="J579">
        <f>YEAR(Transactions[[#This Row],[Date]])</f>
        <v>2024</v>
      </c>
      <c r="K579" t="str">
        <f>TEXT(Transactions[[#This Row],[Date]],"MMMM YYYYY")</f>
        <v>August 2024</v>
      </c>
      <c r="L579" s="5">
        <f>IF(Transactions[[#This Row],[Type]]="Income",Transactions[[#This Row],[Amount]],-Transactions[[#This Row],[Amount]])</f>
        <v>-4651.6000000000004</v>
      </c>
      <c r="M579">
        <f>IF(Transactions[[#This Row],[Type]]="Income",1,0)</f>
        <v>0</v>
      </c>
    </row>
    <row r="580" spans="1:13" x14ac:dyDescent="0.3">
      <c r="A580" s="2">
        <v>45534</v>
      </c>
      <c r="B580" s="1" t="s">
        <v>605</v>
      </c>
      <c r="C580" t="s">
        <v>6</v>
      </c>
      <c r="D580" t="s">
        <v>33</v>
      </c>
      <c r="E580" t="s">
        <v>27</v>
      </c>
      <c r="F580" s="5">
        <v>4271</v>
      </c>
      <c r="G580" t="s">
        <v>19</v>
      </c>
      <c r="H580">
        <f>MONTH(Transactions[[#This Row],[Date]])</f>
        <v>8</v>
      </c>
      <c r="I580" t="str">
        <f>TEXT(Transactions[[#This Row],[Date]],"MMMM")</f>
        <v>August</v>
      </c>
      <c r="J580">
        <f>YEAR(Transactions[[#This Row],[Date]])</f>
        <v>2024</v>
      </c>
      <c r="K580" t="str">
        <f>TEXT(Transactions[[#This Row],[Date]],"MMMM YYYYY")</f>
        <v>August 2024</v>
      </c>
      <c r="L580" s="5">
        <f>IF(Transactions[[#This Row],[Type]]="Income",Transactions[[#This Row],[Amount]],-Transactions[[#This Row],[Amount]])</f>
        <v>-4271</v>
      </c>
      <c r="M580">
        <f>IF(Transactions[[#This Row],[Type]]="Income",1,0)</f>
        <v>0</v>
      </c>
    </row>
    <row r="581" spans="1:13" x14ac:dyDescent="0.3">
      <c r="A581" s="2">
        <v>45535</v>
      </c>
      <c r="B581" s="1" t="s">
        <v>606</v>
      </c>
      <c r="C581" t="s">
        <v>6</v>
      </c>
      <c r="D581" t="s">
        <v>16</v>
      </c>
      <c r="E581" t="s">
        <v>29</v>
      </c>
      <c r="F581" s="5">
        <v>4524.37</v>
      </c>
      <c r="G581" t="s">
        <v>12</v>
      </c>
      <c r="H581">
        <f>MONTH(Transactions[[#This Row],[Date]])</f>
        <v>8</v>
      </c>
      <c r="I581" t="str">
        <f>TEXT(Transactions[[#This Row],[Date]],"MMMM")</f>
        <v>August</v>
      </c>
      <c r="J581">
        <f>YEAR(Transactions[[#This Row],[Date]])</f>
        <v>2024</v>
      </c>
      <c r="K581" t="str">
        <f>TEXT(Transactions[[#This Row],[Date]],"MMMM YYYYY")</f>
        <v>August 2024</v>
      </c>
      <c r="L581" s="5">
        <f>IF(Transactions[[#This Row],[Type]]="Income",Transactions[[#This Row],[Amount]],-Transactions[[#This Row],[Amount]])</f>
        <v>-4524.37</v>
      </c>
      <c r="M581">
        <f>IF(Transactions[[#This Row],[Type]]="Income",1,0)</f>
        <v>0</v>
      </c>
    </row>
    <row r="582" spans="1:13" x14ac:dyDescent="0.3">
      <c r="A582" s="2">
        <v>45535</v>
      </c>
      <c r="B582" s="1" t="s">
        <v>431</v>
      </c>
      <c r="C582" t="s">
        <v>6</v>
      </c>
      <c r="D582" t="s">
        <v>22</v>
      </c>
      <c r="E582" t="s">
        <v>20</v>
      </c>
      <c r="F582" s="5">
        <v>2430.48</v>
      </c>
      <c r="G582" t="s">
        <v>9</v>
      </c>
      <c r="H582">
        <f>MONTH(Transactions[[#This Row],[Date]])</f>
        <v>8</v>
      </c>
      <c r="I582" t="str">
        <f>TEXT(Transactions[[#This Row],[Date]],"MMMM")</f>
        <v>August</v>
      </c>
      <c r="J582">
        <f>YEAR(Transactions[[#This Row],[Date]])</f>
        <v>2024</v>
      </c>
      <c r="K582" t="str">
        <f>TEXT(Transactions[[#This Row],[Date]],"MMMM YYYYY")</f>
        <v>August 2024</v>
      </c>
      <c r="L582" s="5">
        <f>IF(Transactions[[#This Row],[Type]]="Income",Transactions[[#This Row],[Amount]],-Transactions[[#This Row],[Amount]])</f>
        <v>-2430.48</v>
      </c>
      <c r="M582">
        <f>IF(Transactions[[#This Row],[Type]]="Income",1,0)</f>
        <v>0</v>
      </c>
    </row>
    <row r="583" spans="1:13" x14ac:dyDescent="0.3">
      <c r="A583" s="2">
        <v>45535</v>
      </c>
      <c r="B583" s="1" t="s">
        <v>41</v>
      </c>
      <c r="C583" t="s">
        <v>6</v>
      </c>
      <c r="D583" t="s">
        <v>24</v>
      </c>
      <c r="E583" t="s">
        <v>20</v>
      </c>
      <c r="F583" s="5">
        <v>3544.79</v>
      </c>
      <c r="G583" t="s">
        <v>19</v>
      </c>
      <c r="H583">
        <f>MONTH(Transactions[[#This Row],[Date]])</f>
        <v>8</v>
      </c>
      <c r="I583" t="str">
        <f>TEXT(Transactions[[#This Row],[Date]],"MMMM")</f>
        <v>August</v>
      </c>
      <c r="J583">
        <f>YEAR(Transactions[[#This Row],[Date]])</f>
        <v>2024</v>
      </c>
      <c r="K583" t="str">
        <f>TEXT(Transactions[[#This Row],[Date]],"MMMM YYYYY")</f>
        <v>August 2024</v>
      </c>
      <c r="L583" s="5">
        <f>IF(Transactions[[#This Row],[Type]]="Income",Transactions[[#This Row],[Amount]],-Transactions[[#This Row],[Amount]])</f>
        <v>-3544.79</v>
      </c>
      <c r="M583">
        <f>IF(Transactions[[#This Row],[Type]]="Income",1,0)</f>
        <v>0</v>
      </c>
    </row>
    <row r="584" spans="1:13" x14ac:dyDescent="0.3">
      <c r="A584" s="2">
        <v>45536</v>
      </c>
      <c r="B584" s="1" t="s">
        <v>118</v>
      </c>
      <c r="C584" t="s">
        <v>6</v>
      </c>
      <c r="D584" t="s">
        <v>7</v>
      </c>
      <c r="E584" t="s">
        <v>11</v>
      </c>
      <c r="F584" s="5">
        <v>3839.29</v>
      </c>
      <c r="G584" t="s">
        <v>19</v>
      </c>
      <c r="H584">
        <f>MONTH(Transactions[[#This Row],[Date]])</f>
        <v>9</v>
      </c>
      <c r="I584" t="str">
        <f>TEXT(Transactions[[#This Row],[Date]],"MMMM")</f>
        <v>September</v>
      </c>
      <c r="J584">
        <f>YEAR(Transactions[[#This Row],[Date]])</f>
        <v>2024</v>
      </c>
      <c r="K584" t="str">
        <f>TEXT(Transactions[[#This Row],[Date]],"MMMM YYYYY")</f>
        <v>September 2024</v>
      </c>
      <c r="L584" s="5">
        <f>IF(Transactions[[#This Row],[Type]]="Income",Transactions[[#This Row],[Amount]],-Transactions[[#This Row],[Amount]])</f>
        <v>-3839.29</v>
      </c>
      <c r="M584">
        <f>IF(Transactions[[#This Row],[Type]]="Income",1,0)</f>
        <v>0</v>
      </c>
    </row>
    <row r="585" spans="1:13" x14ac:dyDescent="0.3">
      <c r="A585" s="2">
        <v>45536</v>
      </c>
      <c r="B585" s="1" t="s">
        <v>139</v>
      </c>
      <c r="C585" t="s">
        <v>13</v>
      </c>
      <c r="D585" t="s">
        <v>36</v>
      </c>
      <c r="E585" t="s">
        <v>14</v>
      </c>
      <c r="F585" s="5">
        <v>70500.37</v>
      </c>
      <c r="G585" t="s">
        <v>15</v>
      </c>
      <c r="H585">
        <f>MONTH(Transactions[[#This Row],[Date]])</f>
        <v>9</v>
      </c>
      <c r="I585" t="str">
        <f>TEXT(Transactions[[#This Row],[Date]],"MMMM")</f>
        <v>September</v>
      </c>
      <c r="J585">
        <f>YEAR(Transactions[[#This Row],[Date]])</f>
        <v>2024</v>
      </c>
      <c r="K585" t="str">
        <f>TEXT(Transactions[[#This Row],[Date]],"MMMM YYYYY")</f>
        <v>September 2024</v>
      </c>
      <c r="L585" s="5">
        <f>IF(Transactions[[#This Row],[Type]]="Income",Transactions[[#This Row],[Amount]],-Transactions[[#This Row],[Amount]])</f>
        <v>70500.37</v>
      </c>
      <c r="M585">
        <f>IF(Transactions[[#This Row],[Type]]="Income",1,0)</f>
        <v>1</v>
      </c>
    </row>
    <row r="586" spans="1:13" x14ac:dyDescent="0.3">
      <c r="A586" s="2">
        <v>45537</v>
      </c>
      <c r="B586" s="1" t="s">
        <v>607</v>
      </c>
      <c r="C586" t="s">
        <v>6</v>
      </c>
      <c r="D586" t="s">
        <v>26</v>
      </c>
      <c r="E586" t="s">
        <v>21</v>
      </c>
      <c r="F586" s="5">
        <v>3769.31</v>
      </c>
      <c r="G586" t="s">
        <v>23</v>
      </c>
      <c r="H586">
        <f>MONTH(Transactions[[#This Row],[Date]])</f>
        <v>9</v>
      </c>
      <c r="I586" t="str">
        <f>TEXT(Transactions[[#This Row],[Date]],"MMMM")</f>
        <v>September</v>
      </c>
      <c r="J586">
        <f>YEAR(Transactions[[#This Row],[Date]])</f>
        <v>2024</v>
      </c>
      <c r="K586" t="str">
        <f>TEXT(Transactions[[#This Row],[Date]],"MMMM YYYYY")</f>
        <v>September 2024</v>
      </c>
      <c r="L586" s="5">
        <f>IF(Transactions[[#This Row],[Type]]="Income",Transactions[[#This Row],[Amount]],-Transactions[[#This Row],[Amount]])</f>
        <v>-3769.31</v>
      </c>
      <c r="M586">
        <f>IF(Transactions[[#This Row],[Type]]="Income",1,0)</f>
        <v>0</v>
      </c>
    </row>
    <row r="587" spans="1:13" x14ac:dyDescent="0.3">
      <c r="A587" s="2">
        <v>45537</v>
      </c>
      <c r="B587" s="1" t="s">
        <v>216</v>
      </c>
      <c r="C587" t="s">
        <v>6</v>
      </c>
      <c r="D587" t="s">
        <v>24</v>
      </c>
      <c r="E587" t="s">
        <v>20</v>
      </c>
      <c r="F587" s="5">
        <v>391.34</v>
      </c>
      <c r="G587" t="s">
        <v>23</v>
      </c>
      <c r="H587">
        <f>MONTH(Transactions[[#This Row],[Date]])</f>
        <v>9</v>
      </c>
      <c r="I587" t="str">
        <f>TEXT(Transactions[[#This Row],[Date]],"MMMM")</f>
        <v>September</v>
      </c>
      <c r="J587">
        <f>YEAR(Transactions[[#This Row],[Date]])</f>
        <v>2024</v>
      </c>
      <c r="K587" t="str">
        <f>TEXT(Transactions[[#This Row],[Date]],"MMMM YYYYY")</f>
        <v>September 2024</v>
      </c>
      <c r="L587" s="5">
        <f>IF(Transactions[[#This Row],[Type]]="Income",Transactions[[#This Row],[Amount]],-Transactions[[#This Row],[Amount]])</f>
        <v>-391.34</v>
      </c>
      <c r="M587">
        <f>IF(Transactions[[#This Row],[Type]]="Income",1,0)</f>
        <v>0</v>
      </c>
    </row>
    <row r="588" spans="1:13" x14ac:dyDescent="0.3">
      <c r="A588" s="2">
        <v>45538</v>
      </c>
      <c r="B588" s="1" t="s">
        <v>464</v>
      </c>
      <c r="C588" t="s">
        <v>6</v>
      </c>
      <c r="D588" t="s">
        <v>28</v>
      </c>
      <c r="E588" t="s">
        <v>29</v>
      </c>
      <c r="F588" s="5">
        <v>1272.55</v>
      </c>
      <c r="G588" t="s">
        <v>23</v>
      </c>
      <c r="H588">
        <f>MONTH(Transactions[[#This Row],[Date]])</f>
        <v>9</v>
      </c>
      <c r="I588" t="str">
        <f>TEXT(Transactions[[#This Row],[Date]],"MMMM")</f>
        <v>September</v>
      </c>
      <c r="J588">
        <f>YEAR(Transactions[[#This Row],[Date]])</f>
        <v>2024</v>
      </c>
      <c r="K588" t="str">
        <f>TEXT(Transactions[[#This Row],[Date]],"MMMM YYYYY")</f>
        <v>September 2024</v>
      </c>
      <c r="L588" s="5">
        <f>IF(Transactions[[#This Row],[Type]]="Income",Transactions[[#This Row],[Amount]],-Transactions[[#This Row],[Amount]])</f>
        <v>-1272.55</v>
      </c>
      <c r="M588">
        <f>IF(Transactions[[#This Row],[Type]]="Income",1,0)</f>
        <v>0</v>
      </c>
    </row>
    <row r="589" spans="1:13" x14ac:dyDescent="0.3">
      <c r="A589" s="2">
        <v>45538</v>
      </c>
      <c r="B589" s="1" t="s">
        <v>608</v>
      </c>
      <c r="C589" t="s">
        <v>6</v>
      </c>
      <c r="D589" t="s">
        <v>7</v>
      </c>
      <c r="E589" t="s">
        <v>27</v>
      </c>
      <c r="F589" s="5">
        <v>1396.15</v>
      </c>
      <c r="G589" t="s">
        <v>19</v>
      </c>
      <c r="H589">
        <f>MONTH(Transactions[[#This Row],[Date]])</f>
        <v>9</v>
      </c>
      <c r="I589" t="str">
        <f>TEXT(Transactions[[#This Row],[Date]],"MMMM")</f>
        <v>September</v>
      </c>
      <c r="J589">
        <f>YEAR(Transactions[[#This Row],[Date]])</f>
        <v>2024</v>
      </c>
      <c r="K589" t="str">
        <f>TEXT(Transactions[[#This Row],[Date]],"MMMM YYYYY")</f>
        <v>September 2024</v>
      </c>
      <c r="L589" s="5">
        <f>IF(Transactions[[#This Row],[Type]]="Income",Transactions[[#This Row],[Amount]],-Transactions[[#This Row],[Amount]])</f>
        <v>-1396.15</v>
      </c>
      <c r="M589">
        <f>IF(Transactions[[#This Row],[Type]]="Income",1,0)</f>
        <v>0</v>
      </c>
    </row>
    <row r="590" spans="1:13" x14ac:dyDescent="0.3">
      <c r="A590" s="2">
        <v>45539</v>
      </c>
      <c r="B590" s="1" t="s">
        <v>304</v>
      </c>
      <c r="C590" t="s">
        <v>6</v>
      </c>
      <c r="D590" t="s">
        <v>26</v>
      </c>
      <c r="E590" t="s">
        <v>20</v>
      </c>
      <c r="F590" s="5">
        <v>2685.48</v>
      </c>
      <c r="G590" t="s">
        <v>9</v>
      </c>
      <c r="H590">
        <f>MONTH(Transactions[[#This Row],[Date]])</f>
        <v>9</v>
      </c>
      <c r="I590" t="str">
        <f>TEXT(Transactions[[#This Row],[Date]],"MMMM")</f>
        <v>September</v>
      </c>
      <c r="J590">
        <f>YEAR(Transactions[[#This Row],[Date]])</f>
        <v>2024</v>
      </c>
      <c r="K590" t="str">
        <f>TEXT(Transactions[[#This Row],[Date]],"MMMM YYYYY")</f>
        <v>September 2024</v>
      </c>
      <c r="L590" s="5">
        <f>IF(Transactions[[#This Row],[Type]]="Income",Transactions[[#This Row],[Amount]],-Transactions[[#This Row],[Amount]])</f>
        <v>-2685.48</v>
      </c>
      <c r="M590">
        <f>IF(Transactions[[#This Row],[Type]]="Income",1,0)</f>
        <v>0</v>
      </c>
    </row>
    <row r="591" spans="1:13" x14ac:dyDescent="0.3">
      <c r="A591" s="2">
        <v>45539</v>
      </c>
      <c r="B591" s="1" t="s">
        <v>609</v>
      </c>
      <c r="C591" t="s">
        <v>6</v>
      </c>
      <c r="D591" t="s">
        <v>10</v>
      </c>
      <c r="E591" t="s">
        <v>8</v>
      </c>
      <c r="F591" s="5">
        <v>360.13</v>
      </c>
      <c r="G591" t="s">
        <v>19</v>
      </c>
      <c r="H591">
        <f>MONTH(Transactions[[#This Row],[Date]])</f>
        <v>9</v>
      </c>
      <c r="I591" t="str">
        <f>TEXT(Transactions[[#This Row],[Date]],"MMMM")</f>
        <v>September</v>
      </c>
      <c r="J591">
        <f>YEAR(Transactions[[#This Row],[Date]])</f>
        <v>2024</v>
      </c>
      <c r="K591" t="str">
        <f>TEXT(Transactions[[#This Row],[Date]],"MMMM YYYYY")</f>
        <v>September 2024</v>
      </c>
      <c r="L591" s="5">
        <f>IF(Transactions[[#This Row],[Type]]="Income",Transactions[[#This Row],[Amount]],-Transactions[[#This Row],[Amount]])</f>
        <v>-360.13</v>
      </c>
      <c r="M591">
        <f>IF(Transactions[[#This Row],[Type]]="Income",1,0)</f>
        <v>0</v>
      </c>
    </row>
    <row r="592" spans="1:13" x14ac:dyDescent="0.3">
      <c r="A592" s="2">
        <v>45539</v>
      </c>
      <c r="B592" s="1" t="s">
        <v>610</v>
      </c>
      <c r="C592" t="s">
        <v>6</v>
      </c>
      <c r="D592" t="s">
        <v>24</v>
      </c>
      <c r="E592" t="s">
        <v>32</v>
      </c>
      <c r="F592" s="5">
        <v>373.56</v>
      </c>
      <c r="G592" t="s">
        <v>9</v>
      </c>
      <c r="H592">
        <f>MONTH(Transactions[[#This Row],[Date]])</f>
        <v>9</v>
      </c>
      <c r="I592" t="str">
        <f>TEXT(Transactions[[#This Row],[Date]],"MMMM")</f>
        <v>September</v>
      </c>
      <c r="J592">
        <f>YEAR(Transactions[[#This Row],[Date]])</f>
        <v>2024</v>
      </c>
      <c r="K592" t="str">
        <f>TEXT(Transactions[[#This Row],[Date]],"MMMM YYYYY")</f>
        <v>September 2024</v>
      </c>
      <c r="L592" s="5">
        <f>IF(Transactions[[#This Row],[Type]]="Income",Transactions[[#This Row],[Amount]],-Transactions[[#This Row],[Amount]])</f>
        <v>-373.56</v>
      </c>
      <c r="M592">
        <f>IF(Transactions[[#This Row],[Type]]="Income",1,0)</f>
        <v>0</v>
      </c>
    </row>
    <row r="593" spans="1:13" x14ac:dyDescent="0.3">
      <c r="A593" s="2">
        <v>45540</v>
      </c>
      <c r="B593" s="1" t="s">
        <v>611</v>
      </c>
      <c r="C593" t="s">
        <v>6</v>
      </c>
      <c r="D593" t="s">
        <v>24</v>
      </c>
      <c r="E593" t="s">
        <v>21</v>
      </c>
      <c r="F593" s="5">
        <v>2497.6799999999998</v>
      </c>
      <c r="G593" t="s">
        <v>9</v>
      </c>
      <c r="H593">
        <f>MONTH(Transactions[[#This Row],[Date]])</f>
        <v>9</v>
      </c>
      <c r="I593" t="str">
        <f>TEXT(Transactions[[#This Row],[Date]],"MMMM")</f>
        <v>September</v>
      </c>
      <c r="J593">
        <f>YEAR(Transactions[[#This Row],[Date]])</f>
        <v>2024</v>
      </c>
      <c r="K593" t="str">
        <f>TEXT(Transactions[[#This Row],[Date]],"MMMM YYYYY")</f>
        <v>September 2024</v>
      </c>
      <c r="L593" s="5">
        <f>IF(Transactions[[#This Row],[Type]]="Income",Transactions[[#This Row],[Amount]],-Transactions[[#This Row],[Amount]])</f>
        <v>-2497.6799999999998</v>
      </c>
      <c r="M593">
        <f>IF(Transactions[[#This Row],[Type]]="Income",1,0)</f>
        <v>0</v>
      </c>
    </row>
    <row r="594" spans="1:13" x14ac:dyDescent="0.3">
      <c r="A594" s="2">
        <v>45540</v>
      </c>
      <c r="B594" s="1" t="s">
        <v>159</v>
      </c>
      <c r="C594" t="s">
        <v>6</v>
      </c>
      <c r="D594" t="s">
        <v>35</v>
      </c>
      <c r="E594" t="s">
        <v>29</v>
      </c>
      <c r="F594" s="5">
        <v>1997.57</v>
      </c>
      <c r="G594" t="s">
        <v>19</v>
      </c>
      <c r="H594">
        <f>MONTH(Transactions[[#This Row],[Date]])</f>
        <v>9</v>
      </c>
      <c r="I594" t="str">
        <f>TEXT(Transactions[[#This Row],[Date]],"MMMM")</f>
        <v>September</v>
      </c>
      <c r="J594">
        <f>YEAR(Transactions[[#This Row],[Date]])</f>
        <v>2024</v>
      </c>
      <c r="K594" t="str">
        <f>TEXT(Transactions[[#This Row],[Date]],"MMMM YYYYY")</f>
        <v>September 2024</v>
      </c>
      <c r="L594" s="5">
        <f>IF(Transactions[[#This Row],[Type]]="Income",Transactions[[#This Row],[Amount]],-Transactions[[#This Row],[Amount]])</f>
        <v>-1997.57</v>
      </c>
      <c r="M594">
        <f>IF(Transactions[[#This Row],[Type]]="Income",1,0)</f>
        <v>0</v>
      </c>
    </row>
    <row r="595" spans="1:13" x14ac:dyDescent="0.3">
      <c r="A595" s="2">
        <v>45540</v>
      </c>
      <c r="B595" s="1" t="s">
        <v>252</v>
      </c>
      <c r="C595" t="s">
        <v>6</v>
      </c>
      <c r="D595" t="s">
        <v>22</v>
      </c>
      <c r="E595" t="s">
        <v>25</v>
      </c>
      <c r="F595" s="5">
        <v>3675.62</v>
      </c>
      <c r="G595" t="s">
        <v>12</v>
      </c>
      <c r="H595">
        <f>MONTH(Transactions[[#This Row],[Date]])</f>
        <v>9</v>
      </c>
      <c r="I595" t="str">
        <f>TEXT(Transactions[[#This Row],[Date]],"MMMM")</f>
        <v>September</v>
      </c>
      <c r="J595">
        <f>YEAR(Transactions[[#This Row],[Date]])</f>
        <v>2024</v>
      </c>
      <c r="K595" t="str">
        <f>TEXT(Transactions[[#This Row],[Date]],"MMMM YYYYY")</f>
        <v>September 2024</v>
      </c>
      <c r="L595" s="5">
        <f>IF(Transactions[[#This Row],[Type]]="Income",Transactions[[#This Row],[Amount]],-Transactions[[#This Row],[Amount]])</f>
        <v>-3675.62</v>
      </c>
      <c r="M595">
        <f>IF(Transactions[[#This Row],[Type]]="Income",1,0)</f>
        <v>0</v>
      </c>
    </row>
    <row r="596" spans="1:13" x14ac:dyDescent="0.3">
      <c r="A596" s="2">
        <v>45541</v>
      </c>
      <c r="B596" s="1" t="s">
        <v>612</v>
      </c>
      <c r="C596" t="s">
        <v>6</v>
      </c>
      <c r="D596" t="s">
        <v>22</v>
      </c>
      <c r="E596" t="s">
        <v>17</v>
      </c>
      <c r="F596" s="5">
        <v>4861.43</v>
      </c>
      <c r="G596" t="s">
        <v>23</v>
      </c>
      <c r="H596">
        <f>MONTH(Transactions[[#This Row],[Date]])</f>
        <v>9</v>
      </c>
      <c r="I596" t="str">
        <f>TEXT(Transactions[[#This Row],[Date]],"MMMM")</f>
        <v>September</v>
      </c>
      <c r="J596">
        <f>YEAR(Transactions[[#This Row],[Date]])</f>
        <v>2024</v>
      </c>
      <c r="K596" t="str">
        <f>TEXT(Transactions[[#This Row],[Date]],"MMMM YYYYY")</f>
        <v>September 2024</v>
      </c>
      <c r="L596" s="5">
        <f>IF(Transactions[[#This Row],[Type]]="Income",Transactions[[#This Row],[Amount]],-Transactions[[#This Row],[Amount]])</f>
        <v>-4861.43</v>
      </c>
      <c r="M596">
        <f>IF(Transactions[[#This Row],[Type]]="Income",1,0)</f>
        <v>0</v>
      </c>
    </row>
    <row r="597" spans="1:13" x14ac:dyDescent="0.3">
      <c r="A597" s="2">
        <v>45541</v>
      </c>
      <c r="B597" s="1" t="s">
        <v>613</v>
      </c>
      <c r="C597" t="s">
        <v>6</v>
      </c>
      <c r="D597" t="s">
        <v>16</v>
      </c>
      <c r="E597" t="s">
        <v>29</v>
      </c>
      <c r="F597" s="5">
        <v>1030.58</v>
      </c>
      <c r="G597" t="s">
        <v>23</v>
      </c>
      <c r="H597">
        <f>MONTH(Transactions[[#This Row],[Date]])</f>
        <v>9</v>
      </c>
      <c r="I597" t="str">
        <f>TEXT(Transactions[[#This Row],[Date]],"MMMM")</f>
        <v>September</v>
      </c>
      <c r="J597">
        <f>YEAR(Transactions[[#This Row],[Date]])</f>
        <v>2024</v>
      </c>
      <c r="K597" t="str">
        <f>TEXT(Transactions[[#This Row],[Date]],"MMMM YYYYY")</f>
        <v>September 2024</v>
      </c>
      <c r="L597" s="5">
        <f>IF(Transactions[[#This Row],[Type]]="Income",Transactions[[#This Row],[Amount]],-Transactions[[#This Row],[Amount]])</f>
        <v>-1030.58</v>
      </c>
      <c r="M597">
        <f>IF(Transactions[[#This Row],[Type]]="Income",1,0)</f>
        <v>0</v>
      </c>
    </row>
    <row r="598" spans="1:13" x14ac:dyDescent="0.3">
      <c r="A598" s="2">
        <v>45542</v>
      </c>
      <c r="B598" s="1" t="s">
        <v>512</v>
      </c>
      <c r="C598" t="s">
        <v>6</v>
      </c>
      <c r="D598" t="s">
        <v>28</v>
      </c>
      <c r="E598" t="s">
        <v>27</v>
      </c>
      <c r="F598" s="5">
        <v>489.76</v>
      </c>
      <c r="G598" t="s">
        <v>19</v>
      </c>
      <c r="H598">
        <f>MONTH(Transactions[[#This Row],[Date]])</f>
        <v>9</v>
      </c>
      <c r="I598" t="str">
        <f>TEXT(Transactions[[#This Row],[Date]],"MMMM")</f>
        <v>September</v>
      </c>
      <c r="J598">
        <f>YEAR(Transactions[[#This Row],[Date]])</f>
        <v>2024</v>
      </c>
      <c r="K598" t="str">
        <f>TEXT(Transactions[[#This Row],[Date]],"MMMM YYYYY")</f>
        <v>September 2024</v>
      </c>
      <c r="L598" s="5">
        <f>IF(Transactions[[#This Row],[Type]]="Income",Transactions[[#This Row],[Amount]],-Transactions[[#This Row],[Amount]])</f>
        <v>-489.76</v>
      </c>
      <c r="M598">
        <f>IF(Transactions[[#This Row],[Type]]="Income",1,0)</f>
        <v>0</v>
      </c>
    </row>
    <row r="599" spans="1:13" x14ac:dyDescent="0.3">
      <c r="A599" s="2">
        <v>45542</v>
      </c>
      <c r="B599" s="1" t="s">
        <v>614</v>
      </c>
      <c r="C599" t="s">
        <v>6</v>
      </c>
      <c r="D599" t="s">
        <v>22</v>
      </c>
      <c r="E599" t="s">
        <v>21</v>
      </c>
      <c r="F599" s="5">
        <v>159.07</v>
      </c>
      <c r="G599" t="s">
        <v>9</v>
      </c>
      <c r="H599">
        <f>MONTH(Transactions[[#This Row],[Date]])</f>
        <v>9</v>
      </c>
      <c r="I599" t="str">
        <f>TEXT(Transactions[[#This Row],[Date]],"MMMM")</f>
        <v>September</v>
      </c>
      <c r="J599">
        <f>YEAR(Transactions[[#This Row],[Date]])</f>
        <v>2024</v>
      </c>
      <c r="K599" t="str">
        <f>TEXT(Transactions[[#This Row],[Date]],"MMMM YYYYY")</f>
        <v>September 2024</v>
      </c>
      <c r="L599" s="5">
        <f>IF(Transactions[[#This Row],[Type]]="Income",Transactions[[#This Row],[Amount]],-Transactions[[#This Row],[Amount]])</f>
        <v>-159.07</v>
      </c>
      <c r="M599">
        <f>IF(Transactions[[#This Row],[Type]]="Income",1,0)</f>
        <v>0</v>
      </c>
    </row>
    <row r="600" spans="1:13" x14ac:dyDescent="0.3">
      <c r="A600" s="2">
        <v>45542</v>
      </c>
      <c r="B600" s="1" t="s">
        <v>58</v>
      </c>
      <c r="C600" t="s">
        <v>6</v>
      </c>
      <c r="D600" t="s">
        <v>10</v>
      </c>
      <c r="E600" t="s">
        <v>27</v>
      </c>
      <c r="F600" s="5">
        <v>2735.6</v>
      </c>
      <c r="G600" t="s">
        <v>12</v>
      </c>
      <c r="H600">
        <f>MONTH(Transactions[[#This Row],[Date]])</f>
        <v>9</v>
      </c>
      <c r="I600" t="str">
        <f>TEXT(Transactions[[#This Row],[Date]],"MMMM")</f>
        <v>September</v>
      </c>
      <c r="J600">
        <f>YEAR(Transactions[[#This Row],[Date]])</f>
        <v>2024</v>
      </c>
      <c r="K600" t="str">
        <f>TEXT(Transactions[[#This Row],[Date]],"MMMM YYYYY")</f>
        <v>September 2024</v>
      </c>
      <c r="L600" s="5">
        <f>IF(Transactions[[#This Row],[Type]]="Income",Transactions[[#This Row],[Amount]],-Transactions[[#This Row],[Amount]])</f>
        <v>-2735.6</v>
      </c>
      <c r="M600">
        <f>IF(Transactions[[#This Row],[Type]]="Income",1,0)</f>
        <v>0</v>
      </c>
    </row>
    <row r="601" spans="1:13" x14ac:dyDescent="0.3">
      <c r="A601" s="2">
        <v>45542</v>
      </c>
      <c r="B601" s="1" t="s">
        <v>167</v>
      </c>
      <c r="C601" t="s">
        <v>6</v>
      </c>
      <c r="D601" t="s">
        <v>26</v>
      </c>
      <c r="E601" t="s">
        <v>30</v>
      </c>
      <c r="F601" s="5">
        <v>4903.5600000000004</v>
      </c>
      <c r="G601" t="s">
        <v>9</v>
      </c>
      <c r="H601">
        <f>MONTH(Transactions[[#This Row],[Date]])</f>
        <v>9</v>
      </c>
      <c r="I601" t="str">
        <f>TEXT(Transactions[[#This Row],[Date]],"MMMM")</f>
        <v>September</v>
      </c>
      <c r="J601">
        <f>YEAR(Transactions[[#This Row],[Date]])</f>
        <v>2024</v>
      </c>
      <c r="K601" t="str">
        <f>TEXT(Transactions[[#This Row],[Date]],"MMMM YYYYY")</f>
        <v>September 2024</v>
      </c>
      <c r="L601" s="5">
        <f>IF(Transactions[[#This Row],[Type]]="Income",Transactions[[#This Row],[Amount]],-Transactions[[#This Row],[Amount]])</f>
        <v>-4903.5600000000004</v>
      </c>
      <c r="M601">
        <f>IF(Transactions[[#This Row],[Type]]="Income",1,0)</f>
        <v>0</v>
      </c>
    </row>
    <row r="602" spans="1:13" x14ac:dyDescent="0.3">
      <c r="A602" s="2">
        <v>45543</v>
      </c>
      <c r="B602" s="1" t="s">
        <v>615</v>
      </c>
      <c r="C602" t="s">
        <v>6</v>
      </c>
      <c r="D602" t="s">
        <v>10</v>
      </c>
      <c r="E602" t="s">
        <v>27</v>
      </c>
      <c r="F602" s="5">
        <v>870.58</v>
      </c>
      <c r="G602" t="s">
        <v>19</v>
      </c>
      <c r="H602">
        <f>MONTH(Transactions[[#This Row],[Date]])</f>
        <v>9</v>
      </c>
      <c r="I602" t="str">
        <f>TEXT(Transactions[[#This Row],[Date]],"MMMM")</f>
        <v>September</v>
      </c>
      <c r="J602">
        <f>YEAR(Transactions[[#This Row],[Date]])</f>
        <v>2024</v>
      </c>
      <c r="K602" t="str">
        <f>TEXT(Transactions[[#This Row],[Date]],"MMMM YYYYY")</f>
        <v>September 2024</v>
      </c>
      <c r="L602" s="5">
        <f>IF(Transactions[[#This Row],[Type]]="Income",Transactions[[#This Row],[Amount]],-Transactions[[#This Row],[Amount]])</f>
        <v>-870.58</v>
      </c>
      <c r="M602">
        <f>IF(Transactions[[#This Row],[Type]]="Income",1,0)</f>
        <v>0</v>
      </c>
    </row>
    <row r="603" spans="1:13" x14ac:dyDescent="0.3">
      <c r="A603" s="2">
        <v>45543</v>
      </c>
      <c r="B603" s="1" t="s">
        <v>558</v>
      </c>
      <c r="C603" t="s">
        <v>6</v>
      </c>
      <c r="D603" t="s">
        <v>26</v>
      </c>
      <c r="E603" t="s">
        <v>25</v>
      </c>
      <c r="F603" s="5">
        <v>454.54</v>
      </c>
      <c r="G603" t="s">
        <v>19</v>
      </c>
      <c r="H603">
        <f>MONTH(Transactions[[#This Row],[Date]])</f>
        <v>9</v>
      </c>
      <c r="I603" t="str">
        <f>TEXT(Transactions[[#This Row],[Date]],"MMMM")</f>
        <v>September</v>
      </c>
      <c r="J603">
        <f>YEAR(Transactions[[#This Row],[Date]])</f>
        <v>2024</v>
      </c>
      <c r="K603" t="str">
        <f>TEXT(Transactions[[#This Row],[Date]],"MMMM YYYYY")</f>
        <v>September 2024</v>
      </c>
      <c r="L603" s="5">
        <f>IF(Transactions[[#This Row],[Type]]="Income",Transactions[[#This Row],[Amount]],-Transactions[[#This Row],[Amount]])</f>
        <v>-454.54</v>
      </c>
      <c r="M603">
        <f>IF(Transactions[[#This Row],[Type]]="Income",1,0)</f>
        <v>0</v>
      </c>
    </row>
    <row r="604" spans="1:13" x14ac:dyDescent="0.3">
      <c r="A604" s="2">
        <v>45544</v>
      </c>
      <c r="B604" s="1" t="s">
        <v>285</v>
      </c>
      <c r="C604" t="s">
        <v>6</v>
      </c>
      <c r="D604" t="s">
        <v>10</v>
      </c>
      <c r="E604" t="s">
        <v>25</v>
      </c>
      <c r="F604" s="5">
        <v>532.92999999999995</v>
      </c>
      <c r="G604" t="s">
        <v>23</v>
      </c>
      <c r="H604">
        <f>MONTH(Transactions[[#This Row],[Date]])</f>
        <v>9</v>
      </c>
      <c r="I604" t="str">
        <f>TEXT(Transactions[[#This Row],[Date]],"MMMM")</f>
        <v>September</v>
      </c>
      <c r="J604">
        <f>YEAR(Transactions[[#This Row],[Date]])</f>
        <v>2024</v>
      </c>
      <c r="K604" t="str">
        <f>TEXT(Transactions[[#This Row],[Date]],"MMMM YYYYY")</f>
        <v>September 2024</v>
      </c>
      <c r="L604" s="5">
        <f>IF(Transactions[[#This Row],[Type]]="Income",Transactions[[#This Row],[Amount]],-Transactions[[#This Row],[Amount]])</f>
        <v>-532.92999999999995</v>
      </c>
      <c r="M604">
        <f>IF(Transactions[[#This Row],[Type]]="Income",1,0)</f>
        <v>0</v>
      </c>
    </row>
    <row r="605" spans="1:13" x14ac:dyDescent="0.3">
      <c r="A605" s="2">
        <v>45544</v>
      </c>
      <c r="B605" s="1" t="s">
        <v>49</v>
      </c>
      <c r="C605" t="s">
        <v>6</v>
      </c>
      <c r="D605" t="s">
        <v>24</v>
      </c>
      <c r="E605" t="s">
        <v>29</v>
      </c>
      <c r="F605" s="5">
        <v>2749.89</v>
      </c>
      <c r="G605" t="s">
        <v>23</v>
      </c>
      <c r="H605">
        <f>MONTH(Transactions[[#This Row],[Date]])</f>
        <v>9</v>
      </c>
      <c r="I605" t="str">
        <f>TEXT(Transactions[[#This Row],[Date]],"MMMM")</f>
        <v>September</v>
      </c>
      <c r="J605">
        <f>YEAR(Transactions[[#This Row],[Date]])</f>
        <v>2024</v>
      </c>
      <c r="K605" t="str">
        <f>TEXT(Transactions[[#This Row],[Date]],"MMMM YYYYY")</f>
        <v>September 2024</v>
      </c>
      <c r="L605" s="5">
        <f>IF(Transactions[[#This Row],[Type]]="Income",Transactions[[#This Row],[Amount]],-Transactions[[#This Row],[Amount]])</f>
        <v>-2749.89</v>
      </c>
      <c r="M605">
        <f>IF(Transactions[[#This Row],[Type]]="Income",1,0)</f>
        <v>0</v>
      </c>
    </row>
    <row r="606" spans="1:13" x14ac:dyDescent="0.3">
      <c r="A606" s="2">
        <v>45545</v>
      </c>
      <c r="B606" s="1" t="s">
        <v>616</v>
      </c>
      <c r="C606" t="s">
        <v>6</v>
      </c>
      <c r="D606" t="s">
        <v>26</v>
      </c>
      <c r="E606" t="s">
        <v>8</v>
      </c>
      <c r="F606" s="5">
        <v>2323.2399999999998</v>
      </c>
      <c r="G606" t="s">
        <v>23</v>
      </c>
      <c r="H606">
        <f>MONTH(Transactions[[#This Row],[Date]])</f>
        <v>9</v>
      </c>
      <c r="I606" t="str">
        <f>TEXT(Transactions[[#This Row],[Date]],"MMMM")</f>
        <v>September</v>
      </c>
      <c r="J606">
        <f>YEAR(Transactions[[#This Row],[Date]])</f>
        <v>2024</v>
      </c>
      <c r="K606" t="str">
        <f>TEXT(Transactions[[#This Row],[Date]],"MMMM YYYYY")</f>
        <v>September 2024</v>
      </c>
      <c r="L606" s="5">
        <f>IF(Transactions[[#This Row],[Type]]="Income",Transactions[[#This Row],[Amount]],-Transactions[[#This Row],[Amount]])</f>
        <v>-2323.2399999999998</v>
      </c>
      <c r="M606">
        <f>IF(Transactions[[#This Row],[Type]]="Income",1,0)</f>
        <v>0</v>
      </c>
    </row>
    <row r="607" spans="1:13" x14ac:dyDescent="0.3">
      <c r="A607" s="2">
        <v>45545</v>
      </c>
      <c r="B607" s="1" t="s">
        <v>409</v>
      </c>
      <c r="C607" t="s">
        <v>6</v>
      </c>
      <c r="D607" t="s">
        <v>10</v>
      </c>
      <c r="E607" t="s">
        <v>27</v>
      </c>
      <c r="F607" s="5">
        <v>1684.56</v>
      </c>
      <c r="G607" t="s">
        <v>19</v>
      </c>
      <c r="H607">
        <f>MONTH(Transactions[[#This Row],[Date]])</f>
        <v>9</v>
      </c>
      <c r="I607" t="str">
        <f>TEXT(Transactions[[#This Row],[Date]],"MMMM")</f>
        <v>September</v>
      </c>
      <c r="J607">
        <f>YEAR(Transactions[[#This Row],[Date]])</f>
        <v>2024</v>
      </c>
      <c r="K607" t="str">
        <f>TEXT(Transactions[[#This Row],[Date]],"MMMM YYYYY")</f>
        <v>September 2024</v>
      </c>
      <c r="L607" s="5">
        <f>IF(Transactions[[#This Row],[Type]]="Income",Transactions[[#This Row],[Amount]],-Transactions[[#This Row],[Amount]])</f>
        <v>-1684.56</v>
      </c>
      <c r="M607">
        <f>IF(Transactions[[#This Row],[Type]]="Income",1,0)</f>
        <v>0</v>
      </c>
    </row>
    <row r="608" spans="1:13" x14ac:dyDescent="0.3">
      <c r="A608" s="2">
        <v>45545</v>
      </c>
      <c r="B608" s="1" t="s">
        <v>617</v>
      </c>
      <c r="C608" t="s">
        <v>6</v>
      </c>
      <c r="D608" t="s">
        <v>7</v>
      </c>
      <c r="E608" t="s">
        <v>30</v>
      </c>
      <c r="F608" s="5">
        <v>1046.75</v>
      </c>
      <c r="G608" t="s">
        <v>12</v>
      </c>
      <c r="H608">
        <f>MONTH(Transactions[[#This Row],[Date]])</f>
        <v>9</v>
      </c>
      <c r="I608" t="str">
        <f>TEXT(Transactions[[#This Row],[Date]],"MMMM")</f>
        <v>September</v>
      </c>
      <c r="J608">
        <f>YEAR(Transactions[[#This Row],[Date]])</f>
        <v>2024</v>
      </c>
      <c r="K608" t="str">
        <f>TEXT(Transactions[[#This Row],[Date]],"MMMM YYYYY")</f>
        <v>September 2024</v>
      </c>
      <c r="L608" s="5">
        <f>IF(Transactions[[#This Row],[Type]]="Income",Transactions[[#This Row],[Amount]],-Transactions[[#This Row],[Amount]])</f>
        <v>-1046.75</v>
      </c>
      <c r="M608">
        <f>IF(Transactions[[#This Row],[Type]]="Income",1,0)</f>
        <v>0</v>
      </c>
    </row>
    <row r="609" spans="1:13" x14ac:dyDescent="0.3">
      <c r="A609" s="2">
        <v>45546</v>
      </c>
      <c r="B609" s="1" t="s">
        <v>174</v>
      </c>
      <c r="C609" t="s">
        <v>6</v>
      </c>
      <c r="D609" t="s">
        <v>26</v>
      </c>
      <c r="E609" t="s">
        <v>18</v>
      </c>
      <c r="F609" s="5">
        <v>674.96</v>
      </c>
      <c r="G609" t="s">
        <v>12</v>
      </c>
      <c r="H609">
        <f>MONTH(Transactions[[#This Row],[Date]])</f>
        <v>9</v>
      </c>
      <c r="I609" t="str">
        <f>TEXT(Transactions[[#This Row],[Date]],"MMMM")</f>
        <v>September</v>
      </c>
      <c r="J609">
        <f>YEAR(Transactions[[#This Row],[Date]])</f>
        <v>2024</v>
      </c>
      <c r="K609" t="str">
        <f>TEXT(Transactions[[#This Row],[Date]],"MMMM YYYYY")</f>
        <v>September 2024</v>
      </c>
      <c r="L609" s="5">
        <f>IF(Transactions[[#This Row],[Type]]="Income",Transactions[[#This Row],[Amount]],-Transactions[[#This Row],[Amount]])</f>
        <v>-674.96</v>
      </c>
      <c r="M609">
        <f>IF(Transactions[[#This Row],[Type]]="Income",1,0)</f>
        <v>0</v>
      </c>
    </row>
    <row r="610" spans="1:13" x14ac:dyDescent="0.3">
      <c r="A610" s="2">
        <v>45546</v>
      </c>
      <c r="B610" s="1" t="s">
        <v>144</v>
      </c>
      <c r="C610" t="s">
        <v>6</v>
      </c>
      <c r="D610" t="s">
        <v>16</v>
      </c>
      <c r="E610" t="s">
        <v>17</v>
      </c>
      <c r="F610" s="5">
        <v>4550.6400000000003</v>
      </c>
      <c r="G610" t="s">
        <v>9</v>
      </c>
      <c r="H610">
        <f>MONTH(Transactions[[#This Row],[Date]])</f>
        <v>9</v>
      </c>
      <c r="I610" t="str">
        <f>TEXT(Transactions[[#This Row],[Date]],"MMMM")</f>
        <v>September</v>
      </c>
      <c r="J610">
        <f>YEAR(Transactions[[#This Row],[Date]])</f>
        <v>2024</v>
      </c>
      <c r="K610" t="str">
        <f>TEXT(Transactions[[#This Row],[Date]],"MMMM YYYYY")</f>
        <v>September 2024</v>
      </c>
      <c r="L610" s="5">
        <f>IF(Transactions[[#This Row],[Type]]="Income",Transactions[[#This Row],[Amount]],-Transactions[[#This Row],[Amount]])</f>
        <v>-4550.6400000000003</v>
      </c>
      <c r="M610">
        <f>IF(Transactions[[#This Row],[Type]]="Income",1,0)</f>
        <v>0</v>
      </c>
    </row>
    <row r="611" spans="1:13" x14ac:dyDescent="0.3">
      <c r="A611" s="2">
        <v>45546</v>
      </c>
      <c r="B611" s="1" t="s">
        <v>618</v>
      </c>
      <c r="C611" t="s">
        <v>6</v>
      </c>
      <c r="D611" t="s">
        <v>35</v>
      </c>
      <c r="E611" t="s">
        <v>27</v>
      </c>
      <c r="F611" s="5">
        <v>2812</v>
      </c>
      <c r="G611" t="s">
        <v>19</v>
      </c>
      <c r="H611">
        <f>MONTH(Transactions[[#This Row],[Date]])</f>
        <v>9</v>
      </c>
      <c r="I611" t="str">
        <f>TEXT(Transactions[[#This Row],[Date]],"MMMM")</f>
        <v>September</v>
      </c>
      <c r="J611">
        <f>YEAR(Transactions[[#This Row],[Date]])</f>
        <v>2024</v>
      </c>
      <c r="K611" t="str">
        <f>TEXT(Transactions[[#This Row],[Date]],"MMMM YYYYY")</f>
        <v>September 2024</v>
      </c>
      <c r="L611" s="5">
        <f>IF(Transactions[[#This Row],[Type]]="Income",Transactions[[#This Row],[Amount]],-Transactions[[#This Row],[Amount]])</f>
        <v>-2812</v>
      </c>
      <c r="M611">
        <f>IF(Transactions[[#This Row],[Type]]="Income",1,0)</f>
        <v>0</v>
      </c>
    </row>
    <row r="612" spans="1:13" x14ac:dyDescent="0.3">
      <c r="A612" s="2">
        <v>45546</v>
      </c>
      <c r="B612" s="1" t="s">
        <v>619</v>
      </c>
      <c r="C612" t="s">
        <v>6</v>
      </c>
      <c r="D612" t="s">
        <v>33</v>
      </c>
      <c r="E612" t="s">
        <v>8</v>
      </c>
      <c r="F612" s="5">
        <v>4735.8599999999997</v>
      </c>
      <c r="G612" t="s">
        <v>23</v>
      </c>
      <c r="H612">
        <f>MONTH(Transactions[[#This Row],[Date]])</f>
        <v>9</v>
      </c>
      <c r="I612" t="str">
        <f>TEXT(Transactions[[#This Row],[Date]],"MMMM")</f>
        <v>September</v>
      </c>
      <c r="J612">
        <f>YEAR(Transactions[[#This Row],[Date]])</f>
        <v>2024</v>
      </c>
      <c r="K612" t="str">
        <f>TEXT(Transactions[[#This Row],[Date]],"MMMM YYYYY")</f>
        <v>September 2024</v>
      </c>
      <c r="L612" s="5">
        <f>IF(Transactions[[#This Row],[Type]]="Income",Transactions[[#This Row],[Amount]],-Transactions[[#This Row],[Amount]])</f>
        <v>-4735.8599999999997</v>
      </c>
      <c r="M612">
        <f>IF(Transactions[[#This Row],[Type]]="Income",1,0)</f>
        <v>0</v>
      </c>
    </row>
    <row r="613" spans="1:13" x14ac:dyDescent="0.3">
      <c r="A613" s="2">
        <v>45547</v>
      </c>
      <c r="B613" s="1" t="s">
        <v>620</v>
      </c>
      <c r="C613" t="s">
        <v>6</v>
      </c>
      <c r="D613" t="s">
        <v>10</v>
      </c>
      <c r="E613" t="s">
        <v>25</v>
      </c>
      <c r="F613" s="5">
        <v>512.37</v>
      </c>
      <c r="G613" t="s">
        <v>9</v>
      </c>
      <c r="H613">
        <f>MONTH(Transactions[[#This Row],[Date]])</f>
        <v>9</v>
      </c>
      <c r="I613" t="str">
        <f>TEXT(Transactions[[#This Row],[Date]],"MMMM")</f>
        <v>September</v>
      </c>
      <c r="J613">
        <f>YEAR(Transactions[[#This Row],[Date]])</f>
        <v>2024</v>
      </c>
      <c r="K613" t="str">
        <f>TEXT(Transactions[[#This Row],[Date]],"MMMM YYYYY")</f>
        <v>September 2024</v>
      </c>
      <c r="L613" s="5">
        <f>IF(Transactions[[#This Row],[Type]]="Income",Transactions[[#This Row],[Amount]],-Transactions[[#This Row],[Amount]])</f>
        <v>-512.37</v>
      </c>
      <c r="M613">
        <f>IF(Transactions[[#This Row],[Type]]="Income",1,0)</f>
        <v>0</v>
      </c>
    </row>
    <row r="614" spans="1:13" x14ac:dyDescent="0.3">
      <c r="A614" s="2">
        <v>45547</v>
      </c>
      <c r="B614" s="1" t="s">
        <v>300</v>
      </c>
      <c r="C614" t="s">
        <v>6</v>
      </c>
      <c r="D614" t="s">
        <v>24</v>
      </c>
      <c r="E614" t="s">
        <v>32</v>
      </c>
      <c r="F614" s="5">
        <v>1891.07</v>
      </c>
      <c r="G614" t="s">
        <v>12</v>
      </c>
      <c r="H614">
        <f>MONTH(Transactions[[#This Row],[Date]])</f>
        <v>9</v>
      </c>
      <c r="I614" t="str">
        <f>TEXT(Transactions[[#This Row],[Date]],"MMMM")</f>
        <v>September</v>
      </c>
      <c r="J614">
        <f>YEAR(Transactions[[#This Row],[Date]])</f>
        <v>2024</v>
      </c>
      <c r="K614" t="str">
        <f>TEXT(Transactions[[#This Row],[Date]],"MMMM YYYYY")</f>
        <v>September 2024</v>
      </c>
      <c r="L614" s="5">
        <f>IF(Transactions[[#This Row],[Type]]="Income",Transactions[[#This Row],[Amount]],-Transactions[[#This Row],[Amount]])</f>
        <v>-1891.07</v>
      </c>
      <c r="M614">
        <f>IF(Transactions[[#This Row],[Type]]="Income",1,0)</f>
        <v>0</v>
      </c>
    </row>
    <row r="615" spans="1:13" x14ac:dyDescent="0.3">
      <c r="A615" s="2">
        <v>45548</v>
      </c>
      <c r="B615" s="1" t="s">
        <v>621</v>
      </c>
      <c r="C615" t="s">
        <v>6</v>
      </c>
      <c r="D615" t="s">
        <v>7</v>
      </c>
      <c r="E615" t="s">
        <v>18</v>
      </c>
      <c r="F615" s="5">
        <v>2624.94</v>
      </c>
      <c r="G615" t="s">
        <v>23</v>
      </c>
      <c r="H615">
        <f>MONTH(Transactions[[#This Row],[Date]])</f>
        <v>9</v>
      </c>
      <c r="I615" t="str">
        <f>TEXT(Transactions[[#This Row],[Date]],"MMMM")</f>
        <v>September</v>
      </c>
      <c r="J615">
        <f>YEAR(Transactions[[#This Row],[Date]])</f>
        <v>2024</v>
      </c>
      <c r="K615" t="str">
        <f>TEXT(Transactions[[#This Row],[Date]],"MMMM YYYYY")</f>
        <v>September 2024</v>
      </c>
      <c r="L615" s="5">
        <f>IF(Transactions[[#This Row],[Type]]="Income",Transactions[[#This Row],[Amount]],-Transactions[[#This Row],[Amount]])</f>
        <v>-2624.94</v>
      </c>
      <c r="M615">
        <f>IF(Transactions[[#This Row],[Type]]="Income",1,0)</f>
        <v>0</v>
      </c>
    </row>
    <row r="616" spans="1:13" x14ac:dyDescent="0.3">
      <c r="A616" s="2">
        <v>45548</v>
      </c>
      <c r="B616" s="1" t="s">
        <v>109</v>
      </c>
      <c r="C616" t="s">
        <v>6</v>
      </c>
      <c r="D616" t="s">
        <v>7</v>
      </c>
      <c r="E616" t="s">
        <v>11</v>
      </c>
      <c r="F616" s="5">
        <v>1418.39</v>
      </c>
      <c r="G616" t="s">
        <v>23</v>
      </c>
      <c r="H616">
        <f>MONTH(Transactions[[#This Row],[Date]])</f>
        <v>9</v>
      </c>
      <c r="I616" t="str">
        <f>TEXT(Transactions[[#This Row],[Date]],"MMMM")</f>
        <v>September</v>
      </c>
      <c r="J616">
        <f>YEAR(Transactions[[#This Row],[Date]])</f>
        <v>2024</v>
      </c>
      <c r="K616" t="str">
        <f>TEXT(Transactions[[#This Row],[Date]],"MMMM YYYYY")</f>
        <v>September 2024</v>
      </c>
      <c r="L616" s="5">
        <f>IF(Transactions[[#This Row],[Type]]="Income",Transactions[[#This Row],[Amount]],-Transactions[[#This Row],[Amount]])</f>
        <v>-1418.39</v>
      </c>
      <c r="M616">
        <f>IF(Transactions[[#This Row],[Type]]="Income",1,0)</f>
        <v>0</v>
      </c>
    </row>
    <row r="617" spans="1:13" x14ac:dyDescent="0.3">
      <c r="A617" s="2">
        <v>45548</v>
      </c>
      <c r="B617" s="1" t="s">
        <v>587</v>
      </c>
      <c r="C617" t="s">
        <v>6</v>
      </c>
      <c r="D617" t="s">
        <v>28</v>
      </c>
      <c r="E617" t="s">
        <v>27</v>
      </c>
      <c r="F617" s="5">
        <v>515.48</v>
      </c>
      <c r="G617" t="s">
        <v>23</v>
      </c>
      <c r="H617">
        <f>MONTH(Transactions[[#This Row],[Date]])</f>
        <v>9</v>
      </c>
      <c r="I617" t="str">
        <f>TEXT(Transactions[[#This Row],[Date]],"MMMM")</f>
        <v>September</v>
      </c>
      <c r="J617">
        <f>YEAR(Transactions[[#This Row],[Date]])</f>
        <v>2024</v>
      </c>
      <c r="K617" t="str">
        <f>TEXT(Transactions[[#This Row],[Date]],"MMMM YYYYY")</f>
        <v>September 2024</v>
      </c>
      <c r="L617" s="5">
        <f>IF(Transactions[[#This Row],[Type]]="Income",Transactions[[#This Row],[Amount]],-Transactions[[#This Row],[Amount]])</f>
        <v>-515.48</v>
      </c>
      <c r="M617">
        <f>IF(Transactions[[#This Row],[Type]]="Income",1,0)</f>
        <v>0</v>
      </c>
    </row>
    <row r="618" spans="1:13" x14ac:dyDescent="0.3">
      <c r="A618" s="2">
        <v>45549</v>
      </c>
      <c r="B618" s="1" t="s">
        <v>622</v>
      </c>
      <c r="C618" t="s">
        <v>6</v>
      </c>
      <c r="D618" t="s">
        <v>26</v>
      </c>
      <c r="E618" t="s">
        <v>30</v>
      </c>
      <c r="F618" s="5">
        <v>215.25</v>
      </c>
      <c r="G618" t="s">
        <v>23</v>
      </c>
      <c r="H618">
        <f>MONTH(Transactions[[#This Row],[Date]])</f>
        <v>9</v>
      </c>
      <c r="I618" t="str">
        <f>TEXT(Transactions[[#This Row],[Date]],"MMMM")</f>
        <v>September</v>
      </c>
      <c r="J618">
        <f>YEAR(Transactions[[#This Row],[Date]])</f>
        <v>2024</v>
      </c>
      <c r="K618" t="str">
        <f>TEXT(Transactions[[#This Row],[Date]],"MMMM YYYYY")</f>
        <v>September 2024</v>
      </c>
      <c r="L618" s="5">
        <f>IF(Transactions[[#This Row],[Type]]="Income",Transactions[[#This Row],[Amount]],-Transactions[[#This Row],[Amount]])</f>
        <v>-215.25</v>
      </c>
      <c r="M618">
        <f>IF(Transactions[[#This Row],[Type]]="Income",1,0)</f>
        <v>0</v>
      </c>
    </row>
    <row r="619" spans="1:13" x14ac:dyDescent="0.3">
      <c r="A619" s="2">
        <v>45549</v>
      </c>
      <c r="B619" s="1" t="s">
        <v>623</v>
      </c>
      <c r="C619" t="s">
        <v>6</v>
      </c>
      <c r="D619" t="s">
        <v>33</v>
      </c>
      <c r="E619" t="s">
        <v>8</v>
      </c>
      <c r="F619" s="5">
        <v>1600.15</v>
      </c>
      <c r="G619" t="s">
        <v>19</v>
      </c>
      <c r="H619">
        <f>MONTH(Transactions[[#This Row],[Date]])</f>
        <v>9</v>
      </c>
      <c r="I619" t="str">
        <f>TEXT(Transactions[[#This Row],[Date]],"MMMM")</f>
        <v>September</v>
      </c>
      <c r="J619">
        <f>YEAR(Transactions[[#This Row],[Date]])</f>
        <v>2024</v>
      </c>
      <c r="K619" t="str">
        <f>TEXT(Transactions[[#This Row],[Date]],"MMMM YYYYY")</f>
        <v>September 2024</v>
      </c>
      <c r="L619" s="5">
        <f>IF(Transactions[[#This Row],[Type]]="Income",Transactions[[#This Row],[Amount]],-Transactions[[#This Row],[Amount]])</f>
        <v>-1600.15</v>
      </c>
      <c r="M619">
        <f>IF(Transactions[[#This Row],[Type]]="Income",1,0)</f>
        <v>0</v>
      </c>
    </row>
    <row r="620" spans="1:13" x14ac:dyDescent="0.3">
      <c r="A620" s="2">
        <v>45549</v>
      </c>
      <c r="B620" s="1" t="s">
        <v>75</v>
      </c>
      <c r="C620" t="s">
        <v>6</v>
      </c>
      <c r="D620" t="s">
        <v>26</v>
      </c>
      <c r="E620" t="s">
        <v>25</v>
      </c>
      <c r="F620" s="5">
        <v>1617.97</v>
      </c>
      <c r="G620" t="s">
        <v>12</v>
      </c>
      <c r="H620">
        <f>MONTH(Transactions[[#This Row],[Date]])</f>
        <v>9</v>
      </c>
      <c r="I620" t="str">
        <f>TEXT(Transactions[[#This Row],[Date]],"MMMM")</f>
        <v>September</v>
      </c>
      <c r="J620">
        <f>YEAR(Transactions[[#This Row],[Date]])</f>
        <v>2024</v>
      </c>
      <c r="K620" t="str">
        <f>TEXT(Transactions[[#This Row],[Date]],"MMMM YYYYY")</f>
        <v>September 2024</v>
      </c>
      <c r="L620" s="5">
        <f>IF(Transactions[[#This Row],[Type]]="Income",Transactions[[#This Row],[Amount]],-Transactions[[#This Row],[Amount]])</f>
        <v>-1617.97</v>
      </c>
      <c r="M620">
        <f>IF(Transactions[[#This Row],[Type]]="Income",1,0)</f>
        <v>0</v>
      </c>
    </row>
    <row r="621" spans="1:13" x14ac:dyDescent="0.3">
      <c r="A621" s="2">
        <v>45549</v>
      </c>
      <c r="B621" s="1" t="s">
        <v>80</v>
      </c>
      <c r="C621" t="s">
        <v>6</v>
      </c>
      <c r="D621" t="s">
        <v>22</v>
      </c>
      <c r="E621" t="s">
        <v>8</v>
      </c>
      <c r="F621" s="5">
        <v>1420.68</v>
      </c>
      <c r="G621" t="s">
        <v>23</v>
      </c>
      <c r="H621">
        <f>MONTH(Transactions[[#This Row],[Date]])</f>
        <v>9</v>
      </c>
      <c r="I621" t="str">
        <f>TEXT(Transactions[[#This Row],[Date]],"MMMM")</f>
        <v>September</v>
      </c>
      <c r="J621">
        <f>YEAR(Transactions[[#This Row],[Date]])</f>
        <v>2024</v>
      </c>
      <c r="K621" t="str">
        <f>TEXT(Transactions[[#This Row],[Date]],"MMMM YYYYY")</f>
        <v>September 2024</v>
      </c>
      <c r="L621" s="5">
        <f>IF(Transactions[[#This Row],[Type]]="Income",Transactions[[#This Row],[Amount]],-Transactions[[#This Row],[Amount]])</f>
        <v>-1420.68</v>
      </c>
      <c r="M621">
        <f>IF(Transactions[[#This Row],[Type]]="Income",1,0)</f>
        <v>0</v>
      </c>
    </row>
    <row r="622" spans="1:13" x14ac:dyDescent="0.3">
      <c r="A622" s="2">
        <v>45550</v>
      </c>
      <c r="B622" s="1" t="s">
        <v>624</v>
      </c>
      <c r="C622" t="s">
        <v>6</v>
      </c>
      <c r="D622" t="s">
        <v>31</v>
      </c>
      <c r="E622" t="s">
        <v>29</v>
      </c>
      <c r="F622" s="5">
        <v>4837.28</v>
      </c>
      <c r="G622" t="s">
        <v>12</v>
      </c>
      <c r="H622">
        <f>MONTH(Transactions[[#This Row],[Date]])</f>
        <v>9</v>
      </c>
      <c r="I622" t="str">
        <f>TEXT(Transactions[[#This Row],[Date]],"MMMM")</f>
        <v>September</v>
      </c>
      <c r="J622">
        <f>YEAR(Transactions[[#This Row],[Date]])</f>
        <v>2024</v>
      </c>
      <c r="K622" t="str">
        <f>TEXT(Transactions[[#This Row],[Date]],"MMMM YYYYY")</f>
        <v>September 2024</v>
      </c>
      <c r="L622" s="5">
        <f>IF(Transactions[[#This Row],[Type]]="Income",Transactions[[#This Row],[Amount]],-Transactions[[#This Row],[Amount]])</f>
        <v>-4837.28</v>
      </c>
      <c r="M622">
        <f>IF(Transactions[[#This Row],[Type]]="Income",1,0)</f>
        <v>0</v>
      </c>
    </row>
    <row r="623" spans="1:13" x14ac:dyDescent="0.3">
      <c r="A623" s="2">
        <v>45550</v>
      </c>
      <c r="B623" s="1" t="s">
        <v>625</v>
      </c>
      <c r="C623" t="s">
        <v>6</v>
      </c>
      <c r="D623" t="s">
        <v>35</v>
      </c>
      <c r="E623" t="s">
        <v>17</v>
      </c>
      <c r="F623" s="5">
        <v>4417.96</v>
      </c>
      <c r="G623" t="s">
        <v>23</v>
      </c>
      <c r="H623">
        <f>MONTH(Transactions[[#This Row],[Date]])</f>
        <v>9</v>
      </c>
      <c r="I623" t="str">
        <f>TEXT(Transactions[[#This Row],[Date]],"MMMM")</f>
        <v>September</v>
      </c>
      <c r="J623">
        <f>YEAR(Transactions[[#This Row],[Date]])</f>
        <v>2024</v>
      </c>
      <c r="K623" t="str">
        <f>TEXT(Transactions[[#This Row],[Date]],"MMMM YYYYY")</f>
        <v>September 2024</v>
      </c>
      <c r="L623" s="5">
        <f>IF(Transactions[[#This Row],[Type]]="Income",Transactions[[#This Row],[Amount]],-Transactions[[#This Row],[Amount]])</f>
        <v>-4417.96</v>
      </c>
      <c r="M623">
        <f>IF(Transactions[[#This Row],[Type]]="Income",1,0)</f>
        <v>0</v>
      </c>
    </row>
    <row r="624" spans="1:13" x14ac:dyDescent="0.3">
      <c r="A624" s="2">
        <v>45551</v>
      </c>
      <c r="B624" s="1" t="s">
        <v>147</v>
      </c>
      <c r="C624" t="s">
        <v>6</v>
      </c>
      <c r="D624" t="s">
        <v>35</v>
      </c>
      <c r="E624" t="s">
        <v>20</v>
      </c>
      <c r="F624" s="5">
        <v>3639.67</v>
      </c>
      <c r="G624" t="s">
        <v>19</v>
      </c>
      <c r="H624">
        <f>MONTH(Transactions[[#This Row],[Date]])</f>
        <v>9</v>
      </c>
      <c r="I624" t="str">
        <f>TEXT(Transactions[[#This Row],[Date]],"MMMM")</f>
        <v>September</v>
      </c>
      <c r="J624">
        <f>YEAR(Transactions[[#This Row],[Date]])</f>
        <v>2024</v>
      </c>
      <c r="K624" t="str">
        <f>TEXT(Transactions[[#This Row],[Date]],"MMMM YYYYY")</f>
        <v>September 2024</v>
      </c>
      <c r="L624" s="5">
        <f>IF(Transactions[[#This Row],[Type]]="Income",Transactions[[#This Row],[Amount]],-Transactions[[#This Row],[Amount]])</f>
        <v>-3639.67</v>
      </c>
      <c r="M624">
        <f>IF(Transactions[[#This Row],[Type]]="Income",1,0)</f>
        <v>0</v>
      </c>
    </row>
    <row r="625" spans="1:13" x14ac:dyDescent="0.3">
      <c r="A625" s="2">
        <v>45552</v>
      </c>
      <c r="B625" s="1" t="s">
        <v>626</v>
      </c>
      <c r="C625" t="s">
        <v>6</v>
      </c>
      <c r="D625" t="s">
        <v>16</v>
      </c>
      <c r="E625" t="s">
        <v>11</v>
      </c>
      <c r="F625" s="5">
        <v>4456.78</v>
      </c>
      <c r="G625" t="s">
        <v>19</v>
      </c>
      <c r="H625">
        <f>MONTH(Transactions[[#This Row],[Date]])</f>
        <v>9</v>
      </c>
      <c r="I625" t="str">
        <f>TEXT(Transactions[[#This Row],[Date]],"MMMM")</f>
        <v>September</v>
      </c>
      <c r="J625">
        <f>YEAR(Transactions[[#This Row],[Date]])</f>
        <v>2024</v>
      </c>
      <c r="K625" t="str">
        <f>TEXT(Transactions[[#This Row],[Date]],"MMMM YYYYY")</f>
        <v>September 2024</v>
      </c>
      <c r="L625" s="5">
        <f>IF(Transactions[[#This Row],[Type]]="Income",Transactions[[#This Row],[Amount]],-Transactions[[#This Row],[Amount]])</f>
        <v>-4456.78</v>
      </c>
      <c r="M625">
        <f>IF(Transactions[[#This Row],[Type]]="Income",1,0)</f>
        <v>0</v>
      </c>
    </row>
    <row r="626" spans="1:13" x14ac:dyDescent="0.3">
      <c r="A626" s="2">
        <v>45552</v>
      </c>
      <c r="B626" s="1" t="s">
        <v>627</v>
      </c>
      <c r="C626" t="s">
        <v>6</v>
      </c>
      <c r="D626" t="s">
        <v>16</v>
      </c>
      <c r="E626" t="s">
        <v>20</v>
      </c>
      <c r="F626" s="5">
        <v>2820.79</v>
      </c>
      <c r="G626" t="s">
        <v>9</v>
      </c>
      <c r="H626">
        <f>MONTH(Transactions[[#This Row],[Date]])</f>
        <v>9</v>
      </c>
      <c r="I626" t="str">
        <f>TEXT(Transactions[[#This Row],[Date]],"MMMM")</f>
        <v>September</v>
      </c>
      <c r="J626">
        <f>YEAR(Transactions[[#This Row],[Date]])</f>
        <v>2024</v>
      </c>
      <c r="K626" t="str">
        <f>TEXT(Transactions[[#This Row],[Date]],"MMMM YYYYY")</f>
        <v>September 2024</v>
      </c>
      <c r="L626" s="5">
        <f>IF(Transactions[[#This Row],[Type]]="Income",Transactions[[#This Row],[Amount]],-Transactions[[#This Row],[Amount]])</f>
        <v>-2820.79</v>
      </c>
      <c r="M626">
        <f>IF(Transactions[[#This Row],[Type]]="Income",1,0)</f>
        <v>0</v>
      </c>
    </row>
    <row r="627" spans="1:13" x14ac:dyDescent="0.3">
      <c r="A627" s="2">
        <v>45552</v>
      </c>
      <c r="B627" s="1" t="s">
        <v>252</v>
      </c>
      <c r="C627" t="s">
        <v>6</v>
      </c>
      <c r="D627" t="s">
        <v>35</v>
      </c>
      <c r="E627" t="s">
        <v>27</v>
      </c>
      <c r="F627" s="5">
        <v>2166.0700000000002</v>
      </c>
      <c r="G627" t="s">
        <v>12</v>
      </c>
      <c r="H627">
        <f>MONTH(Transactions[[#This Row],[Date]])</f>
        <v>9</v>
      </c>
      <c r="I627" t="str">
        <f>TEXT(Transactions[[#This Row],[Date]],"MMMM")</f>
        <v>September</v>
      </c>
      <c r="J627">
        <f>YEAR(Transactions[[#This Row],[Date]])</f>
        <v>2024</v>
      </c>
      <c r="K627" t="str">
        <f>TEXT(Transactions[[#This Row],[Date]],"MMMM YYYYY")</f>
        <v>September 2024</v>
      </c>
      <c r="L627" s="5">
        <f>IF(Transactions[[#This Row],[Type]]="Income",Transactions[[#This Row],[Amount]],-Transactions[[#This Row],[Amount]])</f>
        <v>-2166.0700000000002</v>
      </c>
      <c r="M627">
        <f>IF(Transactions[[#This Row],[Type]]="Income",1,0)</f>
        <v>0</v>
      </c>
    </row>
    <row r="628" spans="1:13" x14ac:dyDescent="0.3">
      <c r="A628" s="2">
        <v>45552</v>
      </c>
      <c r="B628" s="1" t="s">
        <v>509</v>
      </c>
      <c r="C628" t="s">
        <v>6</v>
      </c>
      <c r="D628" t="s">
        <v>22</v>
      </c>
      <c r="E628" t="s">
        <v>17</v>
      </c>
      <c r="F628" s="5">
        <v>977.69</v>
      </c>
      <c r="G628" t="s">
        <v>9</v>
      </c>
      <c r="H628">
        <f>MONTH(Transactions[[#This Row],[Date]])</f>
        <v>9</v>
      </c>
      <c r="I628" t="str">
        <f>TEXT(Transactions[[#This Row],[Date]],"MMMM")</f>
        <v>September</v>
      </c>
      <c r="J628">
        <f>YEAR(Transactions[[#This Row],[Date]])</f>
        <v>2024</v>
      </c>
      <c r="K628" t="str">
        <f>TEXT(Transactions[[#This Row],[Date]],"MMMM YYYYY")</f>
        <v>September 2024</v>
      </c>
      <c r="L628" s="5">
        <f>IF(Transactions[[#This Row],[Type]]="Income",Transactions[[#This Row],[Amount]],-Transactions[[#This Row],[Amount]])</f>
        <v>-977.69</v>
      </c>
      <c r="M628">
        <f>IF(Transactions[[#This Row],[Type]]="Income",1,0)</f>
        <v>0</v>
      </c>
    </row>
    <row r="629" spans="1:13" x14ac:dyDescent="0.3">
      <c r="A629" s="2">
        <v>45553</v>
      </c>
      <c r="B629" s="1" t="s">
        <v>202</v>
      </c>
      <c r="C629" t="s">
        <v>6</v>
      </c>
      <c r="D629" t="s">
        <v>7</v>
      </c>
      <c r="E629" t="s">
        <v>25</v>
      </c>
      <c r="F629" s="5">
        <v>598.20000000000005</v>
      </c>
      <c r="G629" t="s">
        <v>23</v>
      </c>
      <c r="H629">
        <f>MONTH(Transactions[[#This Row],[Date]])</f>
        <v>9</v>
      </c>
      <c r="I629" t="str">
        <f>TEXT(Transactions[[#This Row],[Date]],"MMMM")</f>
        <v>September</v>
      </c>
      <c r="J629">
        <f>YEAR(Transactions[[#This Row],[Date]])</f>
        <v>2024</v>
      </c>
      <c r="K629" t="str">
        <f>TEXT(Transactions[[#This Row],[Date]],"MMMM YYYYY")</f>
        <v>September 2024</v>
      </c>
      <c r="L629" s="5">
        <f>IF(Transactions[[#This Row],[Type]]="Income",Transactions[[#This Row],[Amount]],-Transactions[[#This Row],[Amount]])</f>
        <v>-598.20000000000005</v>
      </c>
      <c r="M629">
        <f>IF(Transactions[[#This Row],[Type]]="Income",1,0)</f>
        <v>0</v>
      </c>
    </row>
    <row r="630" spans="1:13" x14ac:dyDescent="0.3">
      <c r="A630" s="2">
        <v>45554</v>
      </c>
      <c r="B630" s="1" t="s">
        <v>75</v>
      </c>
      <c r="C630" t="s">
        <v>6</v>
      </c>
      <c r="D630" t="s">
        <v>33</v>
      </c>
      <c r="E630" t="s">
        <v>27</v>
      </c>
      <c r="F630" s="5">
        <v>1259.48</v>
      </c>
      <c r="G630" t="s">
        <v>23</v>
      </c>
      <c r="H630">
        <f>MONTH(Transactions[[#This Row],[Date]])</f>
        <v>9</v>
      </c>
      <c r="I630" t="str">
        <f>TEXT(Transactions[[#This Row],[Date]],"MMMM")</f>
        <v>September</v>
      </c>
      <c r="J630">
        <f>YEAR(Transactions[[#This Row],[Date]])</f>
        <v>2024</v>
      </c>
      <c r="K630" t="str">
        <f>TEXT(Transactions[[#This Row],[Date]],"MMMM YYYYY")</f>
        <v>September 2024</v>
      </c>
      <c r="L630" s="5">
        <f>IF(Transactions[[#This Row],[Type]]="Income",Transactions[[#This Row],[Amount]],-Transactions[[#This Row],[Amount]])</f>
        <v>-1259.48</v>
      </c>
      <c r="M630">
        <f>IF(Transactions[[#This Row],[Type]]="Income",1,0)</f>
        <v>0</v>
      </c>
    </row>
    <row r="631" spans="1:13" x14ac:dyDescent="0.3">
      <c r="A631" s="2">
        <v>45554</v>
      </c>
      <c r="B631" s="1" t="s">
        <v>268</v>
      </c>
      <c r="C631" t="s">
        <v>6</v>
      </c>
      <c r="D631" t="s">
        <v>10</v>
      </c>
      <c r="E631" t="s">
        <v>30</v>
      </c>
      <c r="F631" s="5">
        <v>1237.3800000000001</v>
      </c>
      <c r="G631" t="s">
        <v>23</v>
      </c>
      <c r="H631">
        <f>MONTH(Transactions[[#This Row],[Date]])</f>
        <v>9</v>
      </c>
      <c r="I631" t="str">
        <f>TEXT(Transactions[[#This Row],[Date]],"MMMM")</f>
        <v>September</v>
      </c>
      <c r="J631">
        <f>YEAR(Transactions[[#This Row],[Date]])</f>
        <v>2024</v>
      </c>
      <c r="K631" t="str">
        <f>TEXT(Transactions[[#This Row],[Date]],"MMMM YYYYY")</f>
        <v>September 2024</v>
      </c>
      <c r="L631" s="5">
        <f>IF(Transactions[[#This Row],[Type]]="Income",Transactions[[#This Row],[Amount]],-Transactions[[#This Row],[Amount]])</f>
        <v>-1237.3800000000001</v>
      </c>
      <c r="M631">
        <f>IF(Transactions[[#This Row],[Type]]="Income",1,0)</f>
        <v>0</v>
      </c>
    </row>
    <row r="632" spans="1:13" x14ac:dyDescent="0.3">
      <c r="A632" s="2">
        <v>45554</v>
      </c>
      <c r="B632" s="1" t="s">
        <v>136</v>
      </c>
      <c r="C632" t="s">
        <v>6</v>
      </c>
      <c r="D632" t="s">
        <v>35</v>
      </c>
      <c r="E632" t="s">
        <v>25</v>
      </c>
      <c r="F632" s="5">
        <v>4117.1000000000004</v>
      </c>
      <c r="G632" t="s">
        <v>23</v>
      </c>
      <c r="H632">
        <f>MONTH(Transactions[[#This Row],[Date]])</f>
        <v>9</v>
      </c>
      <c r="I632" t="str">
        <f>TEXT(Transactions[[#This Row],[Date]],"MMMM")</f>
        <v>September</v>
      </c>
      <c r="J632">
        <f>YEAR(Transactions[[#This Row],[Date]])</f>
        <v>2024</v>
      </c>
      <c r="K632" t="str">
        <f>TEXT(Transactions[[#This Row],[Date]],"MMMM YYYYY")</f>
        <v>September 2024</v>
      </c>
      <c r="L632" s="5">
        <f>IF(Transactions[[#This Row],[Type]]="Income",Transactions[[#This Row],[Amount]],-Transactions[[#This Row],[Amount]])</f>
        <v>-4117.1000000000004</v>
      </c>
      <c r="M632">
        <f>IF(Transactions[[#This Row],[Type]]="Income",1,0)</f>
        <v>0</v>
      </c>
    </row>
    <row r="633" spans="1:13" x14ac:dyDescent="0.3">
      <c r="A633" s="2">
        <v>45554</v>
      </c>
      <c r="B633" s="1" t="s">
        <v>328</v>
      </c>
      <c r="C633" t="s">
        <v>6</v>
      </c>
      <c r="D633" t="s">
        <v>28</v>
      </c>
      <c r="E633" t="s">
        <v>18</v>
      </c>
      <c r="F633" s="5">
        <v>2496.35</v>
      </c>
      <c r="G633" t="s">
        <v>12</v>
      </c>
      <c r="H633">
        <f>MONTH(Transactions[[#This Row],[Date]])</f>
        <v>9</v>
      </c>
      <c r="I633" t="str">
        <f>TEXT(Transactions[[#This Row],[Date]],"MMMM")</f>
        <v>September</v>
      </c>
      <c r="J633">
        <f>YEAR(Transactions[[#This Row],[Date]])</f>
        <v>2024</v>
      </c>
      <c r="K633" t="str">
        <f>TEXT(Transactions[[#This Row],[Date]],"MMMM YYYYY")</f>
        <v>September 2024</v>
      </c>
      <c r="L633" s="5">
        <f>IF(Transactions[[#This Row],[Type]]="Income",Transactions[[#This Row],[Amount]],-Transactions[[#This Row],[Amount]])</f>
        <v>-2496.35</v>
      </c>
      <c r="M633">
        <f>IF(Transactions[[#This Row],[Type]]="Income",1,0)</f>
        <v>0</v>
      </c>
    </row>
    <row r="634" spans="1:13" x14ac:dyDescent="0.3">
      <c r="A634" s="2">
        <v>45555</v>
      </c>
      <c r="B634" s="1" t="s">
        <v>106</v>
      </c>
      <c r="C634" t="s">
        <v>6</v>
      </c>
      <c r="D634" t="s">
        <v>22</v>
      </c>
      <c r="E634" t="s">
        <v>25</v>
      </c>
      <c r="F634" s="5">
        <v>3756.69</v>
      </c>
      <c r="G634" t="s">
        <v>9</v>
      </c>
      <c r="H634">
        <f>MONTH(Transactions[[#This Row],[Date]])</f>
        <v>9</v>
      </c>
      <c r="I634" t="str">
        <f>TEXT(Transactions[[#This Row],[Date]],"MMMM")</f>
        <v>September</v>
      </c>
      <c r="J634">
        <f>YEAR(Transactions[[#This Row],[Date]])</f>
        <v>2024</v>
      </c>
      <c r="K634" t="str">
        <f>TEXT(Transactions[[#This Row],[Date]],"MMMM YYYYY")</f>
        <v>September 2024</v>
      </c>
      <c r="L634" s="5">
        <f>IF(Transactions[[#This Row],[Type]]="Income",Transactions[[#This Row],[Amount]],-Transactions[[#This Row],[Amount]])</f>
        <v>-3756.69</v>
      </c>
      <c r="M634">
        <f>IF(Transactions[[#This Row],[Type]]="Income",1,0)</f>
        <v>0</v>
      </c>
    </row>
    <row r="635" spans="1:13" x14ac:dyDescent="0.3">
      <c r="A635" s="2">
        <v>45555</v>
      </c>
      <c r="B635" s="1" t="s">
        <v>628</v>
      </c>
      <c r="C635" t="s">
        <v>6</v>
      </c>
      <c r="D635" t="s">
        <v>24</v>
      </c>
      <c r="E635" t="s">
        <v>32</v>
      </c>
      <c r="F635" s="5">
        <v>3703.44</v>
      </c>
      <c r="G635" t="s">
        <v>23</v>
      </c>
      <c r="H635">
        <f>MONTH(Transactions[[#This Row],[Date]])</f>
        <v>9</v>
      </c>
      <c r="I635" t="str">
        <f>TEXT(Transactions[[#This Row],[Date]],"MMMM")</f>
        <v>September</v>
      </c>
      <c r="J635">
        <f>YEAR(Transactions[[#This Row],[Date]])</f>
        <v>2024</v>
      </c>
      <c r="K635" t="str">
        <f>TEXT(Transactions[[#This Row],[Date]],"MMMM YYYYY")</f>
        <v>September 2024</v>
      </c>
      <c r="L635" s="5">
        <f>IF(Transactions[[#This Row],[Type]]="Income",Transactions[[#This Row],[Amount]],-Transactions[[#This Row],[Amount]])</f>
        <v>-3703.44</v>
      </c>
      <c r="M635">
        <f>IF(Transactions[[#This Row],[Type]]="Income",1,0)</f>
        <v>0</v>
      </c>
    </row>
    <row r="636" spans="1:13" x14ac:dyDescent="0.3">
      <c r="A636" s="2">
        <v>45556</v>
      </c>
      <c r="B636" s="1" t="s">
        <v>79</v>
      </c>
      <c r="C636" t="s">
        <v>6</v>
      </c>
      <c r="D636" t="s">
        <v>10</v>
      </c>
      <c r="E636" t="s">
        <v>8</v>
      </c>
      <c r="F636" s="5">
        <v>3189</v>
      </c>
      <c r="G636" t="s">
        <v>23</v>
      </c>
      <c r="H636">
        <f>MONTH(Transactions[[#This Row],[Date]])</f>
        <v>9</v>
      </c>
      <c r="I636" t="str">
        <f>TEXT(Transactions[[#This Row],[Date]],"MMMM")</f>
        <v>September</v>
      </c>
      <c r="J636">
        <f>YEAR(Transactions[[#This Row],[Date]])</f>
        <v>2024</v>
      </c>
      <c r="K636" t="str">
        <f>TEXT(Transactions[[#This Row],[Date]],"MMMM YYYYY")</f>
        <v>September 2024</v>
      </c>
      <c r="L636" s="5">
        <f>IF(Transactions[[#This Row],[Type]]="Income",Transactions[[#This Row],[Amount]],-Transactions[[#This Row],[Amount]])</f>
        <v>-3189</v>
      </c>
      <c r="M636">
        <f>IF(Transactions[[#This Row],[Type]]="Income",1,0)</f>
        <v>0</v>
      </c>
    </row>
    <row r="637" spans="1:13" x14ac:dyDescent="0.3">
      <c r="A637" s="2">
        <v>45556</v>
      </c>
      <c r="B637" s="1" t="s">
        <v>293</v>
      </c>
      <c r="C637" t="s">
        <v>6</v>
      </c>
      <c r="D637" t="s">
        <v>31</v>
      </c>
      <c r="E637" t="s">
        <v>25</v>
      </c>
      <c r="F637" s="5">
        <v>1659.26</v>
      </c>
      <c r="G637" t="s">
        <v>23</v>
      </c>
      <c r="H637">
        <f>MONTH(Transactions[[#This Row],[Date]])</f>
        <v>9</v>
      </c>
      <c r="I637" t="str">
        <f>TEXT(Transactions[[#This Row],[Date]],"MMMM")</f>
        <v>September</v>
      </c>
      <c r="J637">
        <f>YEAR(Transactions[[#This Row],[Date]])</f>
        <v>2024</v>
      </c>
      <c r="K637" t="str">
        <f>TEXT(Transactions[[#This Row],[Date]],"MMMM YYYYY")</f>
        <v>September 2024</v>
      </c>
      <c r="L637" s="5">
        <f>IF(Transactions[[#This Row],[Type]]="Income",Transactions[[#This Row],[Amount]],-Transactions[[#This Row],[Amount]])</f>
        <v>-1659.26</v>
      </c>
      <c r="M637">
        <f>IF(Transactions[[#This Row],[Type]]="Income",1,0)</f>
        <v>0</v>
      </c>
    </row>
    <row r="638" spans="1:13" x14ac:dyDescent="0.3">
      <c r="A638" s="2">
        <v>45556</v>
      </c>
      <c r="B638" s="1" t="s">
        <v>210</v>
      </c>
      <c r="C638" t="s">
        <v>6</v>
      </c>
      <c r="D638" t="s">
        <v>16</v>
      </c>
      <c r="E638" t="s">
        <v>29</v>
      </c>
      <c r="F638" s="5">
        <v>877.3</v>
      </c>
      <c r="G638" t="s">
        <v>23</v>
      </c>
      <c r="H638">
        <f>MONTH(Transactions[[#This Row],[Date]])</f>
        <v>9</v>
      </c>
      <c r="I638" t="str">
        <f>TEXT(Transactions[[#This Row],[Date]],"MMMM")</f>
        <v>September</v>
      </c>
      <c r="J638">
        <f>YEAR(Transactions[[#This Row],[Date]])</f>
        <v>2024</v>
      </c>
      <c r="K638" t="str">
        <f>TEXT(Transactions[[#This Row],[Date]],"MMMM YYYYY")</f>
        <v>September 2024</v>
      </c>
      <c r="L638" s="5">
        <f>IF(Transactions[[#This Row],[Type]]="Income",Transactions[[#This Row],[Amount]],-Transactions[[#This Row],[Amount]])</f>
        <v>-877.3</v>
      </c>
      <c r="M638">
        <f>IF(Transactions[[#This Row],[Type]]="Income",1,0)</f>
        <v>0</v>
      </c>
    </row>
    <row r="639" spans="1:13" x14ac:dyDescent="0.3">
      <c r="A639" s="2">
        <v>45557</v>
      </c>
      <c r="B639" s="1" t="s">
        <v>629</v>
      </c>
      <c r="C639" t="s">
        <v>6</v>
      </c>
      <c r="D639" t="s">
        <v>24</v>
      </c>
      <c r="E639" t="s">
        <v>11</v>
      </c>
      <c r="F639" s="5">
        <v>4694.6099999999997</v>
      </c>
      <c r="G639" t="s">
        <v>23</v>
      </c>
      <c r="H639">
        <f>MONTH(Transactions[[#This Row],[Date]])</f>
        <v>9</v>
      </c>
      <c r="I639" t="str">
        <f>TEXT(Transactions[[#This Row],[Date]],"MMMM")</f>
        <v>September</v>
      </c>
      <c r="J639">
        <f>YEAR(Transactions[[#This Row],[Date]])</f>
        <v>2024</v>
      </c>
      <c r="K639" t="str">
        <f>TEXT(Transactions[[#This Row],[Date]],"MMMM YYYYY")</f>
        <v>September 2024</v>
      </c>
      <c r="L639" s="5">
        <f>IF(Transactions[[#This Row],[Type]]="Income",Transactions[[#This Row],[Amount]],-Transactions[[#This Row],[Amount]])</f>
        <v>-4694.6099999999997</v>
      </c>
      <c r="M639">
        <f>IF(Transactions[[#This Row],[Type]]="Income",1,0)</f>
        <v>0</v>
      </c>
    </row>
    <row r="640" spans="1:13" x14ac:dyDescent="0.3">
      <c r="A640" s="2">
        <v>45557</v>
      </c>
      <c r="B640" s="1" t="s">
        <v>630</v>
      </c>
      <c r="C640" t="s">
        <v>6</v>
      </c>
      <c r="D640" t="s">
        <v>35</v>
      </c>
      <c r="E640" t="s">
        <v>29</v>
      </c>
      <c r="F640" s="5">
        <v>1432.42</v>
      </c>
      <c r="G640" t="s">
        <v>12</v>
      </c>
      <c r="H640">
        <f>MONTH(Transactions[[#This Row],[Date]])</f>
        <v>9</v>
      </c>
      <c r="I640" t="str">
        <f>TEXT(Transactions[[#This Row],[Date]],"MMMM")</f>
        <v>September</v>
      </c>
      <c r="J640">
        <f>YEAR(Transactions[[#This Row],[Date]])</f>
        <v>2024</v>
      </c>
      <c r="K640" t="str">
        <f>TEXT(Transactions[[#This Row],[Date]],"MMMM YYYYY")</f>
        <v>September 2024</v>
      </c>
      <c r="L640" s="5">
        <f>IF(Transactions[[#This Row],[Type]]="Income",Transactions[[#This Row],[Amount]],-Transactions[[#This Row],[Amount]])</f>
        <v>-1432.42</v>
      </c>
      <c r="M640">
        <f>IF(Transactions[[#This Row],[Type]]="Income",1,0)</f>
        <v>0</v>
      </c>
    </row>
    <row r="641" spans="1:13" x14ac:dyDescent="0.3">
      <c r="A641" s="2">
        <v>45557</v>
      </c>
      <c r="B641" s="1" t="s">
        <v>631</v>
      </c>
      <c r="C641" t="s">
        <v>6</v>
      </c>
      <c r="D641" t="s">
        <v>22</v>
      </c>
      <c r="E641" t="s">
        <v>27</v>
      </c>
      <c r="F641" s="5">
        <v>2587.64</v>
      </c>
      <c r="G641" t="s">
        <v>19</v>
      </c>
      <c r="H641">
        <f>MONTH(Transactions[[#This Row],[Date]])</f>
        <v>9</v>
      </c>
      <c r="I641" t="str">
        <f>TEXT(Transactions[[#This Row],[Date]],"MMMM")</f>
        <v>September</v>
      </c>
      <c r="J641">
        <f>YEAR(Transactions[[#This Row],[Date]])</f>
        <v>2024</v>
      </c>
      <c r="K641" t="str">
        <f>TEXT(Transactions[[#This Row],[Date]],"MMMM YYYYY")</f>
        <v>September 2024</v>
      </c>
      <c r="L641" s="5">
        <f>IF(Transactions[[#This Row],[Type]]="Income",Transactions[[#This Row],[Amount]],-Transactions[[#This Row],[Amount]])</f>
        <v>-2587.64</v>
      </c>
      <c r="M641">
        <f>IF(Transactions[[#This Row],[Type]]="Income",1,0)</f>
        <v>0</v>
      </c>
    </row>
    <row r="642" spans="1:13" x14ac:dyDescent="0.3">
      <c r="A642" s="2">
        <v>45557</v>
      </c>
      <c r="B642" s="1" t="s">
        <v>226</v>
      </c>
      <c r="C642" t="s">
        <v>6</v>
      </c>
      <c r="D642" t="s">
        <v>22</v>
      </c>
      <c r="E642" t="s">
        <v>20</v>
      </c>
      <c r="F642" s="5">
        <v>214.29</v>
      </c>
      <c r="G642" t="s">
        <v>9</v>
      </c>
      <c r="H642">
        <f>MONTH(Transactions[[#This Row],[Date]])</f>
        <v>9</v>
      </c>
      <c r="I642" t="str">
        <f>TEXT(Transactions[[#This Row],[Date]],"MMMM")</f>
        <v>September</v>
      </c>
      <c r="J642">
        <f>YEAR(Transactions[[#This Row],[Date]])</f>
        <v>2024</v>
      </c>
      <c r="K642" t="str">
        <f>TEXT(Transactions[[#This Row],[Date]],"MMMM YYYYY")</f>
        <v>September 2024</v>
      </c>
      <c r="L642" s="5">
        <f>IF(Transactions[[#This Row],[Type]]="Income",Transactions[[#This Row],[Amount]],-Transactions[[#This Row],[Amount]])</f>
        <v>-214.29</v>
      </c>
      <c r="M642">
        <f>IF(Transactions[[#This Row],[Type]]="Income",1,0)</f>
        <v>0</v>
      </c>
    </row>
    <row r="643" spans="1:13" x14ac:dyDescent="0.3">
      <c r="A643" s="2">
        <v>45558</v>
      </c>
      <c r="B643" s="1" t="s">
        <v>632</v>
      </c>
      <c r="C643" t="s">
        <v>6</v>
      </c>
      <c r="D643" t="s">
        <v>31</v>
      </c>
      <c r="E643" t="s">
        <v>17</v>
      </c>
      <c r="F643" s="5">
        <v>342.51</v>
      </c>
      <c r="G643" t="s">
        <v>12</v>
      </c>
      <c r="H643">
        <f>MONTH(Transactions[[#This Row],[Date]])</f>
        <v>9</v>
      </c>
      <c r="I643" t="str">
        <f>TEXT(Transactions[[#This Row],[Date]],"MMMM")</f>
        <v>September</v>
      </c>
      <c r="J643">
        <f>YEAR(Transactions[[#This Row],[Date]])</f>
        <v>2024</v>
      </c>
      <c r="K643" t="str">
        <f>TEXT(Transactions[[#This Row],[Date]],"MMMM YYYYY")</f>
        <v>September 2024</v>
      </c>
      <c r="L643" s="5">
        <f>IF(Transactions[[#This Row],[Type]]="Income",Transactions[[#This Row],[Amount]],-Transactions[[#This Row],[Amount]])</f>
        <v>-342.51</v>
      </c>
      <c r="M643">
        <f>IF(Transactions[[#This Row],[Type]]="Income",1,0)</f>
        <v>0</v>
      </c>
    </row>
    <row r="644" spans="1:13" x14ac:dyDescent="0.3">
      <c r="A644" s="2">
        <v>45559</v>
      </c>
      <c r="B644" s="1" t="s">
        <v>633</v>
      </c>
      <c r="C644" t="s">
        <v>6</v>
      </c>
      <c r="D644" t="s">
        <v>34</v>
      </c>
      <c r="E644" t="s">
        <v>32</v>
      </c>
      <c r="F644" s="5">
        <v>3370.12</v>
      </c>
      <c r="G644" t="s">
        <v>12</v>
      </c>
      <c r="H644">
        <f>MONTH(Transactions[[#This Row],[Date]])</f>
        <v>9</v>
      </c>
      <c r="I644" t="str">
        <f>TEXT(Transactions[[#This Row],[Date]],"MMMM")</f>
        <v>September</v>
      </c>
      <c r="J644">
        <f>YEAR(Transactions[[#This Row],[Date]])</f>
        <v>2024</v>
      </c>
      <c r="K644" t="str">
        <f>TEXT(Transactions[[#This Row],[Date]],"MMMM YYYYY")</f>
        <v>September 2024</v>
      </c>
      <c r="L644" s="5">
        <f>IF(Transactions[[#This Row],[Type]]="Income",Transactions[[#This Row],[Amount]],-Transactions[[#This Row],[Amount]])</f>
        <v>-3370.12</v>
      </c>
      <c r="M644">
        <f>IF(Transactions[[#This Row],[Type]]="Income",1,0)</f>
        <v>0</v>
      </c>
    </row>
    <row r="645" spans="1:13" x14ac:dyDescent="0.3">
      <c r="A645" s="2">
        <v>45559</v>
      </c>
      <c r="B645" s="1" t="s">
        <v>299</v>
      </c>
      <c r="C645" t="s">
        <v>6</v>
      </c>
      <c r="D645" t="s">
        <v>16</v>
      </c>
      <c r="E645" t="s">
        <v>25</v>
      </c>
      <c r="F645" s="5">
        <v>2262.92</v>
      </c>
      <c r="G645" t="s">
        <v>19</v>
      </c>
      <c r="H645">
        <f>MONTH(Transactions[[#This Row],[Date]])</f>
        <v>9</v>
      </c>
      <c r="I645" t="str">
        <f>TEXT(Transactions[[#This Row],[Date]],"MMMM")</f>
        <v>September</v>
      </c>
      <c r="J645">
        <f>YEAR(Transactions[[#This Row],[Date]])</f>
        <v>2024</v>
      </c>
      <c r="K645" t="str">
        <f>TEXT(Transactions[[#This Row],[Date]],"MMMM YYYYY")</f>
        <v>September 2024</v>
      </c>
      <c r="L645" s="5">
        <f>IF(Transactions[[#This Row],[Type]]="Income",Transactions[[#This Row],[Amount]],-Transactions[[#This Row],[Amount]])</f>
        <v>-2262.92</v>
      </c>
      <c r="M645">
        <f>IF(Transactions[[#This Row],[Type]]="Income",1,0)</f>
        <v>0</v>
      </c>
    </row>
    <row r="646" spans="1:13" x14ac:dyDescent="0.3">
      <c r="A646" s="2">
        <v>45560</v>
      </c>
      <c r="B646" s="1" t="s">
        <v>634</v>
      </c>
      <c r="C646" t="s">
        <v>6</v>
      </c>
      <c r="D646" t="s">
        <v>35</v>
      </c>
      <c r="E646" t="s">
        <v>8</v>
      </c>
      <c r="F646" s="5">
        <v>2141.61</v>
      </c>
      <c r="G646" t="s">
        <v>9</v>
      </c>
      <c r="H646">
        <f>MONTH(Transactions[[#This Row],[Date]])</f>
        <v>9</v>
      </c>
      <c r="I646" t="str">
        <f>TEXT(Transactions[[#This Row],[Date]],"MMMM")</f>
        <v>September</v>
      </c>
      <c r="J646">
        <f>YEAR(Transactions[[#This Row],[Date]])</f>
        <v>2024</v>
      </c>
      <c r="K646" t="str">
        <f>TEXT(Transactions[[#This Row],[Date]],"MMMM YYYYY")</f>
        <v>September 2024</v>
      </c>
      <c r="L646" s="5">
        <f>IF(Transactions[[#This Row],[Type]]="Income",Transactions[[#This Row],[Amount]],-Transactions[[#This Row],[Amount]])</f>
        <v>-2141.61</v>
      </c>
      <c r="M646">
        <f>IF(Transactions[[#This Row],[Type]]="Income",1,0)</f>
        <v>0</v>
      </c>
    </row>
    <row r="647" spans="1:13" x14ac:dyDescent="0.3">
      <c r="A647" s="2">
        <v>45560</v>
      </c>
      <c r="B647" s="1" t="s">
        <v>537</v>
      </c>
      <c r="C647" t="s">
        <v>6</v>
      </c>
      <c r="D647" t="s">
        <v>10</v>
      </c>
      <c r="E647" t="s">
        <v>18</v>
      </c>
      <c r="F647" s="5">
        <v>687.8</v>
      </c>
      <c r="G647" t="s">
        <v>12</v>
      </c>
      <c r="H647">
        <f>MONTH(Transactions[[#This Row],[Date]])</f>
        <v>9</v>
      </c>
      <c r="I647" t="str">
        <f>TEXT(Transactions[[#This Row],[Date]],"MMMM")</f>
        <v>September</v>
      </c>
      <c r="J647">
        <f>YEAR(Transactions[[#This Row],[Date]])</f>
        <v>2024</v>
      </c>
      <c r="K647" t="str">
        <f>TEXT(Transactions[[#This Row],[Date]],"MMMM YYYYY")</f>
        <v>September 2024</v>
      </c>
      <c r="L647" s="5">
        <f>IF(Transactions[[#This Row],[Type]]="Income",Transactions[[#This Row],[Amount]],-Transactions[[#This Row],[Amount]])</f>
        <v>-687.8</v>
      </c>
      <c r="M647">
        <f>IF(Transactions[[#This Row],[Type]]="Income",1,0)</f>
        <v>0</v>
      </c>
    </row>
    <row r="648" spans="1:13" x14ac:dyDescent="0.3">
      <c r="A648" s="2">
        <v>45561</v>
      </c>
      <c r="B648" s="1" t="s">
        <v>635</v>
      </c>
      <c r="C648" t="s">
        <v>6</v>
      </c>
      <c r="D648" t="s">
        <v>31</v>
      </c>
      <c r="E648" t="s">
        <v>27</v>
      </c>
      <c r="F648" s="5">
        <v>4832.8999999999996</v>
      </c>
      <c r="G648" t="s">
        <v>19</v>
      </c>
      <c r="H648">
        <f>MONTH(Transactions[[#This Row],[Date]])</f>
        <v>9</v>
      </c>
      <c r="I648" t="str">
        <f>TEXT(Transactions[[#This Row],[Date]],"MMMM")</f>
        <v>September</v>
      </c>
      <c r="J648">
        <f>YEAR(Transactions[[#This Row],[Date]])</f>
        <v>2024</v>
      </c>
      <c r="K648" t="str">
        <f>TEXT(Transactions[[#This Row],[Date]],"MMMM YYYYY")</f>
        <v>September 2024</v>
      </c>
      <c r="L648" s="5">
        <f>IF(Transactions[[#This Row],[Type]]="Income",Transactions[[#This Row],[Amount]],-Transactions[[#This Row],[Amount]])</f>
        <v>-4832.8999999999996</v>
      </c>
      <c r="M648">
        <f>IF(Transactions[[#This Row],[Type]]="Income",1,0)</f>
        <v>0</v>
      </c>
    </row>
    <row r="649" spans="1:13" x14ac:dyDescent="0.3">
      <c r="A649" s="2">
        <v>45561</v>
      </c>
      <c r="B649" s="1" t="s">
        <v>314</v>
      </c>
      <c r="C649" t="s">
        <v>6</v>
      </c>
      <c r="D649" t="s">
        <v>10</v>
      </c>
      <c r="E649" t="s">
        <v>17</v>
      </c>
      <c r="F649" s="5">
        <v>4865.24</v>
      </c>
      <c r="G649" t="s">
        <v>12</v>
      </c>
      <c r="H649">
        <f>MONTH(Transactions[[#This Row],[Date]])</f>
        <v>9</v>
      </c>
      <c r="I649" t="str">
        <f>TEXT(Transactions[[#This Row],[Date]],"MMMM")</f>
        <v>September</v>
      </c>
      <c r="J649">
        <f>YEAR(Transactions[[#This Row],[Date]])</f>
        <v>2024</v>
      </c>
      <c r="K649" t="str">
        <f>TEXT(Transactions[[#This Row],[Date]],"MMMM YYYYY")</f>
        <v>September 2024</v>
      </c>
      <c r="L649" s="5">
        <f>IF(Transactions[[#This Row],[Type]]="Income",Transactions[[#This Row],[Amount]],-Transactions[[#This Row],[Amount]])</f>
        <v>-4865.24</v>
      </c>
      <c r="M649">
        <f>IF(Transactions[[#This Row],[Type]]="Income",1,0)</f>
        <v>0</v>
      </c>
    </row>
    <row r="650" spans="1:13" x14ac:dyDescent="0.3">
      <c r="A650" s="2">
        <v>45561</v>
      </c>
      <c r="B650" s="1" t="s">
        <v>636</v>
      </c>
      <c r="C650" t="s">
        <v>6</v>
      </c>
      <c r="D650" t="s">
        <v>35</v>
      </c>
      <c r="E650" t="s">
        <v>21</v>
      </c>
      <c r="F650" s="5">
        <v>1558.52</v>
      </c>
      <c r="G650" t="s">
        <v>12</v>
      </c>
      <c r="H650">
        <f>MONTH(Transactions[[#This Row],[Date]])</f>
        <v>9</v>
      </c>
      <c r="I650" t="str">
        <f>TEXT(Transactions[[#This Row],[Date]],"MMMM")</f>
        <v>September</v>
      </c>
      <c r="J650">
        <f>YEAR(Transactions[[#This Row],[Date]])</f>
        <v>2024</v>
      </c>
      <c r="K650" t="str">
        <f>TEXT(Transactions[[#This Row],[Date]],"MMMM YYYYY")</f>
        <v>September 2024</v>
      </c>
      <c r="L650" s="5">
        <f>IF(Transactions[[#This Row],[Type]]="Income",Transactions[[#This Row],[Amount]],-Transactions[[#This Row],[Amount]])</f>
        <v>-1558.52</v>
      </c>
      <c r="M650">
        <f>IF(Transactions[[#This Row],[Type]]="Income",1,0)</f>
        <v>0</v>
      </c>
    </row>
    <row r="651" spans="1:13" x14ac:dyDescent="0.3">
      <c r="A651" s="2">
        <v>45561</v>
      </c>
      <c r="B651" s="1" t="s">
        <v>637</v>
      </c>
      <c r="C651" t="s">
        <v>6</v>
      </c>
      <c r="D651" t="s">
        <v>31</v>
      </c>
      <c r="E651" t="s">
        <v>21</v>
      </c>
      <c r="F651" s="5">
        <v>4205.33</v>
      </c>
      <c r="G651" t="s">
        <v>9</v>
      </c>
      <c r="H651">
        <f>MONTH(Transactions[[#This Row],[Date]])</f>
        <v>9</v>
      </c>
      <c r="I651" t="str">
        <f>TEXT(Transactions[[#This Row],[Date]],"MMMM")</f>
        <v>September</v>
      </c>
      <c r="J651">
        <f>YEAR(Transactions[[#This Row],[Date]])</f>
        <v>2024</v>
      </c>
      <c r="K651" t="str">
        <f>TEXT(Transactions[[#This Row],[Date]],"MMMM YYYYY")</f>
        <v>September 2024</v>
      </c>
      <c r="L651" s="5">
        <f>IF(Transactions[[#This Row],[Type]]="Income",Transactions[[#This Row],[Amount]],-Transactions[[#This Row],[Amount]])</f>
        <v>-4205.33</v>
      </c>
      <c r="M651">
        <f>IF(Transactions[[#This Row],[Type]]="Income",1,0)</f>
        <v>0</v>
      </c>
    </row>
    <row r="652" spans="1:13" x14ac:dyDescent="0.3">
      <c r="A652" s="2">
        <v>45562</v>
      </c>
      <c r="B652" s="1" t="s">
        <v>137</v>
      </c>
      <c r="C652" t="s">
        <v>6</v>
      </c>
      <c r="D652" t="s">
        <v>28</v>
      </c>
      <c r="E652" t="s">
        <v>11</v>
      </c>
      <c r="F652" s="5">
        <v>607.27</v>
      </c>
      <c r="G652" t="s">
        <v>19</v>
      </c>
      <c r="H652">
        <f>MONTH(Transactions[[#This Row],[Date]])</f>
        <v>9</v>
      </c>
      <c r="I652" t="str">
        <f>TEXT(Transactions[[#This Row],[Date]],"MMMM")</f>
        <v>September</v>
      </c>
      <c r="J652">
        <f>YEAR(Transactions[[#This Row],[Date]])</f>
        <v>2024</v>
      </c>
      <c r="K652" t="str">
        <f>TEXT(Transactions[[#This Row],[Date]],"MMMM YYYYY")</f>
        <v>September 2024</v>
      </c>
      <c r="L652" s="5">
        <f>IF(Transactions[[#This Row],[Type]]="Income",Transactions[[#This Row],[Amount]],-Transactions[[#This Row],[Amount]])</f>
        <v>-607.27</v>
      </c>
      <c r="M652">
        <f>IF(Transactions[[#This Row],[Type]]="Income",1,0)</f>
        <v>0</v>
      </c>
    </row>
    <row r="653" spans="1:13" x14ac:dyDescent="0.3">
      <c r="A653" s="2">
        <v>45563</v>
      </c>
      <c r="B653" s="1" t="s">
        <v>516</v>
      </c>
      <c r="C653" t="s">
        <v>6</v>
      </c>
      <c r="D653" t="s">
        <v>26</v>
      </c>
      <c r="E653" t="s">
        <v>18</v>
      </c>
      <c r="F653" s="5">
        <v>1353.41</v>
      </c>
      <c r="G653" t="s">
        <v>9</v>
      </c>
      <c r="H653">
        <f>MONTH(Transactions[[#This Row],[Date]])</f>
        <v>9</v>
      </c>
      <c r="I653" t="str">
        <f>TEXT(Transactions[[#This Row],[Date]],"MMMM")</f>
        <v>September</v>
      </c>
      <c r="J653">
        <f>YEAR(Transactions[[#This Row],[Date]])</f>
        <v>2024</v>
      </c>
      <c r="K653" t="str">
        <f>TEXT(Transactions[[#This Row],[Date]],"MMMM YYYYY")</f>
        <v>September 2024</v>
      </c>
      <c r="L653" s="5">
        <f>IF(Transactions[[#This Row],[Type]]="Income",Transactions[[#This Row],[Amount]],-Transactions[[#This Row],[Amount]])</f>
        <v>-1353.41</v>
      </c>
      <c r="M653">
        <f>IF(Transactions[[#This Row],[Type]]="Income",1,0)</f>
        <v>0</v>
      </c>
    </row>
    <row r="654" spans="1:13" x14ac:dyDescent="0.3">
      <c r="A654" s="2">
        <v>45564</v>
      </c>
      <c r="B654" s="1" t="s">
        <v>44</v>
      </c>
      <c r="C654" t="s">
        <v>6</v>
      </c>
      <c r="D654" t="s">
        <v>16</v>
      </c>
      <c r="E654" t="s">
        <v>21</v>
      </c>
      <c r="F654" s="5">
        <v>1534.6</v>
      </c>
      <c r="G654" t="s">
        <v>19</v>
      </c>
      <c r="H654">
        <f>MONTH(Transactions[[#This Row],[Date]])</f>
        <v>9</v>
      </c>
      <c r="I654" t="str">
        <f>TEXT(Transactions[[#This Row],[Date]],"MMMM")</f>
        <v>September</v>
      </c>
      <c r="J654">
        <f>YEAR(Transactions[[#This Row],[Date]])</f>
        <v>2024</v>
      </c>
      <c r="K654" t="str">
        <f>TEXT(Transactions[[#This Row],[Date]],"MMMM YYYYY")</f>
        <v>September 2024</v>
      </c>
      <c r="L654" s="5">
        <f>IF(Transactions[[#This Row],[Type]]="Income",Transactions[[#This Row],[Amount]],-Transactions[[#This Row],[Amount]])</f>
        <v>-1534.6</v>
      </c>
      <c r="M654">
        <f>IF(Transactions[[#This Row],[Type]]="Income",1,0)</f>
        <v>0</v>
      </c>
    </row>
    <row r="655" spans="1:13" x14ac:dyDescent="0.3">
      <c r="A655" s="2">
        <v>45564</v>
      </c>
      <c r="B655" s="1" t="s">
        <v>638</v>
      </c>
      <c r="C655" t="s">
        <v>6</v>
      </c>
      <c r="D655" t="s">
        <v>26</v>
      </c>
      <c r="E655" t="s">
        <v>11</v>
      </c>
      <c r="F655" s="5">
        <v>1541.26</v>
      </c>
      <c r="G655" t="s">
        <v>12</v>
      </c>
      <c r="H655">
        <f>MONTH(Transactions[[#This Row],[Date]])</f>
        <v>9</v>
      </c>
      <c r="I655" t="str">
        <f>TEXT(Transactions[[#This Row],[Date]],"MMMM")</f>
        <v>September</v>
      </c>
      <c r="J655">
        <f>YEAR(Transactions[[#This Row],[Date]])</f>
        <v>2024</v>
      </c>
      <c r="K655" t="str">
        <f>TEXT(Transactions[[#This Row],[Date]],"MMMM YYYYY")</f>
        <v>September 2024</v>
      </c>
      <c r="L655" s="5">
        <f>IF(Transactions[[#This Row],[Type]]="Income",Transactions[[#This Row],[Amount]],-Transactions[[#This Row],[Amount]])</f>
        <v>-1541.26</v>
      </c>
      <c r="M655">
        <f>IF(Transactions[[#This Row],[Type]]="Income",1,0)</f>
        <v>0</v>
      </c>
    </row>
    <row r="656" spans="1:13" x14ac:dyDescent="0.3">
      <c r="A656" s="2">
        <v>45564</v>
      </c>
      <c r="B656" s="1" t="s">
        <v>281</v>
      </c>
      <c r="C656" t="s">
        <v>6</v>
      </c>
      <c r="D656" t="s">
        <v>33</v>
      </c>
      <c r="E656" t="s">
        <v>32</v>
      </c>
      <c r="F656" s="5">
        <v>4466.8999999999996</v>
      </c>
      <c r="G656" t="s">
        <v>12</v>
      </c>
      <c r="H656">
        <f>MONTH(Transactions[[#This Row],[Date]])</f>
        <v>9</v>
      </c>
      <c r="I656" t="str">
        <f>TEXT(Transactions[[#This Row],[Date]],"MMMM")</f>
        <v>September</v>
      </c>
      <c r="J656">
        <f>YEAR(Transactions[[#This Row],[Date]])</f>
        <v>2024</v>
      </c>
      <c r="K656" t="str">
        <f>TEXT(Transactions[[#This Row],[Date]],"MMMM YYYYY")</f>
        <v>September 2024</v>
      </c>
      <c r="L656" s="5">
        <f>IF(Transactions[[#This Row],[Type]]="Income",Transactions[[#This Row],[Amount]],-Transactions[[#This Row],[Amount]])</f>
        <v>-4466.8999999999996</v>
      </c>
      <c r="M656">
        <f>IF(Transactions[[#This Row],[Type]]="Income",1,0)</f>
        <v>0</v>
      </c>
    </row>
    <row r="657" spans="1:13" x14ac:dyDescent="0.3">
      <c r="A657" s="2">
        <v>45564</v>
      </c>
      <c r="B657" s="1" t="s">
        <v>340</v>
      </c>
      <c r="C657" t="s">
        <v>6</v>
      </c>
      <c r="D657" t="s">
        <v>26</v>
      </c>
      <c r="E657" t="s">
        <v>8</v>
      </c>
      <c r="F657" s="5">
        <v>4519.33</v>
      </c>
      <c r="G657" t="s">
        <v>23</v>
      </c>
      <c r="H657">
        <f>MONTH(Transactions[[#This Row],[Date]])</f>
        <v>9</v>
      </c>
      <c r="I657" t="str">
        <f>TEXT(Transactions[[#This Row],[Date]],"MMMM")</f>
        <v>September</v>
      </c>
      <c r="J657">
        <f>YEAR(Transactions[[#This Row],[Date]])</f>
        <v>2024</v>
      </c>
      <c r="K657" t="str">
        <f>TEXT(Transactions[[#This Row],[Date]],"MMMM YYYYY")</f>
        <v>September 2024</v>
      </c>
      <c r="L657" s="5">
        <f>IF(Transactions[[#This Row],[Type]]="Income",Transactions[[#This Row],[Amount]],-Transactions[[#This Row],[Amount]])</f>
        <v>-4519.33</v>
      </c>
      <c r="M657">
        <f>IF(Transactions[[#This Row],[Type]]="Income",1,0)</f>
        <v>0</v>
      </c>
    </row>
    <row r="658" spans="1:13" x14ac:dyDescent="0.3">
      <c r="A658" s="2">
        <v>45565</v>
      </c>
      <c r="B658" s="1" t="s">
        <v>602</v>
      </c>
      <c r="C658" t="s">
        <v>6</v>
      </c>
      <c r="D658" t="s">
        <v>26</v>
      </c>
      <c r="E658" t="s">
        <v>25</v>
      </c>
      <c r="F658" s="5">
        <v>2888.08</v>
      </c>
      <c r="G658" t="s">
        <v>9</v>
      </c>
      <c r="H658">
        <f>MONTH(Transactions[[#This Row],[Date]])</f>
        <v>9</v>
      </c>
      <c r="I658" t="str">
        <f>TEXT(Transactions[[#This Row],[Date]],"MMMM")</f>
        <v>September</v>
      </c>
      <c r="J658">
        <f>YEAR(Transactions[[#This Row],[Date]])</f>
        <v>2024</v>
      </c>
      <c r="K658" t="str">
        <f>TEXT(Transactions[[#This Row],[Date]],"MMMM YYYYY")</f>
        <v>September 2024</v>
      </c>
      <c r="L658" s="5">
        <f>IF(Transactions[[#This Row],[Type]]="Income",Transactions[[#This Row],[Amount]],-Transactions[[#This Row],[Amount]])</f>
        <v>-2888.08</v>
      </c>
      <c r="M658">
        <f>IF(Transactions[[#This Row],[Type]]="Income",1,0)</f>
        <v>0</v>
      </c>
    </row>
    <row r="659" spans="1:13" x14ac:dyDescent="0.3">
      <c r="A659" s="2">
        <v>45565</v>
      </c>
      <c r="B659" s="1" t="s">
        <v>157</v>
      </c>
      <c r="C659" t="s">
        <v>6</v>
      </c>
      <c r="D659" t="s">
        <v>16</v>
      </c>
      <c r="E659" t="s">
        <v>11</v>
      </c>
      <c r="F659" s="5">
        <v>1140.1199999999999</v>
      </c>
      <c r="G659" t="s">
        <v>23</v>
      </c>
      <c r="H659">
        <f>MONTH(Transactions[[#This Row],[Date]])</f>
        <v>9</v>
      </c>
      <c r="I659" t="str">
        <f>TEXT(Transactions[[#This Row],[Date]],"MMMM")</f>
        <v>September</v>
      </c>
      <c r="J659">
        <f>YEAR(Transactions[[#This Row],[Date]])</f>
        <v>2024</v>
      </c>
      <c r="K659" t="str">
        <f>TEXT(Transactions[[#This Row],[Date]],"MMMM YYYYY")</f>
        <v>September 2024</v>
      </c>
      <c r="L659" s="5">
        <f>IF(Transactions[[#This Row],[Type]]="Income",Transactions[[#This Row],[Amount]],-Transactions[[#This Row],[Amount]])</f>
        <v>-1140.1199999999999</v>
      </c>
      <c r="M659">
        <f>IF(Transactions[[#This Row],[Type]]="Income",1,0)</f>
        <v>0</v>
      </c>
    </row>
    <row r="660" spans="1:13" x14ac:dyDescent="0.3">
      <c r="A660" s="2">
        <v>45565</v>
      </c>
      <c r="B660" s="1" t="s">
        <v>169</v>
      </c>
      <c r="C660" t="s">
        <v>6</v>
      </c>
      <c r="D660" t="s">
        <v>16</v>
      </c>
      <c r="E660" t="s">
        <v>30</v>
      </c>
      <c r="F660" s="5">
        <v>1462.19</v>
      </c>
      <c r="G660" t="s">
        <v>23</v>
      </c>
      <c r="H660">
        <f>MONTH(Transactions[[#This Row],[Date]])</f>
        <v>9</v>
      </c>
      <c r="I660" t="str">
        <f>TEXT(Transactions[[#This Row],[Date]],"MMMM")</f>
        <v>September</v>
      </c>
      <c r="J660">
        <f>YEAR(Transactions[[#This Row],[Date]])</f>
        <v>2024</v>
      </c>
      <c r="K660" t="str">
        <f>TEXT(Transactions[[#This Row],[Date]],"MMMM YYYYY")</f>
        <v>September 2024</v>
      </c>
      <c r="L660" s="5">
        <f>IF(Transactions[[#This Row],[Type]]="Income",Transactions[[#This Row],[Amount]],-Transactions[[#This Row],[Amount]])</f>
        <v>-1462.19</v>
      </c>
      <c r="M660">
        <f>IF(Transactions[[#This Row],[Type]]="Income",1,0)</f>
        <v>0</v>
      </c>
    </row>
    <row r="661" spans="1:13" x14ac:dyDescent="0.3">
      <c r="A661" s="2">
        <v>45566</v>
      </c>
      <c r="B661" s="1" t="s">
        <v>639</v>
      </c>
      <c r="C661" t="s">
        <v>13</v>
      </c>
      <c r="D661" t="s">
        <v>38</v>
      </c>
      <c r="E661" t="s">
        <v>14</v>
      </c>
      <c r="F661" s="5">
        <v>66287.81</v>
      </c>
      <c r="G661" t="s">
        <v>15</v>
      </c>
      <c r="H661">
        <f>MONTH(Transactions[[#This Row],[Date]])</f>
        <v>10</v>
      </c>
      <c r="I661" t="str">
        <f>TEXT(Transactions[[#This Row],[Date]],"MMMM")</f>
        <v>October</v>
      </c>
      <c r="J661">
        <f>YEAR(Transactions[[#This Row],[Date]])</f>
        <v>2024</v>
      </c>
      <c r="K661" t="str">
        <f>TEXT(Transactions[[#This Row],[Date]],"MMMM YYYYY")</f>
        <v>October 2024</v>
      </c>
      <c r="L661" s="5">
        <f>IF(Transactions[[#This Row],[Type]]="Income",Transactions[[#This Row],[Amount]],-Transactions[[#This Row],[Amount]])</f>
        <v>66287.81</v>
      </c>
      <c r="M661">
        <f>IF(Transactions[[#This Row],[Type]]="Income",1,0)</f>
        <v>1</v>
      </c>
    </row>
    <row r="662" spans="1:13" x14ac:dyDescent="0.3">
      <c r="A662" s="2">
        <v>45566</v>
      </c>
      <c r="B662" s="1" t="s">
        <v>135</v>
      </c>
      <c r="C662" t="s">
        <v>6</v>
      </c>
      <c r="D662" t="s">
        <v>31</v>
      </c>
      <c r="E662" t="s">
        <v>21</v>
      </c>
      <c r="F662" s="5">
        <v>4552.6499999999996</v>
      </c>
      <c r="G662" t="s">
        <v>23</v>
      </c>
      <c r="H662">
        <f>MONTH(Transactions[[#This Row],[Date]])</f>
        <v>10</v>
      </c>
      <c r="I662" t="str">
        <f>TEXT(Transactions[[#This Row],[Date]],"MMMM")</f>
        <v>October</v>
      </c>
      <c r="J662">
        <f>YEAR(Transactions[[#This Row],[Date]])</f>
        <v>2024</v>
      </c>
      <c r="K662" t="str">
        <f>TEXT(Transactions[[#This Row],[Date]],"MMMM YYYYY")</f>
        <v>October 2024</v>
      </c>
      <c r="L662" s="5">
        <f>IF(Transactions[[#This Row],[Type]]="Income",Transactions[[#This Row],[Amount]],-Transactions[[#This Row],[Amount]])</f>
        <v>-4552.6499999999996</v>
      </c>
      <c r="M662">
        <f>IF(Transactions[[#This Row],[Type]]="Income",1,0)</f>
        <v>0</v>
      </c>
    </row>
    <row r="663" spans="1:13" x14ac:dyDescent="0.3">
      <c r="A663" s="2">
        <v>45567</v>
      </c>
      <c r="B663" s="1" t="s">
        <v>75</v>
      </c>
      <c r="C663" t="s">
        <v>6</v>
      </c>
      <c r="D663" t="s">
        <v>24</v>
      </c>
      <c r="E663" t="s">
        <v>21</v>
      </c>
      <c r="F663" s="5">
        <v>1737.04</v>
      </c>
      <c r="G663" t="s">
        <v>23</v>
      </c>
      <c r="H663">
        <f>MONTH(Transactions[[#This Row],[Date]])</f>
        <v>10</v>
      </c>
      <c r="I663" t="str">
        <f>TEXT(Transactions[[#This Row],[Date]],"MMMM")</f>
        <v>October</v>
      </c>
      <c r="J663">
        <f>YEAR(Transactions[[#This Row],[Date]])</f>
        <v>2024</v>
      </c>
      <c r="K663" t="str">
        <f>TEXT(Transactions[[#This Row],[Date]],"MMMM YYYYY")</f>
        <v>October 2024</v>
      </c>
      <c r="L663" s="5">
        <f>IF(Transactions[[#This Row],[Type]]="Income",Transactions[[#This Row],[Amount]],-Transactions[[#This Row],[Amount]])</f>
        <v>-1737.04</v>
      </c>
      <c r="M663">
        <f>IF(Transactions[[#This Row],[Type]]="Income",1,0)</f>
        <v>0</v>
      </c>
    </row>
    <row r="664" spans="1:13" x14ac:dyDescent="0.3">
      <c r="A664" s="2">
        <v>45567</v>
      </c>
      <c r="B664" s="1" t="s">
        <v>640</v>
      </c>
      <c r="C664" t="s">
        <v>6</v>
      </c>
      <c r="D664" t="s">
        <v>26</v>
      </c>
      <c r="E664" t="s">
        <v>18</v>
      </c>
      <c r="F664" s="5">
        <v>1618.89</v>
      </c>
      <c r="G664" t="s">
        <v>23</v>
      </c>
      <c r="H664">
        <f>MONTH(Transactions[[#This Row],[Date]])</f>
        <v>10</v>
      </c>
      <c r="I664" t="str">
        <f>TEXT(Transactions[[#This Row],[Date]],"MMMM")</f>
        <v>October</v>
      </c>
      <c r="J664">
        <f>YEAR(Transactions[[#This Row],[Date]])</f>
        <v>2024</v>
      </c>
      <c r="K664" t="str">
        <f>TEXT(Transactions[[#This Row],[Date]],"MMMM YYYYY")</f>
        <v>October 2024</v>
      </c>
      <c r="L664" s="5">
        <f>IF(Transactions[[#This Row],[Type]]="Income",Transactions[[#This Row],[Amount]],-Transactions[[#This Row],[Amount]])</f>
        <v>-1618.89</v>
      </c>
      <c r="M664">
        <f>IF(Transactions[[#This Row],[Type]]="Income",1,0)</f>
        <v>0</v>
      </c>
    </row>
    <row r="665" spans="1:13" x14ac:dyDescent="0.3">
      <c r="A665" s="2">
        <v>45567</v>
      </c>
      <c r="B665" s="1" t="s">
        <v>641</v>
      </c>
      <c r="C665" t="s">
        <v>6</v>
      </c>
      <c r="D665" t="s">
        <v>10</v>
      </c>
      <c r="E665" t="s">
        <v>18</v>
      </c>
      <c r="F665" s="5">
        <v>4781.33</v>
      </c>
      <c r="G665" t="s">
        <v>23</v>
      </c>
      <c r="H665">
        <f>MONTH(Transactions[[#This Row],[Date]])</f>
        <v>10</v>
      </c>
      <c r="I665" t="str">
        <f>TEXT(Transactions[[#This Row],[Date]],"MMMM")</f>
        <v>October</v>
      </c>
      <c r="J665">
        <f>YEAR(Transactions[[#This Row],[Date]])</f>
        <v>2024</v>
      </c>
      <c r="K665" t="str">
        <f>TEXT(Transactions[[#This Row],[Date]],"MMMM YYYYY")</f>
        <v>October 2024</v>
      </c>
      <c r="L665" s="5">
        <f>IF(Transactions[[#This Row],[Type]]="Income",Transactions[[#This Row],[Amount]],-Transactions[[#This Row],[Amount]])</f>
        <v>-4781.33</v>
      </c>
      <c r="M665">
        <f>IF(Transactions[[#This Row],[Type]]="Income",1,0)</f>
        <v>0</v>
      </c>
    </row>
    <row r="666" spans="1:13" x14ac:dyDescent="0.3">
      <c r="A666" s="2">
        <v>45568</v>
      </c>
      <c r="B666" s="1" t="s">
        <v>205</v>
      </c>
      <c r="C666" t="s">
        <v>6</v>
      </c>
      <c r="D666" t="s">
        <v>16</v>
      </c>
      <c r="E666" t="s">
        <v>20</v>
      </c>
      <c r="F666" s="5">
        <v>3174.97</v>
      </c>
      <c r="G666" t="s">
        <v>23</v>
      </c>
      <c r="H666">
        <f>MONTH(Transactions[[#This Row],[Date]])</f>
        <v>10</v>
      </c>
      <c r="I666" t="str">
        <f>TEXT(Transactions[[#This Row],[Date]],"MMMM")</f>
        <v>October</v>
      </c>
      <c r="J666">
        <f>YEAR(Transactions[[#This Row],[Date]])</f>
        <v>2024</v>
      </c>
      <c r="K666" t="str">
        <f>TEXT(Transactions[[#This Row],[Date]],"MMMM YYYYY")</f>
        <v>October 2024</v>
      </c>
      <c r="L666" s="5">
        <f>IF(Transactions[[#This Row],[Type]]="Income",Transactions[[#This Row],[Amount]],-Transactions[[#This Row],[Amount]])</f>
        <v>-3174.97</v>
      </c>
      <c r="M666">
        <f>IF(Transactions[[#This Row],[Type]]="Income",1,0)</f>
        <v>0</v>
      </c>
    </row>
    <row r="667" spans="1:13" x14ac:dyDescent="0.3">
      <c r="A667" s="2">
        <v>45569</v>
      </c>
      <c r="B667" s="1" t="s">
        <v>642</v>
      </c>
      <c r="C667" t="s">
        <v>6</v>
      </c>
      <c r="D667" t="s">
        <v>34</v>
      </c>
      <c r="E667" t="s">
        <v>11</v>
      </c>
      <c r="F667" s="5">
        <v>3398.31</v>
      </c>
      <c r="G667" t="s">
        <v>23</v>
      </c>
      <c r="H667">
        <f>MONTH(Transactions[[#This Row],[Date]])</f>
        <v>10</v>
      </c>
      <c r="I667" t="str">
        <f>TEXT(Transactions[[#This Row],[Date]],"MMMM")</f>
        <v>October</v>
      </c>
      <c r="J667">
        <f>YEAR(Transactions[[#This Row],[Date]])</f>
        <v>2024</v>
      </c>
      <c r="K667" t="str">
        <f>TEXT(Transactions[[#This Row],[Date]],"MMMM YYYYY")</f>
        <v>October 2024</v>
      </c>
      <c r="L667" s="5">
        <f>IF(Transactions[[#This Row],[Type]]="Income",Transactions[[#This Row],[Amount]],-Transactions[[#This Row],[Amount]])</f>
        <v>-3398.31</v>
      </c>
      <c r="M667">
        <f>IF(Transactions[[#This Row],[Type]]="Income",1,0)</f>
        <v>0</v>
      </c>
    </row>
    <row r="668" spans="1:13" x14ac:dyDescent="0.3">
      <c r="A668" s="2">
        <v>45570</v>
      </c>
      <c r="B668" s="1" t="s">
        <v>375</v>
      </c>
      <c r="C668" t="s">
        <v>6</v>
      </c>
      <c r="D668" t="s">
        <v>28</v>
      </c>
      <c r="E668" t="s">
        <v>8</v>
      </c>
      <c r="F668" s="5">
        <v>3730.79</v>
      </c>
      <c r="G668" t="s">
        <v>9</v>
      </c>
      <c r="H668">
        <f>MONTH(Transactions[[#This Row],[Date]])</f>
        <v>10</v>
      </c>
      <c r="I668" t="str">
        <f>TEXT(Transactions[[#This Row],[Date]],"MMMM")</f>
        <v>October</v>
      </c>
      <c r="J668">
        <f>YEAR(Transactions[[#This Row],[Date]])</f>
        <v>2024</v>
      </c>
      <c r="K668" t="str">
        <f>TEXT(Transactions[[#This Row],[Date]],"MMMM YYYYY")</f>
        <v>October 2024</v>
      </c>
      <c r="L668" s="5">
        <f>IF(Transactions[[#This Row],[Type]]="Income",Transactions[[#This Row],[Amount]],-Transactions[[#This Row],[Amount]])</f>
        <v>-3730.79</v>
      </c>
      <c r="M668">
        <f>IF(Transactions[[#This Row],[Type]]="Income",1,0)</f>
        <v>0</v>
      </c>
    </row>
    <row r="669" spans="1:13" x14ac:dyDescent="0.3">
      <c r="A669" s="2">
        <v>45570</v>
      </c>
      <c r="B669" s="1" t="s">
        <v>153</v>
      </c>
      <c r="C669" t="s">
        <v>6</v>
      </c>
      <c r="D669" t="s">
        <v>28</v>
      </c>
      <c r="E669" t="s">
        <v>17</v>
      </c>
      <c r="F669" s="5">
        <v>3278.51</v>
      </c>
      <c r="G669" t="s">
        <v>19</v>
      </c>
      <c r="H669">
        <f>MONTH(Transactions[[#This Row],[Date]])</f>
        <v>10</v>
      </c>
      <c r="I669" t="str">
        <f>TEXT(Transactions[[#This Row],[Date]],"MMMM")</f>
        <v>October</v>
      </c>
      <c r="J669">
        <f>YEAR(Transactions[[#This Row],[Date]])</f>
        <v>2024</v>
      </c>
      <c r="K669" t="str">
        <f>TEXT(Transactions[[#This Row],[Date]],"MMMM YYYYY")</f>
        <v>October 2024</v>
      </c>
      <c r="L669" s="5">
        <f>IF(Transactions[[#This Row],[Type]]="Income",Transactions[[#This Row],[Amount]],-Transactions[[#This Row],[Amount]])</f>
        <v>-3278.51</v>
      </c>
      <c r="M669">
        <f>IF(Transactions[[#This Row],[Type]]="Income",1,0)</f>
        <v>0</v>
      </c>
    </row>
    <row r="670" spans="1:13" x14ac:dyDescent="0.3">
      <c r="A670" s="2">
        <v>45570</v>
      </c>
      <c r="B670" s="1" t="s">
        <v>237</v>
      </c>
      <c r="C670" t="s">
        <v>6</v>
      </c>
      <c r="D670" t="s">
        <v>16</v>
      </c>
      <c r="E670" t="s">
        <v>32</v>
      </c>
      <c r="F670" s="5">
        <v>275.95999999999998</v>
      </c>
      <c r="G670" t="s">
        <v>23</v>
      </c>
      <c r="H670">
        <f>MONTH(Transactions[[#This Row],[Date]])</f>
        <v>10</v>
      </c>
      <c r="I670" t="str">
        <f>TEXT(Transactions[[#This Row],[Date]],"MMMM")</f>
        <v>October</v>
      </c>
      <c r="J670">
        <f>YEAR(Transactions[[#This Row],[Date]])</f>
        <v>2024</v>
      </c>
      <c r="K670" t="str">
        <f>TEXT(Transactions[[#This Row],[Date]],"MMMM YYYYY")</f>
        <v>October 2024</v>
      </c>
      <c r="L670" s="5">
        <f>IF(Transactions[[#This Row],[Type]]="Income",Transactions[[#This Row],[Amount]],-Transactions[[#This Row],[Amount]])</f>
        <v>-275.95999999999998</v>
      </c>
      <c r="M670">
        <f>IF(Transactions[[#This Row],[Type]]="Income",1,0)</f>
        <v>0</v>
      </c>
    </row>
    <row r="671" spans="1:13" x14ac:dyDescent="0.3">
      <c r="A671" s="2">
        <v>45570</v>
      </c>
      <c r="B671" s="1" t="s">
        <v>643</v>
      </c>
      <c r="C671" t="s">
        <v>6</v>
      </c>
      <c r="D671" t="s">
        <v>28</v>
      </c>
      <c r="E671" t="s">
        <v>32</v>
      </c>
      <c r="F671" s="5">
        <v>401.11</v>
      </c>
      <c r="G671" t="s">
        <v>9</v>
      </c>
      <c r="H671">
        <f>MONTH(Transactions[[#This Row],[Date]])</f>
        <v>10</v>
      </c>
      <c r="I671" t="str">
        <f>TEXT(Transactions[[#This Row],[Date]],"MMMM")</f>
        <v>October</v>
      </c>
      <c r="J671">
        <f>YEAR(Transactions[[#This Row],[Date]])</f>
        <v>2024</v>
      </c>
      <c r="K671" t="str">
        <f>TEXT(Transactions[[#This Row],[Date]],"MMMM YYYYY")</f>
        <v>October 2024</v>
      </c>
      <c r="L671" s="5">
        <f>IF(Transactions[[#This Row],[Type]]="Income",Transactions[[#This Row],[Amount]],-Transactions[[#This Row],[Amount]])</f>
        <v>-401.11</v>
      </c>
      <c r="M671">
        <f>IF(Transactions[[#This Row],[Type]]="Income",1,0)</f>
        <v>0</v>
      </c>
    </row>
    <row r="672" spans="1:13" x14ac:dyDescent="0.3">
      <c r="A672" s="2">
        <v>45571</v>
      </c>
      <c r="B672" s="1" t="s">
        <v>208</v>
      </c>
      <c r="C672" t="s">
        <v>6</v>
      </c>
      <c r="D672" t="s">
        <v>24</v>
      </c>
      <c r="E672" t="s">
        <v>18</v>
      </c>
      <c r="F672" s="5">
        <v>2375.23</v>
      </c>
      <c r="G672" t="s">
        <v>23</v>
      </c>
      <c r="H672">
        <f>MONTH(Transactions[[#This Row],[Date]])</f>
        <v>10</v>
      </c>
      <c r="I672" t="str">
        <f>TEXT(Transactions[[#This Row],[Date]],"MMMM")</f>
        <v>October</v>
      </c>
      <c r="J672">
        <f>YEAR(Transactions[[#This Row],[Date]])</f>
        <v>2024</v>
      </c>
      <c r="K672" t="str">
        <f>TEXT(Transactions[[#This Row],[Date]],"MMMM YYYYY")</f>
        <v>October 2024</v>
      </c>
      <c r="L672" s="5">
        <f>IF(Transactions[[#This Row],[Type]]="Income",Transactions[[#This Row],[Amount]],-Transactions[[#This Row],[Amount]])</f>
        <v>-2375.23</v>
      </c>
      <c r="M672">
        <f>IF(Transactions[[#This Row],[Type]]="Income",1,0)</f>
        <v>0</v>
      </c>
    </row>
    <row r="673" spans="1:13" x14ac:dyDescent="0.3">
      <c r="A673" s="2">
        <v>45571</v>
      </c>
      <c r="B673" s="1" t="s">
        <v>442</v>
      </c>
      <c r="C673" t="s">
        <v>6</v>
      </c>
      <c r="D673" t="s">
        <v>28</v>
      </c>
      <c r="E673" t="s">
        <v>18</v>
      </c>
      <c r="F673" s="5">
        <v>2974.79</v>
      </c>
      <c r="G673" t="s">
        <v>9</v>
      </c>
      <c r="H673">
        <f>MONTH(Transactions[[#This Row],[Date]])</f>
        <v>10</v>
      </c>
      <c r="I673" t="str">
        <f>TEXT(Transactions[[#This Row],[Date]],"MMMM")</f>
        <v>October</v>
      </c>
      <c r="J673">
        <f>YEAR(Transactions[[#This Row],[Date]])</f>
        <v>2024</v>
      </c>
      <c r="K673" t="str">
        <f>TEXT(Transactions[[#This Row],[Date]],"MMMM YYYYY")</f>
        <v>October 2024</v>
      </c>
      <c r="L673" s="5">
        <f>IF(Transactions[[#This Row],[Type]]="Income",Transactions[[#This Row],[Amount]],-Transactions[[#This Row],[Amount]])</f>
        <v>-2974.79</v>
      </c>
      <c r="M673">
        <f>IF(Transactions[[#This Row],[Type]]="Income",1,0)</f>
        <v>0</v>
      </c>
    </row>
    <row r="674" spans="1:13" x14ac:dyDescent="0.3">
      <c r="A674" s="2">
        <v>45571</v>
      </c>
      <c r="B674" s="1" t="s">
        <v>644</v>
      </c>
      <c r="C674" t="s">
        <v>6</v>
      </c>
      <c r="D674" t="s">
        <v>28</v>
      </c>
      <c r="E674" t="s">
        <v>30</v>
      </c>
      <c r="F674" s="5">
        <v>2279.8000000000002</v>
      </c>
      <c r="G674" t="s">
        <v>9</v>
      </c>
      <c r="H674">
        <f>MONTH(Transactions[[#This Row],[Date]])</f>
        <v>10</v>
      </c>
      <c r="I674" t="str">
        <f>TEXT(Transactions[[#This Row],[Date]],"MMMM")</f>
        <v>October</v>
      </c>
      <c r="J674">
        <f>YEAR(Transactions[[#This Row],[Date]])</f>
        <v>2024</v>
      </c>
      <c r="K674" t="str">
        <f>TEXT(Transactions[[#This Row],[Date]],"MMMM YYYYY")</f>
        <v>October 2024</v>
      </c>
      <c r="L674" s="5">
        <f>IF(Transactions[[#This Row],[Type]]="Income",Transactions[[#This Row],[Amount]],-Transactions[[#This Row],[Amount]])</f>
        <v>-2279.8000000000002</v>
      </c>
      <c r="M674">
        <f>IF(Transactions[[#This Row],[Type]]="Income",1,0)</f>
        <v>0</v>
      </c>
    </row>
    <row r="675" spans="1:13" x14ac:dyDescent="0.3">
      <c r="A675" s="2">
        <v>45572</v>
      </c>
      <c r="B675" s="1" t="s">
        <v>562</v>
      </c>
      <c r="C675" t="s">
        <v>6</v>
      </c>
      <c r="D675" t="s">
        <v>10</v>
      </c>
      <c r="E675" t="s">
        <v>30</v>
      </c>
      <c r="F675" s="5">
        <v>1727.36</v>
      </c>
      <c r="G675" t="s">
        <v>9</v>
      </c>
      <c r="H675">
        <f>MONTH(Transactions[[#This Row],[Date]])</f>
        <v>10</v>
      </c>
      <c r="I675" t="str">
        <f>TEXT(Transactions[[#This Row],[Date]],"MMMM")</f>
        <v>October</v>
      </c>
      <c r="J675">
        <f>YEAR(Transactions[[#This Row],[Date]])</f>
        <v>2024</v>
      </c>
      <c r="K675" t="str">
        <f>TEXT(Transactions[[#This Row],[Date]],"MMMM YYYYY")</f>
        <v>October 2024</v>
      </c>
      <c r="L675" s="5">
        <f>IF(Transactions[[#This Row],[Type]]="Income",Transactions[[#This Row],[Amount]],-Transactions[[#This Row],[Amount]])</f>
        <v>-1727.36</v>
      </c>
      <c r="M675">
        <f>IF(Transactions[[#This Row],[Type]]="Income",1,0)</f>
        <v>0</v>
      </c>
    </row>
    <row r="676" spans="1:13" x14ac:dyDescent="0.3">
      <c r="A676" s="2">
        <v>45572</v>
      </c>
      <c r="B676" s="1" t="s">
        <v>645</v>
      </c>
      <c r="C676" t="s">
        <v>6</v>
      </c>
      <c r="D676" t="s">
        <v>10</v>
      </c>
      <c r="E676" t="s">
        <v>30</v>
      </c>
      <c r="F676" s="5">
        <v>1134.3900000000001</v>
      </c>
      <c r="G676" t="s">
        <v>12</v>
      </c>
      <c r="H676">
        <f>MONTH(Transactions[[#This Row],[Date]])</f>
        <v>10</v>
      </c>
      <c r="I676" t="str">
        <f>TEXT(Transactions[[#This Row],[Date]],"MMMM")</f>
        <v>October</v>
      </c>
      <c r="J676">
        <f>YEAR(Transactions[[#This Row],[Date]])</f>
        <v>2024</v>
      </c>
      <c r="K676" t="str">
        <f>TEXT(Transactions[[#This Row],[Date]],"MMMM YYYYY")</f>
        <v>October 2024</v>
      </c>
      <c r="L676" s="5">
        <f>IF(Transactions[[#This Row],[Type]]="Income",Transactions[[#This Row],[Amount]],-Transactions[[#This Row],[Amount]])</f>
        <v>-1134.3900000000001</v>
      </c>
      <c r="M676">
        <f>IF(Transactions[[#This Row],[Type]]="Income",1,0)</f>
        <v>0</v>
      </c>
    </row>
    <row r="677" spans="1:13" x14ac:dyDescent="0.3">
      <c r="A677" s="2">
        <v>45573</v>
      </c>
      <c r="B677" s="1" t="s">
        <v>143</v>
      </c>
      <c r="C677" t="s">
        <v>6</v>
      </c>
      <c r="D677" t="s">
        <v>26</v>
      </c>
      <c r="E677" t="s">
        <v>27</v>
      </c>
      <c r="F677" s="5">
        <v>1502.77</v>
      </c>
      <c r="G677" t="s">
        <v>19</v>
      </c>
      <c r="H677">
        <f>MONTH(Transactions[[#This Row],[Date]])</f>
        <v>10</v>
      </c>
      <c r="I677" t="str">
        <f>TEXT(Transactions[[#This Row],[Date]],"MMMM")</f>
        <v>October</v>
      </c>
      <c r="J677">
        <f>YEAR(Transactions[[#This Row],[Date]])</f>
        <v>2024</v>
      </c>
      <c r="K677" t="str">
        <f>TEXT(Transactions[[#This Row],[Date]],"MMMM YYYYY")</f>
        <v>October 2024</v>
      </c>
      <c r="L677" s="5">
        <f>IF(Transactions[[#This Row],[Type]]="Income",Transactions[[#This Row],[Amount]],-Transactions[[#This Row],[Amount]])</f>
        <v>-1502.77</v>
      </c>
      <c r="M677">
        <f>IF(Transactions[[#This Row],[Type]]="Income",1,0)</f>
        <v>0</v>
      </c>
    </row>
    <row r="678" spans="1:13" x14ac:dyDescent="0.3">
      <c r="A678" s="2">
        <v>45574</v>
      </c>
      <c r="B678" s="1" t="s">
        <v>116</v>
      </c>
      <c r="C678" t="s">
        <v>6</v>
      </c>
      <c r="D678" t="s">
        <v>22</v>
      </c>
      <c r="E678" t="s">
        <v>20</v>
      </c>
      <c r="F678" s="5">
        <v>1458.58</v>
      </c>
      <c r="G678" t="s">
        <v>9</v>
      </c>
      <c r="H678">
        <f>MONTH(Transactions[[#This Row],[Date]])</f>
        <v>10</v>
      </c>
      <c r="I678" t="str">
        <f>TEXT(Transactions[[#This Row],[Date]],"MMMM")</f>
        <v>October</v>
      </c>
      <c r="J678">
        <f>YEAR(Transactions[[#This Row],[Date]])</f>
        <v>2024</v>
      </c>
      <c r="K678" t="str">
        <f>TEXT(Transactions[[#This Row],[Date]],"MMMM YYYYY")</f>
        <v>October 2024</v>
      </c>
      <c r="L678" s="5">
        <f>IF(Transactions[[#This Row],[Type]]="Income",Transactions[[#This Row],[Amount]],-Transactions[[#This Row],[Amount]])</f>
        <v>-1458.58</v>
      </c>
      <c r="M678">
        <f>IF(Transactions[[#This Row],[Type]]="Income",1,0)</f>
        <v>0</v>
      </c>
    </row>
    <row r="679" spans="1:13" x14ac:dyDescent="0.3">
      <c r="A679" s="2">
        <v>45575</v>
      </c>
      <c r="B679" s="1" t="s">
        <v>313</v>
      </c>
      <c r="C679" t="s">
        <v>6</v>
      </c>
      <c r="D679" t="s">
        <v>16</v>
      </c>
      <c r="E679" t="s">
        <v>30</v>
      </c>
      <c r="F679" s="5">
        <v>1979.87</v>
      </c>
      <c r="G679" t="s">
        <v>12</v>
      </c>
      <c r="H679">
        <f>MONTH(Transactions[[#This Row],[Date]])</f>
        <v>10</v>
      </c>
      <c r="I679" t="str">
        <f>TEXT(Transactions[[#This Row],[Date]],"MMMM")</f>
        <v>October</v>
      </c>
      <c r="J679">
        <f>YEAR(Transactions[[#This Row],[Date]])</f>
        <v>2024</v>
      </c>
      <c r="K679" t="str">
        <f>TEXT(Transactions[[#This Row],[Date]],"MMMM YYYYY")</f>
        <v>October 2024</v>
      </c>
      <c r="L679" s="5">
        <f>IF(Transactions[[#This Row],[Type]]="Income",Transactions[[#This Row],[Amount]],-Transactions[[#This Row],[Amount]])</f>
        <v>-1979.87</v>
      </c>
      <c r="M679">
        <f>IF(Transactions[[#This Row],[Type]]="Income",1,0)</f>
        <v>0</v>
      </c>
    </row>
    <row r="680" spans="1:13" x14ac:dyDescent="0.3">
      <c r="A680" s="2">
        <v>45575</v>
      </c>
      <c r="B680" s="1" t="s">
        <v>126</v>
      </c>
      <c r="C680" t="s">
        <v>6</v>
      </c>
      <c r="D680" t="s">
        <v>16</v>
      </c>
      <c r="E680" t="s">
        <v>8</v>
      </c>
      <c r="F680" s="5">
        <v>272.02999999999997</v>
      </c>
      <c r="G680" t="s">
        <v>12</v>
      </c>
      <c r="H680">
        <f>MONTH(Transactions[[#This Row],[Date]])</f>
        <v>10</v>
      </c>
      <c r="I680" t="str">
        <f>TEXT(Transactions[[#This Row],[Date]],"MMMM")</f>
        <v>October</v>
      </c>
      <c r="J680">
        <f>YEAR(Transactions[[#This Row],[Date]])</f>
        <v>2024</v>
      </c>
      <c r="K680" t="str">
        <f>TEXT(Transactions[[#This Row],[Date]],"MMMM YYYYY")</f>
        <v>October 2024</v>
      </c>
      <c r="L680" s="5">
        <f>IF(Transactions[[#This Row],[Type]]="Income",Transactions[[#This Row],[Amount]],-Transactions[[#This Row],[Amount]])</f>
        <v>-272.02999999999997</v>
      </c>
      <c r="M680">
        <f>IF(Transactions[[#This Row],[Type]]="Income",1,0)</f>
        <v>0</v>
      </c>
    </row>
    <row r="681" spans="1:13" x14ac:dyDescent="0.3">
      <c r="A681" s="2">
        <v>45575</v>
      </c>
      <c r="B681" s="1" t="s">
        <v>329</v>
      </c>
      <c r="C681" t="s">
        <v>6</v>
      </c>
      <c r="D681" t="s">
        <v>26</v>
      </c>
      <c r="E681" t="s">
        <v>8</v>
      </c>
      <c r="F681" s="5">
        <v>2561.69</v>
      </c>
      <c r="G681" t="s">
        <v>9</v>
      </c>
      <c r="H681">
        <f>MONTH(Transactions[[#This Row],[Date]])</f>
        <v>10</v>
      </c>
      <c r="I681" t="str">
        <f>TEXT(Transactions[[#This Row],[Date]],"MMMM")</f>
        <v>October</v>
      </c>
      <c r="J681">
        <f>YEAR(Transactions[[#This Row],[Date]])</f>
        <v>2024</v>
      </c>
      <c r="K681" t="str">
        <f>TEXT(Transactions[[#This Row],[Date]],"MMMM YYYYY")</f>
        <v>October 2024</v>
      </c>
      <c r="L681" s="5">
        <f>IF(Transactions[[#This Row],[Type]]="Income",Transactions[[#This Row],[Amount]],-Transactions[[#This Row],[Amount]])</f>
        <v>-2561.69</v>
      </c>
      <c r="M681">
        <f>IF(Transactions[[#This Row],[Type]]="Income",1,0)</f>
        <v>0</v>
      </c>
    </row>
    <row r="682" spans="1:13" x14ac:dyDescent="0.3">
      <c r="A682" s="2">
        <v>45575</v>
      </c>
      <c r="B682" s="1" t="s">
        <v>265</v>
      </c>
      <c r="C682" t="s">
        <v>6</v>
      </c>
      <c r="D682" t="s">
        <v>24</v>
      </c>
      <c r="E682" t="s">
        <v>18</v>
      </c>
      <c r="F682" s="5">
        <v>3371.17</v>
      </c>
      <c r="G682" t="s">
        <v>9</v>
      </c>
      <c r="H682">
        <f>MONTH(Transactions[[#This Row],[Date]])</f>
        <v>10</v>
      </c>
      <c r="I682" t="str">
        <f>TEXT(Transactions[[#This Row],[Date]],"MMMM")</f>
        <v>October</v>
      </c>
      <c r="J682">
        <f>YEAR(Transactions[[#This Row],[Date]])</f>
        <v>2024</v>
      </c>
      <c r="K682" t="str">
        <f>TEXT(Transactions[[#This Row],[Date]],"MMMM YYYYY")</f>
        <v>October 2024</v>
      </c>
      <c r="L682" s="5">
        <f>IF(Transactions[[#This Row],[Type]]="Income",Transactions[[#This Row],[Amount]],-Transactions[[#This Row],[Amount]])</f>
        <v>-3371.17</v>
      </c>
      <c r="M682">
        <f>IF(Transactions[[#This Row],[Type]]="Income",1,0)</f>
        <v>0</v>
      </c>
    </row>
    <row r="683" spans="1:13" x14ac:dyDescent="0.3">
      <c r="A683" s="2">
        <v>45576</v>
      </c>
      <c r="B683" s="1" t="s">
        <v>646</v>
      </c>
      <c r="C683" t="s">
        <v>6</v>
      </c>
      <c r="D683" t="s">
        <v>34</v>
      </c>
      <c r="E683" t="s">
        <v>30</v>
      </c>
      <c r="F683" s="5">
        <v>4127.76</v>
      </c>
      <c r="G683" t="s">
        <v>12</v>
      </c>
      <c r="H683">
        <f>MONTH(Transactions[[#This Row],[Date]])</f>
        <v>10</v>
      </c>
      <c r="I683" t="str">
        <f>TEXT(Transactions[[#This Row],[Date]],"MMMM")</f>
        <v>October</v>
      </c>
      <c r="J683">
        <f>YEAR(Transactions[[#This Row],[Date]])</f>
        <v>2024</v>
      </c>
      <c r="K683" t="str">
        <f>TEXT(Transactions[[#This Row],[Date]],"MMMM YYYYY")</f>
        <v>October 2024</v>
      </c>
      <c r="L683" s="5">
        <f>IF(Transactions[[#This Row],[Type]]="Income",Transactions[[#This Row],[Amount]],-Transactions[[#This Row],[Amount]])</f>
        <v>-4127.76</v>
      </c>
      <c r="M683">
        <f>IF(Transactions[[#This Row],[Type]]="Income",1,0)</f>
        <v>0</v>
      </c>
    </row>
    <row r="684" spans="1:13" x14ac:dyDescent="0.3">
      <c r="A684" s="2">
        <v>45576</v>
      </c>
      <c r="B684" s="1" t="s">
        <v>164</v>
      </c>
      <c r="C684" t="s">
        <v>6</v>
      </c>
      <c r="D684" t="s">
        <v>35</v>
      </c>
      <c r="E684" t="s">
        <v>20</v>
      </c>
      <c r="F684" s="5">
        <v>57.75</v>
      </c>
      <c r="G684" t="s">
        <v>12</v>
      </c>
      <c r="H684">
        <f>MONTH(Transactions[[#This Row],[Date]])</f>
        <v>10</v>
      </c>
      <c r="I684" t="str">
        <f>TEXT(Transactions[[#This Row],[Date]],"MMMM")</f>
        <v>October</v>
      </c>
      <c r="J684">
        <f>YEAR(Transactions[[#This Row],[Date]])</f>
        <v>2024</v>
      </c>
      <c r="K684" t="str">
        <f>TEXT(Transactions[[#This Row],[Date]],"MMMM YYYYY")</f>
        <v>October 2024</v>
      </c>
      <c r="L684" s="5">
        <f>IF(Transactions[[#This Row],[Type]]="Income",Transactions[[#This Row],[Amount]],-Transactions[[#This Row],[Amount]])</f>
        <v>-57.75</v>
      </c>
      <c r="M684">
        <f>IF(Transactions[[#This Row],[Type]]="Income",1,0)</f>
        <v>0</v>
      </c>
    </row>
    <row r="685" spans="1:13" x14ac:dyDescent="0.3">
      <c r="A685" s="2">
        <v>45576</v>
      </c>
      <c r="B685" s="1" t="s">
        <v>170</v>
      </c>
      <c r="C685" t="s">
        <v>6</v>
      </c>
      <c r="D685" t="s">
        <v>16</v>
      </c>
      <c r="E685" t="s">
        <v>29</v>
      </c>
      <c r="F685" s="5">
        <v>250.77</v>
      </c>
      <c r="G685" t="s">
        <v>23</v>
      </c>
      <c r="H685">
        <f>MONTH(Transactions[[#This Row],[Date]])</f>
        <v>10</v>
      </c>
      <c r="I685" t="str">
        <f>TEXT(Transactions[[#This Row],[Date]],"MMMM")</f>
        <v>October</v>
      </c>
      <c r="J685">
        <f>YEAR(Transactions[[#This Row],[Date]])</f>
        <v>2024</v>
      </c>
      <c r="K685" t="str">
        <f>TEXT(Transactions[[#This Row],[Date]],"MMMM YYYYY")</f>
        <v>October 2024</v>
      </c>
      <c r="L685" s="5">
        <f>IF(Transactions[[#This Row],[Type]]="Income",Transactions[[#This Row],[Amount]],-Transactions[[#This Row],[Amount]])</f>
        <v>-250.77</v>
      </c>
      <c r="M685">
        <f>IF(Transactions[[#This Row],[Type]]="Income",1,0)</f>
        <v>0</v>
      </c>
    </row>
    <row r="686" spans="1:13" x14ac:dyDescent="0.3">
      <c r="A686" s="2">
        <v>45576</v>
      </c>
      <c r="B686" s="1" t="s">
        <v>647</v>
      </c>
      <c r="C686" t="s">
        <v>6</v>
      </c>
      <c r="D686" t="s">
        <v>34</v>
      </c>
      <c r="E686" t="s">
        <v>25</v>
      </c>
      <c r="F686" s="5">
        <v>3343.2</v>
      </c>
      <c r="G686" t="s">
        <v>9</v>
      </c>
      <c r="H686">
        <f>MONTH(Transactions[[#This Row],[Date]])</f>
        <v>10</v>
      </c>
      <c r="I686" t="str">
        <f>TEXT(Transactions[[#This Row],[Date]],"MMMM")</f>
        <v>October</v>
      </c>
      <c r="J686">
        <f>YEAR(Transactions[[#This Row],[Date]])</f>
        <v>2024</v>
      </c>
      <c r="K686" t="str">
        <f>TEXT(Transactions[[#This Row],[Date]],"MMMM YYYYY")</f>
        <v>October 2024</v>
      </c>
      <c r="L686" s="5">
        <f>IF(Transactions[[#This Row],[Type]]="Income",Transactions[[#This Row],[Amount]],-Transactions[[#This Row],[Amount]])</f>
        <v>-3343.2</v>
      </c>
      <c r="M686">
        <f>IF(Transactions[[#This Row],[Type]]="Income",1,0)</f>
        <v>0</v>
      </c>
    </row>
    <row r="687" spans="1:13" x14ac:dyDescent="0.3">
      <c r="A687" s="2">
        <v>45577</v>
      </c>
      <c r="B687" s="1" t="s">
        <v>648</v>
      </c>
      <c r="C687" t="s">
        <v>6</v>
      </c>
      <c r="D687" t="s">
        <v>26</v>
      </c>
      <c r="E687" t="s">
        <v>30</v>
      </c>
      <c r="F687" s="5">
        <v>401.49</v>
      </c>
      <c r="G687" t="s">
        <v>19</v>
      </c>
      <c r="H687">
        <f>MONTH(Transactions[[#This Row],[Date]])</f>
        <v>10</v>
      </c>
      <c r="I687" t="str">
        <f>TEXT(Transactions[[#This Row],[Date]],"MMMM")</f>
        <v>October</v>
      </c>
      <c r="J687">
        <f>YEAR(Transactions[[#This Row],[Date]])</f>
        <v>2024</v>
      </c>
      <c r="K687" t="str">
        <f>TEXT(Transactions[[#This Row],[Date]],"MMMM YYYYY")</f>
        <v>October 2024</v>
      </c>
      <c r="L687" s="5">
        <f>IF(Transactions[[#This Row],[Type]]="Income",Transactions[[#This Row],[Amount]],-Transactions[[#This Row],[Amount]])</f>
        <v>-401.49</v>
      </c>
      <c r="M687">
        <f>IF(Transactions[[#This Row],[Type]]="Income",1,0)</f>
        <v>0</v>
      </c>
    </row>
    <row r="688" spans="1:13" x14ac:dyDescent="0.3">
      <c r="A688" s="2">
        <v>45577</v>
      </c>
      <c r="B688" s="1" t="s">
        <v>227</v>
      </c>
      <c r="C688" t="s">
        <v>6</v>
      </c>
      <c r="D688" t="s">
        <v>22</v>
      </c>
      <c r="E688" t="s">
        <v>21</v>
      </c>
      <c r="F688" s="5">
        <v>4711.54</v>
      </c>
      <c r="G688" t="s">
        <v>12</v>
      </c>
      <c r="H688">
        <f>MONTH(Transactions[[#This Row],[Date]])</f>
        <v>10</v>
      </c>
      <c r="I688" t="str">
        <f>TEXT(Transactions[[#This Row],[Date]],"MMMM")</f>
        <v>October</v>
      </c>
      <c r="J688">
        <f>YEAR(Transactions[[#This Row],[Date]])</f>
        <v>2024</v>
      </c>
      <c r="K688" t="str">
        <f>TEXT(Transactions[[#This Row],[Date]],"MMMM YYYYY")</f>
        <v>October 2024</v>
      </c>
      <c r="L688" s="5">
        <f>IF(Transactions[[#This Row],[Type]]="Income",Transactions[[#This Row],[Amount]],-Transactions[[#This Row],[Amount]])</f>
        <v>-4711.54</v>
      </c>
      <c r="M688">
        <f>IF(Transactions[[#This Row],[Type]]="Income",1,0)</f>
        <v>0</v>
      </c>
    </row>
    <row r="689" spans="1:13" x14ac:dyDescent="0.3">
      <c r="A689" s="2">
        <v>45577</v>
      </c>
      <c r="B689" s="1" t="s">
        <v>649</v>
      </c>
      <c r="C689" t="s">
        <v>6</v>
      </c>
      <c r="D689" t="s">
        <v>34</v>
      </c>
      <c r="E689" t="s">
        <v>20</v>
      </c>
      <c r="F689" s="5">
        <v>649.07000000000005</v>
      </c>
      <c r="G689" t="s">
        <v>23</v>
      </c>
      <c r="H689">
        <f>MONTH(Transactions[[#This Row],[Date]])</f>
        <v>10</v>
      </c>
      <c r="I689" t="str">
        <f>TEXT(Transactions[[#This Row],[Date]],"MMMM")</f>
        <v>October</v>
      </c>
      <c r="J689">
        <f>YEAR(Transactions[[#This Row],[Date]])</f>
        <v>2024</v>
      </c>
      <c r="K689" t="str">
        <f>TEXT(Transactions[[#This Row],[Date]],"MMMM YYYYY")</f>
        <v>October 2024</v>
      </c>
      <c r="L689" s="5">
        <f>IF(Transactions[[#This Row],[Type]]="Income",Transactions[[#This Row],[Amount]],-Transactions[[#This Row],[Amount]])</f>
        <v>-649.07000000000005</v>
      </c>
      <c r="M689">
        <f>IF(Transactions[[#This Row],[Type]]="Income",1,0)</f>
        <v>0</v>
      </c>
    </row>
    <row r="690" spans="1:13" x14ac:dyDescent="0.3">
      <c r="A690" s="2">
        <v>45578</v>
      </c>
      <c r="B690" s="1" t="s">
        <v>201</v>
      </c>
      <c r="C690" t="s">
        <v>6</v>
      </c>
      <c r="D690" t="s">
        <v>34</v>
      </c>
      <c r="E690" t="s">
        <v>25</v>
      </c>
      <c r="F690" s="5">
        <v>4445.79</v>
      </c>
      <c r="G690" t="s">
        <v>9</v>
      </c>
      <c r="H690">
        <f>MONTH(Transactions[[#This Row],[Date]])</f>
        <v>10</v>
      </c>
      <c r="I690" t="str">
        <f>TEXT(Transactions[[#This Row],[Date]],"MMMM")</f>
        <v>October</v>
      </c>
      <c r="J690">
        <f>YEAR(Transactions[[#This Row],[Date]])</f>
        <v>2024</v>
      </c>
      <c r="K690" t="str">
        <f>TEXT(Transactions[[#This Row],[Date]],"MMMM YYYYY")</f>
        <v>October 2024</v>
      </c>
      <c r="L690" s="5">
        <f>IF(Transactions[[#This Row],[Type]]="Income",Transactions[[#This Row],[Amount]],-Transactions[[#This Row],[Amount]])</f>
        <v>-4445.79</v>
      </c>
      <c r="M690">
        <f>IF(Transactions[[#This Row],[Type]]="Income",1,0)</f>
        <v>0</v>
      </c>
    </row>
    <row r="691" spans="1:13" x14ac:dyDescent="0.3">
      <c r="A691" s="2">
        <v>45579</v>
      </c>
      <c r="B691" s="1" t="s">
        <v>51</v>
      </c>
      <c r="C691" t="s">
        <v>6</v>
      </c>
      <c r="D691" t="s">
        <v>16</v>
      </c>
      <c r="E691" t="s">
        <v>17</v>
      </c>
      <c r="F691" s="5">
        <v>3633.67</v>
      </c>
      <c r="G691" t="s">
        <v>12</v>
      </c>
      <c r="H691">
        <f>MONTH(Transactions[[#This Row],[Date]])</f>
        <v>10</v>
      </c>
      <c r="I691" t="str">
        <f>TEXT(Transactions[[#This Row],[Date]],"MMMM")</f>
        <v>October</v>
      </c>
      <c r="J691">
        <f>YEAR(Transactions[[#This Row],[Date]])</f>
        <v>2024</v>
      </c>
      <c r="K691" t="str">
        <f>TEXT(Transactions[[#This Row],[Date]],"MMMM YYYYY")</f>
        <v>October 2024</v>
      </c>
      <c r="L691" s="5">
        <f>IF(Transactions[[#This Row],[Type]]="Income",Transactions[[#This Row],[Amount]],-Transactions[[#This Row],[Amount]])</f>
        <v>-3633.67</v>
      </c>
      <c r="M691">
        <f>IF(Transactions[[#This Row],[Type]]="Income",1,0)</f>
        <v>0</v>
      </c>
    </row>
    <row r="692" spans="1:13" x14ac:dyDescent="0.3">
      <c r="A692" s="2">
        <v>45579</v>
      </c>
      <c r="B692" s="1" t="s">
        <v>412</v>
      </c>
      <c r="C692" t="s">
        <v>6</v>
      </c>
      <c r="D692" t="s">
        <v>24</v>
      </c>
      <c r="E692" t="s">
        <v>17</v>
      </c>
      <c r="F692" s="5">
        <v>4570.7700000000004</v>
      </c>
      <c r="G692" t="s">
        <v>9</v>
      </c>
      <c r="H692">
        <f>MONTH(Transactions[[#This Row],[Date]])</f>
        <v>10</v>
      </c>
      <c r="I692" t="str">
        <f>TEXT(Transactions[[#This Row],[Date]],"MMMM")</f>
        <v>October</v>
      </c>
      <c r="J692">
        <f>YEAR(Transactions[[#This Row],[Date]])</f>
        <v>2024</v>
      </c>
      <c r="K692" t="str">
        <f>TEXT(Transactions[[#This Row],[Date]],"MMMM YYYYY")</f>
        <v>October 2024</v>
      </c>
      <c r="L692" s="5">
        <f>IF(Transactions[[#This Row],[Type]]="Income",Transactions[[#This Row],[Amount]],-Transactions[[#This Row],[Amount]])</f>
        <v>-4570.7700000000004</v>
      </c>
      <c r="M692">
        <f>IF(Transactions[[#This Row],[Type]]="Income",1,0)</f>
        <v>0</v>
      </c>
    </row>
    <row r="693" spans="1:13" x14ac:dyDescent="0.3">
      <c r="A693" s="2">
        <v>45580</v>
      </c>
      <c r="B693" s="1" t="s">
        <v>159</v>
      </c>
      <c r="C693" t="s">
        <v>6</v>
      </c>
      <c r="D693" t="s">
        <v>33</v>
      </c>
      <c r="E693" t="s">
        <v>32</v>
      </c>
      <c r="F693" s="5">
        <v>4153.6400000000003</v>
      </c>
      <c r="G693" t="s">
        <v>19</v>
      </c>
      <c r="H693">
        <f>MONTH(Transactions[[#This Row],[Date]])</f>
        <v>10</v>
      </c>
      <c r="I693" t="str">
        <f>TEXT(Transactions[[#This Row],[Date]],"MMMM")</f>
        <v>October</v>
      </c>
      <c r="J693">
        <f>YEAR(Transactions[[#This Row],[Date]])</f>
        <v>2024</v>
      </c>
      <c r="K693" t="str">
        <f>TEXT(Transactions[[#This Row],[Date]],"MMMM YYYYY")</f>
        <v>October 2024</v>
      </c>
      <c r="L693" s="5">
        <f>IF(Transactions[[#This Row],[Type]]="Income",Transactions[[#This Row],[Amount]],-Transactions[[#This Row],[Amount]])</f>
        <v>-4153.6400000000003</v>
      </c>
      <c r="M693">
        <f>IF(Transactions[[#This Row],[Type]]="Income",1,0)</f>
        <v>0</v>
      </c>
    </row>
    <row r="694" spans="1:13" x14ac:dyDescent="0.3">
      <c r="A694" s="2">
        <v>45581</v>
      </c>
      <c r="B694" s="1" t="s">
        <v>240</v>
      </c>
      <c r="C694" t="s">
        <v>6</v>
      </c>
      <c r="D694" t="s">
        <v>33</v>
      </c>
      <c r="E694" t="s">
        <v>30</v>
      </c>
      <c r="F694" s="5">
        <v>1119.45</v>
      </c>
      <c r="G694" t="s">
        <v>9</v>
      </c>
      <c r="H694">
        <f>MONTH(Transactions[[#This Row],[Date]])</f>
        <v>10</v>
      </c>
      <c r="I694" t="str">
        <f>TEXT(Transactions[[#This Row],[Date]],"MMMM")</f>
        <v>October</v>
      </c>
      <c r="J694">
        <f>YEAR(Transactions[[#This Row],[Date]])</f>
        <v>2024</v>
      </c>
      <c r="K694" t="str">
        <f>TEXT(Transactions[[#This Row],[Date]],"MMMM YYYYY")</f>
        <v>October 2024</v>
      </c>
      <c r="L694" s="5">
        <f>IF(Transactions[[#This Row],[Type]]="Income",Transactions[[#This Row],[Amount]],-Transactions[[#This Row],[Amount]])</f>
        <v>-1119.45</v>
      </c>
      <c r="M694">
        <f>IF(Transactions[[#This Row],[Type]]="Income",1,0)</f>
        <v>0</v>
      </c>
    </row>
    <row r="695" spans="1:13" x14ac:dyDescent="0.3">
      <c r="A695" s="2">
        <v>45581</v>
      </c>
      <c r="B695" s="1" t="s">
        <v>390</v>
      </c>
      <c r="C695" t="s">
        <v>6</v>
      </c>
      <c r="D695" t="s">
        <v>7</v>
      </c>
      <c r="E695" t="s">
        <v>21</v>
      </c>
      <c r="F695" s="5">
        <v>2139.0700000000002</v>
      </c>
      <c r="G695" t="s">
        <v>12</v>
      </c>
      <c r="H695">
        <f>MONTH(Transactions[[#This Row],[Date]])</f>
        <v>10</v>
      </c>
      <c r="I695" t="str">
        <f>TEXT(Transactions[[#This Row],[Date]],"MMMM")</f>
        <v>October</v>
      </c>
      <c r="J695">
        <f>YEAR(Transactions[[#This Row],[Date]])</f>
        <v>2024</v>
      </c>
      <c r="K695" t="str">
        <f>TEXT(Transactions[[#This Row],[Date]],"MMMM YYYYY")</f>
        <v>October 2024</v>
      </c>
      <c r="L695" s="5">
        <f>IF(Transactions[[#This Row],[Type]]="Income",Transactions[[#This Row],[Amount]],-Transactions[[#This Row],[Amount]])</f>
        <v>-2139.0700000000002</v>
      </c>
      <c r="M695">
        <f>IF(Transactions[[#This Row],[Type]]="Income",1,0)</f>
        <v>0</v>
      </c>
    </row>
    <row r="696" spans="1:13" x14ac:dyDescent="0.3">
      <c r="A696" s="2">
        <v>45581</v>
      </c>
      <c r="B696" s="1" t="s">
        <v>650</v>
      </c>
      <c r="C696" t="s">
        <v>6</v>
      </c>
      <c r="D696" t="s">
        <v>31</v>
      </c>
      <c r="E696" t="s">
        <v>21</v>
      </c>
      <c r="F696" s="5">
        <v>383.55</v>
      </c>
      <c r="G696" t="s">
        <v>9</v>
      </c>
      <c r="H696">
        <f>MONTH(Transactions[[#This Row],[Date]])</f>
        <v>10</v>
      </c>
      <c r="I696" t="str">
        <f>TEXT(Transactions[[#This Row],[Date]],"MMMM")</f>
        <v>October</v>
      </c>
      <c r="J696">
        <f>YEAR(Transactions[[#This Row],[Date]])</f>
        <v>2024</v>
      </c>
      <c r="K696" t="str">
        <f>TEXT(Transactions[[#This Row],[Date]],"MMMM YYYYY")</f>
        <v>October 2024</v>
      </c>
      <c r="L696" s="5">
        <f>IF(Transactions[[#This Row],[Type]]="Income",Transactions[[#This Row],[Amount]],-Transactions[[#This Row],[Amount]])</f>
        <v>-383.55</v>
      </c>
      <c r="M696">
        <f>IF(Transactions[[#This Row],[Type]]="Income",1,0)</f>
        <v>0</v>
      </c>
    </row>
    <row r="697" spans="1:13" x14ac:dyDescent="0.3">
      <c r="A697" s="2">
        <v>45581</v>
      </c>
      <c r="B697" s="1" t="s">
        <v>651</v>
      </c>
      <c r="C697" t="s">
        <v>6</v>
      </c>
      <c r="D697" t="s">
        <v>24</v>
      </c>
      <c r="E697" t="s">
        <v>29</v>
      </c>
      <c r="F697" s="5">
        <v>2907.14</v>
      </c>
      <c r="G697" t="s">
        <v>19</v>
      </c>
      <c r="H697">
        <f>MONTH(Transactions[[#This Row],[Date]])</f>
        <v>10</v>
      </c>
      <c r="I697" t="str">
        <f>TEXT(Transactions[[#This Row],[Date]],"MMMM")</f>
        <v>October</v>
      </c>
      <c r="J697">
        <f>YEAR(Transactions[[#This Row],[Date]])</f>
        <v>2024</v>
      </c>
      <c r="K697" t="str">
        <f>TEXT(Transactions[[#This Row],[Date]],"MMMM YYYYY")</f>
        <v>October 2024</v>
      </c>
      <c r="L697" s="5">
        <f>IF(Transactions[[#This Row],[Type]]="Income",Transactions[[#This Row],[Amount]],-Transactions[[#This Row],[Amount]])</f>
        <v>-2907.14</v>
      </c>
      <c r="M697">
        <f>IF(Transactions[[#This Row],[Type]]="Income",1,0)</f>
        <v>0</v>
      </c>
    </row>
    <row r="698" spans="1:13" x14ac:dyDescent="0.3">
      <c r="A698" s="2">
        <v>45582</v>
      </c>
      <c r="B698" s="1" t="s">
        <v>652</v>
      </c>
      <c r="C698" t="s">
        <v>6</v>
      </c>
      <c r="D698" t="s">
        <v>10</v>
      </c>
      <c r="E698" t="s">
        <v>11</v>
      </c>
      <c r="F698" s="5">
        <v>3381.18</v>
      </c>
      <c r="G698" t="s">
        <v>12</v>
      </c>
      <c r="H698">
        <f>MONTH(Transactions[[#This Row],[Date]])</f>
        <v>10</v>
      </c>
      <c r="I698" t="str">
        <f>TEXT(Transactions[[#This Row],[Date]],"MMMM")</f>
        <v>October</v>
      </c>
      <c r="J698">
        <f>YEAR(Transactions[[#This Row],[Date]])</f>
        <v>2024</v>
      </c>
      <c r="K698" t="str">
        <f>TEXT(Transactions[[#This Row],[Date]],"MMMM YYYYY")</f>
        <v>October 2024</v>
      </c>
      <c r="L698" s="5">
        <f>IF(Transactions[[#This Row],[Type]]="Income",Transactions[[#This Row],[Amount]],-Transactions[[#This Row],[Amount]])</f>
        <v>-3381.18</v>
      </c>
      <c r="M698">
        <f>IF(Transactions[[#This Row],[Type]]="Income",1,0)</f>
        <v>0</v>
      </c>
    </row>
    <row r="699" spans="1:13" x14ac:dyDescent="0.3">
      <c r="A699" s="2">
        <v>45582</v>
      </c>
      <c r="B699" s="1" t="s">
        <v>246</v>
      </c>
      <c r="C699" t="s">
        <v>6</v>
      </c>
      <c r="D699" t="s">
        <v>26</v>
      </c>
      <c r="E699" t="s">
        <v>32</v>
      </c>
      <c r="F699" s="5">
        <v>3955.48</v>
      </c>
      <c r="G699" t="s">
        <v>23</v>
      </c>
      <c r="H699">
        <f>MONTH(Transactions[[#This Row],[Date]])</f>
        <v>10</v>
      </c>
      <c r="I699" t="str">
        <f>TEXT(Transactions[[#This Row],[Date]],"MMMM")</f>
        <v>October</v>
      </c>
      <c r="J699">
        <f>YEAR(Transactions[[#This Row],[Date]])</f>
        <v>2024</v>
      </c>
      <c r="K699" t="str">
        <f>TEXT(Transactions[[#This Row],[Date]],"MMMM YYYYY")</f>
        <v>October 2024</v>
      </c>
      <c r="L699" s="5">
        <f>IF(Transactions[[#This Row],[Type]]="Income",Transactions[[#This Row],[Amount]],-Transactions[[#This Row],[Amount]])</f>
        <v>-3955.48</v>
      </c>
      <c r="M699">
        <f>IF(Transactions[[#This Row],[Type]]="Income",1,0)</f>
        <v>0</v>
      </c>
    </row>
    <row r="700" spans="1:13" x14ac:dyDescent="0.3">
      <c r="A700" s="2">
        <v>45583</v>
      </c>
      <c r="B700" s="1" t="s">
        <v>638</v>
      </c>
      <c r="C700" t="s">
        <v>6</v>
      </c>
      <c r="D700" t="s">
        <v>22</v>
      </c>
      <c r="E700" t="s">
        <v>18</v>
      </c>
      <c r="F700" s="5">
        <v>1904.04</v>
      </c>
      <c r="G700" t="s">
        <v>23</v>
      </c>
      <c r="H700">
        <f>MONTH(Transactions[[#This Row],[Date]])</f>
        <v>10</v>
      </c>
      <c r="I700" t="str">
        <f>TEXT(Transactions[[#This Row],[Date]],"MMMM")</f>
        <v>October</v>
      </c>
      <c r="J700">
        <f>YEAR(Transactions[[#This Row],[Date]])</f>
        <v>2024</v>
      </c>
      <c r="K700" t="str">
        <f>TEXT(Transactions[[#This Row],[Date]],"MMMM YYYYY")</f>
        <v>October 2024</v>
      </c>
      <c r="L700" s="5">
        <f>IF(Transactions[[#This Row],[Type]]="Income",Transactions[[#This Row],[Amount]],-Transactions[[#This Row],[Amount]])</f>
        <v>-1904.04</v>
      </c>
      <c r="M700">
        <f>IF(Transactions[[#This Row],[Type]]="Income",1,0)</f>
        <v>0</v>
      </c>
    </row>
    <row r="701" spans="1:13" x14ac:dyDescent="0.3">
      <c r="A701" s="2">
        <v>45583</v>
      </c>
      <c r="B701" s="1" t="s">
        <v>257</v>
      </c>
      <c r="C701" t="s">
        <v>6</v>
      </c>
      <c r="D701" t="s">
        <v>16</v>
      </c>
      <c r="E701" t="s">
        <v>8</v>
      </c>
      <c r="F701" s="5">
        <v>3025.32</v>
      </c>
      <c r="G701" t="s">
        <v>23</v>
      </c>
      <c r="H701">
        <f>MONTH(Transactions[[#This Row],[Date]])</f>
        <v>10</v>
      </c>
      <c r="I701" t="str">
        <f>TEXT(Transactions[[#This Row],[Date]],"MMMM")</f>
        <v>October</v>
      </c>
      <c r="J701">
        <f>YEAR(Transactions[[#This Row],[Date]])</f>
        <v>2024</v>
      </c>
      <c r="K701" t="str">
        <f>TEXT(Transactions[[#This Row],[Date]],"MMMM YYYYY")</f>
        <v>October 2024</v>
      </c>
      <c r="L701" s="5">
        <f>IF(Transactions[[#This Row],[Type]]="Income",Transactions[[#This Row],[Amount]],-Transactions[[#This Row],[Amount]])</f>
        <v>-3025.32</v>
      </c>
      <c r="M701">
        <f>IF(Transactions[[#This Row],[Type]]="Income",1,0)</f>
        <v>0</v>
      </c>
    </row>
    <row r="702" spans="1:13" x14ac:dyDescent="0.3">
      <c r="A702" s="2">
        <v>45583</v>
      </c>
      <c r="B702" s="1" t="s">
        <v>71</v>
      </c>
      <c r="C702" t="s">
        <v>6</v>
      </c>
      <c r="D702" t="s">
        <v>33</v>
      </c>
      <c r="E702" t="s">
        <v>29</v>
      </c>
      <c r="F702" s="5">
        <v>1628.39</v>
      </c>
      <c r="G702" t="s">
        <v>23</v>
      </c>
      <c r="H702">
        <f>MONTH(Transactions[[#This Row],[Date]])</f>
        <v>10</v>
      </c>
      <c r="I702" t="str">
        <f>TEXT(Transactions[[#This Row],[Date]],"MMMM")</f>
        <v>October</v>
      </c>
      <c r="J702">
        <f>YEAR(Transactions[[#This Row],[Date]])</f>
        <v>2024</v>
      </c>
      <c r="K702" t="str">
        <f>TEXT(Transactions[[#This Row],[Date]],"MMMM YYYYY")</f>
        <v>October 2024</v>
      </c>
      <c r="L702" s="5">
        <f>IF(Transactions[[#This Row],[Type]]="Income",Transactions[[#This Row],[Amount]],-Transactions[[#This Row],[Amount]])</f>
        <v>-1628.39</v>
      </c>
      <c r="M702">
        <f>IF(Transactions[[#This Row],[Type]]="Income",1,0)</f>
        <v>0</v>
      </c>
    </row>
    <row r="703" spans="1:13" x14ac:dyDescent="0.3">
      <c r="A703" s="2">
        <v>45583</v>
      </c>
      <c r="B703" s="1" t="s">
        <v>54</v>
      </c>
      <c r="C703" t="s">
        <v>6</v>
      </c>
      <c r="D703" t="s">
        <v>7</v>
      </c>
      <c r="E703" t="s">
        <v>17</v>
      </c>
      <c r="F703" s="5">
        <v>2278.11</v>
      </c>
      <c r="G703" t="s">
        <v>23</v>
      </c>
      <c r="H703">
        <f>MONTH(Transactions[[#This Row],[Date]])</f>
        <v>10</v>
      </c>
      <c r="I703" t="str">
        <f>TEXT(Transactions[[#This Row],[Date]],"MMMM")</f>
        <v>October</v>
      </c>
      <c r="J703">
        <f>YEAR(Transactions[[#This Row],[Date]])</f>
        <v>2024</v>
      </c>
      <c r="K703" t="str">
        <f>TEXT(Transactions[[#This Row],[Date]],"MMMM YYYYY")</f>
        <v>October 2024</v>
      </c>
      <c r="L703" s="5">
        <f>IF(Transactions[[#This Row],[Type]]="Income",Transactions[[#This Row],[Amount]],-Transactions[[#This Row],[Amount]])</f>
        <v>-2278.11</v>
      </c>
      <c r="M703">
        <f>IF(Transactions[[#This Row],[Type]]="Income",1,0)</f>
        <v>0</v>
      </c>
    </row>
    <row r="704" spans="1:13" x14ac:dyDescent="0.3">
      <c r="A704" s="2">
        <v>45584</v>
      </c>
      <c r="B704" s="1" t="s">
        <v>479</v>
      </c>
      <c r="C704" t="s">
        <v>6</v>
      </c>
      <c r="D704" t="s">
        <v>34</v>
      </c>
      <c r="E704" t="s">
        <v>17</v>
      </c>
      <c r="F704" s="5">
        <v>1735.99</v>
      </c>
      <c r="G704" t="s">
        <v>12</v>
      </c>
      <c r="H704">
        <f>MONTH(Transactions[[#This Row],[Date]])</f>
        <v>10</v>
      </c>
      <c r="I704" t="str">
        <f>TEXT(Transactions[[#This Row],[Date]],"MMMM")</f>
        <v>October</v>
      </c>
      <c r="J704">
        <f>YEAR(Transactions[[#This Row],[Date]])</f>
        <v>2024</v>
      </c>
      <c r="K704" t="str">
        <f>TEXT(Transactions[[#This Row],[Date]],"MMMM YYYYY")</f>
        <v>October 2024</v>
      </c>
      <c r="L704" s="5">
        <f>IF(Transactions[[#This Row],[Type]]="Income",Transactions[[#This Row],[Amount]],-Transactions[[#This Row],[Amount]])</f>
        <v>-1735.99</v>
      </c>
      <c r="M704">
        <f>IF(Transactions[[#This Row],[Type]]="Income",1,0)</f>
        <v>0</v>
      </c>
    </row>
    <row r="705" spans="1:13" x14ac:dyDescent="0.3">
      <c r="A705" s="2">
        <v>45584</v>
      </c>
      <c r="B705" s="1" t="s">
        <v>280</v>
      </c>
      <c r="C705" t="s">
        <v>6</v>
      </c>
      <c r="D705" t="s">
        <v>24</v>
      </c>
      <c r="E705" t="s">
        <v>11</v>
      </c>
      <c r="F705" s="5">
        <v>271.64999999999998</v>
      </c>
      <c r="G705" t="s">
        <v>9</v>
      </c>
      <c r="H705">
        <f>MONTH(Transactions[[#This Row],[Date]])</f>
        <v>10</v>
      </c>
      <c r="I705" t="str">
        <f>TEXT(Transactions[[#This Row],[Date]],"MMMM")</f>
        <v>October</v>
      </c>
      <c r="J705">
        <f>YEAR(Transactions[[#This Row],[Date]])</f>
        <v>2024</v>
      </c>
      <c r="K705" t="str">
        <f>TEXT(Transactions[[#This Row],[Date]],"MMMM YYYYY")</f>
        <v>October 2024</v>
      </c>
      <c r="L705" s="5">
        <f>IF(Transactions[[#This Row],[Type]]="Income",Transactions[[#This Row],[Amount]],-Transactions[[#This Row],[Amount]])</f>
        <v>-271.64999999999998</v>
      </c>
      <c r="M705">
        <f>IF(Transactions[[#This Row],[Type]]="Income",1,0)</f>
        <v>0</v>
      </c>
    </row>
    <row r="706" spans="1:13" x14ac:dyDescent="0.3">
      <c r="A706" s="2">
        <v>45584</v>
      </c>
      <c r="B706" s="1" t="s">
        <v>62</v>
      </c>
      <c r="C706" t="s">
        <v>6</v>
      </c>
      <c r="D706" t="s">
        <v>7</v>
      </c>
      <c r="E706" t="s">
        <v>8</v>
      </c>
      <c r="F706" s="5">
        <v>1590.53</v>
      </c>
      <c r="G706" t="s">
        <v>19</v>
      </c>
      <c r="H706">
        <f>MONTH(Transactions[[#This Row],[Date]])</f>
        <v>10</v>
      </c>
      <c r="I706" t="str">
        <f>TEXT(Transactions[[#This Row],[Date]],"MMMM")</f>
        <v>October</v>
      </c>
      <c r="J706">
        <f>YEAR(Transactions[[#This Row],[Date]])</f>
        <v>2024</v>
      </c>
      <c r="K706" t="str">
        <f>TEXT(Transactions[[#This Row],[Date]],"MMMM YYYYY")</f>
        <v>October 2024</v>
      </c>
      <c r="L706" s="5">
        <f>IF(Transactions[[#This Row],[Type]]="Income",Transactions[[#This Row],[Amount]],-Transactions[[#This Row],[Amount]])</f>
        <v>-1590.53</v>
      </c>
      <c r="M706">
        <f>IF(Transactions[[#This Row],[Type]]="Income",1,0)</f>
        <v>0</v>
      </c>
    </row>
    <row r="707" spans="1:13" x14ac:dyDescent="0.3">
      <c r="A707" s="2">
        <v>45584</v>
      </c>
      <c r="B707" s="1" t="s">
        <v>572</v>
      </c>
      <c r="C707" t="s">
        <v>6</v>
      </c>
      <c r="D707" t="s">
        <v>22</v>
      </c>
      <c r="E707" t="s">
        <v>11</v>
      </c>
      <c r="F707" s="5">
        <v>1731.86</v>
      </c>
      <c r="G707" t="s">
        <v>19</v>
      </c>
      <c r="H707">
        <f>MONTH(Transactions[[#This Row],[Date]])</f>
        <v>10</v>
      </c>
      <c r="I707" t="str">
        <f>TEXT(Transactions[[#This Row],[Date]],"MMMM")</f>
        <v>October</v>
      </c>
      <c r="J707">
        <f>YEAR(Transactions[[#This Row],[Date]])</f>
        <v>2024</v>
      </c>
      <c r="K707" t="str">
        <f>TEXT(Transactions[[#This Row],[Date]],"MMMM YYYYY")</f>
        <v>October 2024</v>
      </c>
      <c r="L707" s="5">
        <f>IF(Transactions[[#This Row],[Type]]="Income",Transactions[[#This Row],[Amount]],-Transactions[[#This Row],[Amount]])</f>
        <v>-1731.86</v>
      </c>
      <c r="M707">
        <f>IF(Transactions[[#This Row],[Type]]="Income",1,0)</f>
        <v>0</v>
      </c>
    </row>
    <row r="708" spans="1:13" x14ac:dyDescent="0.3">
      <c r="A708" s="2">
        <v>45585</v>
      </c>
      <c r="B708" s="1" t="s">
        <v>653</v>
      </c>
      <c r="C708" t="s">
        <v>6</v>
      </c>
      <c r="D708" t="s">
        <v>26</v>
      </c>
      <c r="E708" t="s">
        <v>25</v>
      </c>
      <c r="F708" s="5">
        <v>4216.53</v>
      </c>
      <c r="G708" t="s">
        <v>23</v>
      </c>
      <c r="H708">
        <f>MONTH(Transactions[[#This Row],[Date]])</f>
        <v>10</v>
      </c>
      <c r="I708" t="str">
        <f>TEXT(Transactions[[#This Row],[Date]],"MMMM")</f>
        <v>October</v>
      </c>
      <c r="J708">
        <f>YEAR(Transactions[[#This Row],[Date]])</f>
        <v>2024</v>
      </c>
      <c r="K708" t="str">
        <f>TEXT(Transactions[[#This Row],[Date]],"MMMM YYYYY")</f>
        <v>October 2024</v>
      </c>
      <c r="L708" s="5">
        <f>IF(Transactions[[#This Row],[Type]]="Income",Transactions[[#This Row],[Amount]],-Transactions[[#This Row],[Amount]])</f>
        <v>-4216.53</v>
      </c>
      <c r="M708">
        <f>IF(Transactions[[#This Row],[Type]]="Income",1,0)</f>
        <v>0</v>
      </c>
    </row>
    <row r="709" spans="1:13" x14ac:dyDescent="0.3">
      <c r="A709" s="2">
        <v>45585</v>
      </c>
      <c r="B709" s="1" t="s">
        <v>120</v>
      </c>
      <c r="C709" t="s">
        <v>6</v>
      </c>
      <c r="D709" t="s">
        <v>35</v>
      </c>
      <c r="E709" t="s">
        <v>30</v>
      </c>
      <c r="F709" s="5">
        <v>571.03</v>
      </c>
      <c r="G709" t="s">
        <v>9</v>
      </c>
      <c r="H709">
        <f>MONTH(Transactions[[#This Row],[Date]])</f>
        <v>10</v>
      </c>
      <c r="I709" t="str">
        <f>TEXT(Transactions[[#This Row],[Date]],"MMMM")</f>
        <v>October</v>
      </c>
      <c r="J709">
        <f>YEAR(Transactions[[#This Row],[Date]])</f>
        <v>2024</v>
      </c>
      <c r="K709" t="str">
        <f>TEXT(Transactions[[#This Row],[Date]],"MMMM YYYYY")</f>
        <v>October 2024</v>
      </c>
      <c r="L709" s="5">
        <f>IF(Transactions[[#This Row],[Type]]="Income",Transactions[[#This Row],[Amount]],-Transactions[[#This Row],[Amount]])</f>
        <v>-571.03</v>
      </c>
      <c r="M709">
        <f>IF(Transactions[[#This Row],[Type]]="Income",1,0)</f>
        <v>0</v>
      </c>
    </row>
    <row r="710" spans="1:13" x14ac:dyDescent="0.3">
      <c r="A710" s="2">
        <v>45585</v>
      </c>
      <c r="B710" s="1" t="s">
        <v>338</v>
      </c>
      <c r="C710" t="s">
        <v>6</v>
      </c>
      <c r="D710" t="s">
        <v>26</v>
      </c>
      <c r="E710" t="s">
        <v>8</v>
      </c>
      <c r="F710" s="5">
        <v>722.16</v>
      </c>
      <c r="G710" t="s">
        <v>19</v>
      </c>
      <c r="H710">
        <f>MONTH(Transactions[[#This Row],[Date]])</f>
        <v>10</v>
      </c>
      <c r="I710" t="str">
        <f>TEXT(Transactions[[#This Row],[Date]],"MMMM")</f>
        <v>October</v>
      </c>
      <c r="J710">
        <f>YEAR(Transactions[[#This Row],[Date]])</f>
        <v>2024</v>
      </c>
      <c r="K710" t="str">
        <f>TEXT(Transactions[[#This Row],[Date]],"MMMM YYYYY")</f>
        <v>October 2024</v>
      </c>
      <c r="L710" s="5">
        <f>IF(Transactions[[#This Row],[Type]]="Income",Transactions[[#This Row],[Amount]],-Transactions[[#This Row],[Amount]])</f>
        <v>-722.16</v>
      </c>
      <c r="M710">
        <f>IF(Transactions[[#This Row],[Type]]="Income",1,0)</f>
        <v>0</v>
      </c>
    </row>
    <row r="711" spans="1:13" x14ac:dyDescent="0.3">
      <c r="A711" s="2">
        <v>45585</v>
      </c>
      <c r="B711" s="1" t="s">
        <v>108</v>
      </c>
      <c r="C711" t="s">
        <v>6</v>
      </c>
      <c r="D711" t="s">
        <v>16</v>
      </c>
      <c r="E711" t="s">
        <v>20</v>
      </c>
      <c r="F711" s="5">
        <v>1181.01</v>
      </c>
      <c r="G711" t="s">
        <v>23</v>
      </c>
      <c r="H711">
        <f>MONTH(Transactions[[#This Row],[Date]])</f>
        <v>10</v>
      </c>
      <c r="I711" t="str">
        <f>TEXT(Transactions[[#This Row],[Date]],"MMMM")</f>
        <v>October</v>
      </c>
      <c r="J711">
        <f>YEAR(Transactions[[#This Row],[Date]])</f>
        <v>2024</v>
      </c>
      <c r="K711" t="str">
        <f>TEXT(Transactions[[#This Row],[Date]],"MMMM YYYYY")</f>
        <v>October 2024</v>
      </c>
      <c r="L711" s="5">
        <f>IF(Transactions[[#This Row],[Type]]="Income",Transactions[[#This Row],[Amount]],-Transactions[[#This Row],[Amount]])</f>
        <v>-1181.01</v>
      </c>
      <c r="M711">
        <f>IF(Transactions[[#This Row],[Type]]="Income",1,0)</f>
        <v>0</v>
      </c>
    </row>
    <row r="712" spans="1:13" x14ac:dyDescent="0.3">
      <c r="A712" s="2">
        <v>45586</v>
      </c>
      <c r="B712" s="1" t="s">
        <v>166</v>
      </c>
      <c r="C712" t="s">
        <v>6</v>
      </c>
      <c r="D712" t="s">
        <v>24</v>
      </c>
      <c r="E712" t="s">
        <v>27</v>
      </c>
      <c r="F712" s="5">
        <v>4505.41</v>
      </c>
      <c r="G712" t="s">
        <v>9</v>
      </c>
      <c r="H712">
        <f>MONTH(Transactions[[#This Row],[Date]])</f>
        <v>10</v>
      </c>
      <c r="I712" t="str">
        <f>TEXT(Transactions[[#This Row],[Date]],"MMMM")</f>
        <v>October</v>
      </c>
      <c r="J712">
        <f>YEAR(Transactions[[#This Row],[Date]])</f>
        <v>2024</v>
      </c>
      <c r="K712" t="str">
        <f>TEXT(Transactions[[#This Row],[Date]],"MMMM YYYYY")</f>
        <v>October 2024</v>
      </c>
      <c r="L712" s="5">
        <f>IF(Transactions[[#This Row],[Type]]="Income",Transactions[[#This Row],[Amount]],-Transactions[[#This Row],[Amount]])</f>
        <v>-4505.41</v>
      </c>
      <c r="M712">
        <f>IF(Transactions[[#This Row],[Type]]="Income",1,0)</f>
        <v>0</v>
      </c>
    </row>
    <row r="713" spans="1:13" x14ac:dyDescent="0.3">
      <c r="A713" s="2">
        <v>45586</v>
      </c>
      <c r="B713" s="1" t="s">
        <v>91</v>
      </c>
      <c r="C713" t="s">
        <v>6</v>
      </c>
      <c r="D713" t="s">
        <v>22</v>
      </c>
      <c r="E713" t="s">
        <v>32</v>
      </c>
      <c r="F713" s="5">
        <v>3793.26</v>
      </c>
      <c r="G713" t="s">
        <v>12</v>
      </c>
      <c r="H713">
        <f>MONTH(Transactions[[#This Row],[Date]])</f>
        <v>10</v>
      </c>
      <c r="I713" t="str">
        <f>TEXT(Transactions[[#This Row],[Date]],"MMMM")</f>
        <v>October</v>
      </c>
      <c r="J713">
        <f>YEAR(Transactions[[#This Row],[Date]])</f>
        <v>2024</v>
      </c>
      <c r="K713" t="str">
        <f>TEXT(Transactions[[#This Row],[Date]],"MMMM YYYYY")</f>
        <v>October 2024</v>
      </c>
      <c r="L713" s="5">
        <f>IF(Transactions[[#This Row],[Type]]="Income",Transactions[[#This Row],[Amount]],-Transactions[[#This Row],[Amount]])</f>
        <v>-3793.26</v>
      </c>
      <c r="M713">
        <f>IF(Transactions[[#This Row],[Type]]="Income",1,0)</f>
        <v>0</v>
      </c>
    </row>
    <row r="714" spans="1:13" x14ac:dyDescent="0.3">
      <c r="A714" s="2">
        <v>45586</v>
      </c>
      <c r="B714" s="1" t="s">
        <v>654</v>
      </c>
      <c r="C714" t="s">
        <v>6</v>
      </c>
      <c r="D714" t="s">
        <v>28</v>
      </c>
      <c r="E714" t="s">
        <v>8</v>
      </c>
      <c r="F714" s="5">
        <v>1970.53</v>
      </c>
      <c r="G714" t="s">
        <v>19</v>
      </c>
      <c r="H714">
        <f>MONTH(Transactions[[#This Row],[Date]])</f>
        <v>10</v>
      </c>
      <c r="I714" t="str">
        <f>TEXT(Transactions[[#This Row],[Date]],"MMMM")</f>
        <v>October</v>
      </c>
      <c r="J714">
        <f>YEAR(Transactions[[#This Row],[Date]])</f>
        <v>2024</v>
      </c>
      <c r="K714" t="str">
        <f>TEXT(Transactions[[#This Row],[Date]],"MMMM YYYYY")</f>
        <v>October 2024</v>
      </c>
      <c r="L714" s="5">
        <f>IF(Transactions[[#This Row],[Type]]="Income",Transactions[[#This Row],[Amount]],-Transactions[[#This Row],[Amount]])</f>
        <v>-1970.53</v>
      </c>
      <c r="M714">
        <f>IF(Transactions[[#This Row],[Type]]="Income",1,0)</f>
        <v>0</v>
      </c>
    </row>
    <row r="715" spans="1:13" x14ac:dyDescent="0.3">
      <c r="A715" s="2">
        <v>45587</v>
      </c>
      <c r="B715" s="1" t="s">
        <v>148</v>
      </c>
      <c r="C715" t="s">
        <v>6</v>
      </c>
      <c r="D715" t="s">
        <v>35</v>
      </c>
      <c r="E715" t="s">
        <v>20</v>
      </c>
      <c r="F715" s="5">
        <v>2396.33</v>
      </c>
      <c r="G715" t="s">
        <v>19</v>
      </c>
      <c r="H715">
        <f>MONTH(Transactions[[#This Row],[Date]])</f>
        <v>10</v>
      </c>
      <c r="I715" t="str">
        <f>TEXT(Transactions[[#This Row],[Date]],"MMMM")</f>
        <v>October</v>
      </c>
      <c r="J715">
        <f>YEAR(Transactions[[#This Row],[Date]])</f>
        <v>2024</v>
      </c>
      <c r="K715" t="str">
        <f>TEXT(Transactions[[#This Row],[Date]],"MMMM YYYYY")</f>
        <v>October 2024</v>
      </c>
      <c r="L715" s="5">
        <f>IF(Transactions[[#This Row],[Type]]="Income",Transactions[[#This Row],[Amount]],-Transactions[[#This Row],[Amount]])</f>
        <v>-2396.33</v>
      </c>
      <c r="M715">
        <f>IF(Transactions[[#This Row],[Type]]="Income",1,0)</f>
        <v>0</v>
      </c>
    </row>
    <row r="716" spans="1:13" x14ac:dyDescent="0.3">
      <c r="A716" s="2">
        <v>45588</v>
      </c>
      <c r="B716" s="1" t="s">
        <v>342</v>
      </c>
      <c r="C716" t="s">
        <v>6</v>
      </c>
      <c r="D716" t="s">
        <v>26</v>
      </c>
      <c r="E716" t="s">
        <v>11</v>
      </c>
      <c r="F716" s="5">
        <v>203.14</v>
      </c>
      <c r="G716" t="s">
        <v>23</v>
      </c>
      <c r="H716">
        <f>MONTH(Transactions[[#This Row],[Date]])</f>
        <v>10</v>
      </c>
      <c r="I716" t="str">
        <f>TEXT(Transactions[[#This Row],[Date]],"MMMM")</f>
        <v>October</v>
      </c>
      <c r="J716">
        <f>YEAR(Transactions[[#This Row],[Date]])</f>
        <v>2024</v>
      </c>
      <c r="K716" t="str">
        <f>TEXT(Transactions[[#This Row],[Date]],"MMMM YYYYY")</f>
        <v>October 2024</v>
      </c>
      <c r="L716" s="5">
        <f>IF(Transactions[[#This Row],[Type]]="Income",Transactions[[#This Row],[Amount]],-Transactions[[#This Row],[Amount]])</f>
        <v>-203.14</v>
      </c>
      <c r="M716">
        <f>IF(Transactions[[#This Row],[Type]]="Income",1,0)</f>
        <v>0</v>
      </c>
    </row>
    <row r="717" spans="1:13" x14ac:dyDescent="0.3">
      <c r="A717" s="2">
        <v>45588</v>
      </c>
      <c r="B717" s="1" t="s">
        <v>655</v>
      </c>
      <c r="C717" t="s">
        <v>6</v>
      </c>
      <c r="D717" t="s">
        <v>26</v>
      </c>
      <c r="E717" t="s">
        <v>25</v>
      </c>
      <c r="F717" s="5">
        <v>883.27</v>
      </c>
      <c r="G717" t="s">
        <v>9</v>
      </c>
      <c r="H717">
        <f>MONTH(Transactions[[#This Row],[Date]])</f>
        <v>10</v>
      </c>
      <c r="I717" t="str">
        <f>TEXT(Transactions[[#This Row],[Date]],"MMMM")</f>
        <v>October</v>
      </c>
      <c r="J717">
        <f>YEAR(Transactions[[#This Row],[Date]])</f>
        <v>2024</v>
      </c>
      <c r="K717" t="str">
        <f>TEXT(Transactions[[#This Row],[Date]],"MMMM YYYYY")</f>
        <v>October 2024</v>
      </c>
      <c r="L717" s="5">
        <f>IF(Transactions[[#This Row],[Type]]="Income",Transactions[[#This Row],[Amount]],-Transactions[[#This Row],[Amount]])</f>
        <v>-883.27</v>
      </c>
      <c r="M717">
        <f>IF(Transactions[[#This Row],[Type]]="Income",1,0)</f>
        <v>0</v>
      </c>
    </row>
    <row r="718" spans="1:13" x14ac:dyDescent="0.3">
      <c r="A718" s="2">
        <v>45588</v>
      </c>
      <c r="B718" s="1" t="s">
        <v>656</v>
      </c>
      <c r="C718" t="s">
        <v>6</v>
      </c>
      <c r="D718" t="s">
        <v>22</v>
      </c>
      <c r="E718" t="s">
        <v>11</v>
      </c>
      <c r="F718" s="5">
        <v>4901.54</v>
      </c>
      <c r="G718" t="s">
        <v>9</v>
      </c>
      <c r="H718">
        <f>MONTH(Transactions[[#This Row],[Date]])</f>
        <v>10</v>
      </c>
      <c r="I718" t="str">
        <f>TEXT(Transactions[[#This Row],[Date]],"MMMM")</f>
        <v>October</v>
      </c>
      <c r="J718">
        <f>YEAR(Transactions[[#This Row],[Date]])</f>
        <v>2024</v>
      </c>
      <c r="K718" t="str">
        <f>TEXT(Transactions[[#This Row],[Date]],"MMMM YYYYY")</f>
        <v>October 2024</v>
      </c>
      <c r="L718" s="5">
        <f>IF(Transactions[[#This Row],[Type]]="Income",Transactions[[#This Row],[Amount]],-Transactions[[#This Row],[Amount]])</f>
        <v>-4901.54</v>
      </c>
      <c r="M718">
        <f>IF(Transactions[[#This Row],[Type]]="Income",1,0)</f>
        <v>0</v>
      </c>
    </row>
    <row r="719" spans="1:13" x14ac:dyDescent="0.3">
      <c r="A719" s="2">
        <v>45588</v>
      </c>
      <c r="B719" s="1" t="s">
        <v>657</v>
      </c>
      <c r="C719" t="s">
        <v>6</v>
      </c>
      <c r="D719" t="s">
        <v>35</v>
      </c>
      <c r="E719" t="s">
        <v>21</v>
      </c>
      <c r="F719" s="5">
        <v>4920.87</v>
      </c>
      <c r="G719" t="s">
        <v>9</v>
      </c>
      <c r="H719">
        <f>MONTH(Transactions[[#This Row],[Date]])</f>
        <v>10</v>
      </c>
      <c r="I719" t="str">
        <f>TEXT(Transactions[[#This Row],[Date]],"MMMM")</f>
        <v>October</v>
      </c>
      <c r="J719">
        <f>YEAR(Transactions[[#This Row],[Date]])</f>
        <v>2024</v>
      </c>
      <c r="K719" t="str">
        <f>TEXT(Transactions[[#This Row],[Date]],"MMMM YYYYY")</f>
        <v>October 2024</v>
      </c>
      <c r="L719" s="5">
        <f>IF(Transactions[[#This Row],[Type]]="Income",Transactions[[#This Row],[Amount]],-Transactions[[#This Row],[Amount]])</f>
        <v>-4920.87</v>
      </c>
      <c r="M719">
        <f>IF(Transactions[[#This Row],[Type]]="Income",1,0)</f>
        <v>0</v>
      </c>
    </row>
    <row r="720" spans="1:13" x14ac:dyDescent="0.3">
      <c r="A720" s="2">
        <v>45589</v>
      </c>
      <c r="B720" s="1" t="s">
        <v>658</v>
      </c>
      <c r="C720" t="s">
        <v>6</v>
      </c>
      <c r="D720" t="s">
        <v>10</v>
      </c>
      <c r="E720" t="s">
        <v>17</v>
      </c>
      <c r="F720" s="5">
        <v>1546.55</v>
      </c>
      <c r="G720" t="s">
        <v>23</v>
      </c>
      <c r="H720">
        <f>MONTH(Transactions[[#This Row],[Date]])</f>
        <v>10</v>
      </c>
      <c r="I720" t="str">
        <f>TEXT(Transactions[[#This Row],[Date]],"MMMM")</f>
        <v>October</v>
      </c>
      <c r="J720">
        <f>YEAR(Transactions[[#This Row],[Date]])</f>
        <v>2024</v>
      </c>
      <c r="K720" t="str">
        <f>TEXT(Transactions[[#This Row],[Date]],"MMMM YYYYY")</f>
        <v>October 2024</v>
      </c>
      <c r="L720" s="5">
        <f>IF(Transactions[[#This Row],[Type]]="Income",Transactions[[#This Row],[Amount]],-Transactions[[#This Row],[Amount]])</f>
        <v>-1546.55</v>
      </c>
      <c r="M720">
        <f>IF(Transactions[[#This Row],[Type]]="Income",1,0)</f>
        <v>0</v>
      </c>
    </row>
    <row r="721" spans="1:13" x14ac:dyDescent="0.3">
      <c r="A721" s="2">
        <v>45589</v>
      </c>
      <c r="B721" s="1" t="s">
        <v>283</v>
      </c>
      <c r="C721" t="s">
        <v>6</v>
      </c>
      <c r="D721" t="s">
        <v>34</v>
      </c>
      <c r="E721" t="s">
        <v>20</v>
      </c>
      <c r="F721" s="5">
        <v>4833.7700000000004</v>
      </c>
      <c r="G721" t="s">
        <v>12</v>
      </c>
      <c r="H721">
        <f>MONTH(Transactions[[#This Row],[Date]])</f>
        <v>10</v>
      </c>
      <c r="I721" t="str">
        <f>TEXT(Transactions[[#This Row],[Date]],"MMMM")</f>
        <v>October</v>
      </c>
      <c r="J721">
        <f>YEAR(Transactions[[#This Row],[Date]])</f>
        <v>2024</v>
      </c>
      <c r="K721" t="str">
        <f>TEXT(Transactions[[#This Row],[Date]],"MMMM YYYYY")</f>
        <v>October 2024</v>
      </c>
      <c r="L721" s="5">
        <f>IF(Transactions[[#This Row],[Type]]="Income",Transactions[[#This Row],[Amount]],-Transactions[[#This Row],[Amount]])</f>
        <v>-4833.7700000000004</v>
      </c>
      <c r="M721">
        <f>IF(Transactions[[#This Row],[Type]]="Income",1,0)</f>
        <v>0</v>
      </c>
    </row>
    <row r="722" spans="1:13" x14ac:dyDescent="0.3">
      <c r="A722" s="2">
        <v>45589</v>
      </c>
      <c r="B722" s="1" t="s">
        <v>531</v>
      </c>
      <c r="C722" t="s">
        <v>6</v>
      </c>
      <c r="D722" t="s">
        <v>34</v>
      </c>
      <c r="E722" t="s">
        <v>27</v>
      </c>
      <c r="F722" s="5">
        <v>335.36</v>
      </c>
      <c r="G722" t="s">
        <v>19</v>
      </c>
      <c r="H722">
        <f>MONTH(Transactions[[#This Row],[Date]])</f>
        <v>10</v>
      </c>
      <c r="I722" t="str">
        <f>TEXT(Transactions[[#This Row],[Date]],"MMMM")</f>
        <v>October</v>
      </c>
      <c r="J722">
        <f>YEAR(Transactions[[#This Row],[Date]])</f>
        <v>2024</v>
      </c>
      <c r="K722" t="str">
        <f>TEXT(Transactions[[#This Row],[Date]],"MMMM YYYYY")</f>
        <v>October 2024</v>
      </c>
      <c r="L722" s="5">
        <f>IF(Transactions[[#This Row],[Type]]="Income",Transactions[[#This Row],[Amount]],-Transactions[[#This Row],[Amount]])</f>
        <v>-335.36</v>
      </c>
      <c r="M722">
        <f>IF(Transactions[[#This Row],[Type]]="Income",1,0)</f>
        <v>0</v>
      </c>
    </row>
    <row r="723" spans="1:13" x14ac:dyDescent="0.3">
      <c r="A723" s="2">
        <v>45590</v>
      </c>
      <c r="B723" s="1" t="s">
        <v>659</v>
      </c>
      <c r="C723" t="s">
        <v>6</v>
      </c>
      <c r="D723" t="s">
        <v>7</v>
      </c>
      <c r="E723" t="s">
        <v>17</v>
      </c>
      <c r="F723" s="5">
        <v>1046.49</v>
      </c>
      <c r="G723" t="s">
        <v>9</v>
      </c>
      <c r="H723">
        <f>MONTH(Transactions[[#This Row],[Date]])</f>
        <v>10</v>
      </c>
      <c r="I723" t="str">
        <f>TEXT(Transactions[[#This Row],[Date]],"MMMM")</f>
        <v>October</v>
      </c>
      <c r="J723">
        <f>YEAR(Transactions[[#This Row],[Date]])</f>
        <v>2024</v>
      </c>
      <c r="K723" t="str">
        <f>TEXT(Transactions[[#This Row],[Date]],"MMMM YYYYY")</f>
        <v>October 2024</v>
      </c>
      <c r="L723" s="5">
        <f>IF(Transactions[[#This Row],[Type]]="Income",Transactions[[#This Row],[Amount]],-Transactions[[#This Row],[Amount]])</f>
        <v>-1046.49</v>
      </c>
      <c r="M723">
        <f>IF(Transactions[[#This Row],[Type]]="Income",1,0)</f>
        <v>0</v>
      </c>
    </row>
    <row r="724" spans="1:13" x14ac:dyDescent="0.3">
      <c r="A724" s="2">
        <v>45590</v>
      </c>
      <c r="B724" s="1" t="s">
        <v>660</v>
      </c>
      <c r="C724" t="s">
        <v>6</v>
      </c>
      <c r="D724" t="s">
        <v>35</v>
      </c>
      <c r="E724" t="s">
        <v>25</v>
      </c>
      <c r="F724" s="5">
        <v>3135.86</v>
      </c>
      <c r="G724" t="s">
        <v>9</v>
      </c>
      <c r="H724">
        <f>MONTH(Transactions[[#This Row],[Date]])</f>
        <v>10</v>
      </c>
      <c r="I724" t="str">
        <f>TEXT(Transactions[[#This Row],[Date]],"MMMM")</f>
        <v>October</v>
      </c>
      <c r="J724">
        <f>YEAR(Transactions[[#This Row],[Date]])</f>
        <v>2024</v>
      </c>
      <c r="K724" t="str">
        <f>TEXT(Transactions[[#This Row],[Date]],"MMMM YYYYY")</f>
        <v>October 2024</v>
      </c>
      <c r="L724" s="5">
        <f>IF(Transactions[[#This Row],[Type]]="Income",Transactions[[#This Row],[Amount]],-Transactions[[#This Row],[Amount]])</f>
        <v>-3135.86</v>
      </c>
      <c r="M724">
        <f>IF(Transactions[[#This Row],[Type]]="Income",1,0)</f>
        <v>0</v>
      </c>
    </row>
    <row r="725" spans="1:13" x14ac:dyDescent="0.3">
      <c r="A725" s="2">
        <v>45590</v>
      </c>
      <c r="B725" s="1" t="s">
        <v>200</v>
      </c>
      <c r="C725" t="s">
        <v>6</v>
      </c>
      <c r="D725" t="s">
        <v>34</v>
      </c>
      <c r="E725" t="s">
        <v>8</v>
      </c>
      <c r="F725" s="5">
        <v>1076.18</v>
      </c>
      <c r="G725" t="s">
        <v>9</v>
      </c>
      <c r="H725">
        <f>MONTH(Transactions[[#This Row],[Date]])</f>
        <v>10</v>
      </c>
      <c r="I725" t="str">
        <f>TEXT(Transactions[[#This Row],[Date]],"MMMM")</f>
        <v>October</v>
      </c>
      <c r="J725">
        <f>YEAR(Transactions[[#This Row],[Date]])</f>
        <v>2024</v>
      </c>
      <c r="K725" t="str">
        <f>TEXT(Transactions[[#This Row],[Date]],"MMMM YYYYY")</f>
        <v>October 2024</v>
      </c>
      <c r="L725" s="5">
        <f>IF(Transactions[[#This Row],[Type]]="Income",Transactions[[#This Row],[Amount]],-Transactions[[#This Row],[Amount]])</f>
        <v>-1076.18</v>
      </c>
      <c r="M725">
        <f>IF(Transactions[[#This Row],[Type]]="Income",1,0)</f>
        <v>0</v>
      </c>
    </row>
    <row r="726" spans="1:13" x14ac:dyDescent="0.3">
      <c r="A726" s="2">
        <v>45590</v>
      </c>
      <c r="B726" s="1" t="s">
        <v>661</v>
      </c>
      <c r="C726" t="s">
        <v>6</v>
      </c>
      <c r="D726" t="s">
        <v>22</v>
      </c>
      <c r="E726" t="s">
        <v>18</v>
      </c>
      <c r="F726" s="5">
        <v>4998.58</v>
      </c>
      <c r="G726" t="s">
        <v>9</v>
      </c>
      <c r="H726">
        <f>MONTH(Transactions[[#This Row],[Date]])</f>
        <v>10</v>
      </c>
      <c r="I726" t="str">
        <f>TEXT(Transactions[[#This Row],[Date]],"MMMM")</f>
        <v>October</v>
      </c>
      <c r="J726">
        <f>YEAR(Transactions[[#This Row],[Date]])</f>
        <v>2024</v>
      </c>
      <c r="K726" t="str">
        <f>TEXT(Transactions[[#This Row],[Date]],"MMMM YYYYY")</f>
        <v>October 2024</v>
      </c>
      <c r="L726" s="5">
        <f>IF(Transactions[[#This Row],[Type]]="Income",Transactions[[#This Row],[Amount]],-Transactions[[#This Row],[Amount]])</f>
        <v>-4998.58</v>
      </c>
      <c r="M726">
        <f>IF(Transactions[[#This Row],[Type]]="Income",1,0)</f>
        <v>0</v>
      </c>
    </row>
    <row r="727" spans="1:13" x14ac:dyDescent="0.3">
      <c r="A727" s="2">
        <v>45591</v>
      </c>
      <c r="B727" s="1" t="s">
        <v>244</v>
      </c>
      <c r="C727" t="s">
        <v>6</v>
      </c>
      <c r="D727" t="s">
        <v>22</v>
      </c>
      <c r="E727" t="s">
        <v>32</v>
      </c>
      <c r="F727" s="5">
        <v>696.73</v>
      </c>
      <c r="G727" t="s">
        <v>12</v>
      </c>
      <c r="H727">
        <f>MONTH(Transactions[[#This Row],[Date]])</f>
        <v>10</v>
      </c>
      <c r="I727" t="str">
        <f>TEXT(Transactions[[#This Row],[Date]],"MMMM")</f>
        <v>October</v>
      </c>
      <c r="J727">
        <f>YEAR(Transactions[[#This Row],[Date]])</f>
        <v>2024</v>
      </c>
      <c r="K727" t="str">
        <f>TEXT(Transactions[[#This Row],[Date]],"MMMM YYYYY")</f>
        <v>October 2024</v>
      </c>
      <c r="L727" s="5">
        <f>IF(Transactions[[#This Row],[Type]]="Income",Transactions[[#This Row],[Amount]],-Transactions[[#This Row],[Amount]])</f>
        <v>-696.73</v>
      </c>
      <c r="M727">
        <f>IF(Transactions[[#This Row],[Type]]="Income",1,0)</f>
        <v>0</v>
      </c>
    </row>
    <row r="728" spans="1:13" x14ac:dyDescent="0.3">
      <c r="A728" s="2">
        <v>45591</v>
      </c>
      <c r="B728" s="1" t="s">
        <v>162</v>
      </c>
      <c r="C728" t="s">
        <v>6</v>
      </c>
      <c r="D728" t="s">
        <v>28</v>
      </c>
      <c r="E728" t="s">
        <v>8</v>
      </c>
      <c r="F728" s="5">
        <v>4551.8</v>
      </c>
      <c r="G728" t="s">
        <v>12</v>
      </c>
      <c r="H728">
        <f>MONTH(Transactions[[#This Row],[Date]])</f>
        <v>10</v>
      </c>
      <c r="I728" t="str">
        <f>TEXT(Transactions[[#This Row],[Date]],"MMMM")</f>
        <v>October</v>
      </c>
      <c r="J728">
        <f>YEAR(Transactions[[#This Row],[Date]])</f>
        <v>2024</v>
      </c>
      <c r="K728" t="str">
        <f>TEXT(Transactions[[#This Row],[Date]],"MMMM YYYYY")</f>
        <v>October 2024</v>
      </c>
      <c r="L728" s="5">
        <f>IF(Transactions[[#This Row],[Type]]="Income",Transactions[[#This Row],[Amount]],-Transactions[[#This Row],[Amount]])</f>
        <v>-4551.8</v>
      </c>
      <c r="M728">
        <f>IF(Transactions[[#This Row],[Type]]="Income",1,0)</f>
        <v>0</v>
      </c>
    </row>
    <row r="729" spans="1:13" x14ac:dyDescent="0.3">
      <c r="A729" s="2">
        <v>45591</v>
      </c>
      <c r="B729" s="1" t="s">
        <v>154</v>
      </c>
      <c r="C729" t="s">
        <v>6</v>
      </c>
      <c r="D729" t="s">
        <v>16</v>
      </c>
      <c r="E729" t="s">
        <v>30</v>
      </c>
      <c r="F729" s="5">
        <v>3568.88</v>
      </c>
      <c r="G729" t="s">
        <v>19</v>
      </c>
      <c r="H729">
        <f>MONTH(Transactions[[#This Row],[Date]])</f>
        <v>10</v>
      </c>
      <c r="I729" t="str">
        <f>TEXT(Transactions[[#This Row],[Date]],"MMMM")</f>
        <v>October</v>
      </c>
      <c r="J729">
        <f>YEAR(Transactions[[#This Row],[Date]])</f>
        <v>2024</v>
      </c>
      <c r="K729" t="str">
        <f>TEXT(Transactions[[#This Row],[Date]],"MMMM YYYYY")</f>
        <v>October 2024</v>
      </c>
      <c r="L729" s="5">
        <f>IF(Transactions[[#This Row],[Type]]="Income",Transactions[[#This Row],[Amount]],-Transactions[[#This Row],[Amount]])</f>
        <v>-3568.88</v>
      </c>
      <c r="M729">
        <f>IF(Transactions[[#This Row],[Type]]="Income",1,0)</f>
        <v>0</v>
      </c>
    </row>
    <row r="730" spans="1:13" x14ac:dyDescent="0.3">
      <c r="A730" s="2">
        <v>45591</v>
      </c>
      <c r="B730" s="1" t="s">
        <v>662</v>
      </c>
      <c r="C730" t="s">
        <v>6</v>
      </c>
      <c r="D730" t="s">
        <v>26</v>
      </c>
      <c r="E730" t="s">
        <v>20</v>
      </c>
      <c r="F730" s="5">
        <v>3981.34</v>
      </c>
      <c r="G730" t="s">
        <v>23</v>
      </c>
      <c r="H730">
        <f>MONTH(Transactions[[#This Row],[Date]])</f>
        <v>10</v>
      </c>
      <c r="I730" t="str">
        <f>TEXT(Transactions[[#This Row],[Date]],"MMMM")</f>
        <v>October</v>
      </c>
      <c r="J730">
        <f>YEAR(Transactions[[#This Row],[Date]])</f>
        <v>2024</v>
      </c>
      <c r="K730" t="str">
        <f>TEXT(Transactions[[#This Row],[Date]],"MMMM YYYYY")</f>
        <v>October 2024</v>
      </c>
      <c r="L730" s="5">
        <f>IF(Transactions[[#This Row],[Type]]="Income",Transactions[[#This Row],[Amount]],-Transactions[[#This Row],[Amount]])</f>
        <v>-3981.34</v>
      </c>
      <c r="M730">
        <f>IF(Transactions[[#This Row],[Type]]="Income",1,0)</f>
        <v>0</v>
      </c>
    </row>
    <row r="731" spans="1:13" x14ac:dyDescent="0.3">
      <c r="A731" s="2">
        <v>45592</v>
      </c>
      <c r="B731" s="1" t="s">
        <v>188</v>
      </c>
      <c r="C731" t="s">
        <v>6</v>
      </c>
      <c r="D731" t="s">
        <v>33</v>
      </c>
      <c r="E731" t="s">
        <v>32</v>
      </c>
      <c r="F731" s="5">
        <v>786.54</v>
      </c>
      <c r="G731" t="s">
        <v>12</v>
      </c>
      <c r="H731">
        <f>MONTH(Transactions[[#This Row],[Date]])</f>
        <v>10</v>
      </c>
      <c r="I731" t="str">
        <f>TEXT(Transactions[[#This Row],[Date]],"MMMM")</f>
        <v>October</v>
      </c>
      <c r="J731">
        <f>YEAR(Transactions[[#This Row],[Date]])</f>
        <v>2024</v>
      </c>
      <c r="K731" t="str">
        <f>TEXT(Transactions[[#This Row],[Date]],"MMMM YYYYY")</f>
        <v>October 2024</v>
      </c>
      <c r="L731" s="5">
        <f>IF(Transactions[[#This Row],[Type]]="Income",Transactions[[#This Row],[Amount]],-Transactions[[#This Row],[Amount]])</f>
        <v>-786.54</v>
      </c>
      <c r="M731">
        <f>IF(Transactions[[#This Row],[Type]]="Income",1,0)</f>
        <v>0</v>
      </c>
    </row>
    <row r="732" spans="1:13" x14ac:dyDescent="0.3">
      <c r="A732" s="2">
        <v>45593</v>
      </c>
      <c r="B732" s="1" t="s">
        <v>465</v>
      </c>
      <c r="C732" t="s">
        <v>6</v>
      </c>
      <c r="D732" t="s">
        <v>28</v>
      </c>
      <c r="E732" t="s">
        <v>11</v>
      </c>
      <c r="F732" s="5">
        <v>1464.63</v>
      </c>
      <c r="G732" t="s">
        <v>9</v>
      </c>
      <c r="H732">
        <f>MONTH(Transactions[[#This Row],[Date]])</f>
        <v>10</v>
      </c>
      <c r="I732" t="str">
        <f>TEXT(Transactions[[#This Row],[Date]],"MMMM")</f>
        <v>October</v>
      </c>
      <c r="J732">
        <f>YEAR(Transactions[[#This Row],[Date]])</f>
        <v>2024</v>
      </c>
      <c r="K732" t="str">
        <f>TEXT(Transactions[[#This Row],[Date]],"MMMM YYYYY")</f>
        <v>October 2024</v>
      </c>
      <c r="L732" s="5">
        <f>IF(Transactions[[#This Row],[Type]]="Income",Transactions[[#This Row],[Amount]],-Transactions[[#This Row],[Amount]])</f>
        <v>-1464.63</v>
      </c>
      <c r="M732">
        <f>IF(Transactions[[#This Row],[Type]]="Income",1,0)</f>
        <v>0</v>
      </c>
    </row>
    <row r="733" spans="1:13" x14ac:dyDescent="0.3">
      <c r="A733" s="2">
        <v>45593</v>
      </c>
      <c r="B733" s="1" t="s">
        <v>663</v>
      </c>
      <c r="C733" t="s">
        <v>6</v>
      </c>
      <c r="D733" t="s">
        <v>35</v>
      </c>
      <c r="E733" t="s">
        <v>11</v>
      </c>
      <c r="F733" s="5">
        <v>4324.5600000000004</v>
      </c>
      <c r="G733" t="s">
        <v>12</v>
      </c>
      <c r="H733">
        <f>MONTH(Transactions[[#This Row],[Date]])</f>
        <v>10</v>
      </c>
      <c r="I733" t="str">
        <f>TEXT(Transactions[[#This Row],[Date]],"MMMM")</f>
        <v>October</v>
      </c>
      <c r="J733">
        <f>YEAR(Transactions[[#This Row],[Date]])</f>
        <v>2024</v>
      </c>
      <c r="K733" t="str">
        <f>TEXT(Transactions[[#This Row],[Date]],"MMMM YYYYY")</f>
        <v>October 2024</v>
      </c>
      <c r="L733" s="5">
        <f>IF(Transactions[[#This Row],[Type]]="Income",Transactions[[#This Row],[Amount]],-Transactions[[#This Row],[Amount]])</f>
        <v>-4324.5600000000004</v>
      </c>
      <c r="M733">
        <f>IF(Transactions[[#This Row],[Type]]="Income",1,0)</f>
        <v>0</v>
      </c>
    </row>
    <row r="734" spans="1:13" x14ac:dyDescent="0.3">
      <c r="A734" s="2">
        <v>45594</v>
      </c>
      <c r="B734" s="1" t="s">
        <v>490</v>
      </c>
      <c r="C734" t="s">
        <v>6</v>
      </c>
      <c r="D734" t="s">
        <v>31</v>
      </c>
      <c r="E734" t="s">
        <v>8</v>
      </c>
      <c r="F734" s="5">
        <v>2580.81</v>
      </c>
      <c r="G734" t="s">
        <v>9</v>
      </c>
      <c r="H734">
        <f>MONTH(Transactions[[#This Row],[Date]])</f>
        <v>10</v>
      </c>
      <c r="I734" t="str">
        <f>TEXT(Transactions[[#This Row],[Date]],"MMMM")</f>
        <v>October</v>
      </c>
      <c r="J734">
        <f>YEAR(Transactions[[#This Row],[Date]])</f>
        <v>2024</v>
      </c>
      <c r="K734" t="str">
        <f>TEXT(Transactions[[#This Row],[Date]],"MMMM YYYYY")</f>
        <v>October 2024</v>
      </c>
      <c r="L734" s="5">
        <f>IF(Transactions[[#This Row],[Type]]="Income",Transactions[[#This Row],[Amount]],-Transactions[[#This Row],[Amount]])</f>
        <v>-2580.81</v>
      </c>
      <c r="M734">
        <f>IF(Transactions[[#This Row],[Type]]="Income",1,0)</f>
        <v>0</v>
      </c>
    </row>
    <row r="735" spans="1:13" x14ac:dyDescent="0.3">
      <c r="A735" s="2">
        <v>45594</v>
      </c>
      <c r="B735" s="1" t="s">
        <v>664</v>
      </c>
      <c r="C735" t="s">
        <v>6</v>
      </c>
      <c r="D735" t="s">
        <v>22</v>
      </c>
      <c r="E735" t="s">
        <v>30</v>
      </c>
      <c r="F735" s="5">
        <v>4334.6099999999997</v>
      </c>
      <c r="G735" t="s">
        <v>19</v>
      </c>
      <c r="H735">
        <f>MONTH(Transactions[[#This Row],[Date]])</f>
        <v>10</v>
      </c>
      <c r="I735" t="str">
        <f>TEXT(Transactions[[#This Row],[Date]],"MMMM")</f>
        <v>October</v>
      </c>
      <c r="J735">
        <f>YEAR(Transactions[[#This Row],[Date]])</f>
        <v>2024</v>
      </c>
      <c r="K735" t="str">
        <f>TEXT(Transactions[[#This Row],[Date]],"MMMM YYYYY")</f>
        <v>October 2024</v>
      </c>
      <c r="L735" s="5">
        <f>IF(Transactions[[#This Row],[Type]]="Income",Transactions[[#This Row],[Amount]],-Transactions[[#This Row],[Amount]])</f>
        <v>-4334.6099999999997</v>
      </c>
      <c r="M735">
        <f>IF(Transactions[[#This Row],[Type]]="Income",1,0)</f>
        <v>0</v>
      </c>
    </row>
    <row r="736" spans="1:13" x14ac:dyDescent="0.3">
      <c r="A736" s="2">
        <v>45595</v>
      </c>
      <c r="B736" s="1" t="s">
        <v>186</v>
      </c>
      <c r="C736" t="s">
        <v>6</v>
      </c>
      <c r="D736" t="s">
        <v>26</v>
      </c>
      <c r="E736" t="s">
        <v>17</v>
      </c>
      <c r="F736" s="5">
        <v>1042.3499999999999</v>
      </c>
      <c r="G736" t="s">
        <v>9</v>
      </c>
      <c r="H736">
        <f>MONTH(Transactions[[#This Row],[Date]])</f>
        <v>10</v>
      </c>
      <c r="I736" t="str">
        <f>TEXT(Transactions[[#This Row],[Date]],"MMMM")</f>
        <v>October</v>
      </c>
      <c r="J736">
        <f>YEAR(Transactions[[#This Row],[Date]])</f>
        <v>2024</v>
      </c>
      <c r="K736" t="str">
        <f>TEXT(Transactions[[#This Row],[Date]],"MMMM YYYYY")</f>
        <v>October 2024</v>
      </c>
      <c r="L736" s="5">
        <f>IF(Transactions[[#This Row],[Type]]="Income",Transactions[[#This Row],[Amount]],-Transactions[[#This Row],[Amount]])</f>
        <v>-1042.3499999999999</v>
      </c>
      <c r="M736">
        <f>IF(Transactions[[#This Row],[Type]]="Income",1,0)</f>
        <v>0</v>
      </c>
    </row>
    <row r="737" spans="1:13" x14ac:dyDescent="0.3">
      <c r="A737" s="2">
        <v>45595</v>
      </c>
      <c r="B737" s="1" t="s">
        <v>63</v>
      </c>
      <c r="C737" t="s">
        <v>6</v>
      </c>
      <c r="D737" t="s">
        <v>24</v>
      </c>
      <c r="E737" t="s">
        <v>17</v>
      </c>
      <c r="F737" s="5">
        <v>3030.48</v>
      </c>
      <c r="G737" t="s">
        <v>12</v>
      </c>
      <c r="H737">
        <f>MONTH(Transactions[[#This Row],[Date]])</f>
        <v>10</v>
      </c>
      <c r="I737" t="str">
        <f>TEXT(Transactions[[#This Row],[Date]],"MMMM")</f>
        <v>October</v>
      </c>
      <c r="J737">
        <f>YEAR(Transactions[[#This Row],[Date]])</f>
        <v>2024</v>
      </c>
      <c r="K737" t="str">
        <f>TEXT(Transactions[[#This Row],[Date]],"MMMM YYYYY")</f>
        <v>October 2024</v>
      </c>
      <c r="L737" s="5">
        <f>IF(Transactions[[#This Row],[Type]]="Income",Transactions[[#This Row],[Amount]],-Transactions[[#This Row],[Amount]])</f>
        <v>-3030.48</v>
      </c>
      <c r="M737">
        <f>IF(Transactions[[#This Row],[Type]]="Income",1,0)</f>
        <v>0</v>
      </c>
    </row>
    <row r="738" spans="1:13" x14ac:dyDescent="0.3">
      <c r="A738" s="2">
        <v>45595</v>
      </c>
      <c r="B738" s="1" t="s">
        <v>181</v>
      </c>
      <c r="C738" t="s">
        <v>6</v>
      </c>
      <c r="D738" t="s">
        <v>16</v>
      </c>
      <c r="E738" t="s">
        <v>30</v>
      </c>
      <c r="F738" s="5">
        <v>3218.98</v>
      </c>
      <c r="G738" t="s">
        <v>9</v>
      </c>
      <c r="H738">
        <f>MONTH(Transactions[[#This Row],[Date]])</f>
        <v>10</v>
      </c>
      <c r="I738" t="str">
        <f>TEXT(Transactions[[#This Row],[Date]],"MMMM")</f>
        <v>October</v>
      </c>
      <c r="J738">
        <f>YEAR(Transactions[[#This Row],[Date]])</f>
        <v>2024</v>
      </c>
      <c r="K738" t="str">
        <f>TEXT(Transactions[[#This Row],[Date]],"MMMM YYYYY")</f>
        <v>October 2024</v>
      </c>
      <c r="L738" s="5">
        <f>IF(Transactions[[#This Row],[Type]]="Income",Transactions[[#This Row],[Amount]],-Transactions[[#This Row],[Amount]])</f>
        <v>-3218.98</v>
      </c>
      <c r="M738">
        <f>IF(Transactions[[#This Row],[Type]]="Income",1,0)</f>
        <v>0</v>
      </c>
    </row>
    <row r="739" spans="1:13" x14ac:dyDescent="0.3">
      <c r="A739" s="2">
        <v>45596</v>
      </c>
      <c r="B739" s="1" t="s">
        <v>573</v>
      </c>
      <c r="C739" t="s">
        <v>6</v>
      </c>
      <c r="D739" t="s">
        <v>26</v>
      </c>
      <c r="E739" t="s">
        <v>20</v>
      </c>
      <c r="F739" s="5">
        <v>1825.64</v>
      </c>
      <c r="G739" t="s">
        <v>19</v>
      </c>
      <c r="H739">
        <f>MONTH(Transactions[[#This Row],[Date]])</f>
        <v>10</v>
      </c>
      <c r="I739" t="str">
        <f>TEXT(Transactions[[#This Row],[Date]],"MMMM")</f>
        <v>October</v>
      </c>
      <c r="J739">
        <f>YEAR(Transactions[[#This Row],[Date]])</f>
        <v>2024</v>
      </c>
      <c r="K739" t="str">
        <f>TEXT(Transactions[[#This Row],[Date]],"MMMM YYYYY")</f>
        <v>October 2024</v>
      </c>
      <c r="L739" s="5">
        <f>IF(Transactions[[#This Row],[Type]]="Income",Transactions[[#This Row],[Amount]],-Transactions[[#This Row],[Amount]])</f>
        <v>-1825.64</v>
      </c>
      <c r="M739">
        <f>IF(Transactions[[#This Row],[Type]]="Income",1,0)</f>
        <v>0</v>
      </c>
    </row>
    <row r="740" spans="1:13" x14ac:dyDescent="0.3">
      <c r="A740" s="2">
        <v>45596</v>
      </c>
      <c r="B740" s="1" t="s">
        <v>82</v>
      </c>
      <c r="C740" t="s">
        <v>6</v>
      </c>
      <c r="D740" t="s">
        <v>28</v>
      </c>
      <c r="E740" t="s">
        <v>32</v>
      </c>
      <c r="F740" s="5">
        <v>1317.44</v>
      </c>
      <c r="G740" t="s">
        <v>9</v>
      </c>
      <c r="H740">
        <f>MONTH(Transactions[[#This Row],[Date]])</f>
        <v>10</v>
      </c>
      <c r="I740" t="str">
        <f>TEXT(Transactions[[#This Row],[Date]],"MMMM")</f>
        <v>October</v>
      </c>
      <c r="J740">
        <f>YEAR(Transactions[[#This Row],[Date]])</f>
        <v>2024</v>
      </c>
      <c r="K740" t="str">
        <f>TEXT(Transactions[[#This Row],[Date]],"MMMM YYYYY")</f>
        <v>October 2024</v>
      </c>
      <c r="L740" s="5">
        <f>IF(Transactions[[#This Row],[Type]]="Income",Transactions[[#This Row],[Amount]],-Transactions[[#This Row],[Amount]])</f>
        <v>-1317.44</v>
      </c>
      <c r="M740">
        <f>IF(Transactions[[#This Row],[Type]]="Income",1,0)</f>
        <v>0</v>
      </c>
    </row>
    <row r="741" spans="1:13" x14ac:dyDescent="0.3">
      <c r="A741" s="2">
        <v>45596</v>
      </c>
      <c r="B741" s="1" t="s">
        <v>268</v>
      </c>
      <c r="C741" t="s">
        <v>6</v>
      </c>
      <c r="D741" t="s">
        <v>26</v>
      </c>
      <c r="E741" t="s">
        <v>29</v>
      </c>
      <c r="F741" s="5">
        <v>144.62</v>
      </c>
      <c r="G741" t="s">
        <v>23</v>
      </c>
      <c r="H741">
        <f>MONTH(Transactions[[#This Row],[Date]])</f>
        <v>10</v>
      </c>
      <c r="I741" t="str">
        <f>TEXT(Transactions[[#This Row],[Date]],"MMMM")</f>
        <v>October</v>
      </c>
      <c r="J741">
        <f>YEAR(Transactions[[#This Row],[Date]])</f>
        <v>2024</v>
      </c>
      <c r="K741" t="str">
        <f>TEXT(Transactions[[#This Row],[Date]],"MMMM YYYYY")</f>
        <v>October 2024</v>
      </c>
      <c r="L741" s="5">
        <f>IF(Transactions[[#This Row],[Type]]="Income",Transactions[[#This Row],[Amount]],-Transactions[[#This Row],[Amount]])</f>
        <v>-144.62</v>
      </c>
      <c r="M741">
        <f>IF(Transactions[[#This Row],[Type]]="Income",1,0)</f>
        <v>0</v>
      </c>
    </row>
    <row r="742" spans="1:13" x14ac:dyDescent="0.3">
      <c r="A742" s="2">
        <v>45596</v>
      </c>
      <c r="B742" s="1" t="s">
        <v>658</v>
      </c>
      <c r="C742" t="s">
        <v>6</v>
      </c>
      <c r="D742" t="s">
        <v>33</v>
      </c>
      <c r="E742" t="s">
        <v>32</v>
      </c>
      <c r="F742" s="5">
        <v>3627.4</v>
      </c>
      <c r="G742" t="s">
        <v>19</v>
      </c>
      <c r="H742">
        <f>MONTH(Transactions[[#This Row],[Date]])</f>
        <v>10</v>
      </c>
      <c r="I742" t="str">
        <f>TEXT(Transactions[[#This Row],[Date]],"MMMM")</f>
        <v>October</v>
      </c>
      <c r="J742">
        <f>YEAR(Transactions[[#This Row],[Date]])</f>
        <v>2024</v>
      </c>
      <c r="K742" t="str">
        <f>TEXT(Transactions[[#This Row],[Date]],"MMMM YYYYY")</f>
        <v>October 2024</v>
      </c>
      <c r="L742" s="5">
        <f>IF(Transactions[[#This Row],[Type]]="Income",Transactions[[#This Row],[Amount]],-Transactions[[#This Row],[Amount]])</f>
        <v>-3627.4</v>
      </c>
      <c r="M742">
        <f>IF(Transactions[[#This Row],[Type]]="Income",1,0)</f>
        <v>0</v>
      </c>
    </row>
    <row r="743" spans="1:13" x14ac:dyDescent="0.3">
      <c r="A743" s="2">
        <v>45597</v>
      </c>
      <c r="B743" s="1" t="s">
        <v>163</v>
      </c>
      <c r="C743" t="s">
        <v>6</v>
      </c>
      <c r="D743" t="s">
        <v>28</v>
      </c>
      <c r="E743" t="s">
        <v>18</v>
      </c>
      <c r="F743" s="5">
        <v>2666.46</v>
      </c>
      <c r="G743" t="s">
        <v>19</v>
      </c>
      <c r="H743">
        <f>MONTH(Transactions[[#This Row],[Date]])</f>
        <v>11</v>
      </c>
      <c r="I743" t="str">
        <f>TEXT(Transactions[[#This Row],[Date]],"MMMM")</f>
        <v>November</v>
      </c>
      <c r="J743">
        <f>YEAR(Transactions[[#This Row],[Date]])</f>
        <v>2024</v>
      </c>
      <c r="K743" t="str">
        <f>TEXT(Transactions[[#This Row],[Date]],"MMMM YYYYY")</f>
        <v>November 2024</v>
      </c>
      <c r="L743" s="5">
        <f>IF(Transactions[[#This Row],[Type]]="Income",Transactions[[#This Row],[Amount]],-Transactions[[#This Row],[Amount]])</f>
        <v>-2666.46</v>
      </c>
      <c r="M743">
        <f>IF(Transactions[[#This Row],[Type]]="Income",1,0)</f>
        <v>0</v>
      </c>
    </row>
    <row r="744" spans="1:13" x14ac:dyDescent="0.3">
      <c r="A744" s="2">
        <v>45597</v>
      </c>
      <c r="B744" s="1" t="s">
        <v>214</v>
      </c>
      <c r="C744" t="s">
        <v>13</v>
      </c>
      <c r="D744" t="s">
        <v>10</v>
      </c>
      <c r="E744" t="s">
        <v>14</v>
      </c>
      <c r="F744" s="5">
        <v>69883.41</v>
      </c>
      <c r="G744" t="s">
        <v>15</v>
      </c>
      <c r="H744">
        <f>MONTH(Transactions[[#This Row],[Date]])</f>
        <v>11</v>
      </c>
      <c r="I744" t="str">
        <f>TEXT(Transactions[[#This Row],[Date]],"MMMM")</f>
        <v>November</v>
      </c>
      <c r="J744">
        <f>YEAR(Transactions[[#This Row],[Date]])</f>
        <v>2024</v>
      </c>
      <c r="K744" t="str">
        <f>TEXT(Transactions[[#This Row],[Date]],"MMMM YYYYY")</f>
        <v>November 2024</v>
      </c>
      <c r="L744" s="5">
        <f>IF(Transactions[[#This Row],[Type]]="Income",Transactions[[#This Row],[Amount]],-Transactions[[#This Row],[Amount]])</f>
        <v>69883.41</v>
      </c>
      <c r="M744">
        <f>IF(Transactions[[#This Row],[Type]]="Income",1,0)</f>
        <v>1</v>
      </c>
    </row>
    <row r="745" spans="1:13" x14ac:dyDescent="0.3">
      <c r="A745" s="2">
        <v>45598</v>
      </c>
      <c r="B745" s="1" t="s">
        <v>384</v>
      </c>
      <c r="C745" t="s">
        <v>6</v>
      </c>
      <c r="D745" t="s">
        <v>10</v>
      </c>
      <c r="E745" t="s">
        <v>30</v>
      </c>
      <c r="F745" s="5">
        <v>391.7</v>
      </c>
      <c r="G745" t="s">
        <v>9</v>
      </c>
      <c r="H745">
        <f>MONTH(Transactions[[#This Row],[Date]])</f>
        <v>11</v>
      </c>
      <c r="I745" t="str">
        <f>TEXT(Transactions[[#This Row],[Date]],"MMMM")</f>
        <v>November</v>
      </c>
      <c r="J745">
        <f>YEAR(Transactions[[#This Row],[Date]])</f>
        <v>2024</v>
      </c>
      <c r="K745" t="str">
        <f>TEXT(Transactions[[#This Row],[Date]],"MMMM YYYYY")</f>
        <v>November 2024</v>
      </c>
      <c r="L745" s="5">
        <f>IF(Transactions[[#This Row],[Type]]="Income",Transactions[[#This Row],[Amount]],-Transactions[[#This Row],[Amount]])</f>
        <v>-391.7</v>
      </c>
      <c r="M745">
        <f>IF(Transactions[[#This Row],[Type]]="Income",1,0)</f>
        <v>0</v>
      </c>
    </row>
    <row r="746" spans="1:13" x14ac:dyDescent="0.3">
      <c r="A746" s="2">
        <v>45598</v>
      </c>
      <c r="B746" s="1" t="s">
        <v>500</v>
      </c>
      <c r="C746" t="s">
        <v>6</v>
      </c>
      <c r="D746" t="s">
        <v>35</v>
      </c>
      <c r="E746" t="s">
        <v>25</v>
      </c>
      <c r="F746" s="5">
        <v>3400.27</v>
      </c>
      <c r="G746" t="s">
        <v>9</v>
      </c>
      <c r="H746">
        <f>MONTH(Transactions[[#This Row],[Date]])</f>
        <v>11</v>
      </c>
      <c r="I746" t="str">
        <f>TEXT(Transactions[[#This Row],[Date]],"MMMM")</f>
        <v>November</v>
      </c>
      <c r="J746">
        <f>YEAR(Transactions[[#This Row],[Date]])</f>
        <v>2024</v>
      </c>
      <c r="K746" t="str">
        <f>TEXT(Transactions[[#This Row],[Date]],"MMMM YYYYY")</f>
        <v>November 2024</v>
      </c>
      <c r="L746" s="5">
        <f>IF(Transactions[[#This Row],[Type]]="Income",Transactions[[#This Row],[Amount]],-Transactions[[#This Row],[Amount]])</f>
        <v>-3400.27</v>
      </c>
      <c r="M746">
        <f>IF(Transactions[[#This Row],[Type]]="Income",1,0)</f>
        <v>0</v>
      </c>
    </row>
    <row r="747" spans="1:13" x14ac:dyDescent="0.3">
      <c r="A747" s="2">
        <v>45598</v>
      </c>
      <c r="B747" s="1" t="s">
        <v>665</v>
      </c>
      <c r="C747" t="s">
        <v>6</v>
      </c>
      <c r="D747" t="s">
        <v>16</v>
      </c>
      <c r="E747" t="s">
        <v>29</v>
      </c>
      <c r="F747" s="5">
        <v>268.60000000000002</v>
      </c>
      <c r="G747" t="s">
        <v>23</v>
      </c>
      <c r="H747">
        <f>MONTH(Transactions[[#This Row],[Date]])</f>
        <v>11</v>
      </c>
      <c r="I747" t="str">
        <f>TEXT(Transactions[[#This Row],[Date]],"MMMM")</f>
        <v>November</v>
      </c>
      <c r="J747">
        <f>YEAR(Transactions[[#This Row],[Date]])</f>
        <v>2024</v>
      </c>
      <c r="K747" t="str">
        <f>TEXT(Transactions[[#This Row],[Date]],"MMMM YYYYY")</f>
        <v>November 2024</v>
      </c>
      <c r="L747" s="5">
        <f>IF(Transactions[[#This Row],[Type]]="Income",Transactions[[#This Row],[Amount]],-Transactions[[#This Row],[Amount]])</f>
        <v>-268.60000000000002</v>
      </c>
      <c r="M747">
        <f>IF(Transactions[[#This Row],[Type]]="Income",1,0)</f>
        <v>0</v>
      </c>
    </row>
    <row r="748" spans="1:13" x14ac:dyDescent="0.3">
      <c r="A748" s="2">
        <v>45599</v>
      </c>
      <c r="B748" s="1" t="s">
        <v>114</v>
      </c>
      <c r="C748" t="s">
        <v>6</v>
      </c>
      <c r="D748" t="s">
        <v>28</v>
      </c>
      <c r="E748" t="s">
        <v>18</v>
      </c>
      <c r="F748" s="5">
        <v>599.44000000000005</v>
      </c>
      <c r="G748" t="s">
        <v>23</v>
      </c>
      <c r="H748">
        <f>MONTH(Transactions[[#This Row],[Date]])</f>
        <v>11</v>
      </c>
      <c r="I748" t="str">
        <f>TEXT(Transactions[[#This Row],[Date]],"MMMM")</f>
        <v>November</v>
      </c>
      <c r="J748">
        <f>YEAR(Transactions[[#This Row],[Date]])</f>
        <v>2024</v>
      </c>
      <c r="K748" t="str">
        <f>TEXT(Transactions[[#This Row],[Date]],"MMMM YYYYY")</f>
        <v>November 2024</v>
      </c>
      <c r="L748" s="5">
        <f>IF(Transactions[[#This Row],[Type]]="Income",Transactions[[#This Row],[Amount]],-Transactions[[#This Row],[Amount]])</f>
        <v>-599.44000000000005</v>
      </c>
      <c r="M748">
        <f>IF(Transactions[[#This Row],[Type]]="Income",1,0)</f>
        <v>0</v>
      </c>
    </row>
    <row r="749" spans="1:13" x14ac:dyDescent="0.3">
      <c r="A749" s="2">
        <v>45599</v>
      </c>
      <c r="B749" s="1" t="s">
        <v>666</v>
      </c>
      <c r="C749" t="s">
        <v>6</v>
      </c>
      <c r="D749" t="s">
        <v>16</v>
      </c>
      <c r="E749" t="s">
        <v>11</v>
      </c>
      <c r="F749" s="5">
        <v>2065.1799999999998</v>
      </c>
      <c r="G749" t="s">
        <v>19</v>
      </c>
      <c r="H749">
        <f>MONTH(Transactions[[#This Row],[Date]])</f>
        <v>11</v>
      </c>
      <c r="I749" t="str">
        <f>TEXT(Transactions[[#This Row],[Date]],"MMMM")</f>
        <v>November</v>
      </c>
      <c r="J749">
        <f>YEAR(Transactions[[#This Row],[Date]])</f>
        <v>2024</v>
      </c>
      <c r="K749" t="str">
        <f>TEXT(Transactions[[#This Row],[Date]],"MMMM YYYYY")</f>
        <v>November 2024</v>
      </c>
      <c r="L749" s="5">
        <f>IF(Transactions[[#This Row],[Type]]="Income",Transactions[[#This Row],[Amount]],-Transactions[[#This Row],[Amount]])</f>
        <v>-2065.1799999999998</v>
      </c>
      <c r="M749">
        <f>IF(Transactions[[#This Row],[Type]]="Income",1,0)</f>
        <v>0</v>
      </c>
    </row>
    <row r="750" spans="1:13" x14ac:dyDescent="0.3">
      <c r="A750" s="2">
        <v>45599</v>
      </c>
      <c r="B750" s="1" t="s">
        <v>667</v>
      </c>
      <c r="C750" t="s">
        <v>6</v>
      </c>
      <c r="D750" t="s">
        <v>34</v>
      </c>
      <c r="E750" t="s">
        <v>18</v>
      </c>
      <c r="F750" s="5">
        <v>2025.55</v>
      </c>
      <c r="G750" t="s">
        <v>19</v>
      </c>
      <c r="H750">
        <f>MONTH(Transactions[[#This Row],[Date]])</f>
        <v>11</v>
      </c>
      <c r="I750" t="str">
        <f>TEXT(Transactions[[#This Row],[Date]],"MMMM")</f>
        <v>November</v>
      </c>
      <c r="J750">
        <f>YEAR(Transactions[[#This Row],[Date]])</f>
        <v>2024</v>
      </c>
      <c r="K750" t="str">
        <f>TEXT(Transactions[[#This Row],[Date]],"MMMM YYYYY")</f>
        <v>November 2024</v>
      </c>
      <c r="L750" s="5">
        <f>IF(Transactions[[#This Row],[Type]]="Income",Transactions[[#This Row],[Amount]],-Transactions[[#This Row],[Amount]])</f>
        <v>-2025.55</v>
      </c>
      <c r="M750">
        <f>IF(Transactions[[#This Row],[Type]]="Income",1,0)</f>
        <v>0</v>
      </c>
    </row>
    <row r="751" spans="1:13" x14ac:dyDescent="0.3">
      <c r="A751" s="2">
        <v>45599</v>
      </c>
      <c r="B751" s="1" t="s">
        <v>122</v>
      </c>
      <c r="C751" t="s">
        <v>6</v>
      </c>
      <c r="D751" t="s">
        <v>33</v>
      </c>
      <c r="E751" t="s">
        <v>21</v>
      </c>
      <c r="F751" s="5">
        <v>3842.27</v>
      </c>
      <c r="G751" t="s">
        <v>23</v>
      </c>
      <c r="H751">
        <f>MONTH(Transactions[[#This Row],[Date]])</f>
        <v>11</v>
      </c>
      <c r="I751" t="str">
        <f>TEXT(Transactions[[#This Row],[Date]],"MMMM")</f>
        <v>November</v>
      </c>
      <c r="J751">
        <f>YEAR(Transactions[[#This Row],[Date]])</f>
        <v>2024</v>
      </c>
      <c r="K751" t="str">
        <f>TEXT(Transactions[[#This Row],[Date]],"MMMM YYYYY")</f>
        <v>November 2024</v>
      </c>
      <c r="L751" s="5">
        <f>IF(Transactions[[#This Row],[Type]]="Income",Transactions[[#This Row],[Amount]],-Transactions[[#This Row],[Amount]])</f>
        <v>-3842.27</v>
      </c>
      <c r="M751">
        <f>IF(Transactions[[#This Row],[Type]]="Income",1,0)</f>
        <v>0</v>
      </c>
    </row>
    <row r="752" spans="1:13" x14ac:dyDescent="0.3">
      <c r="A752" s="2">
        <v>45600</v>
      </c>
      <c r="B752" s="1" t="s">
        <v>333</v>
      </c>
      <c r="C752" t="s">
        <v>6</v>
      </c>
      <c r="D752" t="s">
        <v>35</v>
      </c>
      <c r="E752" t="s">
        <v>25</v>
      </c>
      <c r="F752" s="5">
        <v>80.14</v>
      </c>
      <c r="G752" t="s">
        <v>12</v>
      </c>
      <c r="H752">
        <f>MONTH(Transactions[[#This Row],[Date]])</f>
        <v>11</v>
      </c>
      <c r="I752" t="str">
        <f>TEXT(Transactions[[#This Row],[Date]],"MMMM")</f>
        <v>November</v>
      </c>
      <c r="J752">
        <f>YEAR(Transactions[[#This Row],[Date]])</f>
        <v>2024</v>
      </c>
      <c r="K752" t="str">
        <f>TEXT(Transactions[[#This Row],[Date]],"MMMM YYYYY")</f>
        <v>November 2024</v>
      </c>
      <c r="L752" s="5">
        <f>IF(Transactions[[#This Row],[Type]]="Income",Transactions[[#This Row],[Amount]],-Transactions[[#This Row],[Amount]])</f>
        <v>-80.14</v>
      </c>
      <c r="M752">
        <f>IF(Transactions[[#This Row],[Type]]="Income",1,0)</f>
        <v>0</v>
      </c>
    </row>
    <row r="753" spans="1:13" x14ac:dyDescent="0.3">
      <c r="A753" s="2">
        <v>45601</v>
      </c>
      <c r="B753" s="1" t="s">
        <v>668</v>
      </c>
      <c r="C753" t="s">
        <v>6</v>
      </c>
      <c r="D753" t="s">
        <v>34</v>
      </c>
      <c r="E753" t="s">
        <v>18</v>
      </c>
      <c r="F753" s="5">
        <v>1511.69</v>
      </c>
      <c r="G753" t="s">
        <v>23</v>
      </c>
      <c r="H753">
        <f>MONTH(Transactions[[#This Row],[Date]])</f>
        <v>11</v>
      </c>
      <c r="I753" t="str">
        <f>TEXT(Transactions[[#This Row],[Date]],"MMMM")</f>
        <v>November</v>
      </c>
      <c r="J753">
        <f>YEAR(Transactions[[#This Row],[Date]])</f>
        <v>2024</v>
      </c>
      <c r="K753" t="str">
        <f>TEXT(Transactions[[#This Row],[Date]],"MMMM YYYYY")</f>
        <v>November 2024</v>
      </c>
      <c r="L753" s="5">
        <f>IF(Transactions[[#This Row],[Type]]="Income",Transactions[[#This Row],[Amount]],-Transactions[[#This Row],[Amount]])</f>
        <v>-1511.69</v>
      </c>
      <c r="M753">
        <f>IF(Transactions[[#This Row],[Type]]="Income",1,0)</f>
        <v>0</v>
      </c>
    </row>
    <row r="754" spans="1:13" x14ac:dyDescent="0.3">
      <c r="A754" s="2">
        <v>45601</v>
      </c>
      <c r="B754" s="1" t="s">
        <v>559</v>
      </c>
      <c r="C754" t="s">
        <v>6</v>
      </c>
      <c r="D754" t="s">
        <v>10</v>
      </c>
      <c r="E754" t="s">
        <v>32</v>
      </c>
      <c r="F754" s="5">
        <v>298.62</v>
      </c>
      <c r="G754" t="s">
        <v>19</v>
      </c>
      <c r="H754">
        <f>MONTH(Transactions[[#This Row],[Date]])</f>
        <v>11</v>
      </c>
      <c r="I754" t="str">
        <f>TEXT(Transactions[[#This Row],[Date]],"MMMM")</f>
        <v>November</v>
      </c>
      <c r="J754">
        <f>YEAR(Transactions[[#This Row],[Date]])</f>
        <v>2024</v>
      </c>
      <c r="K754" t="str">
        <f>TEXT(Transactions[[#This Row],[Date]],"MMMM YYYYY")</f>
        <v>November 2024</v>
      </c>
      <c r="L754" s="5">
        <f>IF(Transactions[[#This Row],[Type]]="Income",Transactions[[#This Row],[Amount]],-Transactions[[#This Row],[Amount]])</f>
        <v>-298.62</v>
      </c>
      <c r="M754">
        <f>IF(Transactions[[#This Row],[Type]]="Income",1,0)</f>
        <v>0</v>
      </c>
    </row>
    <row r="755" spans="1:13" x14ac:dyDescent="0.3">
      <c r="A755" s="2">
        <v>45601</v>
      </c>
      <c r="B755" s="1" t="s">
        <v>669</v>
      </c>
      <c r="C755" t="s">
        <v>6</v>
      </c>
      <c r="D755" t="s">
        <v>10</v>
      </c>
      <c r="E755" t="s">
        <v>25</v>
      </c>
      <c r="F755" s="5">
        <v>430.47</v>
      </c>
      <c r="G755" t="s">
        <v>12</v>
      </c>
      <c r="H755">
        <f>MONTH(Transactions[[#This Row],[Date]])</f>
        <v>11</v>
      </c>
      <c r="I755" t="str">
        <f>TEXT(Transactions[[#This Row],[Date]],"MMMM")</f>
        <v>November</v>
      </c>
      <c r="J755">
        <f>YEAR(Transactions[[#This Row],[Date]])</f>
        <v>2024</v>
      </c>
      <c r="K755" t="str">
        <f>TEXT(Transactions[[#This Row],[Date]],"MMMM YYYYY")</f>
        <v>November 2024</v>
      </c>
      <c r="L755" s="5">
        <f>IF(Transactions[[#This Row],[Type]]="Income",Transactions[[#This Row],[Amount]],-Transactions[[#This Row],[Amount]])</f>
        <v>-430.47</v>
      </c>
      <c r="M755">
        <f>IF(Transactions[[#This Row],[Type]]="Income",1,0)</f>
        <v>0</v>
      </c>
    </row>
    <row r="756" spans="1:13" x14ac:dyDescent="0.3">
      <c r="A756" s="2">
        <v>45602</v>
      </c>
      <c r="B756" s="1" t="s">
        <v>133</v>
      </c>
      <c r="C756" t="s">
        <v>6</v>
      </c>
      <c r="D756" t="s">
        <v>28</v>
      </c>
      <c r="E756" t="s">
        <v>18</v>
      </c>
      <c r="F756" s="5">
        <v>1497.95</v>
      </c>
      <c r="G756" t="s">
        <v>23</v>
      </c>
      <c r="H756">
        <f>MONTH(Transactions[[#This Row],[Date]])</f>
        <v>11</v>
      </c>
      <c r="I756" t="str">
        <f>TEXT(Transactions[[#This Row],[Date]],"MMMM")</f>
        <v>November</v>
      </c>
      <c r="J756">
        <f>YEAR(Transactions[[#This Row],[Date]])</f>
        <v>2024</v>
      </c>
      <c r="K756" t="str">
        <f>TEXT(Transactions[[#This Row],[Date]],"MMMM YYYYY")</f>
        <v>November 2024</v>
      </c>
      <c r="L756" s="5">
        <f>IF(Transactions[[#This Row],[Type]]="Income",Transactions[[#This Row],[Amount]],-Transactions[[#This Row],[Amount]])</f>
        <v>-1497.95</v>
      </c>
      <c r="M756">
        <f>IF(Transactions[[#This Row],[Type]]="Income",1,0)</f>
        <v>0</v>
      </c>
    </row>
    <row r="757" spans="1:13" x14ac:dyDescent="0.3">
      <c r="A757" s="2">
        <v>45602</v>
      </c>
      <c r="B757" s="1" t="s">
        <v>670</v>
      </c>
      <c r="C757" t="s">
        <v>6</v>
      </c>
      <c r="D757" t="s">
        <v>24</v>
      </c>
      <c r="E757" t="s">
        <v>8</v>
      </c>
      <c r="F757" s="5">
        <v>159.03</v>
      </c>
      <c r="G757" t="s">
        <v>12</v>
      </c>
      <c r="H757">
        <f>MONTH(Transactions[[#This Row],[Date]])</f>
        <v>11</v>
      </c>
      <c r="I757" t="str">
        <f>TEXT(Transactions[[#This Row],[Date]],"MMMM")</f>
        <v>November</v>
      </c>
      <c r="J757">
        <f>YEAR(Transactions[[#This Row],[Date]])</f>
        <v>2024</v>
      </c>
      <c r="K757" t="str">
        <f>TEXT(Transactions[[#This Row],[Date]],"MMMM YYYYY")</f>
        <v>November 2024</v>
      </c>
      <c r="L757" s="5">
        <f>IF(Transactions[[#This Row],[Type]]="Income",Transactions[[#This Row],[Amount]],-Transactions[[#This Row],[Amount]])</f>
        <v>-159.03</v>
      </c>
      <c r="M757">
        <f>IF(Transactions[[#This Row],[Type]]="Income",1,0)</f>
        <v>0</v>
      </c>
    </row>
    <row r="758" spans="1:13" x14ac:dyDescent="0.3">
      <c r="A758" s="2">
        <v>45603</v>
      </c>
      <c r="B758" s="1" t="s">
        <v>671</v>
      </c>
      <c r="C758" t="s">
        <v>6</v>
      </c>
      <c r="D758" t="s">
        <v>10</v>
      </c>
      <c r="E758" t="s">
        <v>30</v>
      </c>
      <c r="F758" s="5">
        <v>3220.36</v>
      </c>
      <c r="G758" t="s">
        <v>9</v>
      </c>
      <c r="H758">
        <f>MONTH(Transactions[[#This Row],[Date]])</f>
        <v>11</v>
      </c>
      <c r="I758" t="str">
        <f>TEXT(Transactions[[#This Row],[Date]],"MMMM")</f>
        <v>November</v>
      </c>
      <c r="J758">
        <f>YEAR(Transactions[[#This Row],[Date]])</f>
        <v>2024</v>
      </c>
      <c r="K758" t="str">
        <f>TEXT(Transactions[[#This Row],[Date]],"MMMM YYYYY")</f>
        <v>November 2024</v>
      </c>
      <c r="L758" s="5">
        <f>IF(Transactions[[#This Row],[Type]]="Income",Transactions[[#This Row],[Amount]],-Transactions[[#This Row],[Amount]])</f>
        <v>-3220.36</v>
      </c>
      <c r="M758">
        <f>IF(Transactions[[#This Row],[Type]]="Income",1,0)</f>
        <v>0</v>
      </c>
    </row>
    <row r="759" spans="1:13" x14ac:dyDescent="0.3">
      <c r="A759" s="2">
        <v>45604</v>
      </c>
      <c r="B759" s="1" t="s">
        <v>637</v>
      </c>
      <c r="C759" t="s">
        <v>6</v>
      </c>
      <c r="D759" t="s">
        <v>26</v>
      </c>
      <c r="E759" t="s">
        <v>20</v>
      </c>
      <c r="F759" s="5">
        <v>2109.8000000000002</v>
      </c>
      <c r="G759" t="s">
        <v>9</v>
      </c>
      <c r="H759">
        <f>MONTH(Transactions[[#This Row],[Date]])</f>
        <v>11</v>
      </c>
      <c r="I759" t="str">
        <f>TEXT(Transactions[[#This Row],[Date]],"MMMM")</f>
        <v>November</v>
      </c>
      <c r="J759">
        <f>YEAR(Transactions[[#This Row],[Date]])</f>
        <v>2024</v>
      </c>
      <c r="K759" t="str">
        <f>TEXT(Transactions[[#This Row],[Date]],"MMMM YYYYY")</f>
        <v>November 2024</v>
      </c>
      <c r="L759" s="5">
        <f>IF(Transactions[[#This Row],[Type]]="Income",Transactions[[#This Row],[Amount]],-Transactions[[#This Row],[Amount]])</f>
        <v>-2109.8000000000002</v>
      </c>
      <c r="M759">
        <f>IF(Transactions[[#This Row],[Type]]="Income",1,0)</f>
        <v>0</v>
      </c>
    </row>
    <row r="760" spans="1:13" x14ac:dyDescent="0.3">
      <c r="A760" s="2">
        <v>45605</v>
      </c>
      <c r="B760" s="1" t="s">
        <v>187</v>
      </c>
      <c r="C760" t="s">
        <v>6</v>
      </c>
      <c r="D760" t="s">
        <v>16</v>
      </c>
      <c r="E760" t="s">
        <v>29</v>
      </c>
      <c r="F760" s="5">
        <v>2540.27</v>
      </c>
      <c r="G760" t="s">
        <v>19</v>
      </c>
      <c r="H760">
        <f>MONTH(Transactions[[#This Row],[Date]])</f>
        <v>11</v>
      </c>
      <c r="I760" t="str">
        <f>TEXT(Transactions[[#This Row],[Date]],"MMMM")</f>
        <v>November</v>
      </c>
      <c r="J760">
        <f>YEAR(Transactions[[#This Row],[Date]])</f>
        <v>2024</v>
      </c>
      <c r="K760" t="str">
        <f>TEXT(Transactions[[#This Row],[Date]],"MMMM YYYYY")</f>
        <v>November 2024</v>
      </c>
      <c r="L760" s="5">
        <f>IF(Transactions[[#This Row],[Type]]="Income",Transactions[[#This Row],[Amount]],-Transactions[[#This Row],[Amount]])</f>
        <v>-2540.27</v>
      </c>
      <c r="M760">
        <f>IF(Transactions[[#This Row],[Type]]="Income",1,0)</f>
        <v>0</v>
      </c>
    </row>
    <row r="761" spans="1:13" x14ac:dyDescent="0.3">
      <c r="A761" s="2">
        <v>45605</v>
      </c>
      <c r="B761" s="1" t="s">
        <v>672</v>
      </c>
      <c r="C761" t="s">
        <v>6</v>
      </c>
      <c r="D761" t="s">
        <v>24</v>
      </c>
      <c r="E761" t="s">
        <v>11</v>
      </c>
      <c r="F761" s="5">
        <v>3142.68</v>
      </c>
      <c r="G761" t="s">
        <v>23</v>
      </c>
      <c r="H761">
        <f>MONTH(Transactions[[#This Row],[Date]])</f>
        <v>11</v>
      </c>
      <c r="I761" t="str">
        <f>TEXT(Transactions[[#This Row],[Date]],"MMMM")</f>
        <v>November</v>
      </c>
      <c r="J761">
        <f>YEAR(Transactions[[#This Row],[Date]])</f>
        <v>2024</v>
      </c>
      <c r="K761" t="str">
        <f>TEXT(Transactions[[#This Row],[Date]],"MMMM YYYYY")</f>
        <v>November 2024</v>
      </c>
      <c r="L761" s="5">
        <f>IF(Transactions[[#This Row],[Type]]="Income",Transactions[[#This Row],[Amount]],-Transactions[[#This Row],[Amount]])</f>
        <v>-3142.68</v>
      </c>
      <c r="M761">
        <f>IF(Transactions[[#This Row],[Type]]="Income",1,0)</f>
        <v>0</v>
      </c>
    </row>
    <row r="762" spans="1:13" x14ac:dyDescent="0.3">
      <c r="A762" s="2">
        <v>45606</v>
      </c>
      <c r="B762" s="1" t="s">
        <v>285</v>
      </c>
      <c r="C762" t="s">
        <v>6</v>
      </c>
      <c r="D762" t="s">
        <v>34</v>
      </c>
      <c r="E762" t="s">
        <v>25</v>
      </c>
      <c r="F762" s="5">
        <v>3584.07</v>
      </c>
      <c r="G762" t="s">
        <v>23</v>
      </c>
      <c r="H762">
        <f>MONTH(Transactions[[#This Row],[Date]])</f>
        <v>11</v>
      </c>
      <c r="I762" t="str">
        <f>TEXT(Transactions[[#This Row],[Date]],"MMMM")</f>
        <v>November</v>
      </c>
      <c r="J762">
        <f>YEAR(Transactions[[#This Row],[Date]])</f>
        <v>2024</v>
      </c>
      <c r="K762" t="str">
        <f>TEXT(Transactions[[#This Row],[Date]],"MMMM YYYYY")</f>
        <v>November 2024</v>
      </c>
      <c r="L762" s="5">
        <f>IF(Transactions[[#This Row],[Type]]="Income",Transactions[[#This Row],[Amount]],-Transactions[[#This Row],[Amount]])</f>
        <v>-3584.07</v>
      </c>
      <c r="M762">
        <f>IF(Transactions[[#This Row],[Type]]="Income",1,0)</f>
        <v>0</v>
      </c>
    </row>
    <row r="763" spans="1:13" x14ac:dyDescent="0.3">
      <c r="A763" s="2">
        <v>45606</v>
      </c>
      <c r="B763" s="1" t="s">
        <v>673</v>
      </c>
      <c r="C763" t="s">
        <v>6</v>
      </c>
      <c r="D763" t="s">
        <v>28</v>
      </c>
      <c r="E763" t="s">
        <v>32</v>
      </c>
      <c r="F763" s="5">
        <v>2838.28</v>
      </c>
      <c r="G763" t="s">
        <v>23</v>
      </c>
      <c r="H763">
        <f>MONTH(Transactions[[#This Row],[Date]])</f>
        <v>11</v>
      </c>
      <c r="I763" t="str">
        <f>TEXT(Transactions[[#This Row],[Date]],"MMMM")</f>
        <v>November</v>
      </c>
      <c r="J763">
        <f>YEAR(Transactions[[#This Row],[Date]])</f>
        <v>2024</v>
      </c>
      <c r="K763" t="str">
        <f>TEXT(Transactions[[#This Row],[Date]],"MMMM YYYYY")</f>
        <v>November 2024</v>
      </c>
      <c r="L763" s="5">
        <f>IF(Transactions[[#This Row],[Type]]="Income",Transactions[[#This Row],[Amount]],-Transactions[[#This Row],[Amount]])</f>
        <v>-2838.28</v>
      </c>
      <c r="M763">
        <f>IF(Transactions[[#This Row],[Type]]="Income",1,0)</f>
        <v>0</v>
      </c>
    </row>
    <row r="764" spans="1:13" x14ac:dyDescent="0.3">
      <c r="A764" s="2">
        <v>45606</v>
      </c>
      <c r="B764" s="1" t="s">
        <v>674</v>
      </c>
      <c r="C764" t="s">
        <v>6</v>
      </c>
      <c r="D764" t="s">
        <v>16</v>
      </c>
      <c r="E764" t="s">
        <v>29</v>
      </c>
      <c r="F764" s="5">
        <v>3617.24</v>
      </c>
      <c r="G764" t="s">
        <v>23</v>
      </c>
      <c r="H764">
        <f>MONTH(Transactions[[#This Row],[Date]])</f>
        <v>11</v>
      </c>
      <c r="I764" t="str">
        <f>TEXT(Transactions[[#This Row],[Date]],"MMMM")</f>
        <v>November</v>
      </c>
      <c r="J764">
        <f>YEAR(Transactions[[#This Row],[Date]])</f>
        <v>2024</v>
      </c>
      <c r="K764" t="str">
        <f>TEXT(Transactions[[#This Row],[Date]],"MMMM YYYYY")</f>
        <v>November 2024</v>
      </c>
      <c r="L764" s="5">
        <f>IF(Transactions[[#This Row],[Type]]="Income",Transactions[[#This Row],[Amount]],-Transactions[[#This Row],[Amount]])</f>
        <v>-3617.24</v>
      </c>
      <c r="M764">
        <f>IF(Transactions[[#This Row],[Type]]="Income",1,0)</f>
        <v>0</v>
      </c>
    </row>
    <row r="765" spans="1:13" x14ac:dyDescent="0.3">
      <c r="A765" s="2">
        <v>45606</v>
      </c>
      <c r="B765" s="1" t="s">
        <v>675</v>
      </c>
      <c r="C765" t="s">
        <v>6</v>
      </c>
      <c r="D765" t="s">
        <v>24</v>
      </c>
      <c r="E765" t="s">
        <v>25</v>
      </c>
      <c r="F765" s="5">
        <v>712.45</v>
      </c>
      <c r="G765" t="s">
        <v>19</v>
      </c>
      <c r="H765">
        <f>MONTH(Transactions[[#This Row],[Date]])</f>
        <v>11</v>
      </c>
      <c r="I765" t="str">
        <f>TEXT(Transactions[[#This Row],[Date]],"MMMM")</f>
        <v>November</v>
      </c>
      <c r="J765">
        <f>YEAR(Transactions[[#This Row],[Date]])</f>
        <v>2024</v>
      </c>
      <c r="K765" t="str">
        <f>TEXT(Transactions[[#This Row],[Date]],"MMMM YYYYY")</f>
        <v>November 2024</v>
      </c>
      <c r="L765" s="5">
        <f>IF(Transactions[[#This Row],[Type]]="Income",Transactions[[#This Row],[Amount]],-Transactions[[#This Row],[Amount]])</f>
        <v>-712.45</v>
      </c>
      <c r="M765">
        <f>IF(Transactions[[#This Row],[Type]]="Income",1,0)</f>
        <v>0</v>
      </c>
    </row>
    <row r="766" spans="1:13" x14ac:dyDescent="0.3">
      <c r="A766" s="2">
        <v>45607</v>
      </c>
      <c r="B766" s="1" t="s">
        <v>609</v>
      </c>
      <c r="C766" t="s">
        <v>6</v>
      </c>
      <c r="D766" t="s">
        <v>16</v>
      </c>
      <c r="E766" t="s">
        <v>30</v>
      </c>
      <c r="F766" s="5">
        <v>1622.05</v>
      </c>
      <c r="G766" t="s">
        <v>12</v>
      </c>
      <c r="H766">
        <f>MONTH(Transactions[[#This Row],[Date]])</f>
        <v>11</v>
      </c>
      <c r="I766" t="str">
        <f>TEXT(Transactions[[#This Row],[Date]],"MMMM")</f>
        <v>November</v>
      </c>
      <c r="J766">
        <f>YEAR(Transactions[[#This Row],[Date]])</f>
        <v>2024</v>
      </c>
      <c r="K766" t="str">
        <f>TEXT(Transactions[[#This Row],[Date]],"MMMM YYYYY")</f>
        <v>November 2024</v>
      </c>
      <c r="L766" s="5">
        <f>IF(Transactions[[#This Row],[Type]]="Income",Transactions[[#This Row],[Amount]],-Transactions[[#This Row],[Amount]])</f>
        <v>-1622.05</v>
      </c>
      <c r="M766">
        <f>IF(Transactions[[#This Row],[Type]]="Income",1,0)</f>
        <v>0</v>
      </c>
    </row>
    <row r="767" spans="1:13" x14ac:dyDescent="0.3">
      <c r="A767" s="2">
        <v>45607</v>
      </c>
      <c r="B767" s="1" t="s">
        <v>589</v>
      </c>
      <c r="C767" t="s">
        <v>6</v>
      </c>
      <c r="D767" t="s">
        <v>16</v>
      </c>
      <c r="E767" t="s">
        <v>27</v>
      </c>
      <c r="F767" s="5">
        <v>3589.44</v>
      </c>
      <c r="G767" t="s">
        <v>19</v>
      </c>
      <c r="H767">
        <f>MONTH(Transactions[[#This Row],[Date]])</f>
        <v>11</v>
      </c>
      <c r="I767" t="str">
        <f>TEXT(Transactions[[#This Row],[Date]],"MMMM")</f>
        <v>November</v>
      </c>
      <c r="J767">
        <f>YEAR(Transactions[[#This Row],[Date]])</f>
        <v>2024</v>
      </c>
      <c r="K767" t="str">
        <f>TEXT(Transactions[[#This Row],[Date]],"MMMM YYYYY")</f>
        <v>November 2024</v>
      </c>
      <c r="L767" s="5">
        <f>IF(Transactions[[#This Row],[Type]]="Income",Transactions[[#This Row],[Amount]],-Transactions[[#This Row],[Amount]])</f>
        <v>-3589.44</v>
      </c>
      <c r="M767">
        <f>IF(Transactions[[#This Row],[Type]]="Income",1,0)</f>
        <v>0</v>
      </c>
    </row>
    <row r="768" spans="1:13" x14ac:dyDescent="0.3">
      <c r="A768" s="2">
        <v>45607</v>
      </c>
      <c r="B768" s="1" t="s">
        <v>196</v>
      </c>
      <c r="C768" t="s">
        <v>6</v>
      </c>
      <c r="D768" t="s">
        <v>34</v>
      </c>
      <c r="E768" t="s">
        <v>29</v>
      </c>
      <c r="F768" s="5">
        <v>2937.17</v>
      </c>
      <c r="G768" t="s">
        <v>23</v>
      </c>
      <c r="H768">
        <f>MONTH(Transactions[[#This Row],[Date]])</f>
        <v>11</v>
      </c>
      <c r="I768" t="str">
        <f>TEXT(Transactions[[#This Row],[Date]],"MMMM")</f>
        <v>November</v>
      </c>
      <c r="J768">
        <f>YEAR(Transactions[[#This Row],[Date]])</f>
        <v>2024</v>
      </c>
      <c r="K768" t="str">
        <f>TEXT(Transactions[[#This Row],[Date]],"MMMM YYYYY")</f>
        <v>November 2024</v>
      </c>
      <c r="L768" s="5">
        <f>IF(Transactions[[#This Row],[Type]]="Income",Transactions[[#This Row],[Amount]],-Transactions[[#This Row],[Amount]])</f>
        <v>-2937.17</v>
      </c>
      <c r="M768">
        <f>IF(Transactions[[#This Row],[Type]]="Income",1,0)</f>
        <v>0</v>
      </c>
    </row>
    <row r="769" spans="1:13" x14ac:dyDescent="0.3">
      <c r="A769" s="2">
        <v>45608</v>
      </c>
      <c r="B769" s="1" t="s">
        <v>676</v>
      </c>
      <c r="C769" t="s">
        <v>6</v>
      </c>
      <c r="D769" t="s">
        <v>22</v>
      </c>
      <c r="E769" t="s">
        <v>21</v>
      </c>
      <c r="F769" s="5">
        <v>459.44</v>
      </c>
      <c r="G769" t="s">
        <v>23</v>
      </c>
      <c r="H769">
        <f>MONTH(Transactions[[#This Row],[Date]])</f>
        <v>11</v>
      </c>
      <c r="I769" t="str">
        <f>TEXT(Transactions[[#This Row],[Date]],"MMMM")</f>
        <v>November</v>
      </c>
      <c r="J769">
        <f>YEAR(Transactions[[#This Row],[Date]])</f>
        <v>2024</v>
      </c>
      <c r="K769" t="str">
        <f>TEXT(Transactions[[#This Row],[Date]],"MMMM YYYYY")</f>
        <v>November 2024</v>
      </c>
      <c r="L769" s="5">
        <f>IF(Transactions[[#This Row],[Type]]="Income",Transactions[[#This Row],[Amount]],-Transactions[[#This Row],[Amount]])</f>
        <v>-459.44</v>
      </c>
      <c r="M769">
        <f>IF(Transactions[[#This Row],[Type]]="Income",1,0)</f>
        <v>0</v>
      </c>
    </row>
    <row r="770" spans="1:13" x14ac:dyDescent="0.3">
      <c r="A770" s="2">
        <v>45609</v>
      </c>
      <c r="B770" s="1" t="s">
        <v>184</v>
      </c>
      <c r="C770" t="s">
        <v>6</v>
      </c>
      <c r="D770" t="s">
        <v>33</v>
      </c>
      <c r="E770" t="s">
        <v>17</v>
      </c>
      <c r="F770" s="5">
        <v>4554.22</v>
      </c>
      <c r="G770" t="s">
        <v>23</v>
      </c>
      <c r="H770">
        <f>MONTH(Transactions[[#This Row],[Date]])</f>
        <v>11</v>
      </c>
      <c r="I770" t="str">
        <f>TEXT(Transactions[[#This Row],[Date]],"MMMM")</f>
        <v>November</v>
      </c>
      <c r="J770">
        <f>YEAR(Transactions[[#This Row],[Date]])</f>
        <v>2024</v>
      </c>
      <c r="K770" t="str">
        <f>TEXT(Transactions[[#This Row],[Date]],"MMMM YYYYY")</f>
        <v>November 2024</v>
      </c>
      <c r="L770" s="5">
        <f>IF(Transactions[[#This Row],[Type]]="Income",Transactions[[#This Row],[Amount]],-Transactions[[#This Row],[Amount]])</f>
        <v>-4554.22</v>
      </c>
      <c r="M770">
        <f>IF(Transactions[[#This Row],[Type]]="Income",1,0)</f>
        <v>0</v>
      </c>
    </row>
    <row r="771" spans="1:13" x14ac:dyDescent="0.3">
      <c r="A771" s="2">
        <v>45609</v>
      </c>
      <c r="B771" s="1" t="s">
        <v>369</v>
      </c>
      <c r="C771" t="s">
        <v>6</v>
      </c>
      <c r="D771" t="s">
        <v>10</v>
      </c>
      <c r="E771" t="s">
        <v>11</v>
      </c>
      <c r="F771" s="5">
        <v>3955.22</v>
      </c>
      <c r="G771" t="s">
        <v>12</v>
      </c>
      <c r="H771">
        <f>MONTH(Transactions[[#This Row],[Date]])</f>
        <v>11</v>
      </c>
      <c r="I771" t="str">
        <f>TEXT(Transactions[[#This Row],[Date]],"MMMM")</f>
        <v>November</v>
      </c>
      <c r="J771">
        <f>YEAR(Transactions[[#This Row],[Date]])</f>
        <v>2024</v>
      </c>
      <c r="K771" t="str">
        <f>TEXT(Transactions[[#This Row],[Date]],"MMMM YYYYY")</f>
        <v>November 2024</v>
      </c>
      <c r="L771" s="5">
        <f>IF(Transactions[[#This Row],[Type]]="Income",Transactions[[#This Row],[Amount]],-Transactions[[#This Row],[Amount]])</f>
        <v>-3955.22</v>
      </c>
      <c r="M771">
        <f>IF(Transactions[[#This Row],[Type]]="Income",1,0)</f>
        <v>0</v>
      </c>
    </row>
    <row r="772" spans="1:13" x14ac:dyDescent="0.3">
      <c r="A772" s="2">
        <v>45609</v>
      </c>
      <c r="B772" s="1" t="s">
        <v>259</v>
      </c>
      <c r="C772" t="s">
        <v>6</v>
      </c>
      <c r="D772" t="s">
        <v>10</v>
      </c>
      <c r="E772" t="s">
        <v>8</v>
      </c>
      <c r="F772" s="5">
        <v>1388.45</v>
      </c>
      <c r="G772" t="s">
        <v>12</v>
      </c>
      <c r="H772">
        <f>MONTH(Transactions[[#This Row],[Date]])</f>
        <v>11</v>
      </c>
      <c r="I772" t="str">
        <f>TEXT(Transactions[[#This Row],[Date]],"MMMM")</f>
        <v>November</v>
      </c>
      <c r="J772">
        <f>YEAR(Transactions[[#This Row],[Date]])</f>
        <v>2024</v>
      </c>
      <c r="K772" t="str">
        <f>TEXT(Transactions[[#This Row],[Date]],"MMMM YYYYY")</f>
        <v>November 2024</v>
      </c>
      <c r="L772" s="5">
        <f>IF(Transactions[[#This Row],[Type]]="Income",Transactions[[#This Row],[Amount]],-Transactions[[#This Row],[Amount]])</f>
        <v>-1388.45</v>
      </c>
      <c r="M772">
        <f>IF(Transactions[[#This Row],[Type]]="Income",1,0)</f>
        <v>0</v>
      </c>
    </row>
    <row r="773" spans="1:13" x14ac:dyDescent="0.3">
      <c r="A773" s="2">
        <v>45610</v>
      </c>
      <c r="B773" s="1" t="s">
        <v>150</v>
      </c>
      <c r="C773" t="s">
        <v>6</v>
      </c>
      <c r="D773" t="s">
        <v>34</v>
      </c>
      <c r="E773" t="s">
        <v>27</v>
      </c>
      <c r="F773" s="5">
        <v>738.62</v>
      </c>
      <c r="G773" t="s">
        <v>9</v>
      </c>
      <c r="H773">
        <f>MONTH(Transactions[[#This Row],[Date]])</f>
        <v>11</v>
      </c>
      <c r="I773" t="str">
        <f>TEXT(Transactions[[#This Row],[Date]],"MMMM")</f>
        <v>November</v>
      </c>
      <c r="J773">
        <f>YEAR(Transactions[[#This Row],[Date]])</f>
        <v>2024</v>
      </c>
      <c r="K773" t="str">
        <f>TEXT(Transactions[[#This Row],[Date]],"MMMM YYYYY")</f>
        <v>November 2024</v>
      </c>
      <c r="L773" s="5">
        <f>IF(Transactions[[#This Row],[Type]]="Income",Transactions[[#This Row],[Amount]],-Transactions[[#This Row],[Amount]])</f>
        <v>-738.62</v>
      </c>
      <c r="M773">
        <f>IF(Transactions[[#This Row],[Type]]="Income",1,0)</f>
        <v>0</v>
      </c>
    </row>
    <row r="774" spans="1:13" x14ac:dyDescent="0.3">
      <c r="A774" s="2">
        <v>45610</v>
      </c>
      <c r="B774" s="1" t="s">
        <v>576</v>
      </c>
      <c r="C774" t="s">
        <v>6</v>
      </c>
      <c r="D774" t="s">
        <v>24</v>
      </c>
      <c r="E774" t="s">
        <v>30</v>
      </c>
      <c r="F774" s="5">
        <v>4654.3500000000004</v>
      </c>
      <c r="G774" t="s">
        <v>9</v>
      </c>
      <c r="H774">
        <f>MONTH(Transactions[[#This Row],[Date]])</f>
        <v>11</v>
      </c>
      <c r="I774" t="str">
        <f>TEXT(Transactions[[#This Row],[Date]],"MMMM")</f>
        <v>November</v>
      </c>
      <c r="J774">
        <f>YEAR(Transactions[[#This Row],[Date]])</f>
        <v>2024</v>
      </c>
      <c r="K774" t="str">
        <f>TEXT(Transactions[[#This Row],[Date]],"MMMM YYYYY")</f>
        <v>November 2024</v>
      </c>
      <c r="L774" s="5">
        <f>IF(Transactions[[#This Row],[Type]]="Income",Transactions[[#This Row],[Amount]],-Transactions[[#This Row],[Amount]])</f>
        <v>-4654.3500000000004</v>
      </c>
      <c r="M774">
        <f>IF(Transactions[[#This Row],[Type]]="Income",1,0)</f>
        <v>0</v>
      </c>
    </row>
    <row r="775" spans="1:13" x14ac:dyDescent="0.3">
      <c r="A775" s="2">
        <v>45610</v>
      </c>
      <c r="B775" s="1" t="s">
        <v>231</v>
      </c>
      <c r="C775" t="s">
        <v>6</v>
      </c>
      <c r="D775" t="s">
        <v>35</v>
      </c>
      <c r="E775" t="s">
        <v>20</v>
      </c>
      <c r="F775" s="5">
        <v>624.30999999999995</v>
      </c>
      <c r="G775" t="s">
        <v>12</v>
      </c>
      <c r="H775">
        <f>MONTH(Transactions[[#This Row],[Date]])</f>
        <v>11</v>
      </c>
      <c r="I775" t="str">
        <f>TEXT(Transactions[[#This Row],[Date]],"MMMM")</f>
        <v>November</v>
      </c>
      <c r="J775">
        <f>YEAR(Transactions[[#This Row],[Date]])</f>
        <v>2024</v>
      </c>
      <c r="K775" t="str">
        <f>TEXT(Transactions[[#This Row],[Date]],"MMMM YYYYY")</f>
        <v>November 2024</v>
      </c>
      <c r="L775" s="5">
        <f>IF(Transactions[[#This Row],[Type]]="Income",Transactions[[#This Row],[Amount]],-Transactions[[#This Row],[Amount]])</f>
        <v>-624.30999999999995</v>
      </c>
      <c r="M775">
        <f>IF(Transactions[[#This Row],[Type]]="Income",1,0)</f>
        <v>0</v>
      </c>
    </row>
    <row r="776" spans="1:13" x14ac:dyDescent="0.3">
      <c r="A776" s="2">
        <v>45610</v>
      </c>
      <c r="B776" s="1" t="s">
        <v>270</v>
      </c>
      <c r="C776" t="s">
        <v>6</v>
      </c>
      <c r="D776" t="s">
        <v>34</v>
      </c>
      <c r="E776" t="s">
        <v>20</v>
      </c>
      <c r="F776" s="5">
        <v>4831.9399999999996</v>
      </c>
      <c r="G776" t="s">
        <v>23</v>
      </c>
      <c r="H776">
        <f>MONTH(Transactions[[#This Row],[Date]])</f>
        <v>11</v>
      </c>
      <c r="I776" t="str">
        <f>TEXT(Transactions[[#This Row],[Date]],"MMMM")</f>
        <v>November</v>
      </c>
      <c r="J776">
        <f>YEAR(Transactions[[#This Row],[Date]])</f>
        <v>2024</v>
      </c>
      <c r="K776" t="str">
        <f>TEXT(Transactions[[#This Row],[Date]],"MMMM YYYYY")</f>
        <v>November 2024</v>
      </c>
      <c r="L776" s="5">
        <f>IF(Transactions[[#This Row],[Type]]="Income",Transactions[[#This Row],[Amount]],-Transactions[[#This Row],[Amount]])</f>
        <v>-4831.9399999999996</v>
      </c>
      <c r="M776">
        <f>IF(Transactions[[#This Row],[Type]]="Income",1,0)</f>
        <v>0</v>
      </c>
    </row>
    <row r="777" spans="1:13" x14ac:dyDescent="0.3">
      <c r="A777" s="2">
        <v>45611</v>
      </c>
      <c r="B777" s="1" t="s">
        <v>224</v>
      </c>
      <c r="C777" t="s">
        <v>6</v>
      </c>
      <c r="D777" t="s">
        <v>35</v>
      </c>
      <c r="E777" t="s">
        <v>21</v>
      </c>
      <c r="F777" s="5">
        <v>1525.36</v>
      </c>
      <c r="G777" t="s">
        <v>9</v>
      </c>
      <c r="H777">
        <f>MONTH(Transactions[[#This Row],[Date]])</f>
        <v>11</v>
      </c>
      <c r="I777" t="str">
        <f>TEXT(Transactions[[#This Row],[Date]],"MMMM")</f>
        <v>November</v>
      </c>
      <c r="J777">
        <f>YEAR(Transactions[[#This Row],[Date]])</f>
        <v>2024</v>
      </c>
      <c r="K777" t="str">
        <f>TEXT(Transactions[[#This Row],[Date]],"MMMM YYYYY")</f>
        <v>November 2024</v>
      </c>
      <c r="L777" s="5">
        <f>IF(Transactions[[#This Row],[Type]]="Income",Transactions[[#This Row],[Amount]],-Transactions[[#This Row],[Amount]])</f>
        <v>-1525.36</v>
      </c>
      <c r="M777">
        <f>IF(Transactions[[#This Row],[Type]]="Income",1,0)</f>
        <v>0</v>
      </c>
    </row>
    <row r="778" spans="1:13" x14ac:dyDescent="0.3">
      <c r="A778" s="2">
        <v>45611</v>
      </c>
      <c r="B778" s="1" t="s">
        <v>223</v>
      </c>
      <c r="C778" t="s">
        <v>6</v>
      </c>
      <c r="D778" t="s">
        <v>16</v>
      </c>
      <c r="E778" t="s">
        <v>32</v>
      </c>
      <c r="F778" s="5">
        <v>4786.16</v>
      </c>
      <c r="G778" t="s">
        <v>23</v>
      </c>
      <c r="H778">
        <f>MONTH(Transactions[[#This Row],[Date]])</f>
        <v>11</v>
      </c>
      <c r="I778" t="str">
        <f>TEXT(Transactions[[#This Row],[Date]],"MMMM")</f>
        <v>November</v>
      </c>
      <c r="J778">
        <f>YEAR(Transactions[[#This Row],[Date]])</f>
        <v>2024</v>
      </c>
      <c r="K778" t="str">
        <f>TEXT(Transactions[[#This Row],[Date]],"MMMM YYYYY")</f>
        <v>November 2024</v>
      </c>
      <c r="L778" s="5">
        <f>IF(Transactions[[#This Row],[Type]]="Income",Transactions[[#This Row],[Amount]],-Transactions[[#This Row],[Amount]])</f>
        <v>-4786.16</v>
      </c>
      <c r="M778">
        <f>IF(Transactions[[#This Row],[Type]]="Income",1,0)</f>
        <v>0</v>
      </c>
    </row>
    <row r="779" spans="1:13" x14ac:dyDescent="0.3">
      <c r="A779" s="2">
        <v>45611</v>
      </c>
      <c r="B779" s="1" t="s">
        <v>149</v>
      </c>
      <c r="C779" t="s">
        <v>6</v>
      </c>
      <c r="D779" t="s">
        <v>24</v>
      </c>
      <c r="E779" t="s">
        <v>17</v>
      </c>
      <c r="F779" s="5">
        <v>3238.54</v>
      </c>
      <c r="G779" t="s">
        <v>19</v>
      </c>
      <c r="H779">
        <f>MONTH(Transactions[[#This Row],[Date]])</f>
        <v>11</v>
      </c>
      <c r="I779" t="str">
        <f>TEXT(Transactions[[#This Row],[Date]],"MMMM")</f>
        <v>November</v>
      </c>
      <c r="J779">
        <f>YEAR(Transactions[[#This Row],[Date]])</f>
        <v>2024</v>
      </c>
      <c r="K779" t="str">
        <f>TEXT(Transactions[[#This Row],[Date]],"MMMM YYYYY")</f>
        <v>November 2024</v>
      </c>
      <c r="L779" s="5">
        <f>IF(Transactions[[#This Row],[Type]]="Income",Transactions[[#This Row],[Amount]],-Transactions[[#This Row],[Amount]])</f>
        <v>-3238.54</v>
      </c>
      <c r="M779">
        <f>IF(Transactions[[#This Row],[Type]]="Income",1,0)</f>
        <v>0</v>
      </c>
    </row>
    <row r="780" spans="1:13" x14ac:dyDescent="0.3">
      <c r="A780" s="2">
        <v>45612</v>
      </c>
      <c r="B780" s="1" t="s">
        <v>677</v>
      </c>
      <c r="C780" t="s">
        <v>6</v>
      </c>
      <c r="D780" t="s">
        <v>24</v>
      </c>
      <c r="E780" t="s">
        <v>25</v>
      </c>
      <c r="F780" s="5">
        <v>3190.4</v>
      </c>
      <c r="G780" t="s">
        <v>12</v>
      </c>
      <c r="H780">
        <f>MONTH(Transactions[[#This Row],[Date]])</f>
        <v>11</v>
      </c>
      <c r="I780" t="str">
        <f>TEXT(Transactions[[#This Row],[Date]],"MMMM")</f>
        <v>November</v>
      </c>
      <c r="J780">
        <f>YEAR(Transactions[[#This Row],[Date]])</f>
        <v>2024</v>
      </c>
      <c r="K780" t="str">
        <f>TEXT(Transactions[[#This Row],[Date]],"MMMM YYYYY")</f>
        <v>November 2024</v>
      </c>
      <c r="L780" s="5">
        <f>IF(Transactions[[#This Row],[Type]]="Income",Transactions[[#This Row],[Amount]],-Transactions[[#This Row],[Amount]])</f>
        <v>-3190.4</v>
      </c>
      <c r="M780">
        <f>IF(Transactions[[#This Row],[Type]]="Income",1,0)</f>
        <v>0</v>
      </c>
    </row>
    <row r="781" spans="1:13" x14ac:dyDescent="0.3">
      <c r="A781" s="2">
        <v>45612</v>
      </c>
      <c r="B781" s="1" t="s">
        <v>678</v>
      </c>
      <c r="C781" t="s">
        <v>6</v>
      </c>
      <c r="D781" t="s">
        <v>22</v>
      </c>
      <c r="E781" t="s">
        <v>32</v>
      </c>
      <c r="F781" s="5">
        <v>2387.79</v>
      </c>
      <c r="G781" t="s">
        <v>23</v>
      </c>
      <c r="H781">
        <f>MONTH(Transactions[[#This Row],[Date]])</f>
        <v>11</v>
      </c>
      <c r="I781" t="str">
        <f>TEXT(Transactions[[#This Row],[Date]],"MMMM")</f>
        <v>November</v>
      </c>
      <c r="J781">
        <f>YEAR(Transactions[[#This Row],[Date]])</f>
        <v>2024</v>
      </c>
      <c r="K781" t="str">
        <f>TEXT(Transactions[[#This Row],[Date]],"MMMM YYYYY")</f>
        <v>November 2024</v>
      </c>
      <c r="L781" s="5">
        <f>IF(Transactions[[#This Row],[Type]]="Income",Transactions[[#This Row],[Amount]],-Transactions[[#This Row],[Amount]])</f>
        <v>-2387.79</v>
      </c>
      <c r="M781">
        <f>IF(Transactions[[#This Row],[Type]]="Income",1,0)</f>
        <v>0</v>
      </c>
    </row>
    <row r="782" spans="1:13" x14ac:dyDescent="0.3">
      <c r="A782" s="2">
        <v>45612</v>
      </c>
      <c r="B782" s="1" t="s">
        <v>679</v>
      </c>
      <c r="C782" t="s">
        <v>6</v>
      </c>
      <c r="D782" t="s">
        <v>26</v>
      </c>
      <c r="E782" t="s">
        <v>11</v>
      </c>
      <c r="F782" s="5">
        <v>4259.22</v>
      </c>
      <c r="G782" t="s">
        <v>23</v>
      </c>
      <c r="H782">
        <f>MONTH(Transactions[[#This Row],[Date]])</f>
        <v>11</v>
      </c>
      <c r="I782" t="str">
        <f>TEXT(Transactions[[#This Row],[Date]],"MMMM")</f>
        <v>November</v>
      </c>
      <c r="J782">
        <f>YEAR(Transactions[[#This Row],[Date]])</f>
        <v>2024</v>
      </c>
      <c r="K782" t="str">
        <f>TEXT(Transactions[[#This Row],[Date]],"MMMM YYYYY")</f>
        <v>November 2024</v>
      </c>
      <c r="L782" s="5">
        <f>IF(Transactions[[#This Row],[Type]]="Income",Transactions[[#This Row],[Amount]],-Transactions[[#This Row],[Amount]])</f>
        <v>-4259.22</v>
      </c>
      <c r="M782">
        <f>IF(Transactions[[#This Row],[Type]]="Income",1,0)</f>
        <v>0</v>
      </c>
    </row>
    <row r="783" spans="1:13" x14ac:dyDescent="0.3">
      <c r="A783" s="2">
        <v>45612</v>
      </c>
      <c r="B783" s="1" t="s">
        <v>680</v>
      </c>
      <c r="C783" t="s">
        <v>6</v>
      </c>
      <c r="D783" t="s">
        <v>22</v>
      </c>
      <c r="E783" t="s">
        <v>29</v>
      </c>
      <c r="F783" s="5">
        <v>3849.46</v>
      </c>
      <c r="G783" t="s">
        <v>19</v>
      </c>
      <c r="H783">
        <f>MONTH(Transactions[[#This Row],[Date]])</f>
        <v>11</v>
      </c>
      <c r="I783" t="str">
        <f>TEXT(Transactions[[#This Row],[Date]],"MMMM")</f>
        <v>November</v>
      </c>
      <c r="J783">
        <f>YEAR(Transactions[[#This Row],[Date]])</f>
        <v>2024</v>
      </c>
      <c r="K783" t="str">
        <f>TEXT(Transactions[[#This Row],[Date]],"MMMM YYYYY")</f>
        <v>November 2024</v>
      </c>
      <c r="L783" s="5">
        <f>IF(Transactions[[#This Row],[Type]]="Income",Transactions[[#This Row],[Amount]],-Transactions[[#This Row],[Amount]])</f>
        <v>-3849.46</v>
      </c>
      <c r="M783">
        <f>IF(Transactions[[#This Row],[Type]]="Income",1,0)</f>
        <v>0</v>
      </c>
    </row>
    <row r="784" spans="1:13" x14ac:dyDescent="0.3">
      <c r="A784" s="2">
        <v>45613</v>
      </c>
      <c r="B784" s="1" t="s">
        <v>681</v>
      </c>
      <c r="C784" t="s">
        <v>6</v>
      </c>
      <c r="D784" t="s">
        <v>22</v>
      </c>
      <c r="E784" t="s">
        <v>18</v>
      </c>
      <c r="F784" s="5">
        <v>3275.62</v>
      </c>
      <c r="G784" t="s">
        <v>19</v>
      </c>
      <c r="H784">
        <f>MONTH(Transactions[[#This Row],[Date]])</f>
        <v>11</v>
      </c>
      <c r="I784" t="str">
        <f>TEXT(Transactions[[#This Row],[Date]],"MMMM")</f>
        <v>November</v>
      </c>
      <c r="J784">
        <f>YEAR(Transactions[[#This Row],[Date]])</f>
        <v>2024</v>
      </c>
      <c r="K784" t="str">
        <f>TEXT(Transactions[[#This Row],[Date]],"MMMM YYYYY")</f>
        <v>November 2024</v>
      </c>
      <c r="L784" s="5">
        <f>IF(Transactions[[#This Row],[Type]]="Income",Transactions[[#This Row],[Amount]],-Transactions[[#This Row],[Amount]])</f>
        <v>-3275.62</v>
      </c>
      <c r="M784">
        <f>IF(Transactions[[#This Row],[Type]]="Income",1,0)</f>
        <v>0</v>
      </c>
    </row>
    <row r="785" spans="1:13" x14ac:dyDescent="0.3">
      <c r="A785" s="2">
        <v>45613</v>
      </c>
      <c r="B785" s="1" t="s">
        <v>619</v>
      </c>
      <c r="C785" t="s">
        <v>6</v>
      </c>
      <c r="D785" t="s">
        <v>28</v>
      </c>
      <c r="E785" t="s">
        <v>29</v>
      </c>
      <c r="F785" s="5">
        <v>3058.37</v>
      </c>
      <c r="G785" t="s">
        <v>19</v>
      </c>
      <c r="H785">
        <f>MONTH(Transactions[[#This Row],[Date]])</f>
        <v>11</v>
      </c>
      <c r="I785" t="str">
        <f>TEXT(Transactions[[#This Row],[Date]],"MMMM")</f>
        <v>November</v>
      </c>
      <c r="J785">
        <f>YEAR(Transactions[[#This Row],[Date]])</f>
        <v>2024</v>
      </c>
      <c r="K785" t="str">
        <f>TEXT(Transactions[[#This Row],[Date]],"MMMM YYYYY")</f>
        <v>November 2024</v>
      </c>
      <c r="L785" s="5">
        <f>IF(Transactions[[#This Row],[Type]]="Income",Transactions[[#This Row],[Amount]],-Transactions[[#This Row],[Amount]])</f>
        <v>-3058.37</v>
      </c>
      <c r="M785">
        <f>IF(Transactions[[#This Row],[Type]]="Income",1,0)</f>
        <v>0</v>
      </c>
    </row>
    <row r="786" spans="1:13" x14ac:dyDescent="0.3">
      <c r="A786" s="2">
        <v>45614</v>
      </c>
      <c r="B786" s="1" t="s">
        <v>143</v>
      </c>
      <c r="C786" t="s">
        <v>6</v>
      </c>
      <c r="D786" t="s">
        <v>22</v>
      </c>
      <c r="E786" t="s">
        <v>21</v>
      </c>
      <c r="F786" s="5">
        <v>4125.38</v>
      </c>
      <c r="G786" t="s">
        <v>19</v>
      </c>
      <c r="H786">
        <f>MONTH(Transactions[[#This Row],[Date]])</f>
        <v>11</v>
      </c>
      <c r="I786" t="str">
        <f>TEXT(Transactions[[#This Row],[Date]],"MMMM")</f>
        <v>November</v>
      </c>
      <c r="J786">
        <f>YEAR(Transactions[[#This Row],[Date]])</f>
        <v>2024</v>
      </c>
      <c r="K786" t="str">
        <f>TEXT(Transactions[[#This Row],[Date]],"MMMM YYYYY")</f>
        <v>November 2024</v>
      </c>
      <c r="L786" s="5">
        <f>IF(Transactions[[#This Row],[Type]]="Income",Transactions[[#This Row],[Amount]],-Transactions[[#This Row],[Amount]])</f>
        <v>-4125.38</v>
      </c>
      <c r="M786">
        <f>IF(Transactions[[#This Row],[Type]]="Income",1,0)</f>
        <v>0</v>
      </c>
    </row>
    <row r="787" spans="1:13" x14ac:dyDescent="0.3">
      <c r="A787" s="2">
        <v>45614</v>
      </c>
      <c r="B787" s="1" t="s">
        <v>334</v>
      </c>
      <c r="C787" t="s">
        <v>6</v>
      </c>
      <c r="D787" t="s">
        <v>28</v>
      </c>
      <c r="E787" t="s">
        <v>11</v>
      </c>
      <c r="F787" s="5">
        <v>472.44</v>
      </c>
      <c r="G787" t="s">
        <v>12</v>
      </c>
      <c r="H787">
        <f>MONTH(Transactions[[#This Row],[Date]])</f>
        <v>11</v>
      </c>
      <c r="I787" t="str">
        <f>TEXT(Transactions[[#This Row],[Date]],"MMMM")</f>
        <v>November</v>
      </c>
      <c r="J787">
        <f>YEAR(Transactions[[#This Row],[Date]])</f>
        <v>2024</v>
      </c>
      <c r="K787" t="str">
        <f>TEXT(Transactions[[#This Row],[Date]],"MMMM YYYYY")</f>
        <v>November 2024</v>
      </c>
      <c r="L787" s="5">
        <f>IF(Transactions[[#This Row],[Type]]="Income",Transactions[[#This Row],[Amount]],-Transactions[[#This Row],[Amount]])</f>
        <v>-472.44</v>
      </c>
      <c r="M787">
        <f>IF(Transactions[[#This Row],[Type]]="Income",1,0)</f>
        <v>0</v>
      </c>
    </row>
    <row r="788" spans="1:13" x14ac:dyDescent="0.3">
      <c r="A788" s="2">
        <v>45614</v>
      </c>
      <c r="B788" s="1" t="s">
        <v>682</v>
      </c>
      <c r="C788" t="s">
        <v>6</v>
      </c>
      <c r="D788" t="s">
        <v>28</v>
      </c>
      <c r="E788" t="s">
        <v>20</v>
      </c>
      <c r="F788" s="5">
        <v>3426.86</v>
      </c>
      <c r="G788" t="s">
        <v>19</v>
      </c>
      <c r="H788">
        <f>MONTH(Transactions[[#This Row],[Date]])</f>
        <v>11</v>
      </c>
      <c r="I788" t="str">
        <f>TEXT(Transactions[[#This Row],[Date]],"MMMM")</f>
        <v>November</v>
      </c>
      <c r="J788">
        <f>YEAR(Transactions[[#This Row],[Date]])</f>
        <v>2024</v>
      </c>
      <c r="K788" t="str">
        <f>TEXT(Transactions[[#This Row],[Date]],"MMMM YYYYY")</f>
        <v>November 2024</v>
      </c>
      <c r="L788" s="5">
        <f>IF(Transactions[[#This Row],[Type]]="Income",Transactions[[#This Row],[Amount]],-Transactions[[#This Row],[Amount]])</f>
        <v>-3426.86</v>
      </c>
      <c r="M788">
        <f>IF(Transactions[[#This Row],[Type]]="Income",1,0)</f>
        <v>0</v>
      </c>
    </row>
    <row r="789" spans="1:13" x14ac:dyDescent="0.3">
      <c r="A789" s="2">
        <v>45615</v>
      </c>
      <c r="B789" s="1" t="s">
        <v>683</v>
      </c>
      <c r="C789" t="s">
        <v>6</v>
      </c>
      <c r="D789" t="s">
        <v>26</v>
      </c>
      <c r="E789" t="s">
        <v>20</v>
      </c>
      <c r="F789" s="5">
        <v>3455.82</v>
      </c>
      <c r="G789" t="s">
        <v>9</v>
      </c>
      <c r="H789">
        <f>MONTH(Transactions[[#This Row],[Date]])</f>
        <v>11</v>
      </c>
      <c r="I789" t="str">
        <f>TEXT(Transactions[[#This Row],[Date]],"MMMM")</f>
        <v>November</v>
      </c>
      <c r="J789">
        <f>YEAR(Transactions[[#This Row],[Date]])</f>
        <v>2024</v>
      </c>
      <c r="K789" t="str">
        <f>TEXT(Transactions[[#This Row],[Date]],"MMMM YYYYY")</f>
        <v>November 2024</v>
      </c>
      <c r="L789" s="5">
        <f>IF(Transactions[[#This Row],[Type]]="Income",Transactions[[#This Row],[Amount]],-Transactions[[#This Row],[Amount]])</f>
        <v>-3455.82</v>
      </c>
      <c r="M789">
        <f>IF(Transactions[[#This Row],[Type]]="Income",1,0)</f>
        <v>0</v>
      </c>
    </row>
    <row r="790" spans="1:13" x14ac:dyDescent="0.3">
      <c r="A790" s="2">
        <v>45615</v>
      </c>
      <c r="B790" s="1" t="s">
        <v>684</v>
      </c>
      <c r="C790" t="s">
        <v>6</v>
      </c>
      <c r="D790" t="s">
        <v>22</v>
      </c>
      <c r="E790" t="s">
        <v>18</v>
      </c>
      <c r="F790" s="5">
        <v>4199.41</v>
      </c>
      <c r="G790" t="s">
        <v>9</v>
      </c>
      <c r="H790">
        <f>MONTH(Transactions[[#This Row],[Date]])</f>
        <v>11</v>
      </c>
      <c r="I790" t="str">
        <f>TEXT(Transactions[[#This Row],[Date]],"MMMM")</f>
        <v>November</v>
      </c>
      <c r="J790">
        <f>YEAR(Transactions[[#This Row],[Date]])</f>
        <v>2024</v>
      </c>
      <c r="K790" t="str">
        <f>TEXT(Transactions[[#This Row],[Date]],"MMMM YYYYY")</f>
        <v>November 2024</v>
      </c>
      <c r="L790" s="5">
        <f>IF(Transactions[[#This Row],[Type]]="Income",Transactions[[#This Row],[Amount]],-Transactions[[#This Row],[Amount]])</f>
        <v>-4199.41</v>
      </c>
      <c r="M790">
        <f>IF(Transactions[[#This Row],[Type]]="Income",1,0)</f>
        <v>0</v>
      </c>
    </row>
    <row r="791" spans="1:13" x14ac:dyDescent="0.3">
      <c r="A791" s="2">
        <v>45616</v>
      </c>
      <c r="B791" s="1" t="s">
        <v>685</v>
      </c>
      <c r="C791" t="s">
        <v>6</v>
      </c>
      <c r="D791" t="s">
        <v>35</v>
      </c>
      <c r="E791" t="s">
        <v>17</v>
      </c>
      <c r="F791" s="5">
        <v>2489.6799999999998</v>
      </c>
      <c r="G791" t="s">
        <v>12</v>
      </c>
      <c r="H791">
        <f>MONTH(Transactions[[#This Row],[Date]])</f>
        <v>11</v>
      </c>
      <c r="I791" t="str">
        <f>TEXT(Transactions[[#This Row],[Date]],"MMMM")</f>
        <v>November</v>
      </c>
      <c r="J791">
        <f>YEAR(Transactions[[#This Row],[Date]])</f>
        <v>2024</v>
      </c>
      <c r="K791" t="str">
        <f>TEXT(Transactions[[#This Row],[Date]],"MMMM YYYYY")</f>
        <v>November 2024</v>
      </c>
      <c r="L791" s="5">
        <f>IF(Transactions[[#This Row],[Type]]="Income",Transactions[[#This Row],[Amount]],-Transactions[[#This Row],[Amount]])</f>
        <v>-2489.6799999999998</v>
      </c>
      <c r="M791">
        <f>IF(Transactions[[#This Row],[Type]]="Income",1,0)</f>
        <v>0</v>
      </c>
    </row>
    <row r="792" spans="1:13" x14ac:dyDescent="0.3">
      <c r="A792" s="2">
        <v>45616</v>
      </c>
      <c r="B792" s="1" t="s">
        <v>686</v>
      </c>
      <c r="C792" t="s">
        <v>6</v>
      </c>
      <c r="D792" t="s">
        <v>34</v>
      </c>
      <c r="E792" t="s">
        <v>11</v>
      </c>
      <c r="F792" s="5">
        <v>2301.85</v>
      </c>
      <c r="G792" t="s">
        <v>23</v>
      </c>
      <c r="H792">
        <f>MONTH(Transactions[[#This Row],[Date]])</f>
        <v>11</v>
      </c>
      <c r="I792" t="str">
        <f>TEXT(Transactions[[#This Row],[Date]],"MMMM")</f>
        <v>November</v>
      </c>
      <c r="J792">
        <f>YEAR(Transactions[[#This Row],[Date]])</f>
        <v>2024</v>
      </c>
      <c r="K792" t="str">
        <f>TEXT(Transactions[[#This Row],[Date]],"MMMM YYYYY")</f>
        <v>November 2024</v>
      </c>
      <c r="L792" s="5">
        <f>IF(Transactions[[#This Row],[Type]]="Income",Transactions[[#This Row],[Amount]],-Transactions[[#This Row],[Amount]])</f>
        <v>-2301.85</v>
      </c>
      <c r="M792">
        <f>IF(Transactions[[#This Row],[Type]]="Income",1,0)</f>
        <v>0</v>
      </c>
    </row>
    <row r="793" spans="1:13" x14ac:dyDescent="0.3">
      <c r="A793" s="2">
        <v>45616</v>
      </c>
      <c r="B793" s="1" t="s">
        <v>328</v>
      </c>
      <c r="C793" t="s">
        <v>6</v>
      </c>
      <c r="D793" t="s">
        <v>24</v>
      </c>
      <c r="E793" t="s">
        <v>11</v>
      </c>
      <c r="F793" s="5">
        <v>256.2</v>
      </c>
      <c r="G793" t="s">
        <v>19</v>
      </c>
      <c r="H793">
        <f>MONTH(Transactions[[#This Row],[Date]])</f>
        <v>11</v>
      </c>
      <c r="I793" t="str">
        <f>TEXT(Transactions[[#This Row],[Date]],"MMMM")</f>
        <v>November</v>
      </c>
      <c r="J793">
        <f>YEAR(Transactions[[#This Row],[Date]])</f>
        <v>2024</v>
      </c>
      <c r="K793" t="str">
        <f>TEXT(Transactions[[#This Row],[Date]],"MMMM YYYYY")</f>
        <v>November 2024</v>
      </c>
      <c r="L793" s="5">
        <f>IF(Transactions[[#This Row],[Type]]="Income",Transactions[[#This Row],[Amount]],-Transactions[[#This Row],[Amount]])</f>
        <v>-256.2</v>
      </c>
      <c r="M793">
        <f>IF(Transactions[[#This Row],[Type]]="Income",1,0)</f>
        <v>0</v>
      </c>
    </row>
    <row r="794" spans="1:13" x14ac:dyDescent="0.3">
      <c r="A794" s="2">
        <v>45616</v>
      </c>
      <c r="B794" s="1" t="s">
        <v>687</v>
      </c>
      <c r="C794" t="s">
        <v>6</v>
      </c>
      <c r="D794" t="s">
        <v>22</v>
      </c>
      <c r="E794" t="s">
        <v>32</v>
      </c>
      <c r="F794" s="5">
        <v>1370.04</v>
      </c>
      <c r="G794" t="s">
        <v>9</v>
      </c>
      <c r="H794">
        <f>MONTH(Transactions[[#This Row],[Date]])</f>
        <v>11</v>
      </c>
      <c r="I794" t="str">
        <f>TEXT(Transactions[[#This Row],[Date]],"MMMM")</f>
        <v>November</v>
      </c>
      <c r="J794">
        <f>YEAR(Transactions[[#This Row],[Date]])</f>
        <v>2024</v>
      </c>
      <c r="K794" t="str">
        <f>TEXT(Transactions[[#This Row],[Date]],"MMMM YYYYY")</f>
        <v>November 2024</v>
      </c>
      <c r="L794" s="5">
        <f>IF(Transactions[[#This Row],[Type]]="Income",Transactions[[#This Row],[Amount]],-Transactions[[#This Row],[Amount]])</f>
        <v>-1370.04</v>
      </c>
      <c r="M794">
        <f>IF(Transactions[[#This Row],[Type]]="Income",1,0)</f>
        <v>0</v>
      </c>
    </row>
    <row r="795" spans="1:13" x14ac:dyDescent="0.3">
      <c r="A795" s="2">
        <v>45617</v>
      </c>
      <c r="B795" s="1" t="s">
        <v>490</v>
      </c>
      <c r="C795" t="s">
        <v>6</v>
      </c>
      <c r="D795" t="s">
        <v>16</v>
      </c>
      <c r="E795" t="s">
        <v>8</v>
      </c>
      <c r="F795" s="5">
        <v>1943.77</v>
      </c>
      <c r="G795" t="s">
        <v>9</v>
      </c>
      <c r="H795">
        <f>MONTH(Transactions[[#This Row],[Date]])</f>
        <v>11</v>
      </c>
      <c r="I795" t="str">
        <f>TEXT(Transactions[[#This Row],[Date]],"MMMM")</f>
        <v>November</v>
      </c>
      <c r="J795">
        <f>YEAR(Transactions[[#This Row],[Date]])</f>
        <v>2024</v>
      </c>
      <c r="K795" t="str">
        <f>TEXT(Transactions[[#This Row],[Date]],"MMMM YYYYY")</f>
        <v>November 2024</v>
      </c>
      <c r="L795" s="5">
        <f>IF(Transactions[[#This Row],[Type]]="Income",Transactions[[#This Row],[Amount]],-Transactions[[#This Row],[Amount]])</f>
        <v>-1943.77</v>
      </c>
      <c r="M795">
        <f>IF(Transactions[[#This Row],[Type]]="Income",1,0)</f>
        <v>0</v>
      </c>
    </row>
    <row r="796" spans="1:13" x14ac:dyDescent="0.3">
      <c r="A796" s="2">
        <v>45617</v>
      </c>
      <c r="B796" s="1" t="s">
        <v>688</v>
      </c>
      <c r="C796" t="s">
        <v>6</v>
      </c>
      <c r="D796" t="s">
        <v>28</v>
      </c>
      <c r="E796" t="s">
        <v>27</v>
      </c>
      <c r="F796" s="5">
        <v>4292.79</v>
      </c>
      <c r="G796" t="s">
        <v>19</v>
      </c>
      <c r="H796">
        <f>MONTH(Transactions[[#This Row],[Date]])</f>
        <v>11</v>
      </c>
      <c r="I796" t="str">
        <f>TEXT(Transactions[[#This Row],[Date]],"MMMM")</f>
        <v>November</v>
      </c>
      <c r="J796">
        <f>YEAR(Transactions[[#This Row],[Date]])</f>
        <v>2024</v>
      </c>
      <c r="K796" t="str">
        <f>TEXT(Transactions[[#This Row],[Date]],"MMMM YYYYY")</f>
        <v>November 2024</v>
      </c>
      <c r="L796" s="5">
        <f>IF(Transactions[[#This Row],[Type]]="Income",Transactions[[#This Row],[Amount]],-Transactions[[#This Row],[Amount]])</f>
        <v>-4292.79</v>
      </c>
      <c r="M796">
        <f>IF(Transactions[[#This Row],[Type]]="Income",1,0)</f>
        <v>0</v>
      </c>
    </row>
    <row r="797" spans="1:13" x14ac:dyDescent="0.3">
      <c r="A797" s="2">
        <v>45617</v>
      </c>
      <c r="B797" s="1" t="s">
        <v>75</v>
      </c>
      <c r="C797" t="s">
        <v>6</v>
      </c>
      <c r="D797" t="s">
        <v>16</v>
      </c>
      <c r="E797" t="s">
        <v>32</v>
      </c>
      <c r="F797" s="5">
        <v>2205.7600000000002</v>
      </c>
      <c r="G797" t="s">
        <v>23</v>
      </c>
      <c r="H797">
        <f>MONTH(Transactions[[#This Row],[Date]])</f>
        <v>11</v>
      </c>
      <c r="I797" t="str">
        <f>TEXT(Transactions[[#This Row],[Date]],"MMMM")</f>
        <v>November</v>
      </c>
      <c r="J797">
        <f>YEAR(Transactions[[#This Row],[Date]])</f>
        <v>2024</v>
      </c>
      <c r="K797" t="str">
        <f>TEXT(Transactions[[#This Row],[Date]],"MMMM YYYYY")</f>
        <v>November 2024</v>
      </c>
      <c r="L797" s="5">
        <f>IF(Transactions[[#This Row],[Type]]="Income",Transactions[[#This Row],[Amount]],-Transactions[[#This Row],[Amount]])</f>
        <v>-2205.7600000000002</v>
      </c>
      <c r="M797">
        <f>IF(Transactions[[#This Row],[Type]]="Income",1,0)</f>
        <v>0</v>
      </c>
    </row>
    <row r="798" spans="1:13" x14ac:dyDescent="0.3">
      <c r="A798" s="2">
        <v>45618</v>
      </c>
      <c r="B798" s="1" t="s">
        <v>83</v>
      </c>
      <c r="C798" t="s">
        <v>6</v>
      </c>
      <c r="D798" t="s">
        <v>22</v>
      </c>
      <c r="E798" t="s">
        <v>29</v>
      </c>
      <c r="F798" s="5">
        <v>2613.9</v>
      </c>
      <c r="G798" t="s">
        <v>23</v>
      </c>
      <c r="H798">
        <f>MONTH(Transactions[[#This Row],[Date]])</f>
        <v>11</v>
      </c>
      <c r="I798" t="str">
        <f>TEXT(Transactions[[#This Row],[Date]],"MMMM")</f>
        <v>November</v>
      </c>
      <c r="J798">
        <f>YEAR(Transactions[[#This Row],[Date]])</f>
        <v>2024</v>
      </c>
      <c r="K798" t="str">
        <f>TEXT(Transactions[[#This Row],[Date]],"MMMM YYYYY")</f>
        <v>November 2024</v>
      </c>
      <c r="L798" s="5">
        <f>IF(Transactions[[#This Row],[Type]]="Income",Transactions[[#This Row],[Amount]],-Transactions[[#This Row],[Amount]])</f>
        <v>-2613.9</v>
      </c>
      <c r="M798">
        <f>IF(Transactions[[#This Row],[Type]]="Income",1,0)</f>
        <v>0</v>
      </c>
    </row>
    <row r="799" spans="1:13" x14ac:dyDescent="0.3">
      <c r="A799" s="2">
        <v>45619</v>
      </c>
      <c r="B799" s="1" t="s">
        <v>689</v>
      </c>
      <c r="C799" t="s">
        <v>6</v>
      </c>
      <c r="D799" t="s">
        <v>22</v>
      </c>
      <c r="E799" t="s">
        <v>8</v>
      </c>
      <c r="F799" s="5">
        <v>3331.89</v>
      </c>
      <c r="G799" t="s">
        <v>9</v>
      </c>
      <c r="H799">
        <f>MONTH(Transactions[[#This Row],[Date]])</f>
        <v>11</v>
      </c>
      <c r="I799" t="str">
        <f>TEXT(Transactions[[#This Row],[Date]],"MMMM")</f>
        <v>November</v>
      </c>
      <c r="J799">
        <f>YEAR(Transactions[[#This Row],[Date]])</f>
        <v>2024</v>
      </c>
      <c r="K799" t="str">
        <f>TEXT(Transactions[[#This Row],[Date]],"MMMM YYYYY")</f>
        <v>November 2024</v>
      </c>
      <c r="L799" s="5">
        <f>IF(Transactions[[#This Row],[Type]]="Income",Transactions[[#This Row],[Amount]],-Transactions[[#This Row],[Amount]])</f>
        <v>-3331.89</v>
      </c>
      <c r="M799">
        <f>IF(Transactions[[#This Row],[Type]]="Income",1,0)</f>
        <v>0</v>
      </c>
    </row>
    <row r="800" spans="1:13" x14ac:dyDescent="0.3">
      <c r="A800" s="2">
        <v>45620</v>
      </c>
      <c r="B800" s="1" t="s">
        <v>96</v>
      </c>
      <c r="C800" t="s">
        <v>6</v>
      </c>
      <c r="D800" t="s">
        <v>10</v>
      </c>
      <c r="E800" t="s">
        <v>29</v>
      </c>
      <c r="F800" s="5">
        <v>3912.86</v>
      </c>
      <c r="G800" t="s">
        <v>23</v>
      </c>
      <c r="H800">
        <f>MONTH(Transactions[[#This Row],[Date]])</f>
        <v>11</v>
      </c>
      <c r="I800" t="str">
        <f>TEXT(Transactions[[#This Row],[Date]],"MMMM")</f>
        <v>November</v>
      </c>
      <c r="J800">
        <f>YEAR(Transactions[[#This Row],[Date]])</f>
        <v>2024</v>
      </c>
      <c r="K800" t="str">
        <f>TEXT(Transactions[[#This Row],[Date]],"MMMM YYYYY")</f>
        <v>November 2024</v>
      </c>
      <c r="L800" s="5">
        <f>IF(Transactions[[#This Row],[Type]]="Income",Transactions[[#This Row],[Amount]],-Transactions[[#This Row],[Amount]])</f>
        <v>-3912.86</v>
      </c>
      <c r="M800">
        <f>IF(Transactions[[#This Row],[Type]]="Income",1,0)</f>
        <v>0</v>
      </c>
    </row>
    <row r="801" spans="1:13" x14ac:dyDescent="0.3">
      <c r="A801" s="2">
        <v>45620</v>
      </c>
      <c r="B801" s="1" t="s">
        <v>682</v>
      </c>
      <c r="C801" t="s">
        <v>6</v>
      </c>
      <c r="D801" t="s">
        <v>33</v>
      </c>
      <c r="E801" t="s">
        <v>17</v>
      </c>
      <c r="F801" s="5">
        <v>166.8</v>
      </c>
      <c r="G801" t="s">
        <v>12</v>
      </c>
      <c r="H801">
        <f>MONTH(Transactions[[#This Row],[Date]])</f>
        <v>11</v>
      </c>
      <c r="I801" t="str">
        <f>TEXT(Transactions[[#This Row],[Date]],"MMMM")</f>
        <v>November</v>
      </c>
      <c r="J801">
        <f>YEAR(Transactions[[#This Row],[Date]])</f>
        <v>2024</v>
      </c>
      <c r="K801" t="str">
        <f>TEXT(Transactions[[#This Row],[Date]],"MMMM YYYYY")</f>
        <v>November 2024</v>
      </c>
      <c r="L801" s="5">
        <f>IF(Transactions[[#This Row],[Type]]="Income",Transactions[[#This Row],[Amount]],-Transactions[[#This Row],[Amount]])</f>
        <v>-166.8</v>
      </c>
      <c r="M801">
        <f>IF(Transactions[[#This Row],[Type]]="Income",1,0)</f>
        <v>0</v>
      </c>
    </row>
    <row r="802" spans="1:13" x14ac:dyDescent="0.3">
      <c r="A802" s="2">
        <v>45620</v>
      </c>
      <c r="B802" s="1" t="s">
        <v>290</v>
      </c>
      <c r="C802" t="s">
        <v>6</v>
      </c>
      <c r="D802" t="s">
        <v>28</v>
      </c>
      <c r="E802" t="s">
        <v>8</v>
      </c>
      <c r="F802" s="5">
        <v>1549.43</v>
      </c>
      <c r="G802" t="s">
        <v>12</v>
      </c>
      <c r="H802">
        <f>MONTH(Transactions[[#This Row],[Date]])</f>
        <v>11</v>
      </c>
      <c r="I802" t="str">
        <f>TEXT(Transactions[[#This Row],[Date]],"MMMM")</f>
        <v>November</v>
      </c>
      <c r="J802">
        <f>YEAR(Transactions[[#This Row],[Date]])</f>
        <v>2024</v>
      </c>
      <c r="K802" t="str">
        <f>TEXT(Transactions[[#This Row],[Date]],"MMMM YYYYY")</f>
        <v>November 2024</v>
      </c>
      <c r="L802" s="5">
        <f>IF(Transactions[[#This Row],[Type]]="Income",Transactions[[#This Row],[Amount]],-Transactions[[#This Row],[Amount]])</f>
        <v>-1549.43</v>
      </c>
      <c r="M802">
        <f>IF(Transactions[[#This Row],[Type]]="Income",1,0)</f>
        <v>0</v>
      </c>
    </row>
    <row r="803" spans="1:13" x14ac:dyDescent="0.3">
      <c r="A803" s="2">
        <v>45621</v>
      </c>
      <c r="B803" s="1" t="s">
        <v>391</v>
      </c>
      <c r="C803" t="s">
        <v>6</v>
      </c>
      <c r="D803" t="s">
        <v>28</v>
      </c>
      <c r="E803" t="s">
        <v>25</v>
      </c>
      <c r="F803" s="5">
        <v>3036.29</v>
      </c>
      <c r="G803" t="s">
        <v>9</v>
      </c>
      <c r="H803">
        <f>MONTH(Transactions[[#This Row],[Date]])</f>
        <v>11</v>
      </c>
      <c r="I803" t="str">
        <f>TEXT(Transactions[[#This Row],[Date]],"MMMM")</f>
        <v>November</v>
      </c>
      <c r="J803">
        <f>YEAR(Transactions[[#This Row],[Date]])</f>
        <v>2024</v>
      </c>
      <c r="K803" t="str">
        <f>TEXT(Transactions[[#This Row],[Date]],"MMMM YYYYY")</f>
        <v>November 2024</v>
      </c>
      <c r="L803" s="5">
        <f>IF(Transactions[[#This Row],[Type]]="Income",Transactions[[#This Row],[Amount]],-Transactions[[#This Row],[Amount]])</f>
        <v>-3036.29</v>
      </c>
      <c r="M803">
        <f>IF(Transactions[[#This Row],[Type]]="Income",1,0)</f>
        <v>0</v>
      </c>
    </row>
    <row r="804" spans="1:13" x14ac:dyDescent="0.3">
      <c r="A804" s="2">
        <v>45622</v>
      </c>
      <c r="B804" s="1" t="s">
        <v>545</v>
      </c>
      <c r="C804" t="s">
        <v>6</v>
      </c>
      <c r="D804" t="s">
        <v>33</v>
      </c>
      <c r="E804" t="s">
        <v>20</v>
      </c>
      <c r="F804" s="5">
        <v>2677.15</v>
      </c>
      <c r="G804" t="s">
        <v>23</v>
      </c>
      <c r="H804">
        <f>MONTH(Transactions[[#This Row],[Date]])</f>
        <v>11</v>
      </c>
      <c r="I804" t="str">
        <f>TEXT(Transactions[[#This Row],[Date]],"MMMM")</f>
        <v>November</v>
      </c>
      <c r="J804">
        <f>YEAR(Transactions[[#This Row],[Date]])</f>
        <v>2024</v>
      </c>
      <c r="K804" t="str">
        <f>TEXT(Transactions[[#This Row],[Date]],"MMMM YYYYY")</f>
        <v>November 2024</v>
      </c>
      <c r="L804" s="5">
        <f>IF(Transactions[[#This Row],[Type]]="Income",Transactions[[#This Row],[Amount]],-Transactions[[#This Row],[Amount]])</f>
        <v>-2677.15</v>
      </c>
      <c r="M804">
        <f>IF(Transactions[[#This Row],[Type]]="Income",1,0)</f>
        <v>0</v>
      </c>
    </row>
    <row r="805" spans="1:13" x14ac:dyDescent="0.3">
      <c r="A805" s="2">
        <v>45622</v>
      </c>
      <c r="B805" s="1" t="s">
        <v>265</v>
      </c>
      <c r="C805" t="s">
        <v>6</v>
      </c>
      <c r="D805" t="s">
        <v>16</v>
      </c>
      <c r="E805" t="s">
        <v>27</v>
      </c>
      <c r="F805" s="5">
        <v>2931.93</v>
      </c>
      <c r="G805" t="s">
        <v>23</v>
      </c>
      <c r="H805">
        <f>MONTH(Transactions[[#This Row],[Date]])</f>
        <v>11</v>
      </c>
      <c r="I805" t="str">
        <f>TEXT(Transactions[[#This Row],[Date]],"MMMM")</f>
        <v>November</v>
      </c>
      <c r="J805">
        <f>YEAR(Transactions[[#This Row],[Date]])</f>
        <v>2024</v>
      </c>
      <c r="K805" t="str">
        <f>TEXT(Transactions[[#This Row],[Date]],"MMMM YYYYY")</f>
        <v>November 2024</v>
      </c>
      <c r="L805" s="5">
        <f>IF(Transactions[[#This Row],[Type]]="Income",Transactions[[#This Row],[Amount]],-Transactions[[#This Row],[Amount]])</f>
        <v>-2931.93</v>
      </c>
      <c r="M805">
        <f>IF(Transactions[[#This Row],[Type]]="Income",1,0)</f>
        <v>0</v>
      </c>
    </row>
    <row r="806" spans="1:13" x14ac:dyDescent="0.3">
      <c r="A806" s="2">
        <v>45622</v>
      </c>
      <c r="B806" s="1" t="s">
        <v>690</v>
      </c>
      <c r="C806" t="s">
        <v>6</v>
      </c>
      <c r="D806" t="s">
        <v>26</v>
      </c>
      <c r="E806" t="s">
        <v>32</v>
      </c>
      <c r="F806" s="5">
        <v>1860.12</v>
      </c>
      <c r="G806" t="s">
        <v>12</v>
      </c>
      <c r="H806">
        <f>MONTH(Transactions[[#This Row],[Date]])</f>
        <v>11</v>
      </c>
      <c r="I806" t="str">
        <f>TEXT(Transactions[[#This Row],[Date]],"MMMM")</f>
        <v>November</v>
      </c>
      <c r="J806">
        <f>YEAR(Transactions[[#This Row],[Date]])</f>
        <v>2024</v>
      </c>
      <c r="K806" t="str">
        <f>TEXT(Transactions[[#This Row],[Date]],"MMMM YYYYY")</f>
        <v>November 2024</v>
      </c>
      <c r="L806" s="5">
        <f>IF(Transactions[[#This Row],[Type]]="Income",Transactions[[#This Row],[Amount]],-Transactions[[#This Row],[Amount]])</f>
        <v>-1860.12</v>
      </c>
      <c r="M806">
        <f>IF(Transactions[[#This Row],[Type]]="Income",1,0)</f>
        <v>0</v>
      </c>
    </row>
    <row r="807" spans="1:13" x14ac:dyDescent="0.3">
      <c r="A807" s="2">
        <v>45623</v>
      </c>
      <c r="B807" s="1" t="s">
        <v>292</v>
      </c>
      <c r="C807" t="s">
        <v>6</v>
      </c>
      <c r="D807" t="s">
        <v>28</v>
      </c>
      <c r="E807" t="s">
        <v>27</v>
      </c>
      <c r="F807" s="5">
        <v>4485.57</v>
      </c>
      <c r="G807" t="s">
        <v>9</v>
      </c>
      <c r="H807">
        <f>MONTH(Transactions[[#This Row],[Date]])</f>
        <v>11</v>
      </c>
      <c r="I807" t="str">
        <f>TEXT(Transactions[[#This Row],[Date]],"MMMM")</f>
        <v>November</v>
      </c>
      <c r="J807">
        <f>YEAR(Transactions[[#This Row],[Date]])</f>
        <v>2024</v>
      </c>
      <c r="K807" t="str">
        <f>TEXT(Transactions[[#This Row],[Date]],"MMMM YYYYY")</f>
        <v>November 2024</v>
      </c>
      <c r="L807" s="5">
        <f>IF(Transactions[[#This Row],[Type]]="Income",Transactions[[#This Row],[Amount]],-Transactions[[#This Row],[Amount]])</f>
        <v>-4485.57</v>
      </c>
      <c r="M807">
        <f>IF(Transactions[[#This Row],[Type]]="Income",1,0)</f>
        <v>0</v>
      </c>
    </row>
    <row r="808" spans="1:13" x14ac:dyDescent="0.3">
      <c r="A808" s="2">
        <v>45623</v>
      </c>
      <c r="B808" s="1" t="s">
        <v>484</v>
      </c>
      <c r="C808" t="s">
        <v>6</v>
      </c>
      <c r="D808" t="s">
        <v>7</v>
      </c>
      <c r="E808" t="s">
        <v>17</v>
      </c>
      <c r="F808" s="5">
        <v>777.47</v>
      </c>
      <c r="G808" t="s">
        <v>9</v>
      </c>
      <c r="H808">
        <f>MONTH(Transactions[[#This Row],[Date]])</f>
        <v>11</v>
      </c>
      <c r="I808" t="str">
        <f>TEXT(Transactions[[#This Row],[Date]],"MMMM")</f>
        <v>November</v>
      </c>
      <c r="J808">
        <f>YEAR(Transactions[[#This Row],[Date]])</f>
        <v>2024</v>
      </c>
      <c r="K808" t="str">
        <f>TEXT(Transactions[[#This Row],[Date]],"MMMM YYYYY")</f>
        <v>November 2024</v>
      </c>
      <c r="L808" s="5">
        <f>IF(Transactions[[#This Row],[Type]]="Income",Transactions[[#This Row],[Amount]],-Transactions[[#This Row],[Amount]])</f>
        <v>-777.47</v>
      </c>
      <c r="M808">
        <f>IF(Transactions[[#This Row],[Type]]="Income",1,0)</f>
        <v>0</v>
      </c>
    </row>
    <row r="809" spans="1:13" x14ac:dyDescent="0.3">
      <c r="A809" s="2">
        <v>45624</v>
      </c>
      <c r="B809" s="1" t="s">
        <v>617</v>
      </c>
      <c r="C809" t="s">
        <v>6</v>
      </c>
      <c r="D809" t="s">
        <v>34</v>
      </c>
      <c r="E809" t="s">
        <v>8</v>
      </c>
      <c r="F809" s="5">
        <v>1336.53</v>
      </c>
      <c r="G809" t="s">
        <v>9</v>
      </c>
      <c r="H809">
        <f>MONTH(Transactions[[#This Row],[Date]])</f>
        <v>11</v>
      </c>
      <c r="I809" t="str">
        <f>TEXT(Transactions[[#This Row],[Date]],"MMMM")</f>
        <v>November</v>
      </c>
      <c r="J809">
        <f>YEAR(Transactions[[#This Row],[Date]])</f>
        <v>2024</v>
      </c>
      <c r="K809" t="str">
        <f>TEXT(Transactions[[#This Row],[Date]],"MMMM YYYYY")</f>
        <v>November 2024</v>
      </c>
      <c r="L809" s="5">
        <f>IF(Transactions[[#This Row],[Type]]="Income",Transactions[[#This Row],[Amount]],-Transactions[[#This Row],[Amount]])</f>
        <v>-1336.53</v>
      </c>
      <c r="M809">
        <f>IF(Transactions[[#This Row],[Type]]="Income",1,0)</f>
        <v>0</v>
      </c>
    </row>
    <row r="810" spans="1:13" x14ac:dyDescent="0.3">
      <c r="A810" s="2">
        <v>45624</v>
      </c>
      <c r="B810" s="1" t="s">
        <v>691</v>
      </c>
      <c r="C810" t="s">
        <v>6</v>
      </c>
      <c r="D810" t="s">
        <v>35</v>
      </c>
      <c r="E810" t="s">
        <v>32</v>
      </c>
      <c r="F810" s="5">
        <v>1488</v>
      </c>
      <c r="G810" t="s">
        <v>23</v>
      </c>
      <c r="H810">
        <f>MONTH(Transactions[[#This Row],[Date]])</f>
        <v>11</v>
      </c>
      <c r="I810" t="str">
        <f>TEXT(Transactions[[#This Row],[Date]],"MMMM")</f>
        <v>November</v>
      </c>
      <c r="J810">
        <f>YEAR(Transactions[[#This Row],[Date]])</f>
        <v>2024</v>
      </c>
      <c r="K810" t="str">
        <f>TEXT(Transactions[[#This Row],[Date]],"MMMM YYYYY")</f>
        <v>November 2024</v>
      </c>
      <c r="L810" s="5">
        <f>IF(Transactions[[#This Row],[Type]]="Income",Transactions[[#This Row],[Amount]],-Transactions[[#This Row],[Amount]])</f>
        <v>-1488</v>
      </c>
      <c r="M810">
        <f>IF(Transactions[[#This Row],[Type]]="Income",1,0)</f>
        <v>0</v>
      </c>
    </row>
    <row r="811" spans="1:13" x14ac:dyDescent="0.3">
      <c r="A811" s="2">
        <v>45624</v>
      </c>
      <c r="B811" s="1" t="s">
        <v>578</v>
      </c>
      <c r="C811" t="s">
        <v>6</v>
      </c>
      <c r="D811" t="s">
        <v>26</v>
      </c>
      <c r="E811" t="s">
        <v>21</v>
      </c>
      <c r="F811" s="5">
        <v>3465.5</v>
      </c>
      <c r="G811" t="s">
        <v>19</v>
      </c>
      <c r="H811">
        <f>MONTH(Transactions[[#This Row],[Date]])</f>
        <v>11</v>
      </c>
      <c r="I811" t="str">
        <f>TEXT(Transactions[[#This Row],[Date]],"MMMM")</f>
        <v>November</v>
      </c>
      <c r="J811">
        <f>YEAR(Transactions[[#This Row],[Date]])</f>
        <v>2024</v>
      </c>
      <c r="K811" t="str">
        <f>TEXT(Transactions[[#This Row],[Date]],"MMMM YYYYY")</f>
        <v>November 2024</v>
      </c>
      <c r="L811" s="5">
        <f>IF(Transactions[[#This Row],[Type]]="Income",Transactions[[#This Row],[Amount]],-Transactions[[#This Row],[Amount]])</f>
        <v>-3465.5</v>
      </c>
      <c r="M811">
        <f>IF(Transactions[[#This Row],[Type]]="Income",1,0)</f>
        <v>0</v>
      </c>
    </row>
    <row r="812" spans="1:13" x14ac:dyDescent="0.3">
      <c r="A812" s="2">
        <v>45624</v>
      </c>
      <c r="B812" s="1" t="s">
        <v>574</v>
      </c>
      <c r="C812" t="s">
        <v>6</v>
      </c>
      <c r="D812" t="s">
        <v>16</v>
      </c>
      <c r="E812" t="s">
        <v>20</v>
      </c>
      <c r="F812" s="5">
        <v>2511.6999999999998</v>
      </c>
      <c r="G812" t="s">
        <v>9</v>
      </c>
      <c r="H812">
        <f>MONTH(Transactions[[#This Row],[Date]])</f>
        <v>11</v>
      </c>
      <c r="I812" t="str">
        <f>TEXT(Transactions[[#This Row],[Date]],"MMMM")</f>
        <v>November</v>
      </c>
      <c r="J812">
        <f>YEAR(Transactions[[#This Row],[Date]])</f>
        <v>2024</v>
      </c>
      <c r="K812" t="str">
        <f>TEXT(Transactions[[#This Row],[Date]],"MMMM YYYYY")</f>
        <v>November 2024</v>
      </c>
      <c r="L812" s="5">
        <f>IF(Transactions[[#This Row],[Type]]="Income",Transactions[[#This Row],[Amount]],-Transactions[[#This Row],[Amount]])</f>
        <v>-2511.6999999999998</v>
      </c>
      <c r="M812">
        <f>IF(Transactions[[#This Row],[Type]]="Income",1,0)</f>
        <v>0</v>
      </c>
    </row>
    <row r="813" spans="1:13" x14ac:dyDescent="0.3">
      <c r="A813" s="2">
        <v>45625</v>
      </c>
      <c r="B813" s="1" t="s">
        <v>541</v>
      </c>
      <c r="C813" t="s">
        <v>6</v>
      </c>
      <c r="D813" t="s">
        <v>16</v>
      </c>
      <c r="E813" t="s">
        <v>30</v>
      </c>
      <c r="F813" s="5">
        <v>4791.7700000000004</v>
      </c>
      <c r="G813" t="s">
        <v>12</v>
      </c>
      <c r="H813">
        <f>MONTH(Transactions[[#This Row],[Date]])</f>
        <v>11</v>
      </c>
      <c r="I813" t="str">
        <f>TEXT(Transactions[[#This Row],[Date]],"MMMM")</f>
        <v>November</v>
      </c>
      <c r="J813">
        <f>YEAR(Transactions[[#This Row],[Date]])</f>
        <v>2024</v>
      </c>
      <c r="K813" t="str">
        <f>TEXT(Transactions[[#This Row],[Date]],"MMMM YYYYY")</f>
        <v>November 2024</v>
      </c>
      <c r="L813" s="5">
        <f>IF(Transactions[[#This Row],[Type]]="Income",Transactions[[#This Row],[Amount]],-Transactions[[#This Row],[Amount]])</f>
        <v>-4791.7700000000004</v>
      </c>
      <c r="M813">
        <f>IF(Transactions[[#This Row],[Type]]="Income",1,0)</f>
        <v>0</v>
      </c>
    </row>
    <row r="814" spans="1:13" x14ac:dyDescent="0.3">
      <c r="A814" s="2">
        <v>45625</v>
      </c>
      <c r="B814" s="1" t="s">
        <v>138</v>
      </c>
      <c r="C814" t="s">
        <v>6</v>
      </c>
      <c r="D814" t="s">
        <v>31</v>
      </c>
      <c r="E814" t="s">
        <v>27</v>
      </c>
      <c r="F814" s="5">
        <v>3414.12</v>
      </c>
      <c r="G814" t="s">
        <v>9</v>
      </c>
      <c r="H814">
        <f>MONTH(Transactions[[#This Row],[Date]])</f>
        <v>11</v>
      </c>
      <c r="I814" t="str">
        <f>TEXT(Transactions[[#This Row],[Date]],"MMMM")</f>
        <v>November</v>
      </c>
      <c r="J814">
        <f>YEAR(Transactions[[#This Row],[Date]])</f>
        <v>2024</v>
      </c>
      <c r="K814" t="str">
        <f>TEXT(Transactions[[#This Row],[Date]],"MMMM YYYYY")</f>
        <v>November 2024</v>
      </c>
      <c r="L814" s="5">
        <f>IF(Transactions[[#This Row],[Type]]="Income",Transactions[[#This Row],[Amount]],-Transactions[[#This Row],[Amount]])</f>
        <v>-3414.12</v>
      </c>
      <c r="M814">
        <f>IF(Transactions[[#This Row],[Type]]="Income",1,0)</f>
        <v>0</v>
      </c>
    </row>
    <row r="815" spans="1:13" x14ac:dyDescent="0.3">
      <c r="A815" s="2">
        <v>45625</v>
      </c>
      <c r="B815" s="1" t="s">
        <v>692</v>
      </c>
      <c r="C815" t="s">
        <v>6</v>
      </c>
      <c r="D815" t="s">
        <v>34</v>
      </c>
      <c r="E815" t="s">
        <v>32</v>
      </c>
      <c r="F815" s="5">
        <v>3816.23</v>
      </c>
      <c r="G815" t="s">
        <v>19</v>
      </c>
      <c r="H815">
        <f>MONTH(Transactions[[#This Row],[Date]])</f>
        <v>11</v>
      </c>
      <c r="I815" t="str">
        <f>TEXT(Transactions[[#This Row],[Date]],"MMMM")</f>
        <v>November</v>
      </c>
      <c r="J815">
        <f>YEAR(Transactions[[#This Row],[Date]])</f>
        <v>2024</v>
      </c>
      <c r="K815" t="str">
        <f>TEXT(Transactions[[#This Row],[Date]],"MMMM YYYYY")</f>
        <v>November 2024</v>
      </c>
      <c r="L815" s="5">
        <f>IF(Transactions[[#This Row],[Type]]="Income",Transactions[[#This Row],[Amount]],-Transactions[[#This Row],[Amount]])</f>
        <v>-3816.23</v>
      </c>
      <c r="M815">
        <f>IF(Transactions[[#This Row],[Type]]="Income",1,0)</f>
        <v>0</v>
      </c>
    </row>
    <row r="816" spans="1:13" x14ac:dyDescent="0.3">
      <c r="A816" s="2">
        <v>45626</v>
      </c>
      <c r="B816" s="1" t="s">
        <v>127</v>
      </c>
      <c r="C816" t="s">
        <v>6</v>
      </c>
      <c r="D816" t="s">
        <v>16</v>
      </c>
      <c r="E816" t="s">
        <v>17</v>
      </c>
      <c r="F816" s="5">
        <v>870.46</v>
      </c>
      <c r="G816" t="s">
        <v>9</v>
      </c>
      <c r="H816">
        <f>MONTH(Transactions[[#This Row],[Date]])</f>
        <v>11</v>
      </c>
      <c r="I816" t="str">
        <f>TEXT(Transactions[[#This Row],[Date]],"MMMM")</f>
        <v>November</v>
      </c>
      <c r="J816">
        <f>YEAR(Transactions[[#This Row],[Date]])</f>
        <v>2024</v>
      </c>
      <c r="K816" t="str">
        <f>TEXT(Transactions[[#This Row],[Date]],"MMMM YYYYY")</f>
        <v>November 2024</v>
      </c>
      <c r="L816" s="5">
        <f>IF(Transactions[[#This Row],[Type]]="Income",Transactions[[#This Row],[Amount]],-Transactions[[#This Row],[Amount]])</f>
        <v>-870.46</v>
      </c>
      <c r="M816">
        <f>IF(Transactions[[#This Row],[Type]]="Income",1,0)</f>
        <v>0</v>
      </c>
    </row>
    <row r="817" spans="1:13" x14ac:dyDescent="0.3">
      <c r="A817" s="2">
        <v>45626</v>
      </c>
      <c r="B817" s="1" t="s">
        <v>236</v>
      </c>
      <c r="C817" t="s">
        <v>6</v>
      </c>
      <c r="D817" t="s">
        <v>24</v>
      </c>
      <c r="E817" t="s">
        <v>8</v>
      </c>
      <c r="F817" s="5">
        <v>3388.03</v>
      </c>
      <c r="G817" t="s">
        <v>9</v>
      </c>
      <c r="H817">
        <f>MONTH(Transactions[[#This Row],[Date]])</f>
        <v>11</v>
      </c>
      <c r="I817" t="str">
        <f>TEXT(Transactions[[#This Row],[Date]],"MMMM")</f>
        <v>November</v>
      </c>
      <c r="J817">
        <f>YEAR(Transactions[[#This Row],[Date]])</f>
        <v>2024</v>
      </c>
      <c r="K817" t="str">
        <f>TEXT(Transactions[[#This Row],[Date]],"MMMM YYYYY")</f>
        <v>November 2024</v>
      </c>
      <c r="L817" s="5">
        <f>IF(Transactions[[#This Row],[Type]]="Income",Transactions[[#This Row],[Amount]],-Transactions[[#This Row],[Amount]])</f>
        <v>-3388.03</v>
      </c>
      <c r="M817">
        <f>IF(Transactions[[#This Row],[Type]]="Income",1,0)</f>
        <v>0</v>
      </c>
    </row>
    <row r="818" spans="1:13" x14ac:dyDescent="0.3">
      <c r="A818" s="2">
        <v>45627</v>
      </c>
      <c r="B818" s="1" t="s">
        <v>295</v>
      </c>
      <c r="C818" t="s">
        <v>13</v>
      </c>
      <c r="D818" t="s">
        <v>38</v>
      </c>
      <c r="E818" t="s">
        <v>14</v>
      </c>
      <c r="F818" s="5">
        <v>48704.08</v>
      </c>
      <c r="G818" t="s">
        <v>15</v>
      </c>
      <c r="H818">
        <f>MONTH(Transactions[[#This Row],[Date]])</f>
        <v>12</v>
      </c>
      <c r="I818" t="str">
        <f>TEXT(Transactions[[#This Row],[Date]],"MMMM")</f>
        <v>December</v>
      </c>
      <c r="J818">
        <f>YEAR(Transactions[[#This Row],[Date]])</f>
        <v>2024</v>
      </c>
      <c r="K818" t="str">
        <f>TEXT(Transactions[[#This Row],[Date]],"MMMM YYYYY")</f>
        <v>December 2024</v>
      </c>
      <c r="L818" s="5">
        <f>IF(Transactions[[#This Row],[Type]]="Income",Transactions[[#This Row],[Amount]],-Transactions[[#This Row],[Amount]])</f>
        <v>48704.08</v>
      </c>
      <c r="M818">
        <f>IF(Transactions[[#This Row],[Type]]="Income",1,0)</f>
        <v>1</v>
      </c>
    </row>
    <row r="819" spans="1:13" x14ac:dyDescent="0.3">
      <c r="A819" s="2">
        <v>45627</v>
      </c>
      <c r="B819" s="1" t="s">
        <v>693</v>
      </c>
      <c r="C819" t="s">
        <v>6</v>
      </c>
      <c r="D819" t="s">
        <v>26</v>
      </c>
      <c r="E819" t="s">
        <v>8</v>
      </c>
      <c r="F819" s="5">
        <v>2321.87</v>
      </c>
      <c r="G819" t="s">
        <v>19</v>
      </c>
      <c r="H819">
        <f>MONTH(Transactions[[#This Row],[Date]])</f>
        <v>12</v>
      </c>
      <c r="I819" t="str">
        <f>TEXT(Transactions[[#This Row],[Date]],"MMMM")</f>
        <v>December</v>
      </c>
      <c r="J819">
        <f>YEAR(Transactions[[#This Row],[Date]])</f>
        <v>2024</v>
      </c>
      <c r="K819" t="str">
        <f>TEXT(Transactions[[#This Row],[Date]],"MMMM YYYYY")</f>
        <v>December 2024</v>
      </c>
      <c r="L819" s="5">
        <f>IF(Transactions[[#This Row],[Type]]="Income",Transactions[[#This Row],[Amount]],-Transactions[[#This Row],[Amount]])</f>
        <v>-2321.87</v>
      </c>
      <c r="M819">
        <f>IF(Transactions[[#This Row],[Type]]="Income",1,0)</f>
        <v>0</v>
      </c>
    </row>
    <row r="820" spans="1:13" x14ac:dyDescent="0.3">
      <c r="A820" s="2">
        <v>45627</v>
      </c>
      <c r="B820" s="1" t="s">
        <v>399</v>
      </c>
      <c r="C820" t="s">
        <v>6</v>
      </c>
      <c r="D820" t="s">
        <v>24</v>
      </c>
      <c r="E820" t="s">
        <v>18</v>
      </c>
      <c r="F820" s="5">
        <v>3573.03</v>
      </c>
      <c r="G820" t="s">
        <v>19</v>
      </c>
      <c r="H820">
        <f>MONTH(Transactions[[#This Row],[Date]])</f>
        <v>12</v>
      </c>
      <c r="I820" t="str">
        <f>TEXT(Transactions[[#This Row],[Date]],"MMMM")</f>
        <v>December</v>
      </c>
      <c r="J820">
        <f>YEAR(Transactions[[#This Row],[Date]])</f>
        <v>2024</v>
      </c>
      <c r="K820" t="str">
        <f>TEXT(Transactions[[#This Row],[Date]],"MMMM YYYYY")</f>
        <v>December 2024</v>
      </c>
      <c r="L820" s="5">
        <f>IF(Transactions[[#This Row],[Type]]="Income",Transactions[[#This Row],[Amount]],-Transactions[[#This Row],[Amount]])</f>
        <v>-3573.03</v>
      </c>
      <c r="M820">
        <f>IF(Transactions[[#This Row],[Type]]="Income",1,0)</f>
        <v>0</v>
      </c>
    </row>
    <row r="821" spans="1:13" x14ac:dyDescent="0.3">
      <c r="A821" s="2">
        <v>45627</v>
      </c>
      <c r="B821" s="1" t="s">
        <v>365</v>
      </c>
      <c r="C821" t="s">
        <v>6</v>
      </c>
      <c r="D821" t="s">
        <v>34</v>
      </c>
      <c r="E821" t="s">
        <v>21</v>
      </c>
      <c r="F821" s="5">
        <v>1024.78</v>
      </c>
      <c r="G821" t="s">
        <v>12</v>
      </c>
      <c r="H821">
        <f>MONTH(Transactions[[#This Row],[Date]])</f>
        <v>12</v>
      </c>
      <c r="I821" t="str">
        <f>TEXT(Transactions[[#This Row],[Date]],"MMMM")</f>
        <v>December</v>
      </c>
      <c r="J821">
        <f>YEAR(Transactions[[#This Row],[Date]])</f>
        <v>2024</v>
      </c>
      <c r="K821" t="str">
        <f>TEXT(Transactions[[#This Row],[Date]],"MMMM YYYYY")</f>
        <v>December 2024</v>
      </c>
      <c r="L821" s="5">
        <f>IF(Transactions[[#This Row],[Type]]="Income",Transactions[[#This Row],[Amount]],-Transactions[[#This Row],[Amount]])</f>
        <v>-1024.78</v>
      </c>
      <c r="M821">
        <f>IF(Transactions[[#This Row],[Type]]="Income",1,0)</f>
        <v>0</v>
      </c>
    </row>
    <row r="822" spans="1:13" x14ac:dyDescent="0.3">
      <c r="A822" s="2">
        <v>45627</v>
      </c>
      <c r="B822" s="1" t="s">
        <v>101</v>
      </c>
      <c r="C822" t="s">
        <v>6</v>
      </c>
      <c r="D822" t="s">
        <v>35</v>
      </c>
      <c r="E822" t="s">
        <v>25</v>
      </c>
      <c r="F822" s="5">
        <v>4276.24</v>
      </c>
      <c r="G822" t="s">
        <v>23</v>
      </c>
      <c r="H822">
        <f>MONTH(Transactions[[#This Row],[Date]])</f>
        <v>12</v>
      </c>
      <c r="I822" t="str">
        <f>TEXT(Transactions[[#This Row],[Date]],"MMMM")</f>
        <v>December</v>
      </c>
      <c r="J822">
        <f>YEAR(Transactions[[#This Row],[Date]])</f>
        <v>2024</v>
      </c>
      <c r="K822" t="str">
        <f>TEXT(Transactions[[#This Row],[Date]],"MMMM YYYYY")</f>
        <v>December 2024</v>
      </c>
      <c r="L822" s="5">
        <f>IF(Transactions[[#This Row],[Type]]="Income",Transactions[[#This Row],[Amount]],-Transactions[[#This Row],[Amount]])</f>
        <v>-4276.24</v>
      </c>
      <c r="M822">
        <f>IF(Transactions[[#This Row],[Type]]="Income",1,0)</f>
        <v>0</v>
      </c>
    </row>
    <row r="823" spans="1:13" x14ac:dyDescent="0.3">
      <c r="A823" s="2">
        <v>45628</v>
      </c>
      <c r="B823" s="1" t="s">
        <v>694</v>
      </c>
      <c r="C823" t="s">
        <v>6</v>
      </c>
      <c r="D823" t="s">
        <v>33</v>
      </c>
      <c r="E823" t="s">
        <v>8</v>
      </c>
      <c r="F823" s="5">
        <v>2006.27</v>
      </c>
      <c r="G823" t="s">
        <v>23</v>
      </c>
      <c r="H823">
        <f>MONTH(Transactions[[#This Row],[Date]])</f>
        <v>12</v>
      </c>
      <c r="I823" t="str">
        <f>TEXT(Transactions[[#This Row],[Date]],"MMMM")</f>
        <v>December</v>
      </c>
      <c r="J823">
        <f>YEAR(Transactions[[#This Row],[Date]])</f>
        <v>2024</v>
      </c>
      <c r="K823" t="str">
        <f>TEXT(Transactions[[#This Row],[Date]],"MMMM YYYYY")</f>
        <v>December 2024</v>
      </c>
      <c r="L823" s="5">
        <f>IF(Transactions[[#This Row],[Type]]="Income",Transactions[[#This Row],[Amount]],-Transactions[[#This Row],[Amount]])</f>
        <v>-2006.27</v>
      </c>
      <c r="M823">
        <f>IF(Transactions[[#This Row],[Type]]="Income",1,0)</f>
        <v>0</v>
      </c>
    </row>
    <row r="824" spans="1:13" x14ac:dyDescent="0.3">
      <c r="A824" s="2">
        <v>45628</v>
      </c>
      <c r="B824" s="1" t="s">
        <v>695</v>
      </c>
      <c r="C824" t="s">
        <v>6</v>
      </c>
      <c r="D824" t="s">
        <v>16</v>
      </c>
      <c r="E824" t="s">
        <v>17</v>
      </c>
      <c r="F824" s="5">
        <v>3674.01</v>
      </c>
      <c r="G824" t="s">
        <v>9</v>
      </c>
      <c r="H824">
        <f>MONTH(Transactions[[#This Row],[Date]])</f>
        <v>12</v>
      </c>
      <c r="I824" t="str">
        <f>TEXT(Transactions[[#This Row],[Date]],"MMMM")</f>
        <v>December</v>
      </c>
      <c r="J824">
        <f>YEAR(Transactions[[#This Row],[Date]])</f>
        <v>2024</v>
      </c>
      <c r="K824" t="str">
        <f>TEXT(Transactions[[#This Row],[Date]],"MMMM YYYYY")</f>
        <v>December 2024</v>
      </c>
      <c r="L824" s="5">
        <f>IF(Transactions[[#This Row],[Type]]="Income",Transactions[[#This Row],[Amount]],-Transactions[[#This Row],[Amount]])</f>
        <v>-3674.01</v>
      </c>
      <c r="M824">
        <f>IF(Transactions[[#This Row],[Type]]="Income",1,0)</f>
        <v>0</v>
      </c>
    </row>
    <row r="825" spans="1:13" x14ac:dyDescent="0.3">
      <c r="A825" s="2">
        <v>45628</v>
      </c>
      <c r="B825" s="1" t="s">
        <v>40</v>
      </c>
      <c r="C825" t="s">
        <v>6</v>
      </c>
      <c r="D825" t="s">
        <v>16</v>
      </c>
      <c r="E825" t="s">
        <v>32</v>
      </c>
      <c r="F825" s="5">
        <v>3130.6</v>
      </c>
      <c r="G825" t="s">
        <v>19</v>
      </c>
      <c r="H825">
        <f>MONTH(Transactions[[#This Row],[Date]])</f>
        <v>12</v>
      </c>
      <c r="I825" t="str">
        <f>TEXT(Transactions[[#This Row],[Date]],"MMMM")</f>
        <v>December</v>
      </c>
      <c r="J825">
        <f>YEAR(Transactions[[#This Row],[Date]])</f>
        <v>2024</v>
      </c>
      <c r="K825" t="str">
        <f>TEXT(Transactions[[#This Row],[Date]],"MMMM YYYYY")</f>
        <v>December 2024</v>
      </c>
      <c r="L825" s="5">
        <f>IF(Transactions[[#This Row],[Type]]="Income",Transactions[[#This Row],[Amount]],-Transactions[[#This Row],[Amount]])</f>
        <v>-3130.6</v>
      </c>
      <c r="M825">
        <f>IF(Transactions[[#This Row],[Type]]="Income",1,0)</f>
        <v>0</v>
      </c>
    </row>
    <row r="826" spans="1:13" x14ac:dyDescent="0.3">
      <c r="A826" s="2">
        <v>45629</v>
      </c>
      <c r="B826" s="1" t="s">
        <v>242</v>
      </c>
      <c r="C826" t="s">
        <v>6</v>
      </c>
      <c r="D826" t="s">
        <v>35</v>
      </c>
      <c r="E826" t="s">
        <v>18</v>
      </c>
      <c r="F826" s="5">
        <v>850.27</v>
      </c>
      <c r="G826" t="s">
        <v>23</v>
      </c>
      <c r="H826">
        <f>MONTH(Transactions[[#This Row],[Date]])</f>
        <v>12</v>
      </c>
      <c r="I826" t="str">
        <f>TEXT(Transactions[[#This Row],[Date]],"MMMM")</f>
        <v>December</v>
      </c>
      <c r="J826">
        <f>YEAR(Transactions[[#This Row],[Date]])</f>
        <v>2024</v>
      </c>
      <c r="K826" t="str">
        <f>TEXT(Transactions[[#This Row],[Date]],"MMMM YYYYY")</f>
        <v>December 2024</v>
      </c>
      <c r="L826" s="5">
        <f>IF(Transactions[[#This Row],[Type]]="Income",Transactions[[#This Row],[Amount]],-Transactions[[#This Row],[Amount]])</f>
        <v>-850.27</v>
      </c>
      <c r="M826">
        <f>IF(Transactions[[#This Row],[Type]]="Income",1,0)</f>
        <v>0</v>
      </c>
    </row>
    <row r="827" spans="1:13" x14ac:dyDescent="0.3">
      <c r="A827" s="2">
        <v>45629</v>
      </c>
      <c r="B827" s="1" t="s">
        <v>444</v>
      </c>
      <c r="C827" t="s">
        <v>6</v>
      </c>
      <c r="D827" t="s">
        <v>7</v>
      </c>
      <c r="E827" t="s">
        <v>11</v>
      </c>
      <c r="F827" s="5">
        <v>1274.33</v>
      </c>
      <c r="G827" t="s">
        <v>9</v>
      </c>
      <c r="H827">
        <f>MONTH(Transactions[[#This Row],[Date]])</f>
        <v>12</v>
      </c>
      <c r="I827" t="str">
        <f>TEXT(Transactions[[#This Row],[Date]],"MMMM")</f>
        <v>December</v>
      </c>
      <c r="J827">
        <f>YEAR(Transactions[[#This Row],[Date]])</f>
        <v>2024</v>
      </c>
      <c r="K827" t="str">
        <f>TEXT(Transactions[[#This Row],[Date]],"MMMM YYYYY")</f>
        <v>December 2024</v>
      </c>
      <c r="L827" s="5">
        <f>IF(Transactions[[#This Row],[Type]]="Income",Transactions[[#This Row],[Amount]],-Transactions[[#This Row],[Amount]])</f>
        <v>-1274.33</v>
      </c>
      <c r="M827">
        <f>IF(Transactions[[#This Row],[Type]]="Income",1,0)</f>
        <v>0</v>
      </c>
    </row>
    <row r="828" spans="1:13" x14ac:dyDescent="0.3">
      <c r="A828" s="2">
        <v>45630</v>
      </c>
      <c r="B828" s="1" t="s">
        <v>486</v>
      </c>
      <c r="C828" t="s">
        <v>6</v>
      </c>
      <c r="D828" t="s">
        <v>34</v>
      </c>
      <c r="E828" t="s">
        <v>8</v>
      </c>
      <c r="F828" s="5">
        <v>4802.83</v>
      </c>
      <c r="G828" t="s">
        <v>19</v>
      </c>
      <c r="H828">
        <f>MONTH(Transactions[[#This Row],[Date]])</f>
        <v>12</v>
      </c>
      <c r="I828" t="str">
        <f>TEXT(Transactions[[#This Row],[Date]],"MMMM")</f>
        <v>December</v>
      </c>
      <c r="J828">
        <f>YEAR(Transactions[[#This Row],[Date]])</f>
        <v>2024</v>
      </c>
      <c r="K828" t="str">
        <f>TEXT(Transactions[[#This Row],[Date]],"MMMM YYYYY")</f>
        <v>December 2024</v>
      </c>
      <c r="L828" s="5">
        <f>IF(Transactions[[#This Row],[Type]]="Income",Transactions[[#This Row],[Amount]],-Transactions[[#This Row],[Amount]])</f>
        <v>-4802.83</v>
      </c>
      <c r="M828">
        <f>IF(Transactions[[#This Row],[Type]]="Income",1,0)</f>
        <v>0</v>
      </c>
    </row>
    <row r="829" spans="1:13" x14ac:dyDescent="0.3">
      <c r="A829" s="2">
        <v>45630</v>
      </c>
      <c r="B829" s="1" t="s">
        <v>564</v>
      </c>
      <c r="C829" t="s">
        <v>6</v>
      </c>
      <c r="D829" t="s">
        <v>16</v>
      </c>
      <c r="E829" t="s">
        <v>20</v>
      </c>
      <c r="F829" s="5">
        <v>1916.08</v>
      </c>
      <c r="G829" t="s">
        <v>23</v>
      </c>
      <c r="H829">
        <f>MONTH(Transactions[[#This Row],[Date]])</f>
        <v>12</v>
      </c>
      <c r="I829" t="str">
        <f>TEXT(Transactions[[#This Row],[Date]],"MMMM")</f>
        <v>December</v>
      </c>
      <c r="J829">
        <f>YEAR(Transactions[[#This Row],[Date]])</f>
        <v>2024</v>
      </c>
      <c r="K829" t="str">
        <f>TEXT(Transactions[[#This Row],[Date]],"MMMM YYYYY")</f>
        <v>December 2024</v>
      </c>
      <c r="L829" s="5">
        <f>IF(Transactions[[#This Row],[Type]]="Income",Transactions[[#This Row],[Amount]],-Transactions[[#This Row],[Amount]])</f>
        <v>-1916.08</v>
      </c>
      <c r="M829">
        <f>IF(Transactions[[#This Row],[Type]]="Income",1,0)</f>
        <v>0</v>
      </c>
    </row>
    <row r="830" spans="1:13" x14ac:dyDescent="0.3">
      <c r="A830" s="2">
        <v>45630</v>
      </c>
      <c r="B830" s="1" t="s">
        <v>551</v>
      </c>
      <c r="C830" t="s">
        <v>6</v>
      </c>
      <c r="D830" t="s">
        <v>7</v>
      </c>
      <c r="E830" t="s">
        <v>32</v>
      </c>
      <c r="F830" s="5">
        <v>3035.17</v>
      </c>
      <c r="G830" t="s">
        <v>9</v>
      </c>
      <c r="H830">
        <f>MONTH(Transactions[[#This Row],[Date]])</f>
        <v>12</v>
      </c>
      <c r="I830" t="str">
        <f>TEXT(Transactions[[#This Row],[Date]],"MMMM")</f>
        <v>December</v>
      </c>
      <c r="J830">
        <f>YEAR(Transactions[[#This Row],[Date]])</f>
        <v>2024</v>
      </c>
      <c r="K830" t="str">
        <f>TEXT(Transactions[[#This Row],[Date]],"MMMM YYYYY")</f>
        <v>December 2024</v>
      </c>
      <c r="L830" s="5">
        <f>IF(Transactions[[#This Row],[Type]]="Income",Transactions[[#This Row],[Amount]],-Transactions[[#This Row],[Amount]])</f>
        <v>-3035.17</v>
      </c>
      <c r="M830">
        <f>IF(Transactions[[#This Row],[Type]]="Income",1,0)</f>
        <v>0</v>
      </c>
    </row>
    <row r="831" spans="1:13" x14ac:dyDescent="0.3">
      <c r="A831" s="2">
        <v>45631</v>
      </c>
      <c r="B831" s="1" t="s">
        <v>696</v>
      </c>
      <c r="C831" t="s">
        <v>6</v>
      </c>
      <c r="D831" t="s">
        <v>7</v>
      </c>
      <c r="E831" t="s">
        <v>20</v>
      </c>
      <c r="F831" s="5">
        <v>1149.28</v>
      </c>
      <c r="G831" t="s">
        <v>23</v>
      </c>
      <c r="H831">
        <f>MONTH(Transactions[[#This Row],[Date]])</f>
        <v>12</v>
      </c>
      <c r="I831" t="str">
        <f>TEXT(Transactions[[#This Row],[Date]],"MMMM")</f>
        <v>December</v>
      </c>
      <c r="J831">
        <f>YEAR(Transactions[[#This Row],[Date]])</f>
        <v>2024</v>
      </c>
      <c r="K831" t="str">
        <f>TEXT(Transactions[[#This Row],[Date]],"MMMM YYYYY")</f>
        <v>December 2024</v>
      </c>
      <c r="L831" s="5">
        <f>IF(Transactions[[#This Row],[Type]]="Income",Transactions[[#This Row],[Amount]],-Transactions[[#This Row],[Amount]])</f>
        <v>-1149.28</v>
      </c>
      <c r="M831">
        <f>IF(Transactions[[#This Row],[Type]]="Income",1,0)</f>
        <v>0</v>
      </c>
    </row>
    <row r="832" spans="1:13" x14ac:dyDescent="0.3">
      <c r="A832" s="2">
        <v>45631</v>
      </c>
      <c r="B832" s="1" t="s">
        <v>249</v>
      </c>
      <c r="C832" t="s">
        <v>6</v>
      </c>
      <c r="D832" t="s">
        <v>16</v>
      </c>
      <c r="E832" t="s">
        <v>29</v>
      </c>
      <c r="F832" s="5">
        <v>3657.86</v>
      </c>
      <c r="G832" t="s">
        <v>12</v>
      </c>
      <c r="H832">
        <f>MONTH(Transactions[[#This Row],[Date]])</f>
        <v>12</v>
      </c>
      <c r="I832" t="str">
        <f>TEXT(Transactions[[#This Row],[Date]],"MMMM")</f>
        <v>December</v>
      </c>
      <c r="J832">
        <f>YEAR(Transactions[[#This Row],[Date]])</f>
        <v>2024</v>
      </c>
      <c r="K832" t="str">
        <f>TEXT(Transactions[[#This Row],[Date]],"MMMM YYYYY")</f>
        <v>December 2024</v>
      </c>
      <c r="L832" s="5">
        <f>IF(Transactions[[#This Row],[Type]]="Income",Transactions[[#This Row],[Amount]],-Transactions[[#This Row],[Amount]])</f>
        <v>-3657.86</v>
      </c>
      <c r="M832">
        <f>IF(Transactions[[#This Row],[Type]]="Income",1,0)</f>
        <v>0</v>
      </c>
    </row>
    <row r="833" spans="1:13" x14ac:dyDescent="0.3">
      <c r="A833" s="2">
        <v>45632</v>
      </c>
      <c r="B833" s="1" t="s">
        <v>59</v>
      </c>
      <c r="C833" t="s">
        <v>6</v>
      </c>
      <c r="D833" t="s">
        <v>34</v>
      </c>
      <c r="E833" t="s">
        <v>27</v>
      </c>
      <c r="F833" s="5">
        <v>4511.8500000000004</v>
      </c>
      <c r="G833" t="s">
        <v>19</v>
      </c>
      <c r="H833">
        <f>MONTH(Transactions[[#This Row],[Date]])</f>
        <v>12</v>
      </c>
      <c r="I833" t="str">
        <f>TEXT(Transactions[[#This Row],[Date]],"MMMM")</f>
        <v>December</v>
      </c>
      <c r="J833">
        <f>YEAR(Transactions[[#This Row],[Date]])</f>
        <v>2024</v>
      </c>
      <c r="K833" t="str">
        <f>TEXT(Transactions[[#This Row],[Date]],"MMMM YYYYY")</f>
        <v>December 2024</v>
      </c>
      <c r="L833" s="5">
        <f>IF(Transactions[[#This Row],[Type]]="Income",Transactions[[#This Row],[Amount]],-Transactions[[#This Row],[Amount]])</f>
        <v>-4511.8500000000004</v>
      </c>
      <c r="M833">
        <f>IF(Transactions[[#This Row],[Type]]="Income",1,0)</f>
        <v>0</v>
      </c>
    </row>
    <row r="834" spans="1:13" x14ac:dyDescent="0.3">
      <c r="A834" s="2">
        <v>45632</v>
      </c>
      <c r="B834" s="1" t="s">
        <v>482</v>
      </c>
      <c r="C834" t="s">
        <v>6</v>
      </c>
      <c r="D834" t="s">
        <v>24</v>
      </c>
      <c r="E834" t="s">
        <v>21</v>
      </c>
      <c r="F834" s="5">
        <v>2043.68</v>
      </c>
      <c r="G834" t="s">
        <v>23</v>
      </c>
      <c r="H834">
        <f>MONTH(Transactions[[#This Row],[Date]])</f>
        <v>12</v>
      </c>
      <c r="I834" t="str">
        <f>TEXT(Transactions[[#This Row],[Date]],"MMMM")</f>
        <v>December</v>
      </c>
      <c r="J834">
        <f>YEAR(Transactions[[#This Row],[Date]])</f>
        <v>2024</v>
      </c>
      <c r="K834" t="str">
        <f>TEXT(Transactions[[#This Row],[Date]],"MMMM YYYYY")</f>
        <v>December 2024</v>
      </c>
      <c r="L834" s="5">
        <f>IF(Transactions[[#This Row],[Type]]="Income",Transactions[[#This Row],[Amount]],-Transactions[[#This Row],[Amount]])</f>
        <v>-2043.68</v>
      </c>
      <c r="M834">
        <f>IF(Transactions[[#This Row],[Type]]="Income",1,0)</f>
        <v>0</v>
      </c>
    </row>
    <row r="835" spans="1:13" x14ac:dyDescent="0.3">
      <c r="A835" s="2">
        <v>45633</v>
      </c>
      <c r="B835" s="1" t="s">
        <v>526</v>
      </c>
      <c r="C835" t="s">
        <v>6</v>
      </c>
      <c r="D835" t="s">
        <v>26</v>
      </c>
      <c r="E835" t="s">
        <v>30</v>
      </c>
      <c r="F835" s="5">
        <v>3948.37</v>
      </c>
      <c r="G835" t="s">
        <v>23</v>
      </c>
      <c r="H835">
        <f>MONTH(Transactions[[#This Row],[Date]])</f>
        <v>12</v>
      </c>
      <c r="I835" t="str">
        <f>TEXT(Transactions[[#This Row],[Date]],"MMMM")</f>
        <v>December</v>
      </c>
      <c r="J835">
        <f>YEAR(Transactions[[#This Row],[Date]])</f>
        <v>2024</v>
      </c>
      <c r="K835" t="str">
        <f>TEXT(Transactions[[#This Row],[Date]],"MMMM YYYYY")</f>
        <v>December 2024</v>
      </c>
      <c r="L835" s="5">
        <f>IF(Transactions[[#This Row],[Type]]="Income",Transactions[[#This Row],[Amount]],-Transactions[[#This Row],[Amount]])</f>
        <v>-3948.37</v>
      </c>
      <c r="M835">
        <f>IF(Transactions[[#This Row],[Type]]="Income",1,0)</f>
        <v>0</v>
      </c>
    </row>
    <row r="836" spans="1:13" x14ac:dyDescent="0.3">
      <c r="A836" s="2">
        <v>45633</v>
      </c>
      <c r="B836" s="1" t="s">
        <v>697</v>
      </c>
      <c r="C836" t="s">
        <v>6</v>
      </c>
      <c r="D836" t="s">
        <v>16</v>
      </c>
      <c r="E836" t="s">
        <v>17</v>
      </c>
      <c r="F836" s="5">
        <v>335.63</v>
      </c>
      <c r="G836" t="s">
        <v>12</v>
      </c>
      <c r="H836">
        <f>MONTH(Transactions[[#This Row],[Date]])</f>
        <v>12</v>
      </c>
      <c r="I836" t="str">
        <f>TEXT(Transactions[[#This Row],[Date]],"MMMM")</f>
        <v>December</v>
      </c>
      <c r="J836">
        <f>YEAR(Transactions[[#This Row],[Date]])</f>
        <v>2024</v>
      </c>
      <c r="K836" t="str">
        <f>TEXT(Transactions[[#This Row],[Date]],"MMMM YYYYY")</f>
        <v>December 2024</v>
      </c>
      <c r="L836" s="5">
        <f>IF(Transactions[[#This Row],[Type]]="Income",Transactions[[#This Row],[Amount]],-Transactions[[#This Row],[Amount]])</f>
        <v>-335.63</v>
      </c>
      <c r="M836">
        <f>IF(Transactions[[#This Row],[Type]]="Income",1,0)</f>
        <v>0</v>
      </c>
    </row>
    <row r="837" spans="1:13" x14ac:dyDescent="0.3">
      <c r="A837" s="2">
        <v>45633</v>
      </c>
      <c r="B837" s="1" t="s">
        <v>698</v>
      </c>
      <c r="C837" t="s">
        <v>6</v>
      </c>
      <c r="D837" t="s">
        <v>26</v>
      </c>
      <c r="E837" t="s">
        <v>29</v>
      </c>
      <c r="F837" s="5">
        <v>1890.03</v>
      </c>
      <c r="G837" t="s">
        <v>23</v>
      </c>
      <c r="H837">
        <f>MONTH(Transactions[[#This Row],[Date]])</f>
        <v>12</v>
      </c>
      <c r="I837" t="str">
        <f>TEXT(Transactions[[#This Row],[Date]],"MMMM")</f>
        <v>December</v>
      </c>
      <c r="J837">
        <f>YEAR(Transactions[[#This Row],[Date]])</f>
        <v>2024</v>
      </c>
      <c r="K837" t="str">
        <f>TEXT(Transactions[[#This Row],[Date]],"MMMM YYYYY")</f>
        <v>December 2024</v>
      </c>
      <c r="L837" s="5">
        <f>IF(Transactions[[#This Row],[Type]]="Income",Transactions[[#This Row],[Amount]],-Transactions[[#This Row],[Amount]])</f>
        <v>-1890.03</v>
      </c>
      <c r="M837">
        <f>IF(Transactions[[#This Row],[Type]]="Income",1,0)</f>
        <v>0</v>
      </c>
    </row>
    <row r="838" spans="1:13" x14ac:dyDescent="0.3">
      <c r="A838" s="2">
        <v>45633</v>
      </c>
      <c r="B838" s="1" t="s">
        <v>699</v>
      </c>
      <c r="C838" t="s">
        <v>6</v>
      </c>
      <c r="D838" t="s">
        <v>35</v>
      </c>
      <c r="E838" t="s">
        <v>25</v>
      </c>
      <c r="F838" s="5">
        <v>4966.6099999999997</v>
      </c>
      <c r="G838" t="s">
        <v>23</v>
      </c>
      <c r="H838">
        <f>MONTH(Transactions[[#This Row],[Date]])</f>
        <v>12</v>
      </c>
      <c r="I838" t="str">
        <f>TEXT(Transactions[[#This Row],[Date]],"MMMM")</f>
        <v>December</v>
      </c>
      <c r="J838">
        <f>YEAR(Transactions[[#This Row],[Date]])</f>
        <v>2024</v>
      </c>
      <c r="K838" t="str">
        <f>TEXT(Transactions[[#This Row],[Date]],"MMMM YYYYY")</f>
        <v>December 2024</v>
      </c>
      <c r="L838" s="5">
        <f>IF(Transactions[[#This Row],[Type]]="Income",Transactions[[#This Row],[Amount]],-Transactions[[#This Row],[Amount]])</f>
        <v>-4966.6099999999997</v>
      </c>
      <c r="M838">
        <f>IF(Transactions[[#This Row],[Type]]="Income",1,0)</f>
        <v>0</v>
      </c>
    </row>
    <row r="839" spans="1:13" x14ac:dyDescent="0.3">
      <c r="A839" s="2">
        <v>45634</v>
      </c>
      <c r="B839" s="1" t="s">
        <v>403</v>
      </c>
      <c r="C839" t="s">
        <v>6</v>
      </c>
      <c r="D839" t="s">
        <v>26</v>
      </c>
      <c r="E839" t="s">
        <v>8</v>
      </c>
      <c r="F839" s="5">
        <v>2107.2399999999998</v>
      </c>
      <c r="G839" t="s">
        <v>9</v>
      </c>
      <c r="H839">
        <f>MONTH(Transactions[[#This Row],[Date]])</f>
        <v>12</v>
      </c>
      <c r="I839" t="str">
        <f>TEXT(Transactions[[#This Row],[Date]],"MMMM")</f>
        <v>December</v>
      </c>
      <c r="J839">
        <f>YEAR(Transactions[[#This Row],[Date]])</f>
        <v>2024</v>
      </c>
      <c r="K839" t="str">
        <f>TEXT(Transactions[[#This Row],[Date]],"MMMM YYYYY")</f>
        <v>December 2024</v>
      </c>
      <c r="L839" s="5">
        <f>IF(Transactions[[#This Row],[Type]]="Income",Transactions[[#This Row],[Amount]],-Transactions[[#This Row],[Amount]])</f>
        <v>-2107.2399999999998</v>
      </c>
      <c r="M839">
        <f>IF(Transactions[[#This Row],[Type]]="Income",1,0)</f>
        <v>0</v>
      </c>
    </row>
    <row r="840" spans="1:13" x14ac:dyDescent="0.3">
      <c r="A840" s="2">
        <v>45635</v>
      </c>
      <c r="B840" s="1" t="s">
        <v>175</v>
      </c>
      <c r="C840" t="s">
        <v>6</v>
      </c>
      <c r="D840" t="s">
        <v>33</v>
      </c>
      <c r="E840" t="s">
        <v>27</v>
      </c>
      <c r="F840" s="5">
        <v>4595.28</v>
      </c>
      <c r="G840" t="s">
        <v>23</v>
      </c>
      <c r="H840">
        <f>MONTH(Transactions[[#This Row],[Date]])</f>
        <v>12</v>
      </c>
      <c r="I840" t="str">
        <f>TEXT(Transactions[[#This Row],[Date]],"MMMM")</f>
        <v>December</v>
      </c>
      <c r="J840">
        <f>YEAR(Transactions[[#This Row],[Date]])</f>
        <v>2024</v>
      </c>
      <c r="K840" t="str">
        <f>TEXT(Transactions[[#This Row],[Date]],"MMMM YYYYY")</f>
        <v>December 2024</v>
      </c>
      <c r="L840" s="5">
        <f>IF(Transactions[[#This Row],[Type]]="Income",Transactions[[#This Row],[Amount]],-Transactions[[#This Row],[Amount]])</f>
        <v>-4595.28</v>
      </c>
      <c r="M840">
        <f>IF(Transactions[[#This Row],[Type]]="Income",1,0)</f>
        <v>0</v>
      </c>
    </row>
    <row r="841" spans="1:13" x14ac:dyDescent="0.3">
      <c r="A841" s="2">
        <v>45635</v>
      </c>
      <c r="B841" s="1" t="s">
        <v>630</v>
      </c>
      <c r="C841" t="s">
        <v>6</v>
      </c>
      <c r="D841" t="s">
        <v>16</v>
      </c>
      <c r="E841" t="s">
        <v>8</v>
      </c>
      <c r="F841" s="5">
        <v>1143.22</v>
      </c>
      <c r="G841" t="s">
        <v>9</v>
      </c>
      <c r="H841">
        <f>MONTH(Transactions[[#This Row],[Date]])</f>
        <v>12</v>
      </c>
      <c r="I841" t="str">
        <f>TEXT(Transactions[[#This Row],[Date]],"MMMM")</f>
        <v>December</v>
      </c>
      <c r="J841">
        <f>YEAR(Transactions[[#This Row],[Date]])</f>
        <v>2024</v>
      </c>
      <c r="K841" t="str">
        <f>TEXT(Transactions[[#This Row],[Date]],"MMMM YYYYY")</f>
        <v>December 2024</v>
      </c>
      <c r="L841" s="5">
        <f>IF(Transactions[[#This Row],[Type]]="Income",Transactions[[#This Row],[Amount]],-Transactions[[#This Row],[Amount]])</f>
        <v>-1143.22</v>
      </c>
      <c r="M841">
        <f>IF(Transactions[[#This Row],[Type]]="Income",1,0)</f>
        <v>0</v>
      </c>
    </row>
    <row r="842" spans="1:13" x14ac:dyDescent="0.3">
      <c r="A842" s="2">
        <v>45636</v>
      </c>
      <c r="B842" s="1" t="s">
        <v>99</v>
      </c>
      <c r="C842" t="s">
        <v>6</v>
      </c>
      <c r="D842" t="s">
        <v>16</v>
      </c>
      <c r="E842" t="s">
        <v>30</v>
      </c>
      <c r="F842" s="5">
        <v>783.48</v>
      </c>
      <c r="G842" t="s">
        <v>23</v>
      </c>
      <c r="H842">
        <f>MONTH(Transactions[[#This Row],[Date]])</f>
        <v>12</v>
      </c>
      <c r="I842" t="str">
        <f>TEXT(Transactions[[#This Row],[Date]],"MMMM")</f>
        <v>December</v>
      </c>
      <c r="J842">
        <f>YEAR(Transactions[[#This Row],[Date]])</f>
        <v>2024</v>
      </c>
      <c r="K842" t="str">
        <f>TEXT(Transactions[[#This Row],[Date]],"MMMM YYYYY")</f>
        <v>December 2024</v>
      </c>
      <c r="L842" s="5">
        <f>IF(Transactions[[#This Row],[Type]]="Income",Transactions[[#This Row],[Amount]],-Transactions[[#This Row],[Amount]])</f>
        <v>-783.48</v>
      </c>
      <c r="M842">
        <f>IF(Transactions[[#This Row],[Type]]="Income",1,0)</f>
        <v>0</v>
      </c>
    </row>
    <row r="843" spans="1:13" x14ac:dyDescent="0.3">
      <c r="A843" s="2">
        <v>45637</v>
      </c>
      <c r="B843" s="1" t="s">
        <v>97</v>
      </c>
      <c r="C843" t="s">
        <v>6</v>
      </c>
      <c r="D843" t="s">
        <v>28</v>
      </c>
      <c r="E843" t="s">
        <v>11</v>
      </c>
      <c r="F843" s="5">
        <v>2929.03</v>
      </c>
      <c r="G843" t="s">
        <v>12</v>
      </c>
      <c r="H843">
        <f>MONTH(Transactions[[#This Row],[Date]])</f>
        <v>12</v>
      </c>
      <c r="I843" t="str">
        <f>TEXT(Transactions[[#This Row],[Date]],"MMMM")</f>
        <v>December</v>
      </c>
      <c r="J843">
        <f>YEAR(Transactions[[#This Row],[Date]])</f>
        <v>2024</v>
      </c>
      <c r="K843" t="str">
        <f>TEXT(Transactions[[#This Row],[Date]],"MMMM YYYYY")</f>
        <v>December 2024</v>
      </c>
      <c r="L843" s="5">
        <f>IF(Transactions[[#This Row],[Type]]="Income",Transactions[[#This Row],[Amount]],-Transactions[[#This Row],[Amount]])</f>
        <v>-2929.03</v>
      </c>
      <c r="M843">
        <f>IF(Transactions[[#This Row],[Type]]="Income",1,0)</f>
        <v>0</v>
      </c>
    </row>
    <row r="844" spans="1:13" x14ac:dyDescent="0.3">
      <c r="A844" s="2">
        <v>45638</v>
      </c>
      <c r="B844" s="1" t="s">
        <v>591</v>
      </c>
      <c r="C844" t="s">
        <v>6</v>
      </c>
      <c r="D844" t="s">
        <v>10</v>
      </c>
      <c r="E844" t="s">
        <v>11</v>
      </c>
      <c r="F844" s="5">
        <v>2512.8200000000002</v>
      </c>
      <c r="G844" t="s">
        <v>23</v>
      </c>
      <c r="H844">
        <f>MONTH(Transactions[[#This Row],[Date]])</f>
        <v>12</v>
      </c>
      <c r="I844" t="str">
        <f>TEXT(Transactions[[#This Row],[Date]],"MMMM")</f>
        <v>December</v>
      </c>
      <c r="J844">
        <f>YEAR(Transactions[[#This Row],[Date]])</f>
        <v>2024</v>
      </c>
      <c r="K844" t="str">
        <f>TEXT(Transactions[[#This Row],[Date]],"MMMM YYYYY")</f>
        <v>December 2024</v>
      </c>
      <c r="L844" s="5">
        <f>IF(Transactions[[#This Row],[Type]]="Income",Transactions[[#This Row],[Amount]],-Transactions[[#This Row],[Amount]])</f>
        <v>-2512.8200000000002</v>
      </c>
      <c r="M844">
        <f>IF(Transactions[[#This Row],[Type]]="Income",1,0)</f>
        <v>0</v>
      </c>
    </row>
    <row r="845" spans="1:13" x14ac:dyDescent="0.3">
      <c r="A845" s="2">
        <v>45638</v>
      </c>
      <c r="B845" s="1" t="s">
        <v>447</v>
      </c>
      <c r="C845" t="s">
        <v>6</v>
      </c>
      <c r="D845" t="s">
        <v>10</v>
      </c>
      <c r="E845" t="s">
        <v>20</v>
      </c>
      <c r="F845" s="5">
        <v>2126.27</v>
      </c>
      <c r="G845" t="s">
        <v>23</v>
      </c>
      <c r="H845">
        <f>MONTH(Transactions[[#This Row],[Date]])</f>
        <v>12</v>
      </c>
      <c r="I845" t="str">
        <f>TEXT(Transactions[[#This Row],[Date]],"MMMM")</f>
        <v>December</v>
      </c>
      <c r="J845">
        <f>YEAR(Transactions[[#This Row],[Date]])</f>
        <v>2024</v>
      </c>
      <c r="K845" t="str">
        <f>TEXT(Transactions[[#This Row],[Date]],"MMMM YYYYY")</f>
        <v>December 2024</v>
      </c>
      <c r="L845" s="5">
        <f>IF(Transactions[[#This Row],[Type]]="Income",Transactions[[#This Row],[Amount]],-Transactions[[#This Row],[Amount]])</f>
        <v>-2126.27</v>
      </c>
      <c r="M845">
        <f>IF(Transactions[[#This Row],[Type]]="Income",1,0)</f>
        <v>0</v>
      </c>
    </row>
    <row r="846" spans="1:13" x14ac:dyDescent="0.3">
      <c r="A846" s="2">
        <v>45638</v>
      </c>
      <c r="B846" s="1" t="s">
        <v>504</v>
      </c>
      <c r="C846" t="s">
        <v>6</v>
      </c>
      <c r="D846" t="s">
        <v>28</v>
      </c>
      <c r="E846" t="s">
        <v>29</v>
      </c>
      <c r="F846" s="5">
        <v>4475.7700000000004</v>
      </c>
      <c r="G846" t="s">
        <v>12</v>
      </c>
      <c r="H846">
        <f>MONTH(Transactions[[#This Row],[Date]])</f>
        <v>12</v>
      </c>
      <c r="I846" t="str">
        <f>TEXT(Transactions[[#This Row],[Date]],"MMMM")</f>
        <v>December</v>
      </c>
      <c r="J846">
        <f>YEAR(Transactions[[#This Row],[Date]])</f>
        <v>2024</v>
      </c>
      <c r="K846" t="str">
        <f>TEXT(Transactions[[#This Row],[Date]],"MMMM YYYYY")</f>
        <v>December 2024</v>
      </c>
      <c r="L846" s="5">
        <f>IF(Transactions[[#This Row],[Type]]="Income",Transactions[[#This Row],[Amount]],-Transactions[[#This Row],[Amount]])</f>
        <v>-4475.7700000000004</v>
      </c>
      <c r="M846">
        <f>IF(Transactions[[#This Row],[Type]]="Income",1,0)</f>
        <v>0</v>
      </c>
    </row>
    <row r="847" spans="1:13" x14ac:dyDescent="0.3">
      <c r="A847" s="2">
        <v>45638</v>
      </c>
      <c r="B847" s="1" t="s">
        <v>592</v>
      </c>
      <c r="C847" t="s">
        <v>6</v>
      </c>
      <c r="D847" t="s">
        <v>26</v>
      </c>
      <c r="E847" t="s">
        <v>17</v>
      </c>
      <c r="F847" s="5">
        <v>1665.38</v>
      </c>
      <c r="G847" t="s">
        <v>12</v>
      </c>
      <c r="H847">
        <f>MONTH(Transactions[[#This Row],[Date]])</f>
        <v>12</v>
      </c>
      <c r="I847" t="str">
        <f>TEXT(Transactions[[#This Row],[Date]],"MMMM")</f>
        <v>December</v>
      </c>
      <c r="J847">
        <f>YEAR(Transactions[[#This Row],[Date]])</f>
        <v>2024</v>
      </c>
      <c r="K847" t="str">
        <f>TEXT(Transactions[[#This Row],[Date]],"MMMM YYYYY")</f>
        <v>December 2024</v>
      </c>
      <c r="L847" s="5">
        <f>IF(Transactions[[#This Row],[Type]]="Income",Transactions[[#This Row],[Amount]],-Transactions[[#This Row],[Amount]])</f>
        <v>-1665.38</v>
      </c>
      <c r="M847">
        <f>IF(Transactions[[#This Row],[Type]]="Income",1,0)</f>
        <v>0</v>
      </c>
    </row>
    <row r="848" spans="1:13" x14ac:dyDescent="0.3">
      <c r="A848" s="2">
        <v>45639</v>
      </c>
      <c r="B848" s="1" t="s">
        <v>51</v>
      </c>
      <c r="C848" t="s">
        <v>6</v>
      </c>
      <c r="D848" t="s">
        <v>26</v>
      </c>
      <c r="E848" t="s">
        <v>21</v>
      </c>
      <c r="F848" s="5">
        <v>1513.69</v>
      </c>
      <c r="G848" t="s">
        <v>23</v>
      </c>
      <c r="H848">
        <f>MONTH(Transactions[[#This Row],[Date]])</f>
        <v>12</v>
      </c>
      <c r="I848" t="str">
        <f>TEXT(Transactions[[#This Row],[Date]],"MMMM")</f>
        <v>December</v>
      </c>
      <c r="J848">
        <f>YEAR(Transactions[[#This Row],[Date]])</f>
        <v>2024</v>
      </c>
      <c r="K848" t="str">
        <f>TEXT(Transactions[[#This Row],[Date]],"MMMM YYYYY")</f>
        <v>December 2024</v>
      </c>
      <c r="L848" s="5">
        <f>IF(Transactions[[#This Row],[Type]]="Income",Transactions[[#This Row],[Amount]],-Transactions[[#This Row],[Amount]])</f>
        <v>-1513.69</v>
      </c>
      <c r="M848">
        <f>IF(Transactions[[#This Row],[Type]]="Income",1,0)</f>
        <v>0</v>
      </c>
    </row>
    <row r="849" spans="1:13" x14ac:dyDescent="0.3">
      <c r="A849" s="2">
        <v>45640</v>
      </c>
      <c r="B849" s="1" t="s">
        <v>510</v>
      </c>
      <c r="C849" t="s">
        <v>6</v>
      </c>
      <c r="D849" t="s">
        <v>7</v>
      </c>
      <c r="E849" t="s">
        <v>18</v>
      </c>
      <c r="F849" s="5">
        <v>285.82</v>
      </c>
      <c r="G849" t="s">
        <v>23</v>
      </c>
      <c r="H849">
        <f>MONTH(Transactions[[#This Row],[Date]])</f>
        <v>12</v>
      </c>
      <c r="I849" t="str">
        <f>TEXT(Transactions[[#This Row],[Date]],"MMMM")</f>
        <v>December</v>
      </c>
      <c r="J849">
        <f>YEAR(Transactions[[#This Row],[Date]])</f>
        <v>2024</v>
      </c>
      <c r="K849" t="str">
        <f>TEXT(Transactions[[#This Row],[Date]],"MMMM YYYYY")</f>
        <v>December 2024</v>
      </c>
      <c r="L849" s="5">
        <f>IF(Transactions[[#This Row],[Type]]="Income",Transactions[[#This Row],[Amount]],-Transactions[[#This Row],[Amount]])</f>
        <v>-285.82</v>
      </c>
      <c r="M849">
        <f>IF(Transactions[[#This Row],[Type]]="Income",1,0)</f>
        <v>0</v>
      </c>
    </row>
    <row r="850" spans="1:13" x14ac:dyDescent="0.3">
      <c r="A850" s="2">
        <v>45640</v>
      </c>
      <c r="B850" s="1" t="s">
        <v>465</v>
      </c>
      <c r="C850" t="s">
        <v>6</v>
      </c>
      <c r="D850" t="s">
        <v>33</v>
      </c>
      <c r="E850" t="s">
        <v>20</v>
      </c>
      <c r="F850" s="5">
        <v>2327.0100000000002</v>
      </c>
      <c r="G850" t="s">
        <v>12</v>
      </c>
      <c r="H850">
        <f>MONTH(Transactions[[#This Row],[Date]])</f>
        <v>12</v>
      </c>
      <c r="I850" t="str">
        <f>TEXT(Transactions[[#This Row],[Date]],"MMMM")</f>
        <v>December</v>
      </c>
      <c r="J850">
        <f>YEAR(Transactions[[#This Row],[Date]])</f>
        <v>2024</v>
      </c>
      <c r="K850" t="str">
        <f>TEXT(Transactions[[#This Row],[Date]],"MMMM YYYYY")</f>
        <v>December 2024</v>
      </c>
      <c r="L850" s="5">
        <f>IF(Transactions[[#This Row],[Type]]="Income",Transactions[[#This Row],[Amount]],-Transactions[[#This Row],[Amount]])</f>
        <v>-2327.0100000000002</v>
      </c>
      <c r="M850">
        <f>IF(Transactions[[#This Row],[Type]]="Income",1,0)</f>
        <v>0</v>
      </c>
    </row>
    <row r="851" spans="1:13" x14ac:dyDescent="0.3">
      <c r="A851" s="2">
        <v>45640</v>
      </c>
      <c r="B851" s="1" t="s">
        <v>107</v>
      </c>
      <c r="C851" t="s">
        <v>6</v>
      </c>
      <c r="D851" t="s">
        <v>16</v>
      </c>
      <c r="E851" t="s">
        <v>21</v>
      </c>
      <c r="F851" s="5">
        <v>1853.55</v>
      </c>
      <c r="G851" t="s">
        <v>19</v>
      </c>
      <c r="H851">
        <f>MONTH(Transactions[[#This Row],[Date]])</f>
        <v>12</v>
      </c>
      <c r="I851" t="str">
        <f>TEXT(Transactions[[#This Row],[Date]],"MMMM")</f>
        <v>December</v>
      </c>
      <c r="J851">
        <f>YEAR(Transactions[[#This Row],[Date]])</f>
        <v>2024</v>
      </c>
      <c r="K851" t="str">
        <f>TEXT(Transactions[[#This Row],[Date]],"MMMM YYYYY")</f>
        <v>December 2024</v>
      </c>
      <c r="L851" s="5">
        <f>IF(Transactions[[#This Row],[Type]]="Income",Transactions[[#This Row],[Amount]],-Transactions[[#This Row],[Amount]])</f>
        <v>-1853.55</v>
      </c>
      <c r="M851">
        <f>IF(Transactions[[#This Row],[Type]]="Income",1,0)</f>
        <v>0</v>
      </c>
    </row>
    <row r="852" spans="1:13" x14ac:dyDescent="0.3">
      <c r="A852" s="2">
        <v>45641</v>
      </c>
      <c r="B852" s="1" t="s">
        <v>537</v>
      </c>
      <c r="C852" t="s">
        <v>6</v>
      </c>
      <c r="D852" t="s">
        <v>7</v>
      </c>
      <c r="E852" t="s">
        <v>18</v>
      </c>
      <c r="F852" s="5">
        <v>3290.52</v>
      </c>
      <c r="G852" t="s">
        <v>12</v>
      </c>
      <c r="H852">
        <f>MONTH(Transactions[[#This Row],[Date]])</f>
        <v>12</v>
      </c>
      <c r="I852" t="str">
        <f>TEXT(Transactions[[#This Row],[Date]],"MMMM")</f>
        <v>December</v>
      </c>
      <c r="J852">
        <f>YEAR(Transactions[[#This Row],[Date]])</f>
        <v>2024</v>
      </c>
      <c r="K852" t="str">
        <f>TEXT(Transactions[[#This Row],[Date]],"MMMM YYYYY")</f>
        <v>December 2024</v>
      </c>
      <c r="L852" s="5">
        <f>IF(Transactions[[#This Row],[Type]]="Income",Transactions[[#This Row],[Amount]],-Transactions[[#This Row],[Amount]])</f>
        <v>-3290.52</v>
      </c>
      <c r="M852">
        <f>IF(Transactions[[#This Row],[Type]]="Income",1,0)</f>
        <v>0</v>
      </c>
    </row>
    <row r="853" spans="1:13" x14ac:dyDescent="0.3">
      <c r="A853" s="2">
        <v>45641</v>
      </c>
      <c r="B853" s="1" t="s">
        <v>483</v>
      </c>
      <c r="C853" t="s">
        <v>6</v>
      </c>
      <c r="D853" t="s">
        <v>26</v>
      </c>
      <c r="E853" t="s">
        <v>30</v>
      </c>
      <c r="F853" s="5">
        <v>2718.52</v>
      </c>
      <c r="G853" t="s">
        <v>23</v>
      </c>
      <c r="H853">
        <f>MONTH(Transactions[[#This Row],[Date]])</f>
        <v>12</v>
      </c>
      <c r="I853" t="str">
        <f>TEXT(Transactions[[#This Row],[Date]],"MMMM")</f>
        <v>December</v>
      </c>
      <c r="J853">
        <f>YEAR(Transactions[[#This Row],[Date]])</f>
        <v>2024</v>
      </c>
      <c r="K853" t="str">
        <f>TEXT(Transactions[[#This Row],[Date]],"MMMM YYYYY")</f>
        <v>December 2024</v>
      </c>
      <c r="L853" s="5">
        <f>IF(Transactions[[#This Row],[Type]]="Income",Transactions[[#This Row],[Amount]],-Transactions[[#This Row],[Amount]])</f>
        <v>-2718.52</v>
      </c>
      <c r="M853">
        <f>IF(Transactions[[#This Row],[Type]]="Income",1,0)</f>
        <v>0</v>
      </c>
    </row>
    <row r="854" spans="1:13" x14ac:dyDescent="0.3">
      <c r="A854" s="2">
        <v>45642</v>
      </c>
      <c r="B854" s="1" t="s">
        <v>700</v>
      </c>
      <c r="C854" t="s">
        <v>6</v>
      </c>
      <c r="D854" t="s">
        <v>28</v>
      </c>
      <c r="E854" t="s">
        <v>32</v>
      </c>
      <c r="F854" s="5">
        <v>99.95</v>
      </c>
      <c r="G854" t="s">
        <v>23</v>
      </c>
      <c r="H854">
        <f>MONTH(Transactions[[#This Row],[Date]])</f>
        <v>12</v>
      </c>
      <c r="I854" t="str">
        <f>TEXT(Transactions[[#This Row],[Date]],"MMMM")</f>
        <v>December</v>
      </c>
      <c r="J854">
        <f>YEAR(Transactions[[#This Row],[Date]])</f>
        <v>2024</v>
      </c>
      <c r="K854" t="str">
        <f>TEXT(Transactions[[#This Row],[Date]],"MMMM YYYYY")</f>
        <v>December 2024</v>
      </c>
      <c r="L854" s="5">
        <f>IF(Transactions[[#This Row],[Type]]="Income",Transactions[[#This Row],[Amount]],-Transactions[[#This Row],[Amount]])</f>
        <v>-99.95</v>
      </c>
      <c r="M854">
        <f>IF(Transactions[[#This Row],[Type]]="Income",1,0)</f>
        <v>0</v>
      </c>
    </row>
    <row r="855" spans="1:13" x14ac:dyDescent="0.3">
      <c r="A855" s="2">
        <v>45642</v>
      </c>
      <c r="B855" s="1" t="s">
        <v>701</v>
      </c>
      <c r="C855" t="s">
        <v>6</v>
      </c>
      <c r="D855" t="s">
        <v>26</v>
      </c>
      <c r="E855" t="s">
        <v>20</v>
      </c>
      <c r="F855" s="5">
        <v>3629.48</v>
      </c>
      <c r="G855" t="s">
        <v>23</v>
      </c>
      <c r="H855">
        <f>MONTH(Transactions[[#This Row],[Date]])</f>
        <v>12</v>
      </c>
      <c r="I855" t="str">
        <f>TEXT(Transactions[[#This Row],[Date]],"MMMM")</f>
        <v>December</v>
      </c>
      <c r="J855">
        <f>YEAR(Transactions[[#This Row],[Date]])</f>
        <v>2024</v>
      </c>
      <c r="K855" t="str">
        <f>TEXT(Transactions[[#This Row],[Date]],"MMMM YYYYY")</f>
        <v>December 2024</v>
      </c>
      <c r="L855" s="5">
        <f>IF(Transactions[[#This Row],[Type]]="Income",Transactions[[#This Row],[Amount]],-Transactions[[#This Row],[Amount]])</f>
        <v>-3629.48</v>
      </c>
      <c r="M855">
        <f>IF(Transactions[[#This Row],[Type]]="Income",1,0)</f>
        <v>0</v>
      </c>
    </row>
    <row r="856" spans="1:13" x14ac:dyDescent="0.3">
      <c r="A856" s="2">
        <v>45642</v>
      </c>
      <c r="B856" s="1" t="s">
        <v>57</v>
      </c>
      <c r="C856" t="s">
        <v>6</v>
      </c>
      <c r="D856" t="s">
        <v>31</v>
      </c>
      <c r="E856" t="s">
        <v>21</v>
      </c>
      <c r="F856" s="5">
        <v>2972.63</v>
      </c>
      <c r="G856" t="s">
        <v>23</v>
      </c>
      <c r="H856">
        <f>MONTH(Transactions[[#This Row],[Date]])</f>
        <v>12</v>
      </c>
      <c r="I856" t="str">
        <f>TEXT(Transactions[[#This Row],[Date]],"MMMM")</f>
        <v>December</v>
      </c>
      <c r="J856">
        <f>YEAR(Transactions[[#This Row],[Date]])</f>
        <v>2024</v>
      </c>
      <c r="K856" t="str">
        <f>TEXT(Transactions[[#This Row],[Date]],"MMMM YYYYY")</f>
        <v>December 2024</v>
      </c>
      <c r="L856" s="5">
        <f>IF(Transactions[[#This Row],[Type]]="Income",Transactions[[#This Row],[Amount]],-Transactions[[#This Row],[Amount]])</f>
        <v>-2972.63</v>
      </c>
      <c r="M856">
        <f>IF(Transactions[[#This Row],[Type]]="Income",1,0)</f>
        <v>0</v>
      </c>
    </row>
    <row r="857" spans="1:13" x14ac:dyDescent="0.3">
      <c r="A857" s="2">
        <v>45642</v>
      </c>
      <c r="B857" s="1" t="s">
        <v>46</v>
      </c>
      <c r="C857" t="s">
        <v>6</v>
      </c>
      <c r="D857" t="s">
        <v>24</v>
      </c>
      <c r="E857" t="s">
        <v>20</v>
      </c>
      <c r="F857" s="5">
        <v>1989.53</v>
      </c>
      <c r="G857" t="s">
        <v>9</v>
      </c>
      <c r="H857">
        <f>MONTH(Transactions[[#This Row],[Date]])</f>
        <v>12</v>
      </c>
      <c r="I857" t="str">
        <f>TEXT(Transactions[[#This Row],[Date]],"MMMM")</f>
        <v>December</v>
      </c>
      <c r="J857">
        <f>YEAR(Transactions[[#This Row],[Date]])</f>
        <v>2024</v>
      </c>
      <c r="K857" t="str">
        <f>TEXT(Transactions[[#This Row],[Date]],"MMMM YYYYY")</f>
        <v>December 2024</v>
      </c>
      <c r="L857" s="5">
        <f>IF(Transactions[[#This Row],[Type]]="Income",Transactions[[#This Row],[Amount]],-Transactions[[#This Row],[Amount]])</f>
        <v>-1989.53</v>
      </c>
      <c r="M857">
        <f>IF(Transactions[[#This Row],[Type]]="Income",1,0)</f>
        <v>0</v>
      </c>
    </row>
    <row r="858" spans="1:13" x14ac:dyDescent="0.3">
      <c r="A858" s="2">
        <v>45643</v>
      </c>
      <c r="B858" s="1" t="s">
        <v>255</v>
      </c>
      <c r="C858" t="s">
        <v>6</v>
      </c>
      <c r="D858" t="s">
        <v>24</v>
      </c>
      <c r="E858" t="s">
        <v>29</v>
      </c>
      <c r="F858" s="5">
        <v>3067.67</v>
      </c>
      <c r="G858" t="s">
        <v>19</v>
      </c>
      <c r="H858">
        <f>MONTH(Transactions[[#This Row],[Date]])</f>
        <v>12</v>
      </c>
      <c r="I858" t="str">
        <f>TEXT(Transactions[[#This Row],[Date]],"MMMM")</f>
        <v>December</v>
      </c>
      <c r="J858">
        <f>YEAR(Transactions[[#This Row],[Date]])</f>
        <v>2024</v>
      </c>
      <c r="K858" t="str">
        <f>TEXT(Transactions[[#This Row],[Date]],"MMMM YYYYY")</f>
        <v>December 2024</v>
      </c>
      <c r="L858" s="5">
        <f>IF(Transactions[[#This Row],[Type]]="Income",Transactions[[#This Row],[Amount]],-Transactions[[#This Row],[Amount]])</f>
        <v>-3067.67</v>
      </c>
      <c r="M858">
        <f>IF(Transactions[[#This Row],[Type]]="Income",1,0)</f>
        <v>0</v>
      </c>
    </row>
    <row r="859" spans="1:13" x14ac:dyDescent="0.3">
      <c r="A859" s="2">
        <v>45643</v>
      </c>
      <c r="B859" s="1" t="s">
        <v>309</v>
      </c>
      <c r="C859" t="s">
        <v>6</v>
      </c>
      <c r="D859" t="s">
        <v>33</v>
      </c>
      <c r="E859" t="s">
        <v>32</v>
      </c>
      <c r="F859" s="5">
        <v>3660.26</v>
      </c>
      <c r="G859" t="s">
        <v>23</v>
      </c>
      <c r="H859">
        <f>MONTH(Transactions[[#This Row],[Date]])</f>
        <v>12</v>
      </c>
      <c r="I859" t="str">
        <f>TEXT(Transactions[[#This Row],[Date]],"MMMM")</f>
        <v>December</v>
      </c>
      <c r="J859">
        <f>YEAR(Transactions[[#This Row],[Date]])</f>
        <v>2024</v>
      </c>
      <c r="K859" t="str">
        <f>TEXT(Transactions[[#This Row],[Date]],"MMMM YYYYY")</f>
        <v>December 2024</v>
      </c>
      <c r="L859" s="5">
        <f>IF(Transactions[[#This Row],[Type]]="Income",Transactions[[#This Row],[Amount]],-Transactions[[#This Row],[Amount]])</f>
        <v>-3660.26</v>
      </c>
      <c r="M859">
        <f>IF(Transactions[[#This Row],[Type]]="Income",1,0)</f>
        <v>0</v>
      </c>
    </row>
    <row r="860" spans="1:13" x14ac:dyDescent="0.3">
      <c r="A860" s="2">
        <v>45643</v>
      </c>
      <c r="B860" s="1" t="s">
        <v>659</v>
      </c>
      <c r="C860" t="s">
        <v>6</v>
      </c>
      <c r="D860" t="s">
        <v>28</v>
      </c>
      <c r="E860" t="s">
        <v>17</v>
      </c>
      <c r="F860" s="5">
        <v>3332.08</v>
      </c>
      <c r="G860" t="s">
        <v>12</v>
      </c>
      <c r="H860">
        <f>MONTH(Transactions[[#This Row],[Date]])</f>
        <v>12</v>
      </c>
      <c r="I860" t="str">
        <f>TEXT(Transactions[[#This Row],[Date]],"MMMM")</f>
        <v>December</v>
      </c>
      <c r="J860">
        <f>YEAR(Transactions[[#This Row],[Date]])</f>
        <v>2024</v>
      </c>
      <c r="K860" t="str">
        <f>TEXT(Transactions[[#This Row],[Date]],"MMMM YYYYY")</f>
        <v>December 2024</v>
      </c>
      <c r="L860" s="5">
        <f>IF(Transactions[[#This Row],[Type]]="Income",Transactions[[#This Row],[Amount]],-Transactions[[#This Row],[Amount]])</f>
        <v>-3332.08</v>
      </c>
      <c r="M860">
        <f>IF(Transactions[[#This Row],[Type]]="Income",1,0)</f>
        <v>0</v>
      </c>
    </row>
    <row r="861" spans="1:13" x14ac:dyDescent="0.3">
      <c r="A861" s="2">
        <v>45644</v>
      </c>
      <c r="B861" s="1" t="s">
        <v>137</v>
      </c>
      <c r="C861" t="s">
        <v>6</v>
      </c>
      <c r="D861" t="s">
        <v>7</v>
      </c>
      <c r="E861" t="s">
        <v>8</v>
      </c>
      <c r="F861" s="5">
        <v>1393.62</v>
      </c>
      <c r="G861" t="s">
        <v>9</v>
      </c>
      <c r="H861">
        <f>MONTH(Transactions[[#This Row],[Date]])</f>
        <v>12</v>
      </c>
      <c r="I861" t="str">
        <f>TEXT(Transactions[[#This Row],[Date]],"MMMM")</f>
        <v>December</v>
      </c>
      <c r="J861">
        <f>YEAR(Transactions[[#This Row],[Date]])</f>
        <v>2024</v>
      </c>
      <c r="K861" t="str">
        <f>TEXT(Transactions[[#This Row],[Date]],"MMMM YYYYY")</f>
        <v>December 2024</v>
      </c>
      <c r="L861" s="5">
        <f>IF(Transactions[[#This Row],[Type]]="Income",Transactions[[#This Row],[Amount]],-Transactions[[#This Row],[Amount]])</f>
        <v>-1393.62</v>
      </c>
      <c r="M861">
        <f>IF(Transactions[[#This Row],[Type]]="Income",1,0)</f>
        <v>0</v>
      </c>
    </row>
    <row r="862" spans="1:13" x14ac:dyDescent="0.3">
      <c r="A862" s="2">
        <v>45644</v>
      </c>
      <c r="B862" s="1" t="s">
        <v>567</v>
      </c>
      <c r="C862" t="s">
        <v>6</v>
      </c>
      <c r="D862" t="s">
        <v>22</v>
      </c>
      <c r="E862" t="s">
        <v>8</v>
      </c>
      <c r="F862" s="5">
        <v>4997.74</v>
      </c>
      <c r="G862" t="s">
        <v>23</v>
      </c>
      <c r="H862">
        <f>MONTH(Transactions[[#This Row],[Date]])</f>
        <v>12</v>
      </c>
      <c r="I862" t="str">
        <f>TEXT(Transactions[[#This Row],[Date]],"MMMM")</f>
        <v>December</v>
      </c>
      <c r="J862">
        <f>YEAR(Transactions[[#This Row],[Date]])</f>
        <v>2024</v>
      </c>
      <c r="K862" t="str">
        <f>TEXT(Transactions[[#This Row],[Date]],"MMMM YYYYY")</f>
        <v>December 2024</v>
      </c>
      <c r="L862" s="5">
        <f>IF(Transactions[[#This Row],[Type]]="Income",Transactions[[#This Row],[Amount]],-Transactions[[#This Row],[Amount]])</f>
        <v>-4997.74</v>
      </c>
      <c r="M862">
        <f>IF(Transactions[[#This Row],[Type]]="Income",1,0)</f>
        <v>0</v>
      </c>
    </row>
    <row r="863" spans="1:13" x14ac:dyDescent="0.3">
      <c r="A863" s="2">
        <v>45645</v>
      </c>
      <c r="B863" s="1" t="s">
        <v>360</v>
      </c>
      <c r="C863" t="s">
        <v>6</v>
      </c>
      <c r="D863" t="s">
        <v>16</v>
      </c>
      <c r="E863" t="s">
        <v>8</v>
      </c>
      <c r="F863" s="5">
        <v>2101.63</v>
      </c>
      <c r="G863" t="s">
        <v>19</v>
      </c>
      <c r="H863">
        <f>MONTH(Transactions[[#This Row],[Date]])</f>
        <v>12</v>
      </c>
      <c r="I863" t="str">
        <f>TEXT(Transactions[[#This Row],[Date]],"MMMM")</f>
        <v>December</v>
      </c>
      <c r="J863">
        <f>YEAR(Transactions[[#This Row],[Date]])</f>
        <v>2024</v>
      </c>
      <c r="K863" t="str">
        <f>TEXT(Transactions[[#This Row],[Date]],"MMMM YYYYY")</f>
        <v>December 2024</v>
      </c>
      <c r="L863" s="5">
        <f>IF(Transactions[[#This Row],[Type]]="Income",Transactions[[#This Row],[Amount]],-Transactions[[#This Row],[Amount]])</f>
        <v>-2101.63</v>
      </c>
      <c r="M863">
        <f>IF(Transactions[[#This Row],[Type]]="Income",1,0)</f>
        <v>0</v>
      </c>
    </row>
    <row r="864" spans="1:13" x14ac:dyDescent="0.3">
      <c r="A864" s="2">
        <v>45645</v>
      </c>
      <c r="B864" s="1" t="s">
        <v>424</v>
      </c>
      <c r="C864" t="s">
        <v>6</v>
      </c>
      <c r="D864" t="s">
        <v>28</v>
      </c>
      <c r="E864" t="s">
        <v>32</v>
      </c>
      <c r="F864" s="5">
        <v>1996.32</v>
      </c>
      <c r="G864" t="s">
        <v>9</v>
      </c>
      <c r="H864">
        <f>MONTH(Transactions[[#This Row],[Date]])</f>
        <v>12</v>
      </c>
      <c r="I864" t="str">
        <f>TEXT(Transactions[[#This Row],[Date]],"MMMM")</f>
        <v>December</v>
      </c>
      <c r="J864">
        <f>YEAR(Transactions[[#This Row],[Date]])</f>
        <v>2024</v>
      </c>
      <c r="K864" t="str">
        <f>TEXT(Transactions[[#This Row],[Date]],"MMMM YYYYY")</f>
        <v>December 2024</v>
      </c>
      <c r="L864" s="5">
        <f>IF(Transactions[[#This Row],[Type]]="Income",Transactions[[#This Row],[Amount]],-Transactions[[#This Row],[Amount]])</f>
        <v>-1996.32</v>
      </c>
      <c r="M864">
        <f>IF(Transactions[[#This Row],[Type]]="Income",1,0)</f>
        <v>0</v>
      </c>
    </row>
    <row r="865" spans="1:13" x14ac:dyDescent="0.3">
      <c r="A865" s="2">
        <v>45645</v>
      </c>
      <c r="B865" s="1" t="s">
        <v>702</v>
      </c>
      <c r="C865" t="s">
        <v>6</v>
      </c>
      <c r="D865" t="s">
        <v>34</v>
      </c>
      <c r="E865" t="s">
        <v>8</v>
      </c>
      <c r="F865" s="5">
        <v>1381.65</v>
      </c>
      <c r="G865" t="s">
        <v>19</v>
      </c>
      <c r="H865">
        <f>MONTH(Transactions[[#This Row],[Date]])</f>
        <v>12</v>
      </c>
      <c r="I865" t="str">
        <f>TEXT(Transactions[[#This Row],[Date]],"MMMM")</f>
        <v>December</v>
      </c>
      <c r="J865">
        <f>YEAR(Transactions[[#This Row],[Date]])</f>
        <v>2024</v>
      </c>
      <c r="K865" t="str">
        <f>TEXT(Transactions[[#This Row],[Date]],"MMMM YYYYY")</f>
        <v>December 2024</v>
      </c>
      <c r="L865" s="5">
        <f>IF(Transactions[[#This Row],[Type]]="Income",Transactions[[#This Row],[Amount]],-Transactions[[#This Row],[Amount]])</f>
        <v>-1381.65</v>
      </c>
      <c r="M865">
        <f>IF(Transactions[[#This Row],[Type]]="Income",1,0)</f>
        <v>0</v>
      </c>
    </row>
    <row r="866" spans="1:13" x14ac:dyDescent="0.3">
      <c r="A866" s="2">
        <v>45646</v>
      </c>
      <c r="B866" s="1" t="s">
        <v>343</v>
      </c>
      <c r="C866" t="s">
        <v>6</v>
      </c>
      <c r="D866" t="s">
        <v>28</v>
      </c>
      <c r="E866" t="s">
        <v>27</v>
      </c>
      <c r="F866" s="5">
        <v>2435.2399999999998</v>
      </c>
      <c r="G866" t="s">
        <v>9</v>
      </c>
      <c r="H866">
        <f>MONTH(Transactions[[#This Row],[Date]])</f>
        <v>12</v>
      </c>
      <c r="I866" t="str">
        <f>TEXT(Transactions[[#This Row],[Date]],"MMMM")</f>
        <v>December</v>
      </c>
      <c r="J866">
        <f>YEAR(Transactions[[#This Row],[Date]])</f>
        <v>2024</v>
      </c>
      <c r="K866" t="str">
        <f>TEXT(Transactions[[#This Row],[Date]],"MMMM YYYYY")</f>
        <v>December 2024</v>
      </c>
      <c r="L866" s="5">
        <f>IF(Transactions[[#This Row],[Type]]="Income",Transactions[[#This Row],[Amount]],-Transactions[[#This Row],[Amount]])</f>
        <v>-2435.2399999999998</v>
      </c>
      <c r="M866">
        <f>IF(Transactions[[#This Row],[Type]]="Income",1,0)</f>
        <v>0</v>
      </c>
    </row>
    <row r="867" spans="1:13" x14ac:dyDescent="0.3">
      <c r="A867" s="2">
        <v>45647</v>
      </c>
      <c r="B867" s="1" t="s">
        <v>60</v>
      </c>
      <c r="C867" t="s">
        <v>6</v>
      </c>
      <c r="D867" t="s">
        <v>35</v>
      </c>
      <c r="E867" t="s">
        <v>21</v>
      </c>
      <c r="F867" s="5">
        <v>693.21</v>
      </c>
      <c r="G867" t="s">
        <v>9</v>
      </c>
      <c r="H867">
        <f>MONTH(Transactions[[#This Row],[Date]])</f>
        <v>12</v>
      </c>
      <c r="I867" t="str">
        <f>TEXT(Transactions[[#This Row],[Date]],"MMMM")</f>
        <v>December</v>
      </c>
      <c r="J867">
        <f>YEAR(Transactions[[#This Row],[Date]])</f>
        <v>2024</v>
      </c>
      <c r="K867" t="str">
        <f>TEXT(Transactions[[#This Row],[Date]],"MMMM YYYYY")</f>
        <v>December 2024</v>
      </c>
      <c r="L867" s="5">
        <f>IF(Transactions[[#This Row],[Type]]="Income",Transactions[[#This Row],[Amount]],-Transactions[[#This Row],[Amount]])</f>
        <v>-693.21</v>
      </c>
      <c r="M867">
        <f>IF(Transactions[[#This Row],[Type]]="Income",1,0)</f>
        <v>0</v>
      </c>
    </row>
    <row r="868" spans="1:13" x14ac:dyDescent="0.3">
      <c r="A868" s="2">
        <v>45647</v>
      </c>
      <c r="B868" s="1" t="s">
        <v>141</v>
      </c>
      <c r="C868" t="s">
        <v>6</v>
      </c>
      <c r="D868" t="s">
        <v>16</v>
      </c>
      <c r="E868" t="s">
        <v>30</v>
      </c>
      <c r="F868" s="5">
        <v>3557.02</v>
      </c>
      <c r="G868" t="s">
        <v>12</v>
      </c>
      <c r="H868">
        <f>MONTH(Transactions[[#This Row],[Date]])</f>
        <v>12</v>
      </c>
      <c r="I868" t="str">
        <f>TEXT(Transactions[[#This Row],[Date]],"MMMM")</f>
        <v>December</v>
      </c>
      <c r="J868">
        <f>YEAR(Transactions[[#This Row],[Date]])</f>
        <v>2024</v>
      </c>
      <c r="K868" t="str">
        <f>TEXT(Transactions[[#This Row],[Date]],"MMMM YYYYY")</f>
        <v>December 2024</v>
      </c>
      <c r="L868" s="5">
        <f>IF(Transactions[[#This Row],[Type]]="Income",Transactions[[#This Row],[Amount]],-Transactions[[#This Row],[Amount]])</f>
        <v>-3557.02</v>
      </c>
      <c r="M868">
        <f>IF(Transactions[[#This Row],[Type]]="Income",1,0)</f>
        <v>0</v>
      </c>
    </row>
    <row r="869" spans="1:13" x14ac:dyDescent="0.3">
      <c r="A869" s="2">
        <v>45647</v>
      </c>
      <c r="B869" s="1" t="s">
        <v>161</v>
      </c>
      <c r="C869" t="s">
        <v>6</v>
      </c>
      <c r="D869" t="s">
        <v>22</v>
      </c>
      <c r="E869" t="s">
        <v>21</v>
      </c>
      <c r="F869" s="5">
        <v>2271.63</v>
      </c>
      <c r="G869" t="s">
        <v>19</v>
      </c>
      <c r="H869">
        <f>MONTH(Transactions[[#This Row],[Date]])</f>
        <v>12</v>
      </c>
      <c r="I869" t="str">
        <f>TEXT(Transactions[[#This Row],[Date]],"MMMM")</f>
        <v>December</v>
      </c>
      <c r="J869">
        <f>YEAR(Transactions[[#This Row],[Date]])</f>
        <v>2024</v>
      </c>
      <c r="K869" t="str">
        <f>TEXT(Transactions[[#This Row],[Date]],"MMMM YYYYY")</f>
        <v>December 2024</v>
      </c>
      <c r="L869" s="5">
        <f>IF(Transactions[[#This Row],[Type]]="Income",Transactions[[#This Row],[Amount]],-Transactions[[#This Row],[Amount]])</f>
        <v>-2271.63</v>
      </c>
      <c r="M869">
        <f>IF(Transactions[[#This Row],[Type]]="Income",1,0)</f>
        <v>0</v>
      </c>
    </row>
    <row r="870" spans="1:13" x14ac:dyDescent="0.3">
      <c r="A870" s="2">
        <v>45647</v>
      </c>
      <c r="B870" s="1" t="s">
        <v>360</v>
      </c>
      <c r="C870" t="s">
        <v>6</v>
      </c>
      <c r="D870" t="s">
        <v>34</v>
      </c>
      <c r="E870" t="s">
        <v>29</v>
      </c>
      <c r="F870" s="5">
        <v>2335.4899999999998</v>
      </c>
      <c r="G870" t="s">
        <v>9</v>
      </c>
      <c r="H870">
        <f>MONTH(Transactions[[#This Row],[Date]])</f>
        <v>12</v>
      </c>
      <c r="I870" t="str">
        <f>TEXT(Transactions[[#This Row],[Date]],"MMMM")</f>
        <v>December</v>
      </c>
      <c r="J870">
        <f>YEAR(Transactions[[#This Row],[Date]])</f>
        <v>2024</v>
      </c>
      <c r="K870" t="str">
        <f>TEXT(Transactions[[#This Row],[Date]],"MMMM YYYYY")</f>
        <v>December 2024</v>
      </c>
      <c r="L870" s="5">
        <f>IF(Transactions[[#This Row],[Type]]="Income",Transactions[[#This Row],[Amount]],-Transactions[[#This Row],[Amount]])</f>
        <v>-2335.4899999999998</v>
      </c>
      <c r="M870">
        <f>IF(Transactions[[#This Row],[Type]]="Income",1,0)</f>
        <v>0</v>
      </c>
    </row>
    <row r="871" spans="1:13" x14ac:dyDescent="0.3">
      <c r="A871" s="2">
        <v>45648</v>
      </c>
      <c r="B871" s="1" t="s">
        <v>164</v>
      </c>
      <c r="C871" t="s">
        <v>6</v>
      </c>
      <c r="D871" t="s">
        <v>34</v>
      </c>
      <c r="E871" t="s">
        <v>29</v>
      </c>
      <c r="F871" s="5">
        <v>4259.83</v>
      </c>
      <c r="G871" t="s">
        <v>9</v>
      </c>
      <c r="H871">
        <f>MONTH(Transactions[[#This Row],[Date]])</f>
        <v>12</v>
      </c>
      <c r="I871" t="str">
        <f>TEXT(Transactions[[#This Row],[Date]],"MMMM")</f>
        <v>December</v>
      </c>
      <c r="J871">
        <f>YEAR(Transactions[[#This Row],[Date]])</f>
        <v>2024</v>
      </c>
      <c r="K871" t="str">
        <f>TEXT(Transactions[[#This Row],[Date]],"MMMM YYYYY")</f>
        <v>December 2024</v>
      </c>
      <c r="L871" s="5">
        <f>IF(Transactions[[#This Row],[Type]]="Income",Transactions[[#This Row],[Amount]],-Transactions[[#This Row],[Amount]])</f>
        <v>-4259.83</v>
      </c>
      <c r="M871">
        <f>IF(Transactions[[#This Row],[Type]]="Income",1,0)</f>
        <v>0</v>
      </c>
    </row>
    <row r="872" spans="1:13" x14ac:dyDescent="0.3">
      <c r="A872" s="2">
        <v>45648</v>
      </c>
      <c r="B872" s="1" t="s">
        <v>596</v>
      </c>
      <c r="C872" t="s">
        <v>6</v>
      </c>
      <c r="D872" t="s">
        <v>28</v>
      </c>
      <c r="E872" t="s">
        <v>8</v>
      </c>
      <c r="F872" s="5">
        <v>306.88</v>
      </c>
      <c r="G872" t="s">
        <v>9</v>
      </c>
      <c r="H872">
        <f>MONTH(Transactions[[#This Row],[Date]])</f>
        <v>12</v>
      </c>
      <c r="I872" t="str">
        <f>TEXT(Transactions[[#This Row],[Date]],"MMMM")</f>
        <v>December</v>
      </c>
      <c r="J872">
        <f>YEAR(Transactions[[#This Row],[Date]])</f>
        <v>2024</v>
      </c>
      <c r="K872" t="str">
        <f>TEXT(Transactions[[#This Row],[Date]],"MMMM YYYYY")</f>
        <v>December 2024</v>
      </c>
      <c r="L872" s="5">
        <f>IF(Transactions[[#This Row],[Type]]="Income",Transactions[[#This Row],[Amount]],-Transactions[[#This Row],[Amount]])</f>
        <v>-306.88</v>
      </c>
      <c r="M872">
        <f>IF(Transactions[[#This Row],[Type]]="Income",1,0)</f>
        <v>0</v>
      </c>
    </row>
    <row r="873" spans="1:13" x14ac:dyDescent="0.3">
      <c r="A873" s="2">
        <v>45648</v>
      </c>
      <c r="B873" s="1" t="s">
        <v>703</v>
      </c>
      <c r="C873" t="s">
        <v>6</v>
      </c>
      <c r="D873" t="s">
        <v>22</v>
      </c>
      <c r="E873" t="s">
        <v>32</v>
      </c>
      <c r="F873" s="5">
        <v>3342.47</v>
      </c>
      <c r="G873" t="s">
        <v>9</v>
      </c>
      <c r="H873">
        <f>MONTH(Transactions[[#This Row],[Date]])</f>
        <v>12</v>
      </c>
      <c r="I873" t="str">
        <f>TEXT(Transactions[[#This Row],[Date]],"MMMM")</f>
        <v>December</v>
      </c>
      <c r="J873">
        <f>YEAR(Transactions[[#This Row],[Date]])</f>
        <v>2024</v>
      </c>
      <c r="K873" t="str">
        <f>TEXT(Transactions[[#This Row],[Date]],"MMMM YYYYY")</f>
        <v>December 2024</v>
      </c>
      <c r="L873" s="5">
        <f>IF(Transactions[[#This Row],[Type]]="Income",Transactions[[#This Row],[Amount]],-Transactions[[#This Row],[Amount]])</f>
        <v>-3342.47</v>
      </c>
      <c r="M873">
        <f>IF(Transactions[[#This Row],[Type]]="Income",1,0)</f>
        <v>0</v>
      </c>
    </row>
    <row r="874" spans="1:13" x14ac:dyDescent="0.3">
      <c r="A874" s="2">
        <v>45649</v>
      </c>
      <c r="B874" s="1" t="s">
        <v>193</v>
      </c>
      <c r="C874" t="s">
        <v>6</v>
      </c>
      <c r="D874" t="s">
        <v>16</v>
      </c>
      <c r="E874" t="s">
        <v>30</v>
      </c>
      <c r="F874" s="5">
        <v>3648.93</v>
      </c>
      <c r="G874" t="s">
        <v>12</v>
      </c>
      <c r="H874">
        <f>MONTH(Transactions[[#This Row],[Date]])</f>
        <v>12</v>
      </c>
      <c r="I874" t="str">
        <f>TEXT(Transactions[[#This Row],[Date]],"MMMM")</f>
        <v>December</v>
      </c>
      <c r="J874">
        <f>YEAR(Transactions[[#This Row],[Date]])</f>
        <v>2024</v>
      </c>
      <c r="K874" t="str">
        <f>TEXT(Transactions[[#This Row],[Date]],"MMMM YYYYY")</f>
        <v>December 2024</v>
      </c>
      <c r="L874" s="5">
        <f>IF(Transactions[[#This Row],[Type]]="Income",Transactions[[#This Row],[Amount]],-Transactions[[#This Row],[Amount]])</f>
        <v>-3648.93</v>
      </c>
      <c r="M874">
        <f>IF(Transactions[[#This Row],[Type]]="Income",1,0)</f>
        <v>0</v>
      </c>
    </row>
    <row r="875" spans="1:13" x14ac:dyDescent="0.3">
      <c r="A875" s="2">
        <v>45649</v>
      </c>
      <c r="B875" s="1" t="s">
        <v>704</v>
      </c>
      <c r="C875" t="s">
        <v>6</v>
      </c>
      <c r="D875" t="s">
        <v>24</v>
      </c>
      <c r="E875" t="s">
        <v>30</v>
      </c>
      <c r="F875" s="5">
        <v>1594.32</v>
      </c>
      <c r="G875" t="s">
        <v>19</v>
      </c>
      <c r="H875">
        <f>MONTH(Transactions[[#This Row],[Date]])</f>
        <v>12</v>
      </c>
      <c r="I875" t="str">
        <f>TEXT(Transactions[[#This Row],[Date]],"MMMM")</f>
        <v>December</v>
      </c>
      <c r="J875">
        <f>YEAR(Transactions[[#This Row],[Date]])</f>
        <v>2024</v>
      </c>
      <c r="K875" t="str">
        <f>TEXT(Transactions[[#This Row],[Date]],"MMMM YYYYY")</f>
        <v>December 2024</v>
      </c>
      <c r="L875" s="5">
        <f>IF(Transactions[[#This Row],[Type]]="Income",Transactions[[#This Row],[Amount]],-Transactions[[#This Row],[Amount]])</f>
        <v>-1594.32</v>
      </c>
      <c r="M875">
        <f>IF(Transactions[[#This Row],[Type]]="Income",1,0)</f>
        <v>0</v>
      </c>
    </row>
    <row r="876" spans="1:13" x14ac:dyDescent="0.3">
      <c r="A876" s="2">
        <v>45649</v>
      </c>
      <c r="B876" s="1" t="s">
        <v>94</v>
      </c>
      <c r="C876" t="s">
        <v>6</v>
      </c>
      <c r="D876" t="s">
        <v>16</v>
      </c>
      <c r="E876" t="s">
        <v>11</v>
      </c>
      <c r="F876" s="5">
        <v>1952.56</v>
      </c>
      <c r="G876" t="s">
        <v>12</v>
      </c>
      <c r="H876">
        <f>MONTH(Transactions[[#This Row],[Date]])</f>
        <v>12</v>
      </c>
      <c r="I876" t="str">
        <f>TEXT(Transactions[[#This Row],[Date]],"MMMM")</f>
        <v>December</v>
      </c>
      <c r="J876">
        <f>YEAR(Transactions[[#This Row],[Date]])</f>
        <v>2024</v>
      </c>
      <c r="K876" t="str">
        <f>TEXT(Transactions[[#This Row],[Date]],"MMMM YYYYY")</f>
        <v>December 2024</v>
      </c>
      <c r="L876" s="5">
        <f>IF(Transactions[[#This Row],[Type]]="Income",Transactions[[#This Row],[Amount]],-Transactions[[#This Row],[Amount]])</f>
        <v>-1952.56</v>
      </c>
      <c r="M876">
        <f>IF(Transactions[[#This Row],[Type]]="Income",1,0)</f>
        <v>0</v>
      </c>
    </row>
    <row r="877" spans="1:13" x14ac:dyDescent="0.3">
      <c r="A877" s="2">
        <v>45650</v>
      </c>
      <c r="B877" s="1" t="s">
        <v>219</v>
      </c>
      <c r="C877" t="s">
        <v>6</v>
      </c>
      <c r="D877" t="s">
        <v>10</v>
      </c>
      <c r="E877" t="s">
        <v>18</v>
      </c>
      <c r="F877" s="5">
        <v>3997.86</v>
      </c>
      <c r="G877" t="s">
        <v>9</v>
      </c>
      <c r="H877">
        <f>MONTH(Transactions[[#This Row],[Date]])</f>
        <v>12</v>
      </c>
      <c r="I877" t="str">
        <f>TEXT(Transactions[[#This Row],[Date]],"MMMM")</f>
        <v>December</v>
      </c>
      <c r="J877">
        <f>YEAR(Transactions[[#This Row],[Date]])</f>
        <v>2024</v>
      </c>
      <c r="K877" t="str">
        <f>TEXT(Transactions[[#This Row],[Date]],"MMMM YYYYY")</f>
        <v>December 2024</v>
      </c>
      <c r="L877" s="5">
        <f>IF(Transactions[[#This Row],[Type]]="Income",Transactions[[#This Row],[Amount]],-Transactions[[#This Row],[Amount]])</f>
        <v>-3997.86</v>
      </c>
      <c r="M877">
        <f>IF(Transactions[[#This Row],[Type]]="Income",1,0)</f>
        <v>0</v>
      </c>
    </row>
    <row r="878" spans="1:13" x14ac:dyDescent="0.3">
      <c r="A878" s="2">
        <v>45650</v>
      </c>
      <c r="B878" s="1" t="s">
        <v>287</v>
      </c>
      <c r="C878" t="s">
        <v>6</v>
      </c>
      <c r="D878" t="s">
        <v>35</v>
      </c>
      <c r="E878" t="s">
        <v>29</v>
      </c>
      <c r="F878" s="5">
        <v>1213.1199999999999</v>
      </c>
      <c r="G878" t="s">
        <v>12</v>
      </c>
      <c r="H878">
        <f>MONTH(Transactions[[#This Row],[Date]])</f>
        <v>12</v>
      </c>
      <c r="I878" t="str">
        <f>TEXT(Transactions[[#This Row],[Date]],"MMMM")</f>
        <v>December</v>
      </c>
      <c r="J878">
        <f>YEAR(Transactions[[#This Row],[Date]])</f>
        <v>2024</v>
      </c>
      <c r="K878" t="str">
        <f>TEXT(Transactions[[#This Row],[Date]],"MMMM YYYYY")</f>
        <v>December 2024</v>
      </c>
      <c r="L878" s="5">
        <f>IF(Transactions[[#This Row],[Type]]="Income",Transactions[[#This Row],[Amount]],-Transactions[[#This Row],[Amount]])</f>
        <v>-1213.1199999999999</v>
      </c>
      <c r="M878">
        <f>IF(Transactions[[#This Row],[Type]]="Income",1,0)</f>
        <v>0</v>
      </c>
    </row>
    <row r="879" spans="1:13" x14ac:dyDescent="0.3">
      <c r="A879" s="2">
        <v>45650</v>
      </c>
      <c r="B879" s="1" t="s">
        <v>125</v>
      </c>
      <c r="C879" t="s">
        <v>6</v>
      </c>
      <c r="D879" t="s">
        <v>24</v>
      </c>
      <c r="E879" t="s">
        <v>32</v>
      </c>
      <c r="F879" s="5">
        <v>2754.83</v>
      </c>
      <c r="G879" t="s">
        <v>9</v>
      </c>
      <c r="H879">
        <f>MONTH(Transactions[[#This Row],[Date]])</f>
        <v>12</v>
      </c>
      <c r="I879" t="str">
        <f>TEXT(Transactions[[#This Row],[Date]],"MMMM")</f>
        <v>December</v>
      </c>
      <c r="J879">
        <f>YEAR(Transactions[[#This Row],[Date]])</f>
        <v>2024</v>
      </c>
      <c r="K879" t="str">
        <f>TEXT(Transactions[[#This Row],[Date]],"MMMM YYYYY")</f>
        <v>December 2024</v>
      </c>
      <c r="L879" s="5">
        <f>IF(Transactions[[#This Row],[Type]]="Income",Transactions[[#This Row],[Amount]],-Transactions[[#This Row],[Amount]])</f>
        <v>-2754.83</v>
      </c>
      <c r="M879">
        <f>IF(Transactions[[#This Row],[Type]]="Income",1,0)</f>
        <v>0</v>
      </c>
    </row>
    <row r="880" spans="1:13" x14ac:dyDescent="0.3">
      <c r="A880" s="2">
        <v>45651</v>
      </c>
      <c r="B880" s="1" t="s">
        <v>705</v>
      </c>
      <c r="C880" t="s">
        <v>6</v>
      </c>
      <c r="D880" t="s">
        <v>16</v>
      </c>
      <c r="E880" t="s">
        <v>30</v>
      </c>
      <c r="F880" s="5">
        <v>1578.73</v>
      </c>
      <c r="G880" t="s">
        <v>23</v>
      </c>
      <c r="H880">
        <f>MONTH(Transactions[[#This Row],[Date]])</f>
        <v>12</v>
      </c>
      <c r="I880" t="str">
        <f>TEXT(Transactions[[#This Row],[Date]],"MMMM")</f>
        <v>December</v>
      </c>
      <c r="J880">
        <f>YEAR(Transactions[[#This Row],[Date]])</f>
        <v>2024</v>
      </c>
      <c r="K880" t="str">
        <f>TEXT(Transactions[[#This Row],[Date]],"MMMM YYYYY")</f>
        <v>December 2024</v>
      </c>
      <c r="L880" s="5">
        <f>IF(Transactions[[#This Row],[Type]]="Income",Transactions[[#This Row],[Amount]],-Transactions[[#This Row],[Amount]])</f>
        <v>-1578.73</v>
      </c>
      <c r="M880">
        <f>IF(Transactions[[#This Row],[Type]]="Income",1,0)</f>
        <v>0</v>
      </c>
    </row>
    <row r="881" spans="1:13" x14ac:dyDescent="0.3">
      <c r="A881" s="2">
        <v>45651</v>
      </c>
      <c r="B881" s="1" t="s">
        <v>663</v>
      </c>
      <c r="C881" t="s">
        <v>6</v>
      </c>
      <c r="D881" t="s">
        <v>10</v>
      </c>
      <c r="E881" t="s">
        <v>17</v>
      </c>
      <c r="F881" s="5">
        <v>4764.71</v>
      </c>
      <c r="G881" t="s">
        <v>23</v>
      </c>
      <c r="H881">
        <f>MONTH(Transactions[[#This Row],[Date]])</f>
        <v>12</v>
      </c>
      <c r="I881" t="str">
        <f>TEXT(Transactions[[#This Row],[Date]],"MMMM")</f>
        <v>December</v>
      </c>
      <c r="J881">
        <f>YEAR(Transactions[[#This Row],[Date]])</f>
        <v>2024</v>
      </c>
      <c r="K881" t="str">
        <f>TEXT(Transactions[[#This Row],[Date]],"MMMM YYYYY")</f>
        <v>December 2024</v>
      </c>
      <c r="L881" s="5">
        <f>IF(Transactions[[#This Row],[Type]]="Income",Transactions[[#This Row],[Amount]],-Transactions[[#This Row],[Amount]])</f>
        <v>-4764.71</v>
      </c>
      <c r="M881">
        <f>IF(Transactions[[#This Row],[Type]]="Income",1,0)</f>
        <v>0</v>
      </c>
    </row>
    <row r="882" spans="1:13" x14ac:dyDescent="0.3">
      <c r="A882" s="2">
        <v>45651</v>
      </c>
      <c r="B882" s="1" t="s">
        <v>348</v>
      </c>
      <c r="C882" t="s">
        <v>6</v>
      </c>
      <c r="D882" t="s">
        <v>16</v>
      </c>
      <c r="E882" t="s">
        <v>27</v>
      </c>
      <c r="F882" s="5">
        <v>4053.51</v>
      </c>
      <c r="G882" t="s">
        <v>12</v>
      </c>
      <c r="H882">
        <f>MONTH(Transactions[[#This Row],[Date]])</f>
        <v>12</v>
      </c>
      <c r="I882" t="str">
        <f>TEXT(Transactions[[#This Row],[Date]],"MMMM")</f>
        <v>December</v>
      </c>
      <c r="J882">
        <f>YEAR(Transactions[[#This Row],[Date]])</f>
        <v>2024</v>
      </c>
      <c r="K882" t="str">
        <f>TEXT(Transactions[[#This Row],[Date]],"MMMM YYYYY")</f>
        <v>December 2024</v>
      </c>
      <c r="L882" s="5">
        <f>IF(Transactions[[#This Row],[Type]]="Income",Transactions[[#This Row],[Amount]],-Transactions[[#This Row],[Amount]])</f>
        <v>-4053.51</v>
      </c>
      <c r="M882">
        <f>IF(Transactions[[#This Row],[Type]]="Income",1,0)</f>
        <v>0</v>
      </c>
    </row>
    <row r="883" spans="1:13" x14ac:dyDescent="0.3">
      <c r="A883" s="2">
        <v>45651</v>
      </c>
      <c r="B883" s="1" t="s">
        <v>263</v>
      </c>
      <c r="C883" t="s">
        <v>6</v>
      </c>
      <c r="D883" t="s">
        <v>28</v>
      </c>
      <c r="E883" t="s">
        <v>29</v>
      </c>
      <c r="F883" s="5">
        <v>1616.92</v>
      </c>
      <c r="G883" t="s">
        <v>19</v>
      </c>
      <c r="H883">
        <f>MONTH(Transactions[[#This Row],[Date]])</f>
        <v>12</v>
      </c>
      <c r="I883" t="str">
        <f>TEXT(Transactions[[#This Row],[Date]],"MMMM")</f>
        <v>December</v>
      </c>
      <c r="J883">
        <f>YEAR(Transactions[[#This Row],[Date]])</f>
        <v>2024</v>
      </c>
      <c r="K883" t="str">
        <f>TEXT(Transactions[[#This Row],[Date]],"MMMM YYYYY")</f>
        <v>December 2024</v>
      </c>
      <c r="L883" s="5">
        <f>IF(Transactions[[#This Row],[Type]]="Income",Transactions[[#This Row],[Amount]],-Transactions[[#This Row],[Amount]])</f>
        <v>-1616.92</v>
      </c>
      <c r="M883">
        <f>IF(Transactions[[#This Row],[Type]]="Income",1,0)</f>
        <v>0</v>
      </c>
    </row>
    <row r="884" spans="1:13" x14ac:dyDescent="0.3">
      <c r="A884" s="2">
        <v>45652</v>
      </c>
      <c r="B884" s="1" t="s">
        <v>706</v>
      </c>
      <c r="C884" t="s">
        <v>6</v>
      </c>
      <c r="D884" t="s">
        <v>34</v>
      </c>
      <c r="E884" t="s">
        <v>11</v>
      </c>
      <c r="F884" s="5">
        <v>3386.4</v>
      </c>
      <c r="G884" t="s">
        <v>23</v>
      </c>
      <c r="H884">
        <f>MONTH(Transactions[[#This Row],[Date]])</f>
        <v>12</v>
      </c>
      <c r="I884" t="str">
        <f>TEXT(Transactions[[#This Row],[Date]],"MMMM")</f>
        <v>December</v>
      </c>
      <c r="J884">
        <f>YEAR(Transactions[[#This Row],[Date]])</f>
        <v>2024</v>
      </c>
      <c r="K884" t="str">
        <f>TEXT(Transactions[[#This Row],[Date]],"MMMM YYYYY")</f>
        <v>December 2024</v>
      </c>
      <c r="L884" s="5">
        <f>IF(Transactions[[#This Row],[Type]]="Income",Transactions[[#This Row],[Amount]],-Transactions[[#This Row],[Amount]])</f>
        <v>-3386.4</v>
      </c>
      <c r="M884">
        <f>IF(Transactions[[#This Row],[Type]]="Income",1,0)</f>
        <v>0</v>
      </c>
    </row>
    <row r="885" spans="1:13" x14ac:dyDescent="0.3">
      <c r="A885" s="2">
        <v>45652</v>
      </c>
      <c r="B885" s="1" t="s">
        <v>73</v>
      </c>
      <c r="C885" t="s">
        <v>6</v>
      </c>
      <c r="D885" t="s">
        <v>33</v>
      </c>
      <c r="E885" t="s">
        <v>25</v>
      </c>
      <c r="F885" s="5">
        <v>4172.51</v>
      </c>
      <c r="G885" t="s">
        <v>12</v>
      </c>
      <c r="H885">
        <f>MONTH(Transactions[[#This Row],[Date]])</f>
        <v>12</v>
      </c>
      <c r="I885" t="str">
        <f>TEXT(Transactions[[#This Row],[Date]],"MMMM")</f>
        <v>December</v>
      </c>
      <c r="J885">
        <f>YEAR(Transactions[[#This Row],[Date]])</f>
        <v>2024</v>
      </c>
      <c r="K885" t="str">
        <f>TEXT(Transactions[[#This Row],[Date]],"MMMM YYYYY")</f>
        <v>December 2024</v>
      </c>
      <c r="L885" s="5">
        <f>IF(Transactions[[#This Row],[Type]]="Income",Transactions[[#This Row],[Amount]],-Transactions[[#This Row],[Amount]])</f>
        <v>-4172.51</v>
      </c>
      <c r="M885">
        <f>IF(Transactions[[#This Row],[Type]]="Income",1,0)</f>
        <v>0</v>
      </c>
    </row>
    <row r="886" spans="1:13" x14ac:dyDescent="0.3">
      <c r="A886" s="2">
        <v>45652</v>
      </c>
      <c r="B886" s="1" t="s">
        <v>208</v>
      </c>
      <c r="C886" t="s">
        <v>6</v>
      </c>
      <c r="D886" t="s">
        <v>24</v>
      </c>
      <c r="E886" t="s">
        <v>18</v>
      </c>
      <c r="F886" s="5">
        <v>1289.82</v>
      </c>
      <c r="G886" t="s">
        <v>23</v>
      </c>
      <c r="H886">
        <f>MONTH(Transactions[[#This Row],[Date]])</f>
        <v>12</v>
      </c>
      <c r="I886" t="str">
        <f>TEXT(Transactions[[#This Row],[Date]],"MMMM")</f>
        <v>December</v>
      </c>
      <c r="J886">
        <f>YEAR(Transactions[[#This Row],[Date]])</f>
        <v>2024</v>
      </c>
      <c r="K886" t="str">
        <f>TEXT(Transactions[[#This Row],[Date]],"MMMM YYYYY")</f>
        <v>December 2024</v>
      </c>
      <c r="L886" s="5">
        <f>IF(Transactions[[#This Row],[Type]]="Income",Transactions[[#This Row],[Amount]],-Transactions[[#This Row],[Amount]])</f>
        <v>-1289.82</v>
      </c>
      <c r="M886">
        <f>IF(Transactions[[#This Row],[Type]]="Income",1,0)</f>
        <v>0</v>
      </c>
    </row>
    <row r="887" spans="1:13" x14ac:dyDescent="0.3">
      <c r="A887" s="2">
        <v>45653</v>
      </c>
      <c r="B887" s="1" t="s">
        <v>707</v>
      </c>
      <c r="C887" t="s">
        <v>6</v>
      </c>
      <c r="D887" t="s">
        <v>26</v>
      </c>
      <c r="E887" t="s">
        <v>20</v>
      </c>
      <c r="F887" s="5">
        <v>1568.54</v>
      </c>
      <c r="G887" t="s">
        <v>12</v>
      </c>
      <c r="H887">
        <f>MONTH(Transactions[[#This Row],[Date]])</f>
        <v>12</v>
      </c>
      <c r="I887" t="str">
        <f>TEXT(Transactions[[#This Row],[Date]],"MMMM")</f>
        <v>December</v>
      </c>
      <c r="J887">
        <f>YEAR(Transactions[[#This Row],[Date]])</f>
        <v>2024</v>
      </c>
      <c r="K887" t="str">
        <f>TEXT(Transactions[[#This Row],[Date]],"MMMM YYYYY")</f>
        <v>December 2024</v>
      </c>
      <c r="L887" s="5">
        <f>IF(Transactions[[#This Row],[Type]]="Income",Transactions[[#This Row],[Amount]],-Transactions[[#This Row],[Amount]])</f>
        <v>-1568.54</v>
      </c>
      <c r="M887">
        <f>IF(Transactions[[#This Row],[Type]]="Income",1,0)</f>
        <v>0</v>
      </c>
    </row>
    <row r="888" spans="1:13" x14ac:dyDescent="0.3">
      <c r="A888" s="2">
        <v>45654</v>
      </c>
      <c r="B888" s="1" t="s">
        <v>708</v>
      </c>
      <c r="C888" t="s">
        <v>6</v>
      </c>
      <c r="D888" t="s">
        <v>24</v>
      </c>
      <c r="E888" t="s">
        <v>32</v>
      </c>
      <c r="F888" s="5">
        <v>1273.3</v>
      </c>
      <c r="G888" t="s">
        <v>9</v>
      </c>
      <c r="H888">
        <f>MONTH(Transactions[[#This Row],[Date]])</f>
        <v>12</v>
      </c>
      <c r="I888" t="str">
        <f>TEXT(Transactions[[#This Row],[Date]],"MMMM")</f>
        <v>December</v>
      </c>
      <c r="J888">
        <f>YEAR(Transactions[[#This Row],[Date]])</f>
        <v>2024</v>
      </c>
      <c r="K888" t="str">
        <f>TEXT(Transactions[[#This Row],[Date]],"MMMM YYYYY")</f>
        <v>December 2024</v>
      </c>
      <c r="L888" s="5">
        <f>IF(Transactions[[#This Row],[Type]]="Income",Transactions[[#This Row],[Amount]],-Transactions[[#This Row],[Amount]])</f>
        <v>-1273.3</v>
      </c>
      <c r="M888">
        <f>IF(Transactions[[#This Row],[Type]]="Income",1,0)</f>
        <v>0</v>
      </c>
    </row>
    <row r="889" spans="1:13" x14ac:dyDescent="0.3">
      <c r="A889" s="2">
        <v>45654</v>
      </c>
      <c r="B889" s="1" t="s">
        <v>199</v>
      </c>
      <c r="C889" t="s">
        <v>6</v>
      </c>
      <c r="D889" t="s">
        <v>28</v>
      </c>
      <c r="E889" t="s">
        <v>21</v>
      </c>
      <c r="F889" s="5">
        <v>3442.95</v>
      </c>
      <c r="G889" t="s">
        <v>9</v>
      </c>
      <c r="H889">
        <f>MONTH(Transactions[[#This Row],[Date]])</f>
        <v>12</v>
      </c>
      <c r="I889" t="str">
        <f>TEXT(Transactions[[#This Row],[Date]],"MMMM")</f>
        <v>December</v>
      </c>
      <c r="J889">
        <f>YEAR(Transactions[[#This Row],[Date]])</f>
        <v>2024</v>
      </c>
      <c r="K889" t="str">
        <f>TEXT(Transactions[[#This Row],[Date]],"MMMM YYYYY")</f>
        <v>December 2024</v>
      </c>
      <c r="L889" s="5">
        <f>IF(Transactions[[#This Row],[Type]]="Income",Transactions[[#This Row],[Amount]],-Transactions[[#This Row],[Amount]])</f>
        <v>-3442.95</v>
      </c>
      <c r="M889">
        <f>IF(Transactions[[#This Row],[Type]]="Income",1,0)</f>
        <v>0</v>
      </c>
    </row>
    <row r="890" spans="1:13" x14ac:dyDescent="0.3">
      <c r="A890" s="2">
        <v>45654</v>
      </c>
      <c r="B890" s="1" t="s">
        <v>53</v>
      </c>
      <c r="C890" t="s">
        <v>6</v>
      </c>
      <c r="D890" t="s">
        <v>16</v>
      </c>
      <c r="E890" t="s">
        <v>29</v>
      </c>
      <c r="F890" s="5">
        <v>4725.0200000000004</v>
      </c>
      <c r="G890" t="s">
        <v>9</v>
      </c>
      <c r="H890">
        <f>MONTH(Transactions[[#This Row],[Date]])</f>
        <v>12</v>
      </c>
      <c r="I890" t="str">
        <f>TEXT(Transactions[[#This Row],[Date]],"MMMM")</f>
        <v>December</v>
      </c>
      <c r="J890">
        <f>YEAR(Transactions[[#This Row],[Date]])</f>
        <v>2024</v>
      </c>
      <c r="K890" t="str">
        <f>TEXT(Transactions[[#This Row],[Date]],"MMMM YYYYY")</f>
        <v>December 2024</v>
      </c>
      <c r="L890" s="5">
        <f>IF(Transactions[[#This Row],[Type]]="Income",Transactions[[#This Row],[Amount]],-Transactions[[#This Row],[Amount]])</f>
        <v>-4725.0200000000004</v>
      </c>
      <c r="M890">
        <f>IF(Transactions[[#This Row],[Type]]="Income",1,0)</f>
        <v>0</v>
      </c>
    </row>
    <row r="891" spans="1:13" x14ac:dyDescent="0.3">
      <c r="A891" s="2">
        <v>45654</v>
      </c>
      <c r="B891" s="1" t="s">
        <v>315</v>
      </c>
      <c r="C891" t="s">
        <v>6</v>
      </c>
      <c r="D891" t="s">
        <v>34</v>
      </c>
      <c r="E891" t="s">
        <v>30</v>
      </c>
      <c r="F891" s="5">
        <v>2181.17</v>
      </c>
      <c r="G891" t="s">
        <v>23</v>
      </c>
      <c r="H891">
        <f>MONTH(Transactions[[#This Row],[Date]])</f>
        <v>12</v>
      </c>
      <c r="I891" t="str">
        <f>TEXT(Transactions[[#This Row],[Date]],"MMMM")</f>
        <v>December</v>
      </c>
      <c r="J891">
        <f>YEAR(Transactions[[#This Row],[Date]])</f>
        <v>2024</v>
      </c>
      <c r="K891" t="str">
        <f>TEXT(Transactions[[#This Row],[Date]],"MMMM YYYYY")</f>
        <v>December 2024</v>
      </c>
      <c r="L891" s="5">
        <f>IF(Transactions[[#This Row],[Type]]="Income",Transactions[[#This Row],[Amount]],-Transactions[[#This Row],[Amount]])</f>
        <v>-2181.17</v>
      </c>
      <c r="M891">
        <f>IF(Transactions[[#This Row],[Type]]="Income",1,0)</f>
        <v>0</v>
      </c>
    </row>
    <row r="892" spans="1:13" x14ac:dyDescent="0.3">
      <c r="A892" s="2">
        <v>45655</v>
      </c>
      <c r="B892" s="1" t="s">
        <v>75</v>
      </c>
      <c r="C892" t="s">
        <v>6</v>
      </c>
      <c r="D892" t="s">
        <v>28</v>
      </c>
      <c r="E892" t="s">
        <v>27</v>
      </c>
      <c r="F892" s="5">
        <v>4577.92</v>
      </c>
      <c r="G892" t="s">
        <v>23</v>
      </c>
      <c r="H892">
        <f>MONTH(Transactions[[#This Row],[Date]])</f>
        <v>12</v>
      </c>
      <c r="I892" t="str">
        <f>TEXT(Transactions[[#This Row],[Date]],"MMMM")</f>
        <v>December</v>
      </c>
      <c r="J892">
        <f>YEAR(Transactions[[#This Row],[Date]])</f>
        <v>2024</v>
      </c>
      <c r="K892" t="str">
        <f>TEXT(Transactions[[#This Row],[Date]],"MMMM YYYYY")</f>
        <v>December 2024</v>
      </c>
      <c r="L892" s="5">
        <f>IF(Transactions[[#This Row],[Type]]="Income",Transactions[[#This Row],[Amount]],-Transactions[[#This Row],[Amount]])</f>
        <v>-4577.92</v>
      </c>
      <c r="M892">
        <f>IF(Transactions[[#This Row],[Type]]="Income",1,0)</f>
        <v>0</v>
      </c>
    </row>
    <row r="893" spans="1:13" x14ac:dyDescent="0.3">
      <c r="A893" s="2">
        <v>45655</v>
      </c>
      <c r="B893" s="1" t="s">
        <v>664</v>
      </c>
      <c r="C893" t="s">
        <v>6</v>
      </c>
      <c r="D893" t="s">
        <v>16</v>
      </c>
      <c r="E893" t="s">
        <v>27</v>
      </c>
      <c r="F893" s="5">
        <v>937.86</v>
      </c>
      <c r="G893" t="s">
        <v>19</v>
      </c>
      <c r="H893">
        <f>MONTH(Transactions[[#This Row],[Date]])</f>
        <v>12</v>
      </c>
      <c r="I893" t="str">
        <f>TEXT(Transactions[[#This Row],[Date]],"MMMM")</f>
        <v>December</v>
      </c>
      <c r="J893">
        <f>YEAR(Transactions[[#This Row],[Date]])</f>
        <v>2024</v>
      </c>
      <c r="K893" t="str">
        <f>TEXT(Transactions[[#This Row],[Date]],"MMMM YYYYY")</f>
        <v>December 2024</v>
      </c>
      <c r="L893" s="5">
        <f>IF(Transactions[[#This Row],[Type]]="Income",Transactions[[#This Row],[Amount]],-Transactions[[#This Row],[Amount]])</f>
        <v>-937.86</v>
      </c>
      <c r="M893">
        <f>IF(Transactions[[#This Row],[Type]]="Income",1,0)</f>
        <v>0</v>
      </c>
    </row>
    <row r="894" spans="1:13" x14ac:dyDescent="0.3">
      <c r="A894" s="2">
        <v>45655</v>
      </c>
      <c r="B894" s="1" t="s">
        <v>177</v>
      </c>
      <c r="C894" t="s">
        <v>6</v>
      </c>
      <c r="D894" t="s">
        <v>7</v>
      </c>
      <c r="E894" t="s">
        <v>18</v>
      </c>
      <c r="F894" s="5">
        <v>4952.29</v>
      </c>
      <c r="G894" t="s">
        <v>23</v>
      </c>
      <c r="H894">
        <f>MONTH(Transactions[[#This Row],[Date]])</f>
        <v>12</v>
      </c>
      <c r="I894" t="str">
        <f>TEXT(Transactions[[#This Row],[Date]],"MMMM")</f>
        <v>December</v>
      </c>
      <c r="J894">
        <f>YEAR(Transactions[[#This Row],[Date]])</f>
        <v>2024</v>
      </c>
      <c r="K894" t="str">
        <f>TEXT(Transactions[[#This Row],[Date]],"MMMM YYYYY")</f>
        <v>December 2024</v>
      </c>
      <c r="L894" s="5">
        <f>IF(Transactions[[#This Row],[Type]]="Income",Transactions[[#This Row],[Amount]],-Transactions[[#This Row],[Amount]])</f>
        <v>-4952.29</v>
      </c>
      <c r="M894">
        <f>IF(Transactions[[#This Row],[Type]]="Income",1,0)</f>
        <v>0</v>
      </c>
    </row>
    <row r="895" spans="1:13" x14ac:dyDescent="0.3">
      <c r="A895" s="2">
        <v>45655</v>
      </c>
      <c r="B895" s="1" t="s">
        <v>617</v>
      </c>
      <c r="C895" t="s">
        <v>6</v>
      </c>
      <c r="D895" t="s">
        <v>34</v>
      </c>
      <c r="E895" t="s">
        <v>29</v>
      </c>
      <c r="F895" s="5">
        <v>1035.01</v>
      </c>
      <c r="G895" t="s">
        <v>12</v>
      </c>
      <c r="H895">
        <f>MONTH(Transactions[[#This Row],[Date]])</f>
        <v>12</v>
      </c>
      <c r="I895" t="str">
        <f>TEXT(Transactions[[#This Row],[Date]],"MMMM")</f>
        <v>December</v>
      </c>
      <c r="J895">
        <f>YEAR(Transactions[[#This Row],[Date]])</f>
        <v>2024</v>
      </c>
      <c r="K895" t="str">
        <f>TEXT(Transactions[[#This Row],[Date]],"MMMM YYYYY")</f>
        <v>December 2024</v>
      </c>
      <c r="L895" s="5">
        <f>IF(Transactions[[#This Row],[Type]]="Income",Transactions[[#This Row],[Amount]],-Transactions[[#This Row],[Amount]])</f>
        <v>-1035.01</v>
      </c>
      <c r="M895">
        <f>IF(Transactions[[#This Row],[Type]]="Income",1,0)</f>
        <v>0</v>
      </c>
    </row>
    <row r="896" spans="1:13" x14ac:dyDescent="0.3">
      <c r="A896" s="2">
        <v>45656</v>
      </c>
      <c r="B896" s="1" t="s">
        <v>709</v>
      </c>
      <c r="C896" t="s">
        <v>6</v>
      </c>
      <c r="D896" t="s">
        <v>26</v>
      </c>
      <c r="E896" t="s">
        <v>30</v>
      </c>
      <c r="F896" s="5">
        <v>1765.29</v>
      </c>
      <c r="G896" t="s">
        <v>23</v>
      </c>
      <c r="H896">
        <f>MONTH(Transactions[[#This Row],[Date]])</f>
        <v>12</v>
      </c>
      <c r="I896" t="str">
        <f>TEXT(Transactions[[#This Row],[Date]],"MMMM")</f>
        <v>December</v>
      </c>
      <c r="J896">
        <f>YEAR(Transactions[[#This Row],[Date]])</f>
        <v>2024</v>
      </c>
      <c r="K896" t="str">
        <f>TEXT(Transactions[[#This Row],[Date]],"MMMM YYYYY")</f>
        <v>December 2024</v>
      </c>
      <c r="L896" s="5">
        <f>IF(Transactions[[#This Row],[Type]]="Income",Transactions[[#This Row],[Amount]],-Transactions[[#This Row],[Amount]])</f>
        <v>-1765.29</v>
      </c>
      <c r="M896">
        <f>IF(Transactions[[#This Row],[Type]]="Income",1,0)</f>
        <v>0</v>
      </c>
    </row>
    <row r="897" spans="1:13" x14ac:dyDescent="0.3">
      <c r="A897" s="2">
        <v>45656</v>
      </c>
      <c r="B897" s="1" t="s">
        <v>441</v>
      </c>
      <c r="C897" t="s">
        <v>6</v>
      </c>
      <c r="D897" t="s">
        <v>16</v>
      </c>
      <c r="E897" t="s">
        <v>21</v>
      </c>
      <c r="F897" s="5">
        <v>3702.53</v>
      </c>
      <c r="G897" t="s">
        <v>19</v>
      </c>
      <c r="H897">
        <f>MONTH(Transactions[[#This Row],[Date]])</f>
        <v>12</v>
      </c>
      <c r="I897" t="str">
        <f>TEXT(Transactions[[#This Row],[Date]],"MMMM")</f>
        <v>December</v>
      </c>
      <c r="J897">
        <f>YEAR(Transactions[[#This Row],[Date]])</f>
        <v>2024</v>
      </c>
      <c r="K897" t="str">
        <f>TEXT(Transactions[[#This Row],[Date]],"MMMM YYYYY")</f>
        <v>December 2024</v>
      </c>
      <c r="L897" s="5">
        <f>IF(Transactions[[#This Row],[Type]]="Income",Transactions[[#This Row],[Amount]],-Transactions[[#This Row],[Amount]])</f>
        <v>-3702.53</v>
      </c>
      <c r="M897">
        <f>IF(Transactions[[#This Row],[Type]]="Income",1,0)</f>
        <v>0</v>
      </c>
    </row>
    <row r="898" spans="1:13" x14ac:dyDescent="0.3">
      <c r="A898" s="2">
        <v>45657</v>
      </c>
      <c r="B898" s="1" t="s">
        <v>214</v>
      </c>
      <c r="C898" t="s">
        <v>6</v>
      </c>
      <c r="D898" t="s">
        <v>28</v>
      </c>
      <c r="E898" t="s">
        <v>27</v>
      </c>
      <c r="F898" s="5">
        <v>2608.11</v>
      </c>
      <c r="G898" t="s">
        <v>12</v>
      </c>
      <c r="H898">
        <f>MONTH(Transactions[[#This Row],[Date]])</f>
        <v>12</v>
      </c>
      <c r="I898" t="str">
        <f>TEXT(Transactions[[#This Row],[Date]],"MMMM")</f>
        <v>December</v>
      </c>
      <c r="J898">
        <f>YEAR(Transactions[[#This Row],[Date]])</f>
        <v>2024</v>
      </c>
      <c r="K898" t="str">
        <f>TEXT(Transactions[[#This Row],[Date]],"MMMM YYYYY")</f>
        <v>December 2024</v>
      </c>
      <c r="L898" s="5">
        <f>IF(Transactions[[#This Row],[Type]]="Income",Transactions[[#This Row],[Amount]],-Transactions[[#This Row],[Amount]])</f>
        <v>-2608.11</v>
      </c>
      <c r="M898">
        <f>IF(Transactions[[#This Row],[Type]]="Income",1,0)</f>
        <v>0</v>
      </c>
    </row>
    <row r="899" spans="1:13" x14ac:dyDescent="0.3">
      <c r="A899" s="2">
        <v>45657</v>
      </c>
      <c r="B899" s="1" t="s">
        <v>339</v>
      </c>
      <c r="C899" t="s">
        <v>6</v>
      </c>
      <c r="D899" t="s">
        <v>28</v>
      </c>
      <c r="E899" t="s">
        <v>18</v>
      </c>
      <c r="F899" s="5">
        <v>3300.94</v>
      </c>
      <c r="G899" t="s">
        <v>19</v>
      </c>
      <c r="H899">
        <f>MONTH(Transactions[[#This Row],[Date]])</f>
        <v>12</v>
      </c>
      <c r="I899" t="str">
        <f>TEXT(Transactions[[#This Row],[Date]],"MMMM")</f>
        <v>December</v>
      </c>
      <c r="J899">
        <f>YEAR(Transactions[[#This Row],[Date]])</f>
        <v>2024</v>
      </c>
      <c r="K899" t="str">
        <f>TEXT(Transactions[[#This Row],[Date]],"MMMM YYYYY")</f>
        <v>December 2024</v>
      </c>
      <c r="L899" s="5">
        <f>IF(Transactions[[#This Row],[Type]]="Income",Transactions[[#This Row],[Amount]],-Transactions[[#This Row],[Amount]])</f>
        <v>-3300.94</v>
      </c>
      <c r="M899">
        <f>IF(Transactions[[#This Row],[Type]]="Income",1,0)</f>
        <v>0</v>
      </c>
    </row>
    <row r="900" spans="1:13" x14ac:dyDescent="0.3">
      <c r="A900" s="2">
        <v>45657</v>
      </c>
      <c r="B900" s="1" t="s">
        <v>160</v>
      </c>
      <c r="C900" t="s">
        <v>6</v>
      </c>
      <c r="D900" t="s">
        <v>16</v>
      </c>
      <c r="E900" t="s">
        <v>29</v>
      </c>
      <c r="F900" s="5">
        <v>431.05</v>
      </c>
      <c r="G900" t="s">
        <v>9</v>
      </c>
      <c r="H900">
        <f>MONTH(Transactions[[#This Row],[Date]])</f>
        <v>12</v>
      </c>
      <c r="I900" t="str">
        <f>TEXT(Transactions[[#This Row],[Date]],"MMMM")</f>
        <v>December</v>
      </c>
      <c r="J900">
        <f>YEAR(Transactions[[#This Row],[Date]])</f>
        <v>2024</v>
      </c>
      <c r="K900" t="str">
        <f>TEXT(Transactions[[#This Row],[Date]],"MMMM YYYYY")</f>
        <v>December 2024</v>
      </c>
      <c r="L900" s="5">
        <f>IF(Transactions[[#This Row],[Type]]="Income",Transactions[[#This Row],[Amount]],-Transactions[[#This Row],[Amount]])</f>
        <v>-431.05</v>
      </c>
      <c r="M900">
        <f>IF(Transactions[[#This Row],[Type]]="Income",1,0)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8ED88-E30A-4C0C-B855-E1B7725951D7}">
  <dimension ref="A1:D13"/>
  <sheetViews>
    <sheetView workbookViewId="0">
      <selection activeCell="J9" sqref="J9"/>
    </sheetView>
  </sheetViews>
  <sheetFormatPr defaultRowHeight="14.4" x14ac:dyDescent="0.3"/>
  <cols>
    <col min="1" max="1" width="15.33203125" bestFit="1" customWidth="1"/>
    <col min="2" max="2" width="16.44140625" bestFit="1" customWidth="1"/>
    <col min="3" max="3" width="17.88671875" bestFit="1" customWidth="1"/>
    <col min="4" max="4" width="15.21875" bestFit="1" customWidth="1"/>
  </cols>
  <sheetData>
    <row r="1" spans="1:4" x14ac:dyDescent="0.3">
      <c r="A1" s="6" t="s">
        <v>714</v>
      </c>
      <c r="B1" s="6" t="s">
        <v>717</v>
      </c>
      <c r="C1" s="6" t="s">
        <v>718</v>
      </c>
      <c r="D1" s="6" t="s">
        <v>719</v>
      </c>
    </row>
    <row r="2" spans="1:4" x14ac:dyDescent="0.3">
      <c r="A2" t="s">
        <v>720</v>
      </c>
      <c r="B2" s="5">
        <f>SUMIFS(Transactions[Amount], Transactions[Month Year], $A2, Transactions[Type], "Income")</f>
        <v>87571.16</v>
      </c>
      <c r="C2" s="5">
        <f>SUMIFS(Transactions[Amount], Transactions[Month Year], $A2, Transactions[Type], "Expense")</f>
        <v>205222.11000000004</v>
      </c>
      <c r="D2" s="5">
        <f>B2-C2</f>
        <v>-117650.95000000004</v>
      </c>
    </row>
    <row r="3" spans="1:4" x14ac:dyDescent="0.3">
      <c r="A3" t="s">
        <v>721</v>
      </c>
      <c r="B3" s="5">
        <f>SUMIFS(Transactions[Amount], Transactions[Month Year], $A3, Transactions[Type], "Income")</f>
        <v>61518.74</v>
      </c>
      <c r="C3" s="5">
        <f>SUMIFS(Transactions[Amount], Transactions[Month Year], $A3, Transactions[Type], "Expense")</f>
        <v>174416.90999999992</v>
      </c>
      <c r="D3" s="5">
        <f t="shared" ref="D3:D13" si="0">B3-C3</f>
        <v>-112898.16999999993</v>
      </c>
    </row>
    <row r="4" spans="1:4" x14ac:dyDescent="0.3">
      <c r="A4" t="s">
        <v>722</v>
      </c>
      <c r="B4" s="5">
        <f>SUMIFS(Transactions[Amount], Transactions[Month Year], $A4, Transactions[Type], "Income")</f>
        <v>69952.23</v>
      </c>
      <c r="C4" s="5">
        <f>SUMIFS(Transactions[Amount], Transactions[Month Year], $A4, Transactions[Type], "Expense")</f>
        <v>198270.67</v>
      </c>
      <c r="D4" s="5">
        <f t="shared" si="0"/>
        <v>-128318.44000000002</v>
      </c>
    </row>
    <row r="5" spans="1:4" x14ac:dyDescent="0.3">
      <c r="A5" t="s">
        <v>723</v>
      </c>
      <c r="B5" s="5">
        <f>SUMIFS(Transactions[Amount], Transactions[Month Year], $A5, Transactions[Type], "Income")</f>
        <v>44604.76</v>
      </c>
      <c r="C5" s="5">
        <f>SUMIFS(Transactions[Amount], Transactions[Month Year], $A5, Transactions[Type], "Expense")</f>
        <v>175656.08000000002</v>
      </c>
      <c r="D5" s="5">
        <f t="shared" si="0"/>
        <v>-131051.32</v>
      </c>
    </row>
    <row r="6" spans="1:4" x14ac:dyDescent="0.3">
      <c r="A6" t="s">
        <v>724</v>
      </c>
      <c r="B6" s="5">
        <f>SUMIFS(Transactions[Amount], Transactions[Month Year], $A6, Transactions[Type], "Income")</f>
        <v>53370.1</v>
      </c>
      <c r="C6" s="5">
        <f>SUMIFS(Transactions[Amount], Transactions[Month Year], $A6, Transactions[Type], "Expense")</f>
        <v>187405.22999999998</v>
      </c>
      <c r="D6" s="5">
        <f t="shared" si="0"/>
        <v>-134035.12999999998</v>
      </c>
    </row>
    <row r="7" spans="1:4" x14ac:dyDescent="0.3">
      <c r="A7" t="s">
        <v>725</v>
      </c>
      <c r="B7" s="5">
        <f>SUMIFS(Transactions[Amount], Transactions[Month Year], $A7, Transactions[Type], "Income")</f>
        <v>75189.62</v>
      </c>
      <c r="C7" s="5">
        <f>SUMIFS(Transactions[Amount], Transactions[Month Year], $A7, Transactions[Type], "Expense")</f>
        <v>171333.36000000007</v>
      </c>
      <c r="D7" s="5">
        <f t="shared" si="0"/>
        <v>-96143.740000000078</v>
      </c>
    </row>
    <row r="8" spans="1:4" x14ac:dyDescent="0.3">
      <c r="A8" t="s">
        <v>726</v>
      </c>
      <c r="B8" s="5">
        <f>SUMIFS(Transactions[Amount], Transactions[Month Year], $A8, Transactions[Type], "Income")</f>
        <v>52544.65</v>
      </c>
      <c r="C8" s="5">
        <f>SUMIFS(Transactions[Amount], Transactions[Month Year], $A8, Transactions[Type], "Expense")</f>
        <v>177661.93000000002</v>
      </c>
      <c r="D8" s="5">
        <f t="shared" si="0"/>
        <v>-125117.28000000003</v>
      </c>
    </row>
    <row r="9" spans="1:4" x14ac:dyDescent="0.3">
      <c r="A9" t="s">
        <v>727</v>
      </c>
      <c r="B9" s="5">
        <f>SUMIFS(Transactions[Amount], Transactions[Month Year], $A9, Transactions[Type], "Income")</f>
        <v>62534.32</v>
      </c>
      <c r="C9" s="5">
        <f>SUMIFS(Transactions[Amount], Transactions[Month Year], $A9, Transactions[Type], "Expense")</f>
        <v>202143.99000000002</v>
      </c>
      <c r="D9" s="5">
        <f t="shared" si="0"/>
        <v>-139609.67000000001</v>
      </c>
    </row>
    <row r="10" spans="1:4" x14ac:dyDescent="0.3">
      <c r="A10" t="s">
        <v>728</v>
      </c>
      <c r="B10" s="5">
        <f>SUMIFS(Transactions[Amount], Transactions[Month Year], $A10, Transactions[Type], "Income")</f>
        <v>70500.37</v>
      </c>
      <c r="C10" s="5">
        <f>SUMIFS(Transactions[Amount], Transactions[Month Year], $A10, Transactions[Type], "Expense")</f>
        <v>169610.43999999989</v>
      </c>
      <c r="D10" s="5">
        <f t="shared" si="0"/>
        <v>-99110.069999999891</v>
      </c>
    </row>
    <row r="11" spans="1:4" x14ac:dyDescent="0.3">
      <c r="A11" t="s">
        <v>729</v>
      </c>
      <c r="B11" s="5">
        <f>SUMIFS(Transactions[Amount], Transactions[Month Year], $A11, Transactions[Type], "Income")</f>
        <v>66287.81</v>
      </c>
      <c r="C11" s="5">
        <f>SUMIFS(Transactions[Amount], Transactions[Month Year], $A11, Transactions[Type], "Expense")</f>
        <v>194719.12999999992</v>
      </c>
      <c r="D11" s="5">
        <f t="shared" si="0"/>
        <v>-128431.31999999992</v>
      </c>
    </row>
    <row r="12" spans="1:4" x14ac:dyDescent="0.3">
      <c r="A12" t="s">
        <v>730</v>
      </c>
      <c r="B12" s="5">
        <f>SUMIFS(Transactions[Amount], Transactions[Month Year], $A12, Transactions[Type], "Income")</f>
        <v>69883.41</v>
      </c>
      <c r="C12" s="5">
        <f>SUMIFS(Transactions[Amount], Transactions[Month Year], $A12, Transactions[Type], "Expense")</f>
        <v>182894.39999999997</v>
      </c>
      <c r="D12" s="5">
        <f t="shared" si="0"/>
        <v>-113010.98999999996</v>
      </c>
    </row>
    <row r="13" spans="1:4" x14ac:dyDescent="0.3">
      <c r="A13" t="s">
        <v>731</v>
      </c>
      <c r="B13" s="5">
        <f>SUMIFS(Transactions[Amount], Transactions[Month Year], $A13, Transactions[Type], "Income")</f>
        <v>48704.08</v>
      </c>
      <c r="C13" s="5">
        <f>SUMIFS(Transactions[Amount], Transactions[Month Year], $A13, Transactions[Type], "Expense")</f>
        <v>211066.92000000007</v>
      </c>
      <c r="D13" s="5">
        <f t="shared" si="0"/>
        <v>-162362.84000000008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EF197-DFD8-42B3-87FF-0E7F55820184}">
  <dimension ref="A4:D18"/>
  <sheetViews>
    <sheetView workbookViewId="0">
      <selection activeCell="M21" sqref="M21"/>
    </sheetView>
  </sheetViews>
  <sheetFormatPr defaultRowHeight="14.4" x14ac:dyDescent="0.3"/>
  <cols>
    <col min="1" max="1" width="14.44140625" bestFit="1" customWidth="1"/>
    <col min="2" max="2" width="15.5546875" bestFit="1" customWidth="1"/>
    <col min="3" max="3" width="13.109375" bestFit="1" customWidth="1"/>
    <col min="4" max="4" width="14.109375" bestFit="1" customWidth="1"/>
  </cols>
  <sheetData>
    <row r="4" spans="1:4" x14ac:dyDescent="0.3">
      <c r="A4" s="7" t="s">
        <v>734</v>
      </c>
      <c r="B4" s="7" t="s">
        <v>735</v>
      </c>
    </row>
    <row r="5" spans="1:4" x14ac:dyDescent="0.3">
      <c r="A5" s="7" t="s">
        <v>732</v>
      </c>
      <c r="B5" t="s">
        <v>6</v>
      </c>
      <c r="C5" t="s">
        <v>13</v>
      </c>
      <c r="D5" t="s">
        <v>733</v>
      </c>
    </row>
    <row r="6" spans="1:4" x14ac:dyDescent="0.3">
      <c r="A6" s="8" t="s">
        <v>723</v>
      </c>
      <c r="B6" s="9">
        <v>175656.08000000002</v>
      </c>
      <c r="C6" s="9">
        <v>44604.76</v>
      </c>
      <c r="D6" s="9">
        <v>220260.84000000003</v>
      </c>
    </row>
    <row r="7" spans="1:4" x14ac:dyDescent="0.3">
      <c r="A7" s="8" t="s">
        <v>727</v>
      </c>
      <c r="B7" s="9">
        <v>202143.99000000002</v>
      </c>
      <c r="C7" s="9">
        <v>62534.32</v>
      </c>
      <c r="D7" s="9">
        <v>264678.31</v>
      </c>
    </row>
    <row r="8" spans="1:4" x14ac:dyDescent="0.3">
      <c r="A8" s="8" t="s">
        <v>731</v>
      </c>
      <c r="B8" s="9">
        <v>211066.92000000007</v>
      </c>
      <c r="C8" s="9">
        <v>48704.08</v>
      </c>
      <c r="D8" s="9">
        <v>259771.00000000006</v>
      </c>
    </row>
    <row r="9" spans="1:4" x14ac:dyDescent="0.3">
      <c r="A9" s="8" t="s">
        <v>721</v>
      </c>
      <c r="B9" s="9">
        <v>174416.90999999992</v>
      </c>
      <c r="C9" s="9">
        <v>61518.74</v>
      </c>
      <c r="D9" s="9">
        <v>235935.64999999991</v>
      </c>
    </row>
    <row r="10" spans="1:4" x14ac:dyDescent="0.3">
      <c r="A10" s="8" t="s">
        <v>720</v>
      </c>
      <c r="B10" s="9">
        <v>205222.11000000004</v>
      </c>
      <c r="C10" s="9">
        <v>87571.16</v>
      </c>
      <c r="D10" s="9">
        <v>292793.27</v>
      </c>
    </row>
    <row r="11" spans="1:4" x14ac:dyDescent="0.3">
      <c r="A11" s="8" t="s">
        <v>726</v>
      </c>
      <c r="B11" s="9">
        <v>177661.93000000002</v>
      </c>
      <c r="C11" s="9">
        <v>52544.65</v>
      </c>
      <c r="D11" s="9">
        <v>230206.58000000002</v>
      </c>
    </row>
    <row r="12" spans="1:4" x14ac:dyDescent="0.3">
      <c r="A12" s="8" t="s">
        <v>725</v>
      </c>
      <c r="B12" s="9">
        <v>171333.36000000007</v>
      </c>
      <c r="C12" s="9">
        <v>75189.62</v>
      </c>
      <c r="D12" s="9">
        <v>246522.98000000007</v>
      </c>
    </row>
    <row r="13" spans="1:4" x14ac:dyDescent="0.3">
      <c r="A13" s="8" t="s">
        <v>722</v>
      </c>
      <c r="B13" s="9">
        <v>198270.67</v>
      </c>
      <c r="C13" s="9">
        <v>69952.23</v>
      </c>
      <c r="D13" s="9">
        <v>268222.90000000002</v>
      </c>
    </row>
    <row r="14" spans="1:4" x14ac:dyDescent="0.3">
      <c r="A14" s="8" t="s">
        <v>724</v>
      </c>
      <c r="B14" s="9">
        <v>187405.22999999998</v>
      </c>
      <c r="C14" s="9">
        <v>53370.1</v>
      </c>
      <c r="D14" s="9">
        <v>240775.33</v>
      </c>
    </row>
    <row r="15" spans="1:4" x14ac:dyDescent="0.3">
      <c r="A15" s="8" t="s">
        <v>730</v>
      </c>
      <c r="B15" s="9">
        <v>182894.39999999997</v>
      </c>
      <c r="C15" s="9">
        <v>69883.41</v>
      </c>
      <c r="D15" s="9">
        <v>252777.80999999997</v>
      </c>
    </row>
    <row r="16" spans="1:4" x14ac:dyDescent="0.3">
      <c r="A16" s="8" t="s">
        <v>729</v>
      </c>
      <c r="B16" s="9">
        <v>194719.12999999992</v>
      </c>
      <c r="C16" s="9">
        <v>66287.81</v>
      </c>
      <c r="D16" s="9">
        <v>261006.93999999992</v>
      </c>
    </row>
    <row r="17" spans="1:4" x14ac:dyDescent="0.3">
      <c r="A17" s="8" t="s">
        <v>728</v>
      </c>
      <c r="B17" s="9">
        <v>169610.43999999989</v>
      </c>
      <c r="C17" s="9">
        <v>70500.37</v>
      </c>
      <c r="D17" s="9">
        <v>240110.80999999988</v>
      </c>
    </row>
    <row r="18" spans="1:4" x14ac:dyDescent="0.3">
      <c r="A18" s="8" t="s">
        <v>733</v>
      </c>
      <c r="B18" s="9">
        <v>2250401.1699999995</v>
      </c>
      <c r="C18" s="9">
        <v>762661.25000000012</v>
      </c>
      <c r="D18" s="9">
        <v>3013062.4200000004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60A6A-2C33-47AD-A63F-40182625C493}">
  <dimension ref="A2:B19"/>
  <sheetViews>
    <sheetView workbookViewId="0">
      <selection activeCell="N12" sqref="N12"/>
    </sheetView>
  </sheetViews>
  <sheetFormatPr defaultRowHeight="14.4" x14ac:dyDescent="0.3"/>
  <cols>
    <col min="1" max="1" width="13.21875" bestFit="1" customWidth="1"/>
    <col min="2" max="2" width="14.44140625" bestFit="1" customWidth="1"/>
  </cols>
  <sheetData>
    <row r="2" spans="1:2" x14ac:dyDescent="0.3">
      <c r="A2" s="7" t="s">
        <v>1</v>
      </c>
      <c r="B2" t="s">
        <v>738</v>
      </c>
    </row>
    <row r="4" spans="1:2" x14ac:dyDescent="0.3">
      <c r="A4" s="7" t="s">
        <v>732</v>
      </c>
      <c r="B4" t="s">
        <v>734</v>
      </c>
    </row>
    <row r="5" spans="1:2" x14ac:dyDescent="0.3">
      <c r="A5" s="8" t="s">
        <v>16</v>
      </c>
      <c r="B5" s="9">
        <v>414156.25999999995</v>
      </c>
    </row>
    <row r="6" spans="1:2" x14ac:dyDescent="0.3">
      <c r="A6" s="8" t="s">
        <v>10</v>
      </c>
      <c r="B6" s="9">
        <v>345640.2699999999</v>
      </c>
    </row>
    <row r="7" spans="1:2" x14ac:dyDescent="0.3">
      <c r="A7" s="8" t="s">
        <v>37</v>
      </c>
      <c r="B7" s="9">
        <v>243638.69</v>
      </c>
    </row>
    <row r="8" spans="1:2" x14ac:dyDescent="0.3">
      <c r="A8" s="8" t="s">
        <v>26</v>
      </c>
      <c r="B8" s="9">
        <v>241393.72</v>
      </c>
    </row>
    <row r="9" spans="1:2" x14ac:dyDescent="0.3">
      <c r="A9" s="8" t="s">
        <v>34</v>
      </c>
      <c r="B9" s="9">
        <v>238273.27999999997</v>
      </c>
    </row>
    <row r="10" spans="1:2" x14ac:dyDescent="0.3">
      <c r="A10" s="8" t="s">
        <v>28</v>
      </c>
      <c r="B10" s="9">
        <v>233718.57</v>
      </c>
    </row>
    <row r="11" spans="1:2" x14ac:dyDescent="0.3">
      <c r="A11" s="8" t="s">
        <v>22</v>
      </c>
      <c r="B11" s="9">
        <v>232015.66000000003</v>
      </c>
    </row>
    <row r="12" spans="1:2" x14ac:dyDescent="0.3">
      <c r="A12" s="8" t="s">
        <v>24</v>
      </c>
      <c r="B12" s="9">
        <v>222230.99000000005</v>
      </c>
    </row>
    <row r="13" spans="1:2" x14ac:dyDescent="0.3">
      <c r="A13" s="8" t="s">
        <v>36</v>
      </c>
      <c r="B13" s="9">
        <v>185057.36</v>
      </c>
    </row>
    <row r="14" spans="1:2" x14ac:dyDescent="0.3">
      <c r="A14" s="8" t="s">
        <v>35</v>
      </c>
      <c r="B14" s="9">
        <v>154209.53999999998</v>
      </c>
    </row>
    <row r="15" spans="1:2" x14ac:dyDescent="0.3">
      <c r="A15" s="8" t="s">
        <v>33</v>
      </c>
      <c r="B15" s="9">
        <v>146981.79999999996</v>
      </c>
    </row>
    <row r="16" spans="1:2" x14ac:dyDescent="0.3">
      <c r="A16" s="8" t="s">
        <v>7</v>
      </c>
      <c r="B16" s="9">
        <v>123315.87000000001</v>
      </c>
    </row>
    <row r="17" spans="1:2" x14ac:dyDescent="0.3">
      <c r="A17" s="8" t="s">
        <v>31</v>
      </c>
      <c r="B17" s="9">
        <v>117438.51999999999</v>
      </c>
    </row>
    <row r="18" spans="1:2" x14ac:dyDescent="0.3">
      <c r="A18" s="8" t="s">
        <v>38</v>
      </c>
      <c r="B18" s="9">
        <v>114991.89</v>
      </c>
    </row>
    <row r="19" spans="1:2" x14ac:dyDescent="0.3">
      <c r="A19" s="8" t="s">
        <v>733</v>
      </c>
      <c r="B19" s="9">
        <v>3013062.42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38C6-FD38-4055-B9DB-A9FB38E63868}">
  <dimension ref="A2:B10"/>
  <sheetViews>
    <sheetView workbookViewId="0">
      <selection activeCell="M17" sqref="M17"/>
    </sheetView>
  </sheetViews>
  <sheetFormatPr defaultRowHeight="14.4" x14ac:dyDescent="0.3"/>
  <cols>
    <col min="1" max="1" width="12.5546875" bestFit="1" customWidth="1"/>
    <col min="2" max="2" width="14.44140625" bestFit="1" customWidth="1"/>
  </cols>
  <sheetData>
    <row r="2" spans="1:2" x14ac:dyDescent="0.3">
      <c r="A2" s="7" t="s">
        <v>1</v>
      </c>
      <c r="B2" t="s">
        <v>738</v>
      </c>
    </row>
    <row r="4" spans="1:2" x14ac:dyDescent="0.3">
      <c r="A4" s="7" t="s">
        <v>732</v>
      </c>
      <c r="B4" t="s">
        <v>734</v>
      </c>
    </row>
    <row r="5" spans="1:2" x14ac:dyDescent="0.3">
      <c r="A5" s="8" t="s">
        <v>15</v>
      </c>
      <c r="B5" s="9">
        <v>762661.25</v>
      </c>
    </row>
    <row r="6" spans="1:2" x14ac:dyDescent="0.3">
      <c r="A6" s="8" t="s">
        <v>23</v>
      </c>
      <c r="B6" s="9">
        <v>641439.45000000007</v>
      </c>
    </row>
    <row r="7" spans="1:2" x14ac:dyDescent="0.3">
      <c r="A7" s="8" t="s">
        <v>9</v>
      </c>
      <c r="B7" s="9">
        <v>576616.86999999965</v>
      </c>
    </row>
    <row r="8" spans="1:2" x14ac:dyDescent="0.3">
      <c r="A8" s="8" t="s">
        <v>19</v>
      </c>
      <c r="B8" s="9">
        <v>533558.34</v>
      </c>
    </row>
    <row r="9" spans="1:2" x14ac:dyDescent="0.3">
      <c r="A9" s="8" t="s">
        <v>12</v>
      </c>
      <c r="B9" s="9">
        <v>498786.51000000018</v>
      </c>
    </row>
    <row r="10" spans="1:2" x14ac:dyDescent="0.3">
      <c r="A10" s="8" t="s">
        <v>733</v>
      </c>
      <c r="B10" s="9">
        <v>3013062.42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6B657-496D-49B1-A0E7-8CA8AF4F8C8D}">
  <dimension ref="A1:Y34"/>
  <sheetViews>
    <sheetView tabSelected="1" zoomScale="61" workbookViewId="0">
      <selection activeCell="AC6" sqref="AC6"/>
    </sheetView>
  </sheetViews>
  <sheetFormatPr defaultRowHeight="14.4" x14ac:dyDescent="0.3"/>
  <cols>
    <col min="5" max="5" width="4.44140625" bestFit="1" customWidth="1"/>
    <col min="6" max="6" width="27.21875" bestFit="1" customWidth="1"/>
  </cols>
  <sheetData>
    <row r="1" spans="1:25" ht="45.6" customHeight="1" thickTop="1" thickBot="1" x14ac:dyDescent="0.35">
      <c r="A1" s="18" t="s">
        <v>736</v>
      </c>
      <c r="B1" s="19"/>
      <c r="C1" s="19"/>
      <c r="D1" s="19"/>
      <c r="E1" s="19"/>
      <c r="F1" s="19"/>
      <c r="G1" s="19"/>
      <c r="H1" s="19"/>
      <c r="I1" s="19"/>
      <c r="J1" s="19"/>
      <c r="K1" s="19"/>
      <c r="L1" s="19"/>
      <c r="M1" s="19"/>
      <c r="N1" s="19"/>
      <c r="O1" s="19"/>
      <c r="P1" s="19"/>
      <c r="Q1" s="19"/>
      <c r="R1" s="19"/>
      <c r="S1" s="19"/>
      <c r="T1" s="19"/>
      <c r="U1" s="19"/>
      <c r="V1" s="19"/>
      <c r="W1" s="19"/>
      <c r="X1" s="19"/>
      <c r="Y1" s="20"/>
    </row>
    <row r="2" spans="1:25" s="10" customFormat="1" ht="18.600000000000001" thickTop="1" x14ac:dyDescent="0.35">
      <c r="A2" s="21"/>
      <c r="B2" s="22"/>
      <c r="C2" s="22"/>
      <c r="D2" s="22"/>
      <c r="E2" s="22"/>
      <c r="F2" s="12"/>
      <c r="G2" s="12"/>
      <c r="H2" s="12"/>
      <c r="I2" s="12"/>
      <c r="J2" s="12"/>
      <c r="K2" s="12"/>
      <c r="L2" s="12"/>
      <c r="M2" s="12"/>
      <c r="N2" s="12"/>
      <c r="O2" s="12"/>
      <c r="P2" s="12"/>
      <c r="Q2" s="12"/>
      <c r="R2" s="12"/>
      <c r="S2" s="12"/>
      <c r="T2" s="12"/>
      <c r="U2" s="12"/>
      <c r="V2" s="12"/>
      <c r="W2" s="12"/>
      <c r="X2" s="12"/>
      <c r="Y2" s="13"/>
    </row>
    <row r="3" spans="1:25" s="10" customFormat="1" ht="18" x14ac:dyDescent="0.35">
      <c r="A3" s="21"/>
      <c r="B3" s="22"/>
      <c r="C3" s="22"/>
      <c r="D3" s="22"/>
      <c r="E3" s="22"/>
      <c r="F3" s="12"/>
      <c r="G3" s="12"/>
      <c r="H3" s="12"/>
      <c r="I3" s="12"/>
      <c r="J3" s="12"/>
      <c r="K3" s="12"/>
      <c r="L3" s="12"/>
      <c r="M3" s="12"/>
      <c r="N3" s="12"/>
      <c r="O3" s="12"/>
      <c r="P3" s="12"/>
      <c r="Q3" s="12"/>
      <c r="R3" s="12"/>
      <c r="S3" s="12"/>
      <c r="T3" s="12"/>
      <c r="U3" s="12"/>
      <c r="V3" s="12"/>
      <c r="W3" s="12"/>
      <c r="X3" s="12"/>
      <c r="Y3" s="13"/>
    </row>
    <row r="4" spans="1:25" s="10" customFormat="1" ht="28.8" x14ac:dyDescent="0.55000000000000004">
      <c r="A4" s="21"/>
      <c r="B4" s="28" t="s">
        <v>717</v>
      </c>
      <c r="C4" s="27"/>
      <c r="D4" s="14"/>
      <c r="E4" s="29" t="s">
        <v>737</v>
      </c>
      <c r="F4" s="26">
        <f>SUMIFS(Transactions[Amount], Transactions[Type], "Income")</f>
        <v>762661.25</v>
      </c>
      <c r="G4" s="12"/>
      <c r="H4" s="12"/>
      <c r="I4" s="12"/>
      <c r="J4" s="12"/>
      <c r="K4" s="12"/>
      <c r="L4" s="12"/>
      <c r="M4" s="12"/>
      <c r="N4" s="12"/>
      <c r="O4" s="12"/>
      <c r="P4" s="12"/>
      <c r="Q4" s="12"/>
      <c r="R4" s="12"/>
      <c r="S4" s="12"/>
      <c r="T4" s="12"/>
      <c r="U4" s="12"/>
      <c r="V4" s="12"/>
      <c r="W4" s="12"/>
      <c r="X4" s="12"/>
      <c r="Y4" s="13"/>
    </row>
    <row r="5" spans="1:25" s="10" customFormat="1" ht="18" x14ac:dyDescent="0.35">
      <c r="A5" s="21"/>
      <c r="B5" s="22"/>
      <c r="C5" s="22"/>
      <c r="D5" s="14"/>
      <c r="E5" s="23"/>
      <c r="F5" s="22"/>
      <c r="G5" s="12"/>
      <c r="H5" s="12"/>
      <c r="I5" s="12"/>
      <c r="J5" s="12"/>
      <c r="K5" s="12"/>
      <c r="L5" s="12"/>
      <c r="M5" s="12"/>
      <c r="N5" s="12"/>
      <c r="O5" s="12"/>
      <c r="P5" s="12"/>
      <c r="Q5" s="12"/>
      <c r="R5" s="12"/>
      <c r="S5" s="12"/>
      <c r="T5" s="12"/>
      <c r="U5" s="12"/>
      <c r="V5" s="12"/>
      <c r="W5" s="12"/>
      <c r="X5" s="12"/>
      <c r="Y5" s="13"/>
    </row>
    <row r="6" spans="1:25" s="10" customFormat="1" ht="18" x14ac:dyDescent="0.35">
      <c r="A6" s="24"/>
      <c r="B6" s="24"/>
      <c r="C6" s="24"/>
      <c r="D6" s="14"/>
      <c r="E6" s="24"/>
      <c r="F6" s="24"/>
      <c r="G6" s="12"/>
      <c r="H6" s="12"/>
      <c r="I6" s="12"/>
      <c r="J6" s="12"/>
      <c r="K6" s="12"/>
      <c r="L6" s="12"/>
      <c r="M6" s="12"/>
      <c r="N6" s="12"/>
      <c r="O6" s="12"/>
      <c r="P6" s="12"/>
      <c r="Q6" s="12"/>
      <c r="R6" s="12"/>
      <c r="S6" s="12"/>
      <c r="T6" s="12"/>
      <c r="U6" s="12"/>
      <c r="V6" s="12"/>
      <c r="W6" s="12"/>
      <c r="X6" s="12"/>
      <c r="Y6" s="13"/>
    </row>
    <row r="7" spans="1:25" s="10" customFormat="1" ht="28.8" x14ac:dyDescent="0.55000000000000004">
      <c r="A7" s="21"/>
      <c r="B7" s="27" t="s">
        <v>718</v>
      </c>
      <c r="C7" s="25"/>
      <c r="D7" s="14"/>
      <c r="E7" s="29" t="s">
        <v>737</v>
      </c>
      <c r="F7" s="26">
        <f>SUMIFS(Transactions[Amount], Transactions[Type], "Expense")</f>
        <v>2250401.17</v>
      </c>
      <c r="G7" s="12"/>
      <c r="H7" s="12"/>
      <c r="I7" s="12"/>
      <c r="J7" s="12"/>
      <c r="K7" s="12"/>
      <c r="L7" s="12"/>
      <c r="M7" s="12"/>
      <c r="N7" s="12"/>
      <c r="O7" s="12"/>
      <c r="P7" s="12"/>
      <c r="Q7" s="12"/>
      <c r="R7" s="12"/>
      <c r="S7" s="12"/>
      <c r="T7" s="12"/>
      <c r="U7" s="12"/>
      <c r="V7" s="12"/>
      <c r="W7" s="12"/>
      <c r="X7" s="12"/>
      <c r="Y7" s="13"/>
    </row>
    <row r="8" spans="1:25" s="10" customFormat="1" ht="18" x14ac:dyDescent="0.35">
      <c r="A8" s="21"/>
      <c r="B8" s="24"/>
      <c r="C8" s="24"/>
      <c r="D8" s="14"/>
      <c r="E8" s="24"/>
      <c r="F8" s="24"/>
      <c r="G8" s="12"/>
      <c r="H8" s="12"/>
      <c r="I8" s="12"/>
      <c r="J8" s="12"/>
      <c r="K8" s="12"/>
      <c r="L8" s="12"/>
      <c r="M8" s="12"/>
      <c r="N8" s="12"/>
      <c r="O8" s="12"/>
      <c r="P8" s="12"/>
      <c r="Q8" s="12"/>
      <c r="R8" s="12"/>
      <c r="S8" s="12"/>
      <c r="T8" s="12"/>
      <c r="U8" s="12"/>
      <c r="V8" s="12"/>
      <c r="W8" s="12"/>
      <c r="X8" s="12"/>
      <c r="Y8" s="13"/>
    </row>
    <row r="9" spans="1:25" s="10" customFormat="1" ht="18" x14ac:dyDescent="0.35">
      <c r="A9" s="21"/>
      <c r="B9" s="22"/>
      <c r="C9" s="22"/>
      <c r="D9" s="14"/>
      <c r="E9" s="23"/>
      <c r="F9" s="22"/>
      <c r="G9" s="12"/>
      <c r="H9" s="12"/>
      <c r="I9" s="12"/>
      <c r="J9" s="12"/>
      <c r="K9" s="12"/>
      <c r="L9" s="12"/>
      <c r="M9" s="12"/>
      <c r="N9" s="12"/>
      <c r="O9" s="12"/>
      <c r="P9" s="12"/>
      <c r="Q9" s="12"/>
      <c r="R9" s="12"/>
      <c r="S9" s="12"/>
      <c r="T9" s="12"/>
      <c r="U9" s="12"/>
      <c r="V9" s="12"/>
      <c r="W9" s="12"/>
      <c r="X9" s="12"/>
      <c r="Y9" s="13"/>
    </row>
    <row r="10" spans="1:25" s="10" customFormat="1" ht="28.8" x14ac:dyDescent="0.55000000000000004">
      <c r="A10" s="24"/>
      <c r="B10" s="27" t="s">
        <v>719</v>
      </c>
      <c r="C10" s="25"/>
      <c r="D10" s="14"/>
      <c r="E10" s="29" t="s">
        <v>737</v>
      </c>
      <c r="F10" s="26">
        <f>SUMIFS(Transactions[Amount], Transactions[Type], "Income") - SUMIFS(Transactions[Amount], Transactions[Type], "Expense")</f>
        <v>-1487739.92</v>
      </c>
      <c r="G10" s="12"/>
      <c r="H10" s="12"/>
      <c r="I10" s="12"/>
      <c r="J10" s="12"/>
      <c r="K10" s="12"/>
      <c r="L10" s="12"/>
      <c r="M10" s="12"/>
      <c r="N10" s="12"/>
      <c r="O10" s="12"/>
      <c r="P10" s="12"/>
      <c r="Q10" s="12"/>
      <c r="R10" s="12"/>
      <c r="S10" s="12"/>
      <c r="T10" s="12"/>
      <c r="U10" s="12"/>
      <c r="V10" s="12"/>
      <c r="W10" s="12"/>
      <c r="X10" s="12"/>
      <c r="Y10" s="13"/>
    </row>
    <row r="11" spans="1:25" s="10" customFormat="1" ht="18" x14ac:dyDescent="0.35">
      <c r="A11" s="21"/>
      <c r="B11" s="22"/>
      <c r="C11" s="22"/>
      <c r="D11" s="23"/>
      <c r="E11" s="22"/>
      <c r="F11" s="12"/>
      <c r="G11" s="12"/>
      <c r="H11" s="12"/>
      <c r="I11" s="12"/>
      <c r="J11" s="12"/>
      <c r="K11" s="12"/>
      <c r="L11" s="12"/>
      <c r="M11" s="12"/>
      <c r="N11" s="12"/>
      <c r="O11" s="12"/>
      <c r="P11" s="12"/>
      <c r="Q11" s="12"/>
      <c r="R11" s="12"/>
      <c r="S11" s="12"/>
      <c r="T11" s="12"/>
      <c r="U11" s="12"/>
      <c r="V11" s="12"/>
      <c r="W11" s="12"/>
      <c r="X11" s="12"/>
      <c r="Y11" s="13"/>
    </row>
    <row r="12" spans="1:25" s="10" customFormat="1" ht="18" x14ac:dyDescent="0.35">
      <c r="A12" s="21"/>
      <c r="B12" s="24"/>
      <c r="C12" s="24"/>
      <c r="D12" s="24"/>
      <c r="E12" s="24"/>
      <c r="F12" s="12"/>
      <c r="G12" s="12"/>
      <c r="H12" s="12"/>
      <c r="I12" s="12"/>
      <c r="J12" s="12"/>
      <c r="K12" s="12"/>
      <c r="L12" s="12"/>
      <c r="M12" s="12"/>
      <c r="N12" s="12"/>
      <c r="O12" s="12"/>
      <c r="P12" s="12"/>
      <c r="Q12" s="12"/>
      <c r="R12" s="12"/>
      <c r="S12" s="12"/>
      <c r="T12" s="12"/>
      <c r="U12" s="12"/>
      <c r="V12" s="12"/>
      <c r="W12" s="12"/>
      <c r="X12" s="12"/>
      <c r="Y12" s="13"/>
    </row>
    <row r="13" spans="1:25" s="10" customFormat="1" ht="18" x14ac:dyDescent="0.35">
      <c r="A13" s="21"/>
      <c r="B13" s="22"/>
      <c r="C13" s="22"/>
      <c r="D13" s="22"/>
      <c r="E13" s="22"/>
      <c r="F13" s="12"/>
      <c r="G13" s="12"/>
      <c r="H13" s="12"/>
      <c r="I13" s="12"/>
      <c r="J13" s="12"/>
      <c r="K13" s="12"/>
      <c r="L13" s="12"/>
      <c r="M13" s="12"/>
      <c r="N13" s="12"/>
      <c r="O13" s="12"/>
      <c r="P13" s="12"/>
      <c r="Q13" s="12"/>
      <c r="R13" s="12"/>
      <c r="S13" s="12"/>
      <c r="T13" s="12"/>
      <c r="U13" s="12"/>
      <c r="V13" s="12"/>
      <c r="W13" s="12"/>
      <c r="X13" s="12"/>
      <c r="Y13" s="13"/>
    </row>
    <row r="14" spans="1:25" s="10" customFormat="1" ht="18" x14ac:dyDescent="0.35">
      <c r="A14" s="11"/>
      <c r="B14" s="12"/>
      <c r="C14" s="12"/>
      <c r="D14" s="12"/>
      <c r="E14" s="12"/>
      <c r="F14" s="12"/>
      <c r="G14" s="12"/>
      <c r="H14" s="12"/>
      <c r="I14" s="12"/>
      <c r="J14" s="12"/>
      <c r="K14" s="12"/>
      <c r="L14" s="12"/>
      <c r="M14" s="12"/>
      <c r="N14" s="12"/>
      <c r="O14" s="12"/>
      <c r="P14" s="12"/>
      <c r="Q14" s="12"/>
      <c r="R14" s="12"/>
      <c r="S14" s="12"/>
      <c r="T14" s="12"/>
      <c r="U14" s="12"/>
      <c r="V14" s="12"/>
      <c r="W14" s="12"/>
      <c r="X14" s="12"/>
      <c r="Y14" s="13"/>
    </row>
    <row r="15" spans="1:25" s="10" customFormat="1" ht="18" x14ac:dyDescent="0.35">
      <c r="A15" s="11"/>
      <c r="B15" s="12"/>
      <c r="C15" s="12"/>
      <c r="D15" s="12"/>
      <c r="E15" s="12"/>
      <c r="F15" s="12"/>
      <c r="G15" s="12"/>
      <c r="H15" s="12"/>
      <c r="I15" s="12"/>
      <c r="J15" s="12"/>
      <c r="K15" s="12"/>
      <c r="L15" s="12"/>
      <c r="M15" s="12"/>
      <c r="N15" s="12"/>
      <c r="O15" s="12"/>
      <c r="P15" s="12"/>
      <c r="Q15" s="12"/>
      <c r="R15" s="12"/>
      <c r="S15" s="12"/>
      <c r="T15" s="12"/>
      <c r="U15" s="12"/>
      <c r="V15" s="12"/>
      <c r="W15" s="12"/>
      <c r="X15" s="12"/>
      <c r="Y15" s="13"/>
    </row>
    <row r="16" spans="1:25" s="10" customFormat="1" ht="18" x14ac:dyDescent="0.35">
      <c r="A16" s="11"/>
      <c r="B16" s="12"/>
      <c r="C16" s="12"/>
      <c r="D16" s="12"/>
      <c r="E16" s="12"/>
      <c r="F16" s="12"/>
      <c r="G16" s="12"/>
      <c r="H16" s="12"/>
      <c r="I16" s="12"/>
      <c r="J16" s="12"/>
      <c r="K16" s="12"/>
      <c r="L16" s="12"/>
      <c r="M16" s="12"/>
      <c r="N16" s="12"/>
      <c r="O16" s="12"/>
      <c r="P16" s="12"/>
      <c r="Q16" s="12"/>
      <c r="R16" s="12"/>
      <c r="S16" s="12"/>
      <c r="T16" s="12"/>
      <c r="U16" s="12"/>
      <c r="V16" s="12"/>
      <c r="W16" s="12"/>
      <c r="X16" s="12"/>
      <c r="Y16" s="13"/>
    </row>
    <row r="17" spans="1:25" s="10" customFormat="1" ht="18" x14ac:dyDescent="0.35">
      <c r="A17" s="11"/>
      <c r="B17" s="12"/>
      <c r="C17" s="12"/>
      <c r="D17" s="12"/>
      <c r="E17" s="12"/>
      <c r="F17" s="12"/>
      <c r="G17" s="12"/>
      <c r="H17" s="12"/>
      <c r="I17" s="12"/>
      <c r="J17" s="12"/>
      <c r="K17" s="12"/>
      <c r="L17" s="12"/>
      <c r="M17" s="12"/>
      <c r="N17" s="12"/>
      <c r="O17" s="12"/>
      <c r="P17" s="12"/>
      <c r="Q17" s="12"/>
      <c r="R17" s="12"/>
      <c r="S17" s="12"/>
      <c r="T17" s="12"/>
      <c r="U17" s="12"/>
      <c r="V17" s="12"/>
      <c r="W17" s="12"/>
      <c r="X17" s="12"/>
      <c r="Y17" s="13"/>
    </row>
    <row r="18" spans="1:25" s="10" customFormat="1" ht="18" x14ac:dyDescent="0.35">
      <c r="A18" s="11"/>
      <c r="B18" s="12"/>
      <c r="C18" s="12"/>
      <c r="D18" s="12"/>
      <c r="E18" s="12"/>
      <c r="F18" s="12"/>
      <c r="G18" s="12"/>
      <c r="H18" s="12"/>
      <c r="I18" s="12"/>
      <c r="J18" s="12"/>
      <c r="K18" s="12"/>
      <c r="L18" s="12"/>
      <c r="M18" s="12"/>
      <c r="N18" s="12"/>
      <c r="O18" s="12"/>
      <c r="P18" s="12"/>
      <c r="Q18" s="12"/>
      <c r="R18" s="12"/>
      <c r="S18" s="12"/>
      <c r="T18" s="12"/>
      <c r="U18" s="12"/>
      <c r="V18" s="12"/>
      <c r="W18" s="12"/>
      <c r="X18" s="12"/>
      <c r="Y18" s="13"/>
    </row>
    <row r="19" spans="1:25" s="10" customFormat="1" ht="18" x14ac:dyDescent="0.35">
      <c r="A19" s="11"/>
      <c r="B19" s="12"/>
      <c r="C19" s="12"/>
      <c r="D19" s="12"/>
      <c r="E19" s="12"/>
      <c r="F19" s="12"/>
      <c r="G19" s="12"/>
      <c r="H19" s="12"/>
      <c r="I19" s="12"/>
      <c r="J19" s="12"/>
      <c r="K19" s="12"/>
      <c r="L19" s="12"/>
      <c r="M19" s="12"/>
      <c r="N19" s="12"/>
      <c r="O19" s="12"/>
      <c r="P19" s="12"/>
      <c r="Q19" s="12"/>
      <c r="R19" s="12"/>
      <c r="S19" s="12"/>
      <c r="T19" s="12"/>
      <c r="U19" s="12"/>
      <c r="V19" s="12"/>
      <c r="W19" s="12"/>
      <c r="X19" s="12"/>
      <c r="Y19" s="13"/>
    </row>
    <row r="20" spans="1:25" s="10" customFormat="1" ht="18" x14ac:dyDescent="0.35">
      <c r="A20" s="11"/>
      <c r="B20" s="12"/>
      <c r="C20" s="12"/>
      <c r="D20" s="12"/>
      <c r="E20" s="12"/>
      <c r="F20" s="12"/>
      <c r="G20" s="12"/>
      <c r="H20" s="12"/>
      <c r="I20" s="12"/>
      <c r="J20" s="12"/>
      <c r="K20" s="12"/>
      <c r="L20" s="12"/>
      <c r="M20" s="12"/>
      <c r="N20" s="12"/>
      <c r="O20" s="12"/>
      <c r="P20" s="12"/>
      <c r="Q20" s="12"/>
      <c r="R20" s="12"/>
      <c r="S20" s="12"/>
      <c r="T20" s="12"/>
      <c r="U20" s="12"/>
      <c r="V20" s="12"/>
      <c r="W20" s="12"/>
      <c r="X20" s="12"/>
      <c r="Y20" s="13"/>
    </row>
    <row r="21" spans="1:25" s="10" customFormat="1" ht="18" x14ac:dyDescent="0.35">
      <c r="A21" s="11"/>
      <c r="B21" s="12"/>
      <c r="C21" s="12"/>
      <c r="D21" s="12"/>
      <c r="E21" s="12"/>
      <c r="F21" s="12"/>
      <c r="G21" s="12"/>
      <c r="H21" s="12"/>
      <c r="I21" s="12"/>
      <c r="J21" s="12"/>
      <c r="K21" s="12"/>
      <c r="L21" s="12"/>
      <c r="M21" s="12"/>
      <c r="N21" s="12"/>
      <c r="O21" s="12"/>
      <c r="P21" s="12"/>
      <c r="Q21" s="12"/>
      <c r="R21" s="12"/>
      <c r="S21" s="12"/>
      <c r="T21" s="12"/>
      <c r="U21" s="12"/>
      <c r="V21" s="12"/>
      <c r="W21" s="12"/>
      <c r="X21" s="12"/>
      <c r="Y21" s="13"/>
    </row>
    <row r="22" spans="1:25" s="10" customFormat="1" ht="18" x14ac:dyDescent="0.35">
      <c r="A22" s="11"/>
      <c r="B22" s="12"/>
      <c r="C22" s="12"/>
      <c r="D22" s="12"/>
      <c r="E22" s="12"/>
      <c r="F22" s="12"/>
      <c r="G22" s="12"/>
      <c r="H22" s="12"/>
      <c r="I22" s="12"/>
      <c r="J22" s="12"/>
      <c r="K22" s="12"/>
      <c r="L22" s="12"/>
      <c r="M22" s="12"/>
      <c r="N22" s="12"/>
      <c r="O22" s="12"/>
      <c r="P22" s="12"/>
      <c r="Q22" s="12"/>
      <c r="R22" s="12"/>
      <c r="S22" s="12"/>
      <c r="T22" s="12"/>
      <c r="U22" s="12"/>
      <c r="V22" s="12"/>
      <c r="W22" s="12"/>
      <c r="X22" s="12"/>
      <c r="Y22" s="13"/>
    </row>
    <row r="23" spans="1:25" s="10" customFormat="1" ht="18" x14ac:dyDescent="0.35">
      <c r="A23" s="11"/>
      <c r="B23" s="12"/>
      <c r="C23" s="12"/>
      <c r="D23" s="12"/>
      <c r="E23" s="12"/>
      <c r="F23" s="12"/>
      <c r="G23" s="12"/>
      <c r="H23" s="12"/>
      <c r="I23" s="12"/>
      <c r="J23" s="12"/>
      <c r="K23" s="12"/>
      <c r="L23" s="12"/>
      <c r="M23" s="12"/>
      <c r="N23" s="12"/>
      <c r="O23" s="12"/>
      <c r="P23" s="12"/>
      <c r="Q23" s="12"/>
      <c r="R23" s="12"/>
      <c r="S23" s="12"/>
      <c r="T23" s="12"/>
      <c r="U23" s="12"/>
      <c r="V23" s="12"/>
      <c r="W23" s="12"/>
      <c r="X23" s="12"/>
      <c r="Y23" s="13"/>
    </row>
    <row r="24" spans="1:25" s="10" customFormat="1" ht="18" x14ac:dyDescent="0.35">
      <c r="A24" s="11"/>
      <c r="B24" s="12"/>
      <c r="C24" s="12"/>
      <c r="D24" s="12"/>
      <c r="E24" s="12"/>
      <c r="F24" s="12"/>
      <c r="G24" s="12"/>
      <c r="H24" s="12"/>
      <c r="I24" s="12"/>
      <c r="J24" s="12"/>
      <c r="K24" s="12"/>
      <c r="L24" s="12"/>
      <c r="M24" s="12"/>
      <c r="N24" s="12"/>
      <c r="O24" s="12"/>
      <c r="P24" s="12"/>
      <c r="Q24" s="12"/>
      <c r="R24" s="12"/>
      <c r="S24" s="12"/>
      <c r="T24" s="12"/>
      <c r="U24" s="12"/>
      <c r="V24" s="12"/>
      <c r="W24" s="12"/>
      <c r="X24" s="12"/>
      <c r="Y24" s="13"/>
    </row>
    <row r="25" spans="1:25" s="10" customFormat="1" ht="18" x14ac:dyDescent="0.35">
      <c r="A25" s="11"/>
      <c r="B25" s="12"/>
      <c r="C25" s="12"/>
      <c r="D25" s="12"/>
      <c r="E25" s="12"/>
      <c r="F25" s="12"/>
      <c r="G25" s="12"/>
      <c r="H25" s="12"/>
      <c r="I25" s="12"/>
      <c r="J25" s="12"/>
      <c r="K25" s="12"/>
      <c r="L25" s="12"/>
      <c r="M25" s="12"/>
      <c r="N25" s="12"/>
      <c r="O25" s="12"/>
      <c r="P25" s="12"/>
      <c r="Q25" s="12"/>
      <c r="R25" s="12"/>
      <c r="S25" s="12"/>
      <c r="T25" s="12"/>
      <c r="U25" s="12"/>
      <c r="V25" s="12"/>
      <c r="W25" s="12"/>
      <c r="X25" s="12"/>
      <c r="Y25" s="13"/>
    </row>
    <row r="26" spans="1:25" s="10" customFormat="1" ht="18" x14ac:dyDescent="0.35">
      <c r="A26" s="11"/>
      <c r="B26" s="12"/>
      <c r="C26" s="12"/>
      <c r="D26" s="12"/>
      <c r="E26" s="12"/>
      <c r="F26" s="12"/>
      <c r="G26" s="12"/>
      <c r="H26" s="12"/>
      <c r="I26" s="12"/>
      <c r="J26" s="12"/>
      <c r="K26" s="12"/>
      <c r="L26" s="12"/>
      <c r="M26" s="12"/>
      <c r="N26" s="12"/>
      <c r="O26" s="12"/>
      <c r="P26" s="12"/>
      <c r="Q26" s="12"/>
      <c r="R26" s="12"/>
      <c r="S26" s="12"/>
      <c r="T26" s="12"/>
      <c r="U26" s="12"/>
      <c r="V26" s="12"/>
      <c r="W26" s="12"/>
      <c r="X26" s="12"/>
      <c r="Y26" s="13"/>
    </row>
    <row r="27" spans="1:25" s="10" customFormat="1" ht="18" x14ac:dyDescent="0.35">
      <c r="A27" s="11"/>
      <c r="B27" s="12"/>
      <c r="C27" s="12"/>
      <c r="D27" s="12"/>
      <c r="E27" s="12"/>
      <c r="F27" s="12"/>
      <c r="G27" s="12"/>
      <c r="H27" s="12"/>
      <c r="I27" s="12"/>
      <c r="J27" s="12"/>
      <c r="K27" s="12"/>
      <c r="L27" s="12"/>
      <c r="M27" s="12"/>
      <c r="N27" s="12"/>
      <c r="O27" s="12"/>
      <c r="P27" s="12"/>
      <c r="Q27" s="12"/>
      <c r="R27" s="12"/>
      <c r="S27" s="12"/>
      <c r="T27" s="12"/>
      <c r="U27" s="12"/>
      <c r="V27" s="12"/>
      <c r="W27" s="12"/>
      <c r="X27" s="12"/>
      <c r="Y27" s="13"/>
    </row>
    <row r="28" spans="1:25" s="10" customFormat="1" ht="18" x14ac:dyDescent="0.35">
      <c r="A28" s="11"/>
      <c r="B28" s="12"/>
      <c r="C28" s="12"/>
      <c r="D28" s="12"/>
      <c r="E28" s="12"/>
      <c r="F28" s="12"/>
      <c r="G28" s="12"/>
      <c r="H28" s="12"/>
      <c r="I28" s="12"/>
      <c r="J28" s="12"/>
      <c r="K28" s="12"/>
      <c r="L28" s="12"/>
      <c r="M28" s="12"/>
      <c r="N28" s="12"/>
      <c r="O28" s="12"/>
      <c r="P28" s="12"/>
      <c r="Q28" s="12"/>
      <c r="R28" s="12"/>
      <c r="S28" s="12"/>
      <c r="T28" s="12"/>
      <c r="U28" s="12"/>
      <c r="V28" s="12"/>
      <c r="W28" s="12"/>
      <c r="X28" s="12"/>
      <c r="Y28" s="13"/>
    </row>
    <row r="29" spans="1:25" s="10" customFormat="1" ht="18" x14ac:dyDescent="0.35">
      <c r="A29" s="11"/>
      <c r="B29" s="12"/>
      <c r="C29" s="12"/>
      <c r="D29" s="12"/>
      <c r="E29" s="12"/>
      <c r="F29" s="12"/>
      <c r="G29" s="12"/>
      <c r="H29" s="12"/>
      <c r="I29" s="12"/>
      <c r="J29" s="12"/>
      <c r="K29" s="12"/>
      <c r="L29" s="12"/>
      <c r="M29" s="12"/>
      <c r="N29" s="12"/>
      <c r="O29" s="12"/>
      <c r="P29" s="12"/>
      <c r="Q29" s="12"/>
      <c r="R29" s="12"/>
      <c r="S29" s="12"/>
      <c r="T29" s="12"/>
      <c r="U29" s="12"/>
      <c r="V29" s="12"/>
      <c r="W29" s="12"/>
      <c r="X29" s="12"/>
      <c r="Y29" s="13"/>
    </row>
    <row r="30" spans="1:25" s="10" customFormat="1" ht="18" x14ac:dyDescent="0.35">
      <c r="A30" s="11"/>
      <c r="B30" s="12"/>
      <c r="C30" s="12"/>
      <c r="D30" s="12"/>
      <c r="E30" s="12"/>
      <c r="F30" s="12"/>
      <c r="G30" s="12"/>
      <c r="H30" s="12"/>
      <c r="I30" s="12"/>
      <c r="J30" s="12"/>
      <c r="K30" s="12"/>
      <c r="L30" s="12"/>
      <c r="M30" s="12"/>
      <c r="N30" s="12"/>
      <c r="O30" s="12"/>
      <c r="P30" s="12"/>
      <c r="Q30" s="12"/>
      <c r="R30" s="12"/>
      <c r="S30" s="12"/>
      <c r="T30" s="12"/>
      <c r="U30" s="12"/>
      <c r="V30" s="12"/>
      <c r="W30" s="12"/>
      <c r="X30" s="12"/>
      <c r="Y30" s="13"/>
    </row>
    <row r="31" spans="1:25" s="10" customFormat="1" ht="18" x14ac:dyDescent="0.35">
      <c r="A31" s="11"/>
      <c r="B31" s="12"/>
      <c r="C31" s="12"/>
      <c r="D31" s="12"/>
      <c r="E31" s="12"/>
      <c r="F31" s="12"/>
      <c r="G31" s="12"/>
      <c r="H31" s="12"/>
      <c r="I31" s="12"/>
      <c r="J31" s="12"/>
      <c r="K31" s="12"/>
      <c r="L31" s="12"/>
      <c r="M31" s="12"/>
      <c r="N31" s="12"/>
      <c r="O31" s="12"/>
      <c r="P31" s="12"/>
      <c r="Q31" s="12"/>
      <c r="R31" s="12"/>
      <c r="S31" s="12"/>
      <c r="T31" s="12"/>
      <c r="U31" s="12"/>
      <c r="V31" s="12"/>
      <c r="W31" s="12"/>
      <c r="X31" s="12"/>
      <c r="Y31" s="13"/>
    </row>
    <row r="32" spans="1:25" s="10" customFormat="1" ht="18" x14ac:dyDescent="0.35">
      <c r="A32" s="11"/>
      <c r="B32" s="12"/>
      <c r="C32" s="12"/>
      <c r="D32" s="12"/>
      <c r="E32" s="12"/>
      <c r="F32" s="12"/>
      <c r="G32" s="12"/>
      <c r="H32" s="12"/>
      <c r="I32" s="12"/>
      <c r="J32" s="12"/>
      <c r="K32" s="12"/>
      <c r="L32" s="12"/>
      <c r="M32" s="12"/>
      <c r="N32" s="12"/>
      <c r="O32" s="12"/>
      <c r="P32" s="12"/>
      <c r="Q32" s="12"/>
      <c r="R32" s="12"/>
      <c r="S32" s="12"/>
      <c r="T32" s="12"/>
      <c r="U32" s="12"/>
      <c r="V32" s="12"/>
      <c r="W32" s="12"/>
      <c r="X32" s="12"/>
      <c r="Y32" s="13"/>
    </row>
    <row r="33" spans="1:25" s="10" customFormat="1" ht="18.600000000000001" thickBot="1" x14ac:dyDescent="0.4">
      <c r="A33" s="15"/>
      <c r="B33" s="16"/>
      <c r="C33" s="16"/>
      <c r="D33" s="16"/>
      <c r="E33" s="16"/>
      <c r="F33" s="16"/>
      <c r="G33" s="16"/>
      <c r="H33" s="16"/>
      <c r="I33" s="16"/>
      <c r="J33" s="16"/>
      <c r="K33" s="16"/>
      <c r="L33" s="16"/>
      <c r="M33" s="16"/>
      <c r="N33" s="16"/>
      <c r="O33" s="16"/>
      <c r="P33" s="16"/>
      <c r="Q33" s="16"/>
      <c r="R33" s="16"/>
      <c r="S33" s="16"/>
      <c r="T33" s="16"/>
      <c r="U33" s="16"/>
      <c r="V33" s="16"/>
      <c r="W33" s="16"/>
      <c r="X33" s="16"/>
      <c r="Y33" s="17"/>
    </row>
    <row r="34" spans="1:25" ht="15" thickTop="1" x14ac:dyDescent="0.3"/>
  </sheetData>
  <mergeCells count="1">
    <mergeCell ref="A1:Y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Summary Data</vt:lpstr>
      <vt:lpstr>Monthly</vt:lpstr>
      <vt:lpstr>Category</vt:lpstr>
      <vt:lpstr>Payment Method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DHAMMADEEP RAMTEKE</dc:creator>
  <cp:lastModifiedBy>DHAMMADEEP RAMTEKE</cp:lastModifiedBy>
  <dcterms:created xsi:type="dcterms:W3CDTF">2025-10-20T15:06:19Z</dcterms:created>
  <dcterms:modified xsi:type="dcterms:W3CDTF">2025-10-21T07:32:41Z</dcterms:modified>
</cp:coreProperties>
</file>