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garcia/___LiL Producer Course Production/________2024/The Cost of AI A Technical Breakdown_3845063/2_Project/Exercise Files/Chap 03/"/>
    </mc:Choice>
  </mc:AlternateContent>
  <xr:revisionPtr revIDLastSave="0" documentId="13_ncr:1_{8562E188-3959-8E4A-BBAC-0322CA2771EE}" xr6:coauthVersionLast="47" xr6:coauthVersionMax="47" xr10:uidLastSave="{00000000-0000-0000-0000-000000000000}"/>
  <bookViews>
    <workbookView xWindow="0" yWindow="780" windowWidth="34560" windowHeight="21580" xr2:uid="{596AA8B3-755C-C04B-BE2F-8CAE13DA21DC}"/>
  </bookViews>
  <sheets>
    <sheet name="Text models - API Consumption" sheetId="1" r:id="rId1"/>
    <sheet name="Text models - Per Hour" sheetId="4" r:id="rId2"/>
    <sheet name="Embedding models" sheetId="2" r:id="rId3"/>
    <sheet name="Image mode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" l="1"/>
  <c r="D13" i="2"/>
  <c r="C13" i="2"/>
  <c r="C13" i="3"/>
  <c r="D13" i="3" s="1"/>
  <c r="D11" i="3"/>
  <c r="D11" i="2"/>
  <c r="E11" i="2"/>
  <c r="D3" i="3"/>
  <c r="D4" i="3"/>
  <c r="D6" i="3"/>
  <c r="D7" i="3"/>
  <c r="D10" i="3"/>
  <c r="D2" i="3"/>
  <c r="C14" i="2"/>
  <c r="D14" i="2" s="1"/>
  <c r="E14" i="2"/>
  <c r="E10" i="2"/>
  <c r="D10" i="2"/>
  <c r="E7" i="2"/>
  <c r="D7" i="2"/>
  <c r="E6" i="2"/>
  <c r="D6" i="2"/>
  <c r="E3" i="2"/>
  <c r="D2" i="2"/>
  <c r="D3" i="2"/>
  <c r="E2" i="2"/>
  <c r="F18" i="1"/>
  <c r="E18" i="1"/>
  <c r="E17" i="1"/>
  <c r="F17" i="1" s="1"/>
  <c r="D14" i="1"/>
  <c r="C14" i="1"/>
  <c r="E14" i="1" s="1"/>
  <c r="F14" i="1" s="1"/>
  <c r="E11" i="1"/>
  <c r="F11" i="1" s="1"/>
  <c r="D11" i="1"/>
  <c r="C11" i="1"/>
  <c r="D10" i="1"/>
  <c r="C10" i="1"/>
  <c r="E10" i="1" s="1"/>
  <c r="F10" i="1" s="1"/>
  <c r="E7" i="1"/>
  <c r="E6" i="1"/>
  <c r="F7" i="1"/>
  <c r="F6" i="1"/>
  <c r="F3" i="1"/>
  <c r="F2" i="1"/>
  <c r="E3" i="1"/>
  <c r="E2" i="1"/>
</calcChain>
</file>

<file path=xl/sharedStrings.xml><?xml version="1.0" encoding="utf-8"?>
<sst xmlns="http://schemas.openxmlformats.org/spreadsheetml/2006/main" count="91" uniqueCount="56">
  <si>
    <t>Vendor</t>
  </si>
  <si>
    <t>Cost for RAG use case*</t>
  </si>
  <si>
    <t>Open AI</t>
  </si>
  <si>
    <t>Azure Open AI</t>
  </si>
  <si>
    <t>Model Name</t>
  </si>
  <si>
    <t>AWS</t>
  </si>
  <si>
    <t>Google</t>
  </si>
  <si>
    <t>gpt-3.5-turbo-0125</t>
  </si>
  <si>
    <t>Cost for 1M input tokens</t>
  </si>
  <si>
    <t>Cost for 1M output tokens</t>
  </si>
  <si>
    <t>Million unit</t>
  </si>
  <si>
    <t>Cost for Book summary use case**</t>
  </si>
  <si>
    <t>gpt-4-0125-preview</t>
  </si>
  <si>
    <t>Input tokens</t>
  </si>
  <si>
    <t>Output tokens</t>
  </si>
  <si>
    <t>Titan Text Lite</t>
  </si>
  <si>
    <t>Titan Text Express</t>
  </si>
  <si>
    <t>Character to token ratio</t>
  </si>
  <si>
    <t>Gemini Pro</t>
  </si>
  <si>
    <t>RAG use case assumptions*</t>
  </si>
  <si>
    <t>Book Summary use case assumptions*</t>
  </si>
  <si>
    <t>Anthropic</t>
  </si>
  <si>
    <t>Claude instant</t>
  </si>
  <si>
    <t>Claude 2.0</t>
  </si>
  <si>
    <t>*** All prices are as of March 01 2024</t>
  </si>
  <si>
    <t>Cost per hour</t>
  </si>
  <si>
    <t>AWS Bedrock</t>
  </si>
  <si>
    <t>Azure</t>
  </si>
  <si>
    <t>LLaMa 70B</t>
  </si>
  <si>
    <t>text-embedding-3-small</t>
  </si>
  <si>
    <t>text-embedding-3-large</t>
  </si>
  <si>
    <t>Titan Text Embeddings</t>
  </si>
  <si>
    <t>multimodalembeddings</t>
  </si>
  <si>
    <t>Cost for Ecommerce image use case*</t>
  </si>
  <si>
    <t>Cost per image</t>
  </si>
  <si>
    <t>Images for ecommerce</t>
  </si>
  <si>
    <t>dalle 2</t>
  </si>
  <si>
    <t>dalle 3</t>
  </si>
  <si>
    <t>dalle 3 HD</t>
  </si>
  <si>
    <t>Resolution</t>
  </si>
  <si>
    <t>1024*1024</t>
  </si>
  <si>
    <t>Stable Diffusion</t>
  </si>
  <si>
    <t>stable-diffusion-xl-1024-v1-0</t>
  </si>
  <si>
    <t>inpaint</t>
  </si>
  <si>
    <t>Titan Multimodal Embeddings</t>
  </si>
  <si>
    <t>Titan Image Generator</t>
  </si>
  <si>
    <t>Titan Image Generator Premium</t>
  </si>
  <si>
    <t>Imagen</t>
  </si>
  <si>
    <t>Embeddings for Text</t>
  </si>
  <si>
    <t>Claude</t>
  </si>
  <si>
    <t>Claude Instant</t>
  </si>
  <si>
    <t>LLaMa 2 70B</t>
  </si>
  <si>
    <t>Cost per hour for one month commitement</t>
  </si>
  <si>
    <t>N/A</t>
  </si>
  <si>
    <t>*by hardware used</t>
  </si>
  <si>
    <t>Hugging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</si>
</sst>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_(&quot;$&quot;* #,##0.0000_);_(&quot;$&quot;* \(#,##0.00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6191F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3" fontId="0" fillId="0" borderId="0" xfId="0" applyNumberFormat="1"/>
    <xf numFmtId="44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44" fontId="0" fillId="0" borderId="0" xfId="0" applyNumberFormat="1"/>
    <xf numFmtId="0" fontId="3" fillId="0" borderId="0" xfId="0" applyFont="1"/>
    <xf numFmtId="0" fontId="4" fillId="0" borderId="0" xfId="0" applyFont="1"/>
    <xf numFmtId="44" fontId="3" fillId="0" borderId="0" xfId="1" applyFont="1"/>
    <xf numFmtId="164" fontId="0" fillId="0" borderId="0" xfId="0" applyNumberFormat="1"/>
    <xf numFmtId="0" fontId="5" fillId="0" borderId="0" xfId="0" applyFont="1"/>
    <xf numFmtId="44" fontId="5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4DC2-C1C2-A547-BA9C-245512190946}">
  <dimension ref="A1:J22"/>
  <sheetViews>
    <sheetView tabSelected="1" workbookViewId="0">
      <selection activeCell="E21" sqref="E21"/>
    </sheetView>
  </sheetViews>
  <sheetFormatPr baseColWidth="10" defaultRowHeight="16" x14ac:dyDescent="0.2"/>
  <cols>
    <col min="1" max="1" width="18.33203125" customWidth="1"/>
    <col min="2" max="2" width="27.5" customWidth="1"/>
    <col min="3" max="3" width="21.6640625" bestFit="1" customWidth="1"/>
    <col min="4" max="4" width="19.5" bestFit="1" customWidth="1"/>
    <col min="5" max="5" width="20.33203125" bestFit="1" customWidth="1"/>
    <col min="6" max="6" width="28.5" bestFit="1" customWidth="1"/>
    <col min="9" max="9" width="33.83203125" bestFit="1" customWidth="1"/>
  </cols>
  <sheetData>
    <row r="1" spans="1:10" x14ac:dyDescent="0.2">
      <c r="A1" s="1" t="s">
        <v>0</v>
      </c>
      <c r="B1" s="1" t="s">
        <v>4</v>
      </c>
      <c r="C1" s="1" t="s">
        <v>8</v>
      </c>
      <c r="D1" s="1" t="s">
        <v>9</v>
      </c>
      <c r="E1" s="1" t="s">
        <v>1</v>
      </c>
      <c r="F1" s="1" t="s">
        <v>11</v>
      </c>
      <c r="I1" s="1" t="s">
        <v>10</v>
      </c>
    </row>
    <row r="2" spans="1:10" x14ac:dyDescent="0.2">
      <c r="A2" t="s">
        <v>2</v>
      </c>
      <c r="B2" t="s">
        <v>7</v>
      </c>
      <c r="C2" s="3">
        <v>0.5</v>
      </c>
      <c r="D2" s="3">
        <v>1.5</v>
      </c>
      <c r="E2" s="5">
        <f>(C2*$I$5+$J$5*D2)/$I$2</f>
        <v>8.9999999999999998E-4</v>
      </c>
      <c r="F2" s="6">
        <f>(C2*$I$8+$J$8*D2)/$I$2</f>
        <v>5.0450000000000002E-2</v>
      </c>
      <c r="I2" s="2">
        <v>1000000</v>
      </c>
    </row>
    <row r="3" spans="1:10" x14ac:dyDescent="0.2">
      <c r="B3" t="s">
        <v>12</v>
      </c>
      <c r="C3" s="3">
        <v>10</v>
      </c>
      <c r="D3" s="3">
        <v>30</v>
      </c>
      <c r="E3" s="5">
        <f>(C3*$I$5+$J$5*D3)/$I$2</f>
        <v>1.7999999999999999E-2</v>
      </c>
      <c r="F3" s="6">
        <f>(C3*$I$8+$J$8*D3)/$I$2</f>
        <v>1.0089999999999999</v>
      </c>
      <c r="I3" s="1" t="s">
        <v>19</v>
      </c>
    </row>
    <row r="4" spans="1:10" x14ac:dyDescent="0.2">
      <c r="I4" t="s">
        <v>13</v>
      </c>
      <c r="J4" t="s">
        <v>14</v>
      </c>
    </row>
    <row r="5" spans="1:10" x14ac:dyDescent="0.2">
      <c r="I5">
        <v>1500</v>
      </c>
      <c r="J5">
        <v>100</v>
      </c>
    </row>
    <row r="6" spans="1:10" x14ac:dyDescent="0.2">
      <c r="A6" t="s">
        <v>3</v>
      </c>
      <c r="B6" t="s">
        <v>7</v>
      </c>
      <c r="C6" s="3">
        <v>0.5</v>
      </c>
      <c r="D6" s="3">
        <v>1.5</v>
      </c>
      <c r="E6" s="5">
        <f>(C6*$I$5+$J$5*D6)/$I$2</f>
        <v>8.9999999999999998E-4</v>
      </c>
      <c r="F6" s="6">
        <f>(C6*$I$8+$J$8*D6)/$I$2</f>
        <v>5.0450000000000002E-2</v>
      </c>
      <c r="I6" s="1" t="s">
        <v>20</v>
      </c>
    </row>
    <row r="7" spans="1:10" x14ac:dyDescent="0.2">
      <c r="B7" t="s">
        <v>12</v>
      </c>
      <c r="C7" s="3">
        <v>10</v>
      </c>
      <c r="D7" s="3">
        <v>30</v>
      </c>
      <c r="E7" s="5">
        <f>(C7*$I$5+$J$5*D7)/$I$2</f>
        <v>1.7999999999999999E-2</v>
      </c>
      <c r="F7" s="6">
        <f>(C7*$I$8+$J$8*D7)/$I$2</f>
        <v>1.0089999999999999</v>
      </c>
      <c r="I7" t="s">
        <v>13</v>
      </c>
      <c r="J7" t="s">
        <v>14</v>
      </c>
    </row>
    <row r="8" spans="1:10" x14ac:dyDescent="0.2">
      <c r="I8" s="2">
        <v>100000</v>
      </c>
      <c r="J8">
        <v>300</v>
      </c>
    </row>
    <row r="10" spans="1:10" x14ac:dyDescent="0.2">
      <c r="A10" t="s">
        <v>5</v>
      </c>
      <c r="B10" s="7" t="s">
        <v>15</v>
      </c>
      <c r="C10" s="9">
        <f>0.0003*1000</f>
        <v>0.3</v>
      </c>
      <c r="D10" s="3">
        <f>1000*0.0004</f>
        <v>0.4</v>
      </c>
      <c r="E10" s="5">
        <f>(C10*$I$5+$J$5*D10)/$I$2</f>
        <v>4.8999999999999998E-4</v>
      </c>
      <c r="F10" s="5">
        <f>(D10*$I$8+$J$8*E10)/$I$2</f>
        <v>4.0000147E-2</v>
      </c>
    </row>
    <row r="11" spans="1:10" x14ac:dyDescent="0.2">
      <c r="B11" s="7" t="s">
        <v>16</v>
      </c>
      <c r="C11" s="9">
        <f>0.0008*1000</f>
        <v>0.8</v>
      </c>
      <c r="D11" s="3">
        <f>1000*0.00016</f>
        <v>0.16</v>
      </c>
      <c r="E11" s="5">
        <f>(C11*$I$5+$J$5*D11)/$I$2</f>
        <v>1.2160000000000001E-3</v>
      </c>
      <c r="F11" s="5">
        <f>(D11*$I$8+$J$8*E11)/$I$2</f>
        <v>1.60003648E-2</v>
      </c>
    </row>
    <row r="12" spans="1:10" x14ac:dyDescent="0.2">
      <c r="C12" s="3"/>
      <c r="D12" s="3"/>
    </row>
    <row r="13" spans="1:10" x14ac:dyDescent="0.2">
      <c r="C13" s="3"/>
      <c r="D13" s="3"/>
      <c r="I13" s="1" t="s">
        <v>17</v>
      </c>
    </row>
    <row r="14" spans="1:10" x14ac:dyDescent="0.2">
      <c r="A14" t="s">
        <v>6</v>
      </c>
      <c r="B14" s="8" t="s">
        <v>18</v>
      </c>
      <c r="C14" s="3">
        <f>0.000125*1000*$I14</f>
        <v>0.5</v>
      </c>
      <c r="D14" s="3">
        <f>0.000375*1000*$I14</f>
        <v>1.5</v>
      </c>
      <c r="E14" s="5">
        <f>(C14*$I$5+$J$5*D14)/$I$2</f>
        <v>8.9999999999999998E-4</v>
      </c>
      <c r="F14" s="5">
        <f>(D14*$I$8+$J$8*E14)/$I$2</f>
        <v>0.15000026999999999</v>
      </c>
      <c r="I14">
        <v>4</v>
      </c>
    </row>
    <row r="15" spans="1:10" x14ac:dyDescent="0.2">
      <c r="C15" s="3"/>
      <c r="D15" s="3"/>
    </row>
    <row r="16" spans="1:10" x14ac:dyDescent="0.2">
      <c r="C16" s="3"/>
      <c r="D16" s="3"/>
    </row>
    <row r="17" spans="1:6" x14ac:dyDescent="0.2">
      <c r="A17" t="s">
        <v>21</v>
      </c>
      <c r="B17" t="s">
        <v>22</v>
      </c>
      <c r="C17" s="3">
        <v>0.8</v>
      </c>
      <c r="D17" s="3">
        <v>2.4</v>
      </c>
      <c r="E17" s="5">
        <f>(C17*$I$5+$J$5*D17)/$I$2</f>
        <v>1.4400000000000001E-3</v>
      </c>
      <c r="F17" s="5">
        <f>(D17*$I$8+$J$8*E17)/$I$2</f>
        <v>0.24000043200000001</v>
      </c>
    </row>
    <row r="18" spans="1:6" x14ac:dyDescent="0.2">
      <c r="B18" t="s">
        <v>23</v>
      </c>
      <c r="C18" s="3">
        <v>8</v>
      </c>
      <c r="D18" s="3">
        <v>24</v>
      </c>
      <c r="E18" s="5">
        <f>(C18*$I$5+$J$5*D18)/$I$2</f>
        <v>1.44E-2</v>
      </c>
      <c r="F18" s="5">
        <f>(D18*$I$8+$J$8*E18)/$I$2</f>
        <v>2.4000043199999999</v>
      </c>
    </row>
    <row r="22" spans="1:6" x14ac:dyDescent="0.2">
      <c r="A2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8879-F43E-FA40-8484-04873E2C8B6E}">
  <dimension ref="A1:D12"/>
  <sheetViews>
    <sheetView workbookViewId="0">
      <selection activeCell="A17" sqref="A17"/>
    </sheetView>
  </sheetViews>
  <sheetFormatPr baseColWidth="10" defaultRowHeight="16" x14ac:dyDescent="0.2"/>
  <cols>
    <col min="1" max="1" width="16.1640625" customWidth="1"/>
    <col min="2" max="2" width="20.83203125" bestFit="1" customWidth="1"/>
    <col min="3" max="3" width="18.1640625" bestFit="1" customWidth="1"/>
    <col min="4" max="4" width="37.1640625" bestFit="1" customWidth="1"/>
  </cols>
  <sheetData>
    <row r="1" spans="1:4" x14ac:dyDescent="0.2">
      <c r="A1" s="1" t="s">
        <v>0</v>
      </c>
      <c r="B1" s="1" t="s">
        <v>4</v>
      </c>
      <c r="C1" s="1" t="s">
        <v>25</v>
      </c>
      <c r="D1" s="1" t="s">
        <v>52</v>
      </c>
    </row>
    <row r="2" spans="1:4" x14ac:dyDescent="0.2">
      <c r="A2" t="s">
        <v>26</v>
      </c>
      <c r="B2" s="11" t="s">
        <v>50</v>
      </c>
      <c r="C2" s="3" t="s">
        <v>53</v>
      </c>
      <c r="D2" s="3">
        <v>39.6</v>
      </c>
    </row>
    <row r="3" spans="1:4" x14ac:dyDescent="0.2">
      <c r="B3" s="11" t="s">
        <v>49</v>
      </c>
      <c r="C3" s="3" t="s">
        <v>53</v>
      </c>
      <c r="D3" s="12">
        <v>63</v>
      </c>
    </row>
    <row r="4" spans="1:4" x14ac:dyDescent="0.2">
      <c r="B4" t="s">
        <v>51</v>
      </c>
      <c r="C4" s="3" t="s">
        <v>53</v>
      </c>
      <c r="D4" s="12">
        <v>21.18</v>
      </c>
    </row>
    <row r="5" spans="1:4" x14ac:dyDescent="0.2">
      <c r="B5" s="7" t="s">
        <v>15</v>
      </c>
      <c r="C5" s="3">
        <v>7.1</v>
      </c>
      <c r="D5" s="3"/>
    </row>
    <row r="6" spans="1:4" x14ac:dyDescent="0.2">
      <c r="B6" s="7" t="s">
        <v>16</v>
      </c>
      <c r="C6" s="9">
        <v>20.5</v>
      </c>
      <c r="D6" s="3"/>
    </row>
    <row r="7" spans="1:4" x14ac:dyDescent="0.2">
      <c r="C7" s="3"/>
      <c r="D7" s="3"/>
    </row>
    <row r="8" spans="1:4" x14ac:dyDescent="0.2">
      <c r="A8" t="s">
        <v>27</v>
      </c>
      <c r="B8" t="s">
        <v>51</v>
      </c>
      <c r="C8" s="3" t="s">
        <v>54</v>
      </c>
      <c r="D8" s="3"/>
    </row>
    <row r="9" spans="1:4" x14ac:dyDescent="0.2">
      <c r="C9" s="3"/>
      <c r="D9" s="3"/>
    </row>
    <row r="10" spans="1:4" x14ac:dyDescent="0.2">
      <c r="C10" s="3"/>
      <c r="D10" s="3"/>
    </row>
    <row r="11" spans="1:4" x14ac:dyDescent="0.2">
      <c r="C11" s="3"/>
      <c r="D11" s="3"/>
    </row>
    <row r="12" spans="1:4" x14ac:dyDescent="0.2">
      <c r="A12" t="s">
        <v>55</v>
      </c>
      <c r="B12" t="s">
        <v>28</v>
      </c>
      <c r="C12" s="3">
        <v>13</v>
      </c>
      <c r="D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E042-A5D4-B54E-9A19-6B7EEAEF1EE0}">
  <dimension ref="A1:J14"/>
  <sheetViews>
    <sheetView workbookViewId="0">
      <selection activeCell="E17" sqref="E17"/>
    </sheetView>
  </sheetViews>
  <sheetFormatPr baseColWidth="10" defaultRowHeight="16" x14ac:dyDescent="0.2"/>
  <cols>
    <col min="1" max="1" width="12.83203125" bestFit="1" customWidth="1"/>
    <col min="2" max="2" width="26.1640625" bestFit="1" customWidth="1"/>
    <col min="3" max="3" width="21.6640625" bestFit="1" customWidth="1"/>
    <col min="4" max="4" width="23.1640625" customWidth="1"/>
    <col min="5" max="5" width="30.5" bestFit="1" customWidth="1"/>
  </cols>
  <sheetData>
    <row r="1" spans="1:10" x14ac:dyDescent="0.2">
      <c r="A1" s="1" t="s">
        <v>0</v>
      </c>
      <c r="B1" s="1" t="s">
        <v>4</v>
      </c>
      <c r="C1" s="1" t="s">
        <v>8</v>
      </c>
      <c r="D1" s="1" t="s">
        <v>1</v>
      </c>
      <c r="E1" s="1" t="s">
        <v>11</v>
      </c>
      <c r="I1" s="1" t="s">
        <v>10</v>
      </c>
    </row>
    <row r="2" spans="1:10" x14ac:dyDescent="0.2">
      <c r="A2" t="s">
        <v>2</v>
      </c>
      <c r="B2" t="s">
        <v>29</v>
      </c>
      <c r="C2" s="3">
        <v>0.02</v>
      </c>
      <c r="D2" s="5">
        <f>($I$5*C2)/$I$2</f>
        <v>3.0000000000000001E-5</v>
      </c>
      <c r="E2" s="10">
        <f>($I$8*C2)/$I$2</f>
        <v>2E-3</v>
      </c>
      <c r="I2" s="2">
        <v>1000000</v>
      </c>
    </row>
    <row r="3" spans="1:10" x14ac:dyDescent="0.2">
      <c r="B3" t="s">
        <v>30</v>
      </c>
      <c r="C3" s="3">
        <v>0.13</v>
      </c>
      <c r="D3" s="5">
        <f>($I$5*C3)/$I$2</f>
        <v>1.95E-4</v>
      </c>
      <c r="E3" s="10">
        <f>($I$8*C3)/$I$2</f>
        <v>1.2999999999999999E-2</v>
      </c>
      <c r="I3" s="1" t="s">
        <v>19</v>
      </c>
    </row>
    <row r="4" spans="1:10" x14ac:dyDescent="0.2">
      <c r="I4" t="s">
        <v>13</v>
      </c>
      <c r="J4" t="s">
        <v>14</v>
      </c>
    </row>
    <row r="5" spans="1:10" x14ac:dyDescent="0.2">
      <c r="I5">
        <v>1500</v>
      </c>
      <c r="J5">
        <v>100</v>
      </c>
    </row>
    <row r="6" spans="1:10" x14ac:dyDescent="0.2">
      <c r="A6" t="s">
        <v>3</v>
      </c>
      <c r="B6" t="s">
        <v>29</v>
      </c>
      <c r="C6" s="3">
        <v>0.02</v>
      </c>
      <c r="D6" s="5">
        <f>($I$5*C6)/$I$2</f>
        <v>3.0000000000000001E-5</v>
      </c>
      <c r="E6" s="10">
        <f>($I$8*C6)/$I$2</f>
        <v>2E-3</v>
      </c>
      <c r="I6" s="1" t="s">
        <v>20</v>
      </c>
    </row>
    <row r="7" spans="1:10" x14ac:dyDescent="0.2">
      <c r="B7" t="s">
        <v>30</v>
      </c>
      <c r="C7" s="3">
        <v>0.13</v>
      </c>
      <c r="D7" s="5">
        <f>($I$5*C7)/$I$2</f>
        <v>1.95E-4</v>
      </c>
      <c r="E7" s="10">
        <f>($I$8*C7)/$I$2</f>
        <v>1.2999999999999999E-2</v>
      </c>
      <c r="I7" t="s">
        <v>13</v>
      </c>
      <c r="J7" t="s">
        <v>14</v>
      </c>
    </row>
    <row r="8" spans="1:10" x14ac:dyDescent="0.2">
      <c r="I8" s="2">
        <v>100000</v>
      </c>
      <c r="J8">
        <v>300</v>
      </c>
    </row>
    <row r="10" spans="1:10" x14ac:dyDescent="0.2">
      <c r="A10" t="s">
        <v>5</v>
      </c>
      <c r="B10" s="7" t="s">
        <v>31</v>
      </c>
      <c r="C10" s="3">
        <v>0.1</v>
      </c>
      <c r="D10" s="5">
        <f>($I$5*C10)/$I$2</f>
        <v>1.4999999999999999E-4</v>
      </c>
      <c r="E10" s="10">
        <f>($I$8*C10)/$I$2</f>
        <v>0.01</v>
      </c>
    </row>
    <row r="11" spans="1:10" x14ac:dyDescent="0.2">
      <c r="B11" s="7" t="s">
        <v>44</v>
      </c>
      <c r="C11" s="3">
        <v>0.8</v>
      </c>
      <c r="D11" s="5">
        <f>($I$5*C11)/$I$2</f>
        <v>1.1999999999999999E-3</v>
      </c>
      <c r="E11" s="10">
        <f>($I$8*C11)/$I$2</f>
        <v>0.08</v>
      </c>
    </row>
    <row r="12" spans="1:10" x14ac:dyDescent="0.2">
      <c r="C12" s="3"/>
    </row>
    <row r="13" spans="1:10" x14ac:dyDescent="0.2">
      <c r="A13" t="s">
        <v>6</v>
      </c>
      <c r="B13" t="s">
        <v>48</v>
      </c>
      <c r="C13" s="3">
        <f>0.1*I14</f>
        <v>0.4</v>
      </c>
      <c r="D13" s="5">
        <f>($I$5*C13)/$I$2</f>
        <v>5.9999999999999995E-4</v>
      </c>
      <c r="E13" s="10">
        <f>($I$8*C13)/$I$2</f>
        <v>0.04</v>
      </c>
      <c r="I13" s="1" t="s">
        <v>17</v>
      </c>
    </row>
    <row r="14" spans="1:10" x14ac:dyDescent="0.2">
      <c r="B14" s="8" t="s">
        <v>32</v>
      </c>
      <c r="C14" s="3">
        <f>0.2*I14</f>
        <v>0.8</v>
      </c>
      <c r="D14" s="5">
        <f>($I$5*C14)/$I$2</f>
        <v>1.1999999999999999E-3</v>
      </c>
      <c r="E14" s="10">
        <f>($I$8*C14)/$I$2</f>
        <v>0.08</v>
      </c>
      <c r="I1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5663-C269-5444-9F7B-9709FBDE75E5}">
  <dimension ref="A1:G13"/>
  <sheetViews>
    <sheetView workbookViewId="0">
      <selection activeCell="C14" sqref="C14"/>
    </sheetView>
  </sheetViews>
  <sheetFormatPr baseColWidth="10" defaultRowHeight="16" x14ac:dyDescent="0.2"/>
  <cols>
    <col min="1" max="1" width="14.1640625" bestFit="1" customWidth="1"/>
    <col min="2" max="2" width="28.33203125" bestFit="1" customWidth="1"/>
    <col min="3" max="3" width="21.6640625" bestFit="1" customWidth="1"/>
    <col min="4" max="4" width="33" bestFit="1" customWidth="1"/>
    <col min="5" max="5" width="30.5" bestFit="1" customWidth="1"/>
    <col min="6" max="6" width="20.33203125" bestFit="1" customWidth="1"/>
  </cols>
  <sheetData>
    <row r="1" spans="1:7" x14ac:dyDescent="0.2">
      <c r="A1" s="1" t="s">
        <v>0</v>
      </c>
      <c r="B1" s="1" t="s">
        <v>4</v>
      </c>
      <c r="C1" s="1" t="s">
        <v>34</v>
      </c>
      <c r="D1" s="1" t="s">
        <v>33</v>
      </c>
      <c r="E1" s="1"/>
      <c r="F1" s="1" t="s">
        <v>35</v>
      </c>
      <c r="G1" s="1" t="s">
        <v>39</v>
      </c>
    </row>
    <row r="2" spans="1:7" x14ac:dyDescent="0.2">
      <c r="A2" t="s">
        <v>2</v>
      </c>
      <c r="B2" t="s">
        <v>36</v>
      </c>
      <c r="C2" s="3">
        <v>0.02</v>
      </c>
      <c r="D2" s="3">
        <f>C2*$F$2</f>
        <v>8</v>
      </c>
      <c r="E2" s="10"/>
      <c r="F2">
        <v>400</v>
      </c>
      <c r="G2" t="s">
        <v>40</v>
      </c>
    </row>
    <row r="3" spans="1:7" x14ac:dyDescent="0.2">
      <c r="B3" t="s">
        <v>37</v>
      </c>
      <c r="C3" s="3">
        <v>0.04</v>
      </c>
      <c r="D3" s="3">
        <f t="shared" ref="D3:D13" si="0">C3*$F$2</f>
        <v>16</v>
      </c>
      <c r="E3" s="10"/>
    </row>
    <row r="4" spans="1:7" x14ac:dyDescent="0.2">
      <c r="B4" t="s">
        <v>38</v>
      </c>
      <c r="C4" s="3">
        <v>0.08</v>
      </c>
      <c r="D4" s="3">
        <f t="shared" si="0"/>
        <v>32</v>
      </c>
    </row>
    <row r="5" spans="1:7" x14ac:dyDescent="0.2">
      <c r="D5" s="3"/>
    </row>
    <row r="6" spans="1:7" x14ac:dyDescent="0.2">
      <c r="A6" t="s">
        <v>41</v>
      </c>
      <c r="B6" t="s">
        <v>42</v>
      </c>
      <c r="C6" s="4">
        <v>2E-3</v>
      </c>
      <c r="D6" s="3">
        <f t="shared" si="0"/>
        <v>0.8</v>
      </c>
      <c r="E6" s="10"/>
    </row>
    <row r="7" spans="1:7" x14ac:dyDescent="0.2">
      <c r="B7" t="s">
        <v>43</v>
      </c>
      <c r="C7" s="3">
        <v>0.03</v>
      </c>
      <c r="D7" s="3">
        <f t="shared" si="0"/>
        <v>12</v>
      </c>
      <c r="E7" s="10"/>
    </row>
    <row r="8" spans="1:7" x14ac:dyDescent="0.2">
      <c r="D8" s="3"/>
    </row>
    <row r="9" spans="1:7" x14ac:dyDescent="0.2">
      <c r="D9" s="3"/>
    </row>
    <row r="10" spans="1:7" x14ac:dyDescent="0.2">
      <c r="A10" t="s">
        <v>5</v>
      </c>
      <c r="B10" s="7" t="s">
        <v>45</v>
      </c>
      <c r="C10" s="3">
        <v>0.01</v>
      </c>
      <c r="D10" s="3">
        <f t="shared" si="0"/>
        <v>4</v>
      </c>
      <c r="E10" s="10"/>
    </row>
    <row r="11" spans="1:7" x14ac:dyDescent="0.2">
      <c r="B11" s="7" t="s">
        <v>46</v>
      </c>
      <c r="C11" s="9">
        <v>1.2E-2</v>
      </c>
      <c r="D11" s="3">
        <f t="shared" si="0"/>
        <v>4.8</v>
      </c>
      <c r="E11" s="5"/>
    </row>
    <row r="12" spans="1:7" x14ac:dyDescent="0.2">
      <c r="C12" s="3"/>
      <c r="D12" s="3"/>
    </row>
    <row r="13" spans="1:7" x14ac:dyDescent="0.2">
      <c r="A13" t="s">
        <v>6</v>
      </c>
      <c r="B13" s="8" t="s">
        <v>47</v>
      </c>
      <c r="C13" s="3">
        <f>0.02</f>
        <v>0.02</v>
      </c>
      <c r="D13" s="3">
        <f t="shared" si="0"/>
        <v>8</v>
      </c>
      <c r="E13" s="10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models - API Consumption</vt:lpstr>
      <vt:lpstr>Text models - Per Hour</vt:lpstr>
      <vt:lpstr>Embedding models</vt:lpstr>
      <vt:lpstr>Image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 User</dc:creator>
  <cp:lastModifiedBy>Emanuel Garcia</cp:lastModifiedBy>
  <dcterms:created xsi:type="dcterms:W3CDTF">2024-02-27T18:26:53Z</dcterms:created>
  <dcterms:modified xsi:type="dcterms:W3CDTF">2024-04-12T00:11:25Z</dcterms:modified>
</cp:coreProperties>
</file>