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8"/>
  <workbookPr/>
  <mc:AlternateContent xmlns:mc="http://schemas.openxmlformats.org/markup-compatibility/2006">
    <mc:Choice Requires="x15">
      <x15ac:absPath xmlns:x15ac="http://schemas.microsoft.com/office/spreadsheetml/2010/11/ac" url="/Users/emgarcia/___LiL Producer Course Production/________2024/The Cost of AI A Technical Breakdown_3845063/2_Project/Exercise Files/Chap 05/"/>
    </mc:Choice>
  </mc:AlternateContent>
  <xr:revisionPtr revIDLastSave="0" documentId="13_ncr:1_{809C8C91-3CA1-4E4D-BEF3-C53BA8CEE251}" xr6:coauthVersionLast="47" xr6:coauthVersionMax="47" xr10:uidLastSave="{00000000-0000-0000-0000-000000000000}"/>
  <bookViews>
    <workbookView xWindow="0" yWindow="7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2" i="1"/>
  <c r="B17" i="1" s="1"/>
  <c r="B20" i="1" s="1"/>
  <c r="G16" i="1" s="1"/>
  <c r="G18" i="1" s="1"/>
  <c r="G20" i="1" s="1"/>
  <c r="G14" i="1"/>
  <c r="G11" i="1"/>
  <c r="B11" i="1"/>
  <c r="G9" i="1"/>
  <c r="C20" i="1"/>
  <c r="D20" i="1"/>
  <c r="C17" i="1"/>
  <c r="D17" i="1"/>
  <c r="J9" i="1"/>
  <c r="C12" i="1"/>
  <c r="D12" i="1"/>
  <c r="B13" i="1"/>
  <c r="C13" i="1"/>
  <c r="D13" i="1"/>
  <c r="C10" i="1"/>
  <c r="D10" i="1"/>
  <c r="C11" i="1"/>
  <c r="D11" i="1"/>
  <c r="C5" i="1"/>
</calcChain>
</file>

<file path=xl/sharedStrings.xml><?xml version="1.0" encoding="utf-8"?>
<sst xmlns="http://schemas.openxmlformats.org/spreadsheetml/2006/main" count="50" uniqueCount="45">
  <si>
    <t>Additional Costs</t>
  </si>
  <si>
    <t>Additional Tooling</t>
  </si>
  <si>
    <t>Team size</t>
  </si>
  <si>
    <t>Team structure</t>
  </si>
  <si>
    <t>Project length (months)</t>
  </si>
  <si>
    <t>Tooling Costs per month</t>
  </si>
  <si>
    <t>Engineering rate yearly</t>
  </si>
  <si>
    <t>Hardware</t>
  </si>
  <si>
    <t>CPU</t>
  </si>
  <si>
    <t>Model</t>
  </si>
  <si>
    <t>Bert</t>
  </si>
  <si>
    <t>Throughput (s)</t>
  </si>
  <si>
    <t>Latency Requirement</t>
  </si>
  <si>
    <t>Cost per hour</t>
  </si>
  <si>
    <t>T4</t>
  </si>
  <si>
    <t>A100</t>
  </si>
  <si>
    <t>Max Requests per second</t>
  </si>
  <si>
    <t>100ms</t>
  </si>
  <si>
    <t>15 minutes</t>
  </si>
  <si>
    <t>10ms</t>
  </si>
  <si>
    <t>3ms</t>
  </si>
  <si>
    <t>Scaling strategy</t>
  </si>
  <si>
    <t>Avg Requests per second</t>
  </si>
  <si>
    <t>Logging tools per month</t>
  </si>
  <si>
    <t>Monitoring tools per month</t>
  </si>
  <si>
    <t>Fractional maintance</t>
  </si>
  <si>
    <t>Initial Development Costs</t>
  </si>
  <si>
    <t>Avg number of hardware units needed</t>
  </si>
  <si>
    <t>Max number of hardware units needed</t>
  </si>
  <si>
    <t>1 instance</t>
  </si>
  <si>
    <t>Max cost per hour</t>
  </si>
  <si>
    <t>Avg cost per hour</t>
  </si>
  <si>
    <t>Average Latency</t>
  </si>
  <si>
    <t>Units</t>
  </si>
  <si>
    <t>Hours per month</t>
  </si>
  <si>
    <t>Raw cost per month</t>
  </si>
  <si>
    <t>Ongoing usage discount</t>
  </si>
  <si>
    <t>Model cost per month</t>
  </si>
  <si>
    <t>Ongoing Labour cost per month</t>
  </si>
  <si>
    <t>Total Monthly Cost</t>
  </si>
  <si>
    <t>Budget ask for 1 year</t>
  </si>
  <si>
    <t>Ongoing Model costs per month</t>
  </si>
  <si>
    <t>Total cost for 1 year</t>
  </si>
  <si>
    <t>1 instance min + Auto scale</t>
  </si>
  <si>
    <t>Data tools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</si>
</sst>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.00;\(#,##0.00\)"/>
    <numFmt numFmtId="165" formatCode="[&lt;999950]0.0,&quot;K&quot;;[&lt;999950000]0.0,,&quot;M&quot;;0.0,,,&quot;B&quot;"/>
    <numFmt numFmtId="166" formatCode="[$$]#,##0.00"/>
    <numFmt numFmtId="167" formatCode="[$£-809]#,##0.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3" fontId="3" fillId="0" borderId="0" xfId="0" applyNumberFormat="1" applyFont="1" applyAlignment="1">
      <alignment horizontal="right"/>
    </xf>
    <xf numFmtId="0" fontId="4" fillId="0" borderId="0" xfId="0" applyFont="1"/>
    <xf numFmtId="164" fontId="3" fillId="0" borderId="0" xfId="0" applyNumberFormat="1" applyFont="1"/>
    <xf numFmtId="165" fontId="4" fillId="0" borderId="0" xfId="0" applyNumberFormat="1" applyFont="1"/>
    <xf numFmtId="166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7" fontId="4" fillId="0" borderId="0" xfId="0" applyNumberFormat="1" applyFont="1"/>
    <xf numFmtId="166" fontId="4" fillId="0" borderId="0" xfId="0" applyNumberFormat="1" applyFont="1"/>
    <xf numFmtId="44" fontId="3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44" fontId="0" fillId="0" borderId="0" xfId="0" applyNumberFormat="1"/>
    <xf numFmtId="44" fontId="0" fillId="0" borderId="0" xfId="1" applyFont="1"/>
    <xf numFmtId="0" fontId="1" fillId="0" borderId="0" xfId="0" applyFont="1" applyAlignment="1">
      <alignment horizontal="left"/>
    </xf>
    <xf numFmtId="44" fontId="6" fillId="0" borderId="0" xfId="0" applyNumberFormat="1" applyFont="1"/>
    <xf numFmtId="8" fontId="0" fillId="0" borderId="0" xfId="0" applyNumberFormat="1"/>
    <xf numFmtId="8" fontId="4" fillId="0" borderId="0" xfId="0" applyNumberFormat="1" applyFont="1"/>
    <xf numFmtId="0" fontId="4" fillId="0" borderId="0" xfId="0" applyFont="1" applyAlignment="1">
      <alignment horizontal="right"/>
    </xf>
    <xf numFmtId="9" fontId="4" fillId="0" borderId="0" xfId="2" applyFont="1"/>
    <xf numFmtId="44" fontId="4" fillId="0" borderId="0" xfId="1" applyFont="1"/>
    <xf numFmtId="44" fontId="5" fillId="0" borderId="0" xfId="0" applyNumberFormat="1" applyFont="1"/>
    <xf numFmtId="3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0"/>
  <sheetViews>
    <sheetView tabSelected="1" zoomScale="160" zoomScaleNormal="160" workbookViewId="0">
      <selection activeCell="B14" sqref="B14"/>
    </sheetView>
  </sheetViews>
  <sheetFormatPr baseColWidth="10" defaultColWidth="12.6640625" defaultRowHeight="15.75" customHeight="1" x14ac:dyDescent="0.15"/>
  <cols>
    <col min="1" max="1" width="37.83203125" bestFit="1" customWidth="1"/>
    <col min="2" max="2" width="26" bestFit="1" customWidth="1"/>
    <col min="3" max="4" width="26" customWidth="1"/>
    <col min="5" max="5" width="30.1640625" customWidth="1"/>
    <col min="6" max="6" width="37.5" bestFit="1" customWidth="1"/>
    <col min="7" max="7" width="22.1640625" customWidth="1"/>
    <col min="9" max="9" width="19.1640625" bestFit="1" customWidth="1"/>
    <col min="11" max="11" width="22.6640625" customWidth="1"/>
  </cols>
  <sheetData>
    <row r="1" spans="1:13" ht="15.75" customHeight="1" x14ac:dyDescent="0.15">
      <c r="A1" s="2" t="s">
        <v>7</v>
      </c>
      <c r="B1" s="2" t="s">
        <v>8</v>
      </c>
      <c r="C1" s="2" t="s">
        <v>14</v>
      </c>
      <c r="D1" s="2" t="s">
        <v>15</v>
      </c>
      <c r="E1" s="1"/>
      <c r="F1" s="16" t="s">
        <v>1</v>
      </c>
      <c r="G1" s="1" t="s">
        <v>0</v>
      </c>
      <c r="H1" s="2"/>
      <c r="I1" s="2" t="s">
        <v>3</v>
      </c>
      <c r="J1" s="2"/>
      <c r="L1" s="2"/>
      <c r="M1" s="2"/>
    </row>
    <row r="2" spans="1:13" ht="15.75" customHeight="1" x14ac:dyDescent="0.15">
      <c r="A2" s="6" t="s">
        <v>9</v>
      </c>
      <c r="B2" s="6" t="s">
        <v>10</v>
      </c>
      <c r="C2" s="6" t="s">
        <v>10</v>
      </c>
      <c r="D2" s="6" t="s">
        <v>10</v>
      </c>
      <c r="E2" s="3"/>
      <c r="F2" s="15" t="s">
        <v>23</v>
      </c>
      <c r="G2" s="18">
        <v>100</v>
      </c>
      <c r="I2" s="6" t="s">
        <v>2</v>
      </c>
      <c r="J2" s="6">
        <v>1</v>
      </c>
      <c r="L2" s="4"/>
      <c r="M2" s="4"/>
    </row>
    <row r="3" spans="1:13" ht="15.75" customHeight="1" x14ac:dyDescent="0.15">
      <c r="A3" s="6" t="s">
        <v>22</v>
      </c>
      <c r="B3" s="6">
        <v>100</v>
      </c>
      <c r="C3" s="6">
        <v>100</v>
      </c>
      <c r="D3" s="6">
        <v>100</v>
      </c>
      <c r="E3" s="3"/>
      <c r="F3" s="15" t="s">
        <v>24</v>
      </c>
      <c r="G3" s="18">
        <v>100</v>
      </c>
      <c r="I3" s="6"/>
      <c r="J3" s="6"/>
      <c r="L3" s="4"/>
      <c r="M3" s="4"/>
    </row>
    <row r="4" spans="1:13" ht="15.75" customHeight="1" x14ac:dyDescent="0.15">
      <c r="A4" s="6" t="s">
        <v>16</v>
      </c>
      <c r="B4" s="6">
        <v>1000</v>
      </c>
      <c r="C4" s="6">
        <v>1000</v>
      </c>
      <c r="D4" s="6">
        <v>1000</v>
      </c>
      <c r="E4" s="3"/>
      <c r="F4" s="15" t="s">
        <v>44</v>
      </c>
      <c r="G4" s="18">
        <v>250</v>
      </c>
      <c r="I4" s="15" t="s">
        <v>6</v>
      </c>
      <c r="J4" s="18">
        <v>200000</v>
      </c>
      <c r="L4" s="4"/>
      <c r="M4" s="4"/>
    </row>
    <row r="5" spans="1:13" ht="15.75" customHeight="1" x14ac:dyDescent="0.15">
      <c r="A5" s="6" t="s">
        <v>11</v>
      </c>
      <c r="B5" s="6">
        <v>30</v>
      </c>
      <c r="C5" s="6">
        <f>B5*30</f>
        <v>900</v>
      </c>
      <c r="D5" s="4">
        <v>9000</v>
      </c>
      <c r="E5" s="3"/>
      <c r="F5" s="15"/>
      <c r="I5" s="15" t="s">
        <v>4</v>
      </c>
      <c r="J5">
        <v>1</v>
      </c>
      <c r="L5" s="4"/>
      <c r="M5" s="4"/>
    </row>
    <row r="6" spans="1:13" ht="15.75" customHeight="1" x14ac:dyDescent="0.15">
      <c r="A6" s="6" t="s">
        <v>32</v>
      </c>
      <c r="B6" s="23" t="s">
        <v>17</v>
      </c>
      <c r="C6" s="23" t="s">
        <v>19</v>
      </c>
      <c r="D6" s="23" t="s">
        <v>20</v>
      </c>
      <c r="E6" s="3"/>
      <c r="F6" s="15"/>
      <c r="I6" s="15" t="s">
        <v>25</v>
      </c>
      <c r="J6">
        <v>0.25</v>
      </c>
      <c r="L6" s="4"/>
      <c r="M6" s="4"/>
    </row>
    <row r="7" spans="1:13" ht="15.75" customHeight="1" x14ac:dyDescent="0.15">
      <c r="A7" s="6" t="s">
        <v>12</v>
      </c>
      <c r="B7" s="23" t="s">
        <v>18</v>
      </c>
      <c r="C7" s="23" t="s">
        <v>18</v>
      </c>
      <c r="D7" s="23" t="s">
        <v>18</v>
      </c>
      <c r="E7" s="3"/>
      <c r="F7" s="15"/>
      <c r="L7" s="4"/>
      <c r="M7" s="4"/>
    </row>
    <row r="8" spans="1:13" ht="15.75" customHeight="1" x14ac:dyDescent="0.15">
      <c r="A8" s="6" t="s">
        <v>13</v>
      </c>
      <c r="B8" s="22">
        <v>0.05</v>
      </c>
      <c r="C8" s="22">
        <v>0.7</v>
      </c>
      <c r="D8" s="22">
        <v>3.6</v>
      </c>
      <c r="E8" s="7"/>
      <c r="I8" s="16" t="s">
        <v>33</v>
      </c>
      <c r="L8" s="4"/>
      <c r="M8" s="4"/>
    </row>
    <row r="9" spans="1:13" ht="15.75" customHeight="1" x14ac:dyDescent="0.15">
      <c r="A9" s="1"/>
      <c r="B9" s="5"/>
      <c r="C9" s="5"/>
      <c r="D9" s="5"/>
      <c r="E9" s="5"/>
      <c r="F9" s="15" t="s">
        <v>5</v>
      </c>
      <c r="G9" s="18">
        <f xml:space="preserve"> G2+G3 + G4</f>
        <v>450</v>
      </c>
      <c r="I9" s="15" t="s">
        <v>34</v>
      </c>
      <c r="J9">
        <f>24*30</f>
        <v>720</v>
      </c>
      <c r="L9" s="4"/>
      <c r="M9" s="4"/>
    </row>
    <row r="10" spans="1:13" ht="15.75" customHeight="1" x14ac:dyDescent="0.15">
      <c r="A10" s="3" t="s">
        <v>27</v>
      </c>
      <c r="B10" s="5">
        <f>(_xlfn.CEILING.MATH(B3/B$5))</f>
        <v>4</v>
      </c>
      <c r="C10" s="5">
        <f t="shared" ref="C10:D10" si="0">(_xlfn.CEILING.MATH(C3/C$5))</f>
        <v>1</v>
      </c>
      <c r="D10" s="5">
        <f t="shared" si="0"/>
        <v>1</v>
      </c>
      <c r="E10" s="5"/>
      <c r="I10" s="15"/>
      <c r="L10" s="4"/>
      <c r="M10" s="4"/>
    </row>
    <row r="11" spans="1:13" ht="15.75" customHeight="1" x14ac:dyDescent="0.15">
      <c r="A11" s="3" t="s">
        <v>28</v>
      </c>
      <c r="B11" s="5">
        <f>(_xlfn.CEILING.MATH(B4/B$5))</f>
        <v>34</v>
      </c>
      <c r="C11" s="5">
        <f t="shared" ref="C11:D11" si="1">(_xlfn.CEILING.MATH(C4/C$5))</f>
        <v>2</v>
      </c>
      <c r="D11" s="5">
        <f t="shared" si="1"/>
        <v>1</v>
      </c>
      <c r="E11" s="5"/>
      <c r="F11" s="27" t="s">
        <v>26</v>
      </c>
      <c r="G11" s="17">
        <f>J2*J4*J5/12</f>
        <v>16666.666666666668</v>
      </c>
      <c r="L11" s="4"/>
      <c r="M11" s="4"/>
    </row>
    <row r="12" spans="1:13" ht="15.75" customHeight="1" x14ac:dyDescent="0.15">
      <c r="A12" s="3" t="s">
        <v>31</v>
      </c>
      <c r="B12" s="21">
        <f>B10*B$8</f>
        <v>0.2</v>
      </c>
      <c r="C12" s="21">
        <f t="shared" ref="C12:D12" si="2">C10*C$8</f>
        <v>0.7</v>
      </c>
      <c r="D12" s="21">
        <f t="shared" si="2"/>
        <v>3.6</v>
      </c>
      <c r="E12" s="5"/>
      <c r="F12" s="4"/>
      <c r="G12" s="4"/>
    </row>
    <row r="13" spans="1:13" ht="15.75" customHeight="1" x14ac:dyDescent="0.15">
      <c r="A13" s="3" t="s">
        <v>30</v>
      </c>
      <c r="B13" s="21">
        <f>B11*B$8</f>
        <v>1.7000000000000002</v>
      </c>
      <c r="C13" s="21">
        <f t="shared" ref="C13:D13" si="3">C11*C8</f>
        <v>1.4</v>
      </c>
      <c r="D13" s="21">
        <f t="shared" si="3"/>
        <v>3.6</v>
      </c>
      <c r="E13" s="5"/>
      <c r="G13" s="4"/>
    </row>
    <row r="14" spans="1:13" ht="15.75" customHeight="1" x14ac:dyDescent="0.15">
      <c r="A14" s="3"/>
      <c r="B14" s="5"/>
      <c r="C14" s="5"/>
      <c r="D14" s="5"/>
      <c r="E14" s="5"/>
      <c r="F14" s="15" t="s">
        <v>38</v>
      </c>
      <c r="G14" s="25">
        <f>(J2*J4/12)*J6</f>
        <v>4166.666666666667</v>
      </c>
    </row>
    <row r="15" spans="1:13" ht="15.75" customHeight="1" x14ac:dyDescent="0.15">
      <c r="A15" s="3" t="s">
        <v>21</v>
      </c>
      <c r="B15" s="5" t="s">
        <v>43</v>
      </c>
      <c r="C15" s="5" t="s">
        <v>43</v>
      </c>
      <c r="D15" s="5" t="s">
        <v>29</v>
      </c>
      <c r="E15" s="5"/>
      <c r="F15" s="4"/>
    </row>
    <row r="16" spans="1:13" ht="15.75" customHeight="1" x14ac:dyDescent="0.15">
      <c r="A16" s="1"/>
      <c r="B16" s="14"/>
      <c r="C16" s="14"/>
      <c r="D16" s="14"/>
      <c r="E16" s="5"/>
      <c r="F16" s="15" t="s">
        <v>41</v>
      </c>
      <c r="G16" s="26">
        <f>B20</f>
        <v>115.2</v>
      </c>
    </row>
    <row r="17" spans="1:7" ht="15.75" customHeight="1" x14ac:dyDescent="0.15">
      <c r="A17" s="3" t="s">
        <v>35</v>
      </c>
      <c r="B17" s="14">
        <f>B12*$J9</f>
        <v>144</v>
      </c>
      <c r="C17" s="14">
        <f>C12*$J9</f>
        <v>503.99999999999994</v>
      </c>
      <c r="D17" s="14">
        <f t="shared" ref="D17" si="4">D12*$J9</f>
        <v>2592</v>
      </c>
      <c r="E17" s="5"/>
      <c r="F17" s="5"/>
    </row>
    <row r="18" spans="1:7" ht="15.75" customHeight="1" x14ac:dyDescent="0.15">
      <c r="A18" s="3" t="s">
        <v>36</v>
      </c>
      <c r="B18" s="24">
        <v>0.2</v>
      </c>
      <c r="C18" s="24">
        <v>0.4</v>
      </c>
      <c r="D18" s="24">
        <v>0.2</v>
      </c>
      <c r="E18" s="8"/>
      <c r="F18" s="16" t="s">
        <v>39</v>
      </c>
      <c r="G18" s="26">
        <f>G16+G14+G9</f>
        <v>4731.8666666666668</v>
      </c>
    </row>
    <row r="19" spans="1:7" ht="15.75" customHeight="1" x14ac:dyDescent="0.15">
      <c r="A19" s="3"/>
      <c r="B19" s="8"/>
      <c r="C19" s="8"/>
      <c r="D19" s="8"/>
      <c r="E19" s="8"/>
      <c r="F19" s="5"/>
    </row>
    <row r="20" spans="1:7" ht="15.75" customHeight="1" x14ac:dyDescent="0.15">
      <c r="A20" s="1" t="s">
        <v>37</v>
      </c>
      <c r="B20" s="9">
        <f>B17*(1-B18)</f>
        <v>115.2</v>
      </c>
      <c r="C20" s="9">
        <f t="shared" ref="C20:D20" si="5">C17*(1-C18)</f>
        <v>302.39999999999998</v>
      </c>
      <c r="D20" s="9">
        <f t="shared" si="5"/>
        <v>2073.6</v>
      </c>
      <c r="E20" s="9"/>
      <c r="F20" s="19" t="s">
        <v>42</v>
      </c>
      <c r="G20" s="26">
        <f>G18*12 + G11</f>
        <v>73449.066666666666</v>
      </c>
    </row>
    <row r="21" spans="1:7" ht="15.75" customHeight="1" x14ac:dyDescent="0.15">
      <c r="B21" s="5"/>
      <c r="C21" s="5"/>
      <c r="D21" s="5"/>
      <c r="E21" s="5"/>
      <c r="F21" s="19" t="s">
        <v>40</v>
      </c>
      <c r="G21" s="20">
        <v>100000</v>
      </c>
    </row>
    <row r="22" spans="1:7" ht="15.75" customHeight="1" x14ac:dyDescent="0.15">
      <c r="B22" s="5"/>
      <c r="C22" s="5"/>
      <c r="D22" s="5"/>
      <c r="E22" s="5"/>
      <c r="F22" s="4"/>
    </row>
    <row r="23" spans="1:7" ht="15.75" customHeight="1" x14ac:dyDescent="0.15">
      <c r="A23" s="6"/>
      <c r="B23" s="5"/>
      <c r="C23" s="5"/>
      <c r="D23" s="5"/>
      <c r="E23" s="5"/>
      <c r="F23" s="4"/>
    </row>
    <row r="24" spans="1:7" ht="15.75" customHeight="1" x14ac:dyDescent="0.15">
      <c r="A24" s="2"/>
      <c r="B24" s="10"/>
      <c r="C24" s="10"/>
      <c r="D24" s="10"/>
      <c r="E24" s="10"/>
      <c r="F24" s="4"/>
    </row>
    <row r="25" spans="1:7" ht="15.75" customHeight="1" x14ac:dyDescent="0.15">
      <c r="A25" s="6"/>
      <c r="B25" s="10"/>
      <c r="C25" s="10"/>
      <c r="D25" s="10"/>
      <c r="E25" s="10"/>
      <c r="F25" s="4"/>
    </row>
    <row r="26" spans="1:7" ht="15.75" customHeight="1" x14ac:dyDescent="0.15">
      <c r="B26" s="9"/>
      <c r="C26" s="9"/>
      <c r="D26" s="9"/>
      <c r="E26" s="9"/>
      <c r="F26" s="4"/>
    </row>
    <row r="27" spans="1:7" ht="15.75" customHeight="1" x14ac:dyDescent="0.15">
      <c r="A27" s="6"/>
      <c r="B27" s="11"/>
      <c r="C27" s="11"/>
      <c r="D27" s="11"/>
      <c r="E27" s="11"/>
    </row>
    <row r="28" spans="1:7" ht="15.75" customHeight="1" x14ac:dyDescent="0.15">
      <c r="B28" s="3"/>
      <c r="C28" s="3"/>
      <c r="D28" s="3"/>
      <c r="E28" s="3"/>
    </row>
    <row r="29" spans="1:7" ht="15.75" customHeight="1" x14ac:dyDescent="0.15">
      <c r="B29" s="9"/>
      <c r="C29" s="9"/>
      <c r="D29" s="9"/>
      <c r="E29" s="9"/>
    </row>
    <row r="32" spans="1:7" ht="15.75" customHeight="1" x14ac:dyDescent="0.15">
      <c r="B32" s="12"/>
      <c r="C32" s="12"/>
      <c r="D32" s="12"/>
      <c r="E32" s="12"/>
      <c r="F32" s="12"/>
    </row>
    <row r="33" spans="1:6" ht="15.75" customHeight="1" x14ac:dyDescent="0.15">
      <c r="B33" s="6"/>
      <c r="C33" s="6"/>
      <c r="D33" s="6"/>
      <c r="E33" s="6"/>
    </row>
    <row r="34" spans="1:6" ht="15.75" customHeight="1" x14ac:dyDescent="0.15">
      <c r="B34" s="13"/>
      <c r="C34" s="13"/>
      <c r="D34" s="13"/>
      <c r="E34" s="13"/>
    </row>
    <row r="35" spans="1:6" ht="15.75" customHeight="1" x14ac:dyDescent="0.15">
      <c r="B35" s="13"/>
      <c r="C35" s="13"/>
      <c r="D35" s="13"/>
      <c r="E35" s="13"/>
    </row>
    <row r="36" spans="1:6" ht="15.75" customHeight="1" x14ac:dyDescent="0.15">
      <c r="B36" s="13"/>
      <c r="C36" s="13"/>
      <c r="D36" s="13"/>
      <c r="E36" s="13"/>
      <c r="F36" s="12"/>
    </row>
    <row r="37" spans="1:6" ht="15.75" customHeight="1" x14ac:dyDescent="0.15">
      <c r="B37" s="13"/>
      <c r="C37" s="13"/>
      <c r="D37" s="13"/>
      <c r="E37" s="13"/>
    </row>
    <row r="38" spans="1:6" ht="15.75" customHeight="1" x14ac:dyDescent="0.15">
      <c r="B38" s="13"/>
      <c r="C38" s="13"/>
      <c r="D38" s="13"/>
      <c r="E38" s="13"/>
    </row>
    <row r="39" spans="1:6" ht="15.75" customHeight="1" x14ac:dyDescent="0.15">
      <c r="A39" s="2"/>
      <c r="B39" s="13"/>
      <c r="C39" s="13"/>
      <c r="D39" s="13"/>
      <c r="E39" s="13"/>
    </row>
    <row r="50" spans="2:4" ht="13" x14ac:dyDescent="0.15">
      <c r="B50" s="4"/>
      <c r="C50" s="4"/>
      <c r="D50" s="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Garcia</cp:lastModifiedBy>
  <dcterms:created xsi:type="dcterms:W3CDTF">2024-02-28T19:56:07Z</dcterms:created>
  <dcterms:modified xsi:type="dcterms:W3CDTF">2024-03-06T02:02:44Z</dcterms:modified>
</cp:coreProperties>
</file>