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5/"/>
    </mc:Choice>
  </mc:AlternateContent>
  <xr:revisionPtr revIDLastSave="0" documentId="13_ncr:1_{34B64BE9-7FA1-D449-B2F5-C8E40BF6259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B10" i="1"/>
  <c r="C10" i="1"/>
  <c r="D10" i="1"/>
  <c r="B11" i="1"/>
  <c r="C11" i="1"/>
  <c r="D11" i="1"/>
  <c r="C12" i="1" l="1"/>
  <c r="D12" i="1"/>
  <c r="D14" i="1" s="1"/>
  <c r="B13" i="1"/>
  <c r="B15" i="1" s="1"/>
  <c r="B12" i="1"/>
  <c r="B14" i="1" s="1"/>
  <c r="C13" i="1"/>
  <c r="D13" i="1"/>
  <c r="D15" i="1" s="1"/>
  <c r="G13" i="1"/>
  <c r="G11" i="1"/>
  <c r="J11" i="1"/>
  <c r="C5" i="1"/>
  <c r="C14" i="1" s="1"/>
  <c r="C19" i="1" s="1"/>
  <c r="C22" i="1" s="1"/>
  <c r="G18" i="1" s="1"/>
  <c r="C15" i="1" l="1"/>
  <c r="D19" i="1"/>
  <c r="D22" i="1" s="1"/>
  <c r="B19" i="1"/>
  <c r="B22" i="1" s="1"/>
  <c r="G20" i="1" s="1"/>
  <c r="G22" i="1" s="1"/>
</calcChain>
</file>

<file path=xl/sharedStrings.xml><?xml version="1.0" encoding="utf-8"?>
<sst xmlns="http://schemas.openxmlformats.org/spreadsheetml/2006/main" count="52" uniqueCount="48">
  <si>
    <t>Additional Costs</t>
  </si>
  <si>
    <t>Additional Tooling</t>
  </si>
  <si>
    <t>Team size</t>
  </si>
  <si>
    <t>Team structure</t>
  </si>
  <si>
    <t>Project length (months)</t>
  </si>
  <si>
    <t>Tooling Costs per month</t>
  </si>
  <si>
    <t>Engineering rate yearly</t>
  </si>
  <si>
    <t>Hardware</t>
  </si>
  <si>
    <t>CPU</t>
  </si>
  <si>
    <t>Model</t>
  </si>
  <si>
    <t>Bert</t>
  </si>
  <si>
    <t>Throughput (s)</t>
  </si>
  <si>
    <t>Latency Requirement</t>
  </si>
  <si>
    <t>Cost per hour</t>
  </si>
  <si>
    <t>T4</t>
  </si>
  <si>
    <t>A100</t>
  </si>
  <si>
    <t>Max Requests per second</t>
  </si>
  <si>
    <t>100ms</t>
  </si>
  <si>
    <t>10ms</t>
  </si>
  <si>
    <t>3ms</t>
  </si>
  <si>
    <t>Scaling strategy</t>
  </si>
  <si>
    <t>Avg Requests per second</t>
  </si>
  <si>
    <t>Fractional maintance</t>
  </si>
  <si>
    <t>Initial Development Costs</t>
  </si>
  <si>
    <t>Avg number of hardware units needed</t>
  </si>
  <si>
    <t>Max number of hardware units needed</t>
  </si>
  <si>
    <t>Max cost per hour</t>
  </si>
  <si>
    <t>Avg cost per hour</t>
  </si>
  <si>
    <t>Average Latency</t>
  </si>
  <si>
    <t>Units</t>
  </si>
  <si>
    <t>Hours per month</t>
  </si>
  <si>
    <t>Ongoing usage discount</t>
  </si>
  <si>
    <t>Model cost per month</t>
  </si>
  <si>
    <t>Ongoing Labour cost per month</t>
  </si>
  <si>
    <t>Total Monthly Cost</t>
  </si>
  <si>
    <t>Budget ask for 1 year</t>
  </si>
  <si>
    <t>Ongoing Model costs per month</t>
  </si>
  <si>
    <t>Total cost for 1 year</t>
  </si>
  <si>
    <t>Avg number of hardware units needed for HA</t>
  </si>
  <si>
    <t>Max number of hardware units needed for HA</t>
  </si>
  <si>
    <t>167 instance min + Auto scale</t>
  </si>
  <si>
    <t>3 instance min + Auto scale</t>
  </si>
  <si>
    <t>1 minute</t>
  </si>
  <si>
    <t>6 instance min + Auto scale</t>
  </si>
  <si>
    <t>Logging chargeback per month</t>
  </si>
  <si>
    <t>Data tools chargeback per month</t>
  </si>
  <si>
    <t>Monitoring  chargeback per month</t>
  </si>
  <si>
    <t>Gross cost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</si>
</sst>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44" fontId="6" fillId="0" borderId="0" xfId="0" applyNumberFormat="1" applyFont="1"/>
    <xf numFmtId="8" fontId="0" fillId="0" borderId="0" xfId="0" applyNumberFormat="1"/>
    <xf numFmtId="8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2" applyFont="1"/>
    <xf numFmtId="44" fontId="4" fillId="0" borderId="0" xfId="1" applyFont="1"/>
    <xf numFmtId="44" fontId="5" fillId="0" borderId="0" xfId="0" applyNumberFormat="1" applyFont="1"/>
    <xf numFmtId="3" fontId="2" fillId="0" borderId="0" xfId="0" applyNumberFormat="1" applyFont="1"/>
    <xf numFmtId="166" fontId="5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2"/>
  <sheetViews>
    <sheetView tabSelected="1" zoomScale="160" zoomScaleNormal="160" workbookViewId="0">
      <selection activeCell="E22" sqref="E22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4" width="26" customWidth="1"/>
    <col min="5" max="5" width="30.1640625" customWidth="1"/>
    <col min="6" max="6" width="37.5" bestFit="1" customWidth="1"/>
    <col min="7" max="7" width="22.1640625" customWidth="1"/>
    <col min="9" max="9" width="19.1640625" bestFit="1" customWidth="1"/>
    <col min="11" max="11" width="22.6640625" customWidth="1"/>
  </cols>
  <sheetData>
    <row r="1" spans="1:13" ht="15.75" customHeight="1" x14ac:dyDescent="0.15">
      <c r="A1" s="2" t="s">
        <v>7</v>
      </c>
      <c r="B1" s="2" t="s">
        <v>8</v>
      </c>
      <c r="C1" s="2" t="s">
        <v>14</v>
      </c>
      <c r="D1" s="2" t="s">
        <v>15</v>
      </c>
      <c r="E1" s="1"/>
      <c r="F1" s="16" t="s">
        <v>1</v>
      </c>
      <c r="G1" s="1" t="s">
        <v>0</v>
      </c>
      <c r="H1" s="2"/>
      <c r="I1" s="2" t="s">
        <v>3</v>
      </c>
      <c r="J1" s="2"/>
      <c r="L1" s="2"/>
      <c r="M1" s="2"/>
    </row>
    <row r="2" spans="1:13" ht="15.75" customHeight="1" x14ac:dyDescent="0.15">
      <c r="A2" s="6" t="s">
        <v>9</v>
      </c>
      <c r="B2" s="6" t="s">
        <v>10</v>
      </c>
      <c r="C2" s="6" t="s">
        <v>10</v>
      </c>
      <c r="D2" s="6" t="s">
        <v>10</v>
      </c>
      <c r="E2" s="3"/>
      <c r="F2" s="15" t="s">
        <v>44</v>
      </c>
      <c r="G2" s="18">
        <v>2000</v>
      </c>
      <c r="I2" s="6" t="s">
        <v>2</v>
      </c>
      <c r="J2" s="6">
        <v>4</v>
      </c>
      <c r="L2" s="4"/>
      <c r="M2" s="4"/>
    </row>
    <row r="3" spans="1:13" ht="15.75" customHeight="1" x14ac:dyDescent="0.15">
      <c r="A3" s="6" t="s">
        <v>21</v>
      </c>
      <c r="B3" s="6">
        <v>5000</v>
      </c>
      <c r="C3" s="6">
        <v>5000</v>
      </c>
      <c r="D3" s="6">
        <v>5000</v>
      </c>
      <c r="E3" s="3"/>
      <c r="F3" s="15" t="s">
        <v>46</v>
      </c>
      <c r="G3" s="18">
        <v>5000</v>
      </c>
      <c r="I3" s="6"/>
      <c r="J3" s="6"/>
      <c r="L3" s="4"/>
      <c r="M3" s="4"/>
    </row>
    <row r="4" spans="1:13" ht="15.75" customHeight="1" x14ac:dyDescent="0.15">
      <c r="A4" s="6" t="s">
        <v>16</v>
      </c>
      <c r="B4" s="6">
        <v>100000</v>
      </c>
      <c r="C4" s="6">
        <v>100000</v>
      </c>
      <c r="D4" s="6">
        <v>100000</v>
      </c>
      <c r="E4" s="3"/>
      <c r="F4" s="15" t="s">
        <v>45</v>
      </c>
      <c r="G4" s="18">
        <v>100000</v>
      </c>
      <c r="I4" s="15" t="s">
        <v>6</v>
      </c>
      <c r="J4" s="18">
        <v>250000</v>
      </c>
      <c r="L4" s="4"/>
      <c r="M4" s="4"/>
    </row>
    <row r="5" spans="1:13" ht="15.75" customHeight="1" x14ac:dyDescent="0.15">
      <c r="A5" s="6" t="s">
        <v>11</v>
      </c>
      <c r="B5" s="6">
        <v>30</v>
      </c>
      <c r="C5" s="6">
        <f>B5*30</f>
        <v>900</v>
      </c>
      <c r="D5" s="4">
        <v>9000</v>
      </c>
      <c r="E5" s="3"/>
      <c r="F5" s="15"/>
      <c r="I5" s="15" t="s">
        <v>4</v>
      </c>
      <c r="J5">
        <v>3</v>
      </c>
      <c r="L5" s="4"/>
      <c r="M5" s="4"/>
    </row>
    <row r="6" spans="1:13" ht="15.75" customHeight="1" x14ac:dyDescent="0.15">
      <c r="A6" s="6" t="s">
        <v>28</v>
      </c>
      <c r="B6" s="23" t="s">
        <v>17</v>
      </c>
      <c r="C6" s="23" t="s">
        <v>18</v>
      </c>
      <c r="D6" s="23" t="s">
        <v>19</v>
      </c>
      <c r="E6" s="3"/>
      <c r="F6" s="15"/>
      <c r="I6" s="15" t="s">
        <v>22</v>
      </c>
      <c r="J6">
        <v>0.25</v>
      </c>
      <c r="L6" s="4"/>
      <c r="M6" s="4"/>
    </row>
    <row r="7" spans="1:13" ht="15.75" customHeight="1" x14ac:dyDescent="0.15">
      <c r="A7" s="6" t="s">
        <v>12</v>
      </c>
      <c r="B7" s="23" t="s">
        <v>42</v>
      </c>
      <c r="C7" s="23" t="s">
        <v>42</v>
      </c>
      <c r="D7" s="23" t="s">
        <v>42</v>
      </c>
      <c r="E7" s="3"/>
      <c r="F7" s="15"/>
      <c r="L7" s="4"/>
      <c r="M7" s="4"/>
    </row>
    <row r="8" spans="1:13" ht="15.75" customHeight="1" x14ac:dyDescent="0.15">
      <c r="A8" s="6" t="s">
        <v>13</v>
      </c>
      <c r="B8" s="22">
        <v>0.05</v>
      </c>
      <c r="C8" s="22">
        <v>0.7</v>
      </c>
      <c r="D8" s="22">
        <v>3.6</v>
      </c>
      <c r="E8" s="7"/>
      <c r="I8" s="16" t="s">
        <v>29</v>
      </c>
      <c r="L8" s="4"/>
      <c r="M8" s="4"/>
    </row>
    <row r="9" spans="1:13" ht="15.75" customHeight="1" x14ac:dyDescent="0.15">
      <c r="A9" s="6"/>
      <c r="B9" s="22"/>
      <c r="C9" s="22"/>
      <c r="D9" s="22"/>
      <c r="E9" s="7"/>
      <c r="I9" s="16"/>
      <c r="L9" s="4"/>
      <c r="M9" s="4"/>
    </row>
    <row r="10" spans="1:13" ht="15.75" customHeight="1" x14ac:dyDescent="0.15">
      <c r="A10" s="3" t="s">
        <v>24</v>
      </c>
      <c r="B10" s="5">
        <f>(_xlfn.CEILING.MATH(B3/B$5))</f>
        <v>167</v>
      </c>
      <c r="C10" s="5">
        <f t="shared" ref="C10:D11" si="0">(_xlfn.CEILING.MATH(C3/C$5))</f>
        <v>6</v>
      </c>
      <c r="D10" s="5">
        <f t="shared" si="0"/>
        <v>1</v>
      </c>
      <c r="E10" s="7"/>
      <c r="I10" s="16"/>
      <c r="L10" s="4"/>
      <c r="M10" s="4"/>
    </row>
    <row r="11" spans="1:13" ht="15.75" customHeight="1" x14ac:dyDescent="0.15">
      <c r="A11" s="3" t="s">
        <v>25</v>
      </c>
      <c r="B11" s="5">
        <f>(_xlfn.CEILING.MATH(B4/B$5))</f>
        <v>3334</v>
      </c>
      <c r="C11" s="5">
        <f t="shared" si="0"/>
        <v>112</v>
      </c>
      <c r="D11" s="5">
        <f t="shared" si="0"/>
        <v>12</v>
      </c>
      <c r="E11" s="5"/>
      <c r="F11" s="15" t="s">
        <v>5</v>
      </c>
      <c r="G11" s="18">
        <f xml:space="preserve"> G2+G3 + G4</f>
        <v>107000</v>
      </c>
      <c r="I11" s="15" t="s">
        <v>30</v>
      </c>
      <c r="J11">
        <f>24*30</f>
        <v>720</v>
      </c>
      <c r="L11" s="4"/>
      <c r="M11" s="4"/>
    </row>
    <row r="12" spans="1:13" ht="15.75" customHeight="1" x14ac:dyDescent="0.15">
      <c r="A12" s="3" t="s">
        <v>38</v>
      </c>
      <c r="B12" s="5">
        <f xml:space="preserve"> MAX(B10,3)</f>
        <v>167</v>
      </c>
      <c r="C12" s="5">
        <f t="shared" ref="C12:D12" si="1" xml:space="preserve"> MAX(C10,3)</f>
        <v>6</v>
      </c>
      <c r="D12" s="5">
        <f t="shared" si="1"/>
        <v>3</v>
      </c>
      <c r="E12" s="5"/>
      <c r="I12" s="15"/>
      <c r="L12" s="4"/>
      <c r="M12" s="4"/>
    </row>
    <row r="13" spans="1:13" ht="15.75" customHeight="1" x14ac:dyDescent="0.15">
      <c r="A13" s="3" t="s">
        <v>39</v>
      </c>
      <c r="B13" s="5">
        <f xml:space="preserve"> MAX(B11,3)</f>
        <v>3334</v>
      </c>
      <c r="C13" s="5">
        <f t="shared" ref="C13:D13" si="2" xml:space="preserve"> MAX(C11,3)</f>
        <v>112</v>
      </c>
      <c r="D13" s="5">
        <f t="shared" si="2"/>
        <v>12</v>
      </c>
      <c r="E13" s="5"/>
      <c r="F13" s="27" t="s">
        <v>23</v>
      </c>
      <c r="G13" s="17">
        <f>J2*J4*J5/12</f>
        <v>250000</v>
      </c>
      <c r="L13" s="4"/>
      <c r="M13" s="4"/>
    </row>
    <row r="14" spans="1:13" ht="15.75" customHeight="1" x14ac:dyDescent="0.15">
      <c r="A14" s="3" t="s">
        <v>27</v>
      </c>
      <c r="B14" s="21">
        <f>B12*B$8</f>
        <v>8.35</v>
      </c>
      <c r="C14" s="21">
        <f t="shared" ref="C14:D14" si="3">C12*C$8</f>
        <v>4.1999999999999993</v>
      </c>
      <c r="D14" s="21">
        <f t="shared" si="3"/>
        <v>10.8</v>
      </c>
      <c r="E14" s="5"/>
      <c r="F14" s="4"/>
      <c r="G14" s="4"/>
    </row>
    <row r="15" spans="1:13" ht="15.75" customHeight="1" x14ac:dyDescent="0.15">
      <c r="A15" s="3" t="s">
        <v>26</v>
      </c>
      <c r="B15" s="21">
        <f>B13*B$8</f>
        <v>166.70000000000002</v>
      </c>
      <c r="C15" s="21">
        <f t="shared" ref="C15:D15" si="4">C13*C8</f>
        <v>78.399999999999991</v>
      </c>
      <c r="D15" s="21">
        <f t="shared" si="4"/>
        <v>43.2</v>
      </c>
      <c r="E15" s="5"/>
      <c r="G15" s="4"/>
    </row>
    <row r="16" spans="1:13" ht="15.75" customHeight="1" x14ac:dyDescent="0.15">
      <c r="A16" s="3"/>
      <c r="B16" s="5"/>
      <c r="C16" s="5"/>
      <c r="D16" s="5"/>
      <c r="E16" s="5"/>
      <c r="F16" s="15" t="s">
        <v>33</v>
      </c>
      <c r="G16" s="25">
        <f>(J2*J4/12)*J6</f>
        <v>20833.333333333332</v>
      </c>
    </row>
    <row r="17" spans="1:7" ht="15.75" customHeight="1" x14ac:dyDescent="0.15">
      <c r="A17" s="3" t="s">
        <v>20</v>
      </c>
      <c r="B17" s="5" t="s">
        <v>40</v>
      </c>
      <c r="C17" s="5" t="s">
        <v>43</v>
      </c>
      <c r="D17" s="5" t="s">
        <v>41</v>
      </c>
      <c r="E17" s="5"/>
      <c r="F17" s="4"/>
    </row>
    <row r="18" spans="1:7" ht="15.75" customHeight="1" x14ac:dyDescent="0.15">
      <c r="A18" s="1"/>
      <c r="B18" s="14"/>
      <c r="C18" s="14"/>
      <c r="D18" s="14"/>
      <c r="E18" s="5"/>
      <c r="F18" s="15" t="s">
        <v>36</v>
      </c>
      <c r="G18" s="28">
        <f>C22</f>
        <v>1814.3999999999996</v>
      </c>
    </row>
    <row r="19" spans="1:7" ht="15.75" customHeight="1" x14ac:dyDescent="0.15">
      <c r="A19" s="3" t="s">
        <v>47</v>
      </c>
      <c r="B19" s="14">
        <f>B14*$J11</f>
        <v>6012</v>
      </c>
      <c r="C19" s="14">
        <f>C14*$J11</f>
        <v>3023.9999999999995</v>
      </c>
      <c r="D19" s="14">
        <f t="shared" ref="D19" si="5">D14*$J11</f>
        <v>7776.0000000000009</v>
      </c>
      <c r="E19" s="5"/>
      <c r="F19" s="5"/>
    </row>
    <row r="20" spans="1:7" ht="15.75" customHeight="1" x14ac:dyDescent="0.15">
      <c r="A20" s="3" t="s">
        <v>31</v>
      </c>
      <c r="B20" s="24">
        <v>0.2</v>
      </c>
      <c r="C20" s="24">
        <v>0.4</v>
      </c>
      <c r="D20" s="24">
        <v>0.2</v>
      </c>
      <c r="E20" s="8"/>
      <c r="F20" s="16" t="s">
        <v>34</v>
      </c>
      <c r="G20" s="26">
        <f>G18+G16+G11</f>
        <v>129647.73333333334</v>
      </c>
    </row>
    <row r="21" spans="1:7" ht="15.75" customHeight="1" x14ac:dyDescent="0.15">
      <c r="A21" s="3"/>
      <c r="B21" s="8"/>
      <c r="C21" s="8"/>
      <c r="D21" s="8"/>
      <c r="E21" s="8"/>
      <c r="F21" s="5"/>
    </row>
    <row r="22" spans="1:7" ht="15.75" customHeight="1" x14ac:dyDescent="0.15">
      <c r="A22" s="1" t="s">
        <v>32</v>
      </c>
      <c r="B22" s="9">
        <f>B19*(1-B20)</f>
        <v>4809.6000000000004</v>
      </c>
      <c r="C22" s="9">
        <f t="shared" ref="C22:D22" si="6">C19*(1-C20)</f>
        <v>1814.3999999999996</v>
      </c>
      <c r="D22" s="9">
        <f t="shared" si="6"/>
        <v>6220.8000000000011</v>
      </c>
      <c r="E22" s="9"/>
      <c r="F22" s="19" t="s">
        <v>37</v>
      </c>
      <c r="G22" s="26">
        <f>G20*12 + G13</f>
        <v>1805772.8</v>
      </c>
    </row>
    <row r="23" spans="1:7" ht="15.75" customHeight="1" x14ac:dyDescent="0.15">
      <c r="B23" s="5"/>
      <c r="C23" s="5"/>
      <c r="D23" s="5"/>
      <c r="E23" s="5"/>
      <c r="F23" s="19" t="s">
        <v>35</v>
      </c>
      <c r="G23" s="20">
        <v>2000000</v>
      </c>
    </row>
    <row r="24" spans="1:7" ht="15.75" customHeight="1" x14ac:dyDescent="0.15">
      <c r="B24" s="5"/>
      <c r="C24" s="5"/>
      <c r="D24" s="5"/>
      <c r="E24" s="5"/>
      <c r="F24" s="4"/>
    </row>
    <row r="25" spans="1:7" ht="15.75" customHeight="1" x14ac:dyDescent="0.15">
      <c r="A25" s="6"/>
      <c r="B25" s="5"/>
      <c r="C25" s="5"/>
      <c r="D25" s="5"/>
      <c r="E25" s="5"/>
      <c r="F25" s="4"/>
    </row>
    <row r="26" spans="1:7" ht="15.75" customHeight="1" x14ac:dyDescent="0.15">
      <c r="A26" s="2"/>
      <c r="B26" s="10"/>
      <c r="C26" s="10"/>
      <c r="D26" s="10"/>
      <c r="E26" s="10"/>
      <c r="F26" s="4"/>
    </row>
    <row r="27" spans="1:7" ht="15.75" customHeight="1" x14ac:dyDescent="0.15">
      <c r="A27" s="6"/>
      <c r="B27" s="10"/>
      <c r="C27" s="10"/>
      <c r="D27" s="10"/>
      <c r="E27" s="10"/>
      <c r="F27" s="4"/>
    </row>
    <row r="28" spans="1:7" ht="15.75" customHeight="1" x14ac:dyDescent="0.15">
      <c r="B28" s="9"/>
      <c r="C28" s="9"/>
      <c r="D28" s="9"/>
      <c r="E28" s="9"/>
      <c r="F28" s="4"/>
    </row>
    <row r="29" spans="1:7" ht="15.75" customHeight="1" x14ac:dyDescent="0.15">
      <c r="A29" s="6"/>
      <c r="B29" s="11"/>
      <c r="C29" s="11"/>
      <c r="D29" s="11"/>
      <c r="E29" s="11"/>
    </row>
    <row r="30" spans="1:7" ht="15.75" customHeight="1" x14ac:dyDescent="0.15">
      <c r="B30" s="3"/>
      <c r="C30" s="3"/>
      <c r="D30" s="3"/>
      <c r="E30" s="3"/>
    </row>
    <row r="31" spans="1:7" ht="15.75" customHeight="1" x14ac:dyDescent="0.15">
      <c r="B31" s="9"/>
      <c r="C31" s="9"/>
      <c r="D31" s="9"/>
      <c r="E31" s="9"/>
    </row>
    <row r="34" spans="1:6" ht="15.75" customHeight="1" x14ac:dyDescent="0.15">
      <c r="B34" s="12"/>
      <c r="C34" s="12"/>
      <c r="D34" s="12"/>
      <c r="E34" s="12"/>
      <c r="F34" s="12"/>
    </row>
    <row r="35" spans="1:6" ht="15.75" customHeight="1" x14ac:dyDescent="0.15">
      <c r="B35" s="6"/>
      <c r="C35" s="6"/>
      <c r="D35" s="6"/>
      <c r="E35" s="6"/>
    </row>
    <row r="36" spans="1:6" ht="15.75" customHeight="1" x14ac:dyDescent="0.15">
      <c r="B36" s="13"/>
      <c r="C36" s="13"/>
      <c r="D36" s="13"/>
      <c r="E36" s="13"/>
    </row>
    <row r="37" spans="1:6" ht="15.75" customHeight="1" x14ac:dyDescent="0.15">
      <c r="B37" s="13"/>
      <c r="C37" s="13"/>
      <c r="D37" s="13"/>
      <c r="E37" s="13"/>
    </row>
    <row r="38" spans="1:6" ht="15.75" customHeight="1" x14ac:dyDescent="0.15">
      <c r="B38" s="13"/>
      <c r="C38" s="13"/>
      <c r="D38" s="13"/>
      <c r="E38" s="13"/>
      <c r="F38" s="12"/>
    </row>
    <row r="39" spans="1:6" ht="15.75" customHeight="1" x14ac:dyDescent="0.15">
      <c r="B39" s="13"/>
      <c r="C39" s="13"/>
      <c r="D39" s="13"/>
      <c r="E39" s="13"/>
    </row>
    <row r="40" spans="1:6" ht="15.75" customHeight="1" x14ac:dyDescent="0.15">
      <c r="B40" s="13"/>
      <c r="C40" s="13"/>
      <c r="D40" s="13"/>
      <c r="E40" s="13"/>
    </row>
    <row r="41" spans="1:6" ht="15.75" customHeight="1" x14ac:dyDescent="0.15">
      <c r="A41" s="2"/>
      <c r="B41" s="13"/>
      <c r="C41" s="13"/>
      <c r="D41" s="13"/>
      <c r="E41" s="13"/>
    </row>
    <row r="52" spans="2:4" ht="13" x14ac:dyDescent="0.15">
      <c r="B52" s="4"/>
      <c r="C52" s="4"/>
      <c r="D52" s="4"/>
    </row>
  </sheetData>
  <phoneticPr fontId="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2024-03-06T02:09:43Z</dcterms:modified>
</cp:coreProperties>
</file>