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d\Desktop\Self Learn\Logic Guided Machine Learning\Playground\"/>
    </mc:Choice>
  </mc:AlternateContent>
  <xr:revisionPtr revIDLastSave="0" documentId="13_ncr:1_{79954551-1296-461A-9E13-2433A29CAC3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General Weight Comparison" sheetId="2" r:id="rId1"/>
    <sheet name="Fine Weight Comparison" sheetId="6" r:id="rId2"/>
    <sheet name="LGML Weight Comparison" sheetId="7" r:id="rId3"/>
    <sheet name="LGML" sheetId="4" r:id="rId4"/>
  </sheets>
  <definedNames>
    <definedName name="_xlchart.v1.0" hidden="1">LGML!$C$3:$C$37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7" l="1"/>
  <c r="BM5" i="7"/>
  <c r="BL5" i="7"/>
  <c r="BK5" i="7"/>
  <c r="BJ5" i="7"/>
  <c r="BN4" i="7"/>
  <c r="BM4" i="7"/>
  <c r="BL4" i="7"/>
  <c r="BK4" i="7"/>
  <c r="BJ4" i="7"/>
  <c r="BN3" i="7"/>
  <c r="BL3" i="7"/>
  <c r="BK3" i="7"/>
  <c r="BJ3" i="7"/>
  <c r="BL4" i="6" l="1"/>
  <c r="BL5" i="6"/>
  <c r="BL3" i="6"/>
  <c r="BK4" i="6"/>
  <c r="BK5" i="6"/>
  <c r="BK3" i="6"/>
  <c r="BJ4" i="6"/>
  <c r="BJ5" i="6"/>
  <c r="BJ3" i="6"/>
  <c r="BM5" i="6"/>
  <c r="BM4" i="6"/>
  <c r="BN4" i="6"/>
  <c r="BN5" i="6"/>
  <c r="BN3" i="6" l="1"/>
  <c r="D38" i="4"/>
  <c r="C38" i="4"/>
  <c r="A4" i="4"/>
  <c r="A5" i="4" s="1"/>
  <c r="A6" i="4" s="1"/>
  <c r="A7" i="4" l="1"/>
  <c r="Y10" i="2"/>
  <c r="Y4" i="2"/>
  <c r="Y5" i="2"/>
  <c r="Y6" i="2"/>
  <c r="Y7" i="2"/>
  <c r="Y8" i="2"/>
  <c r="Y9" i="2"/>
  <c r="Y11" i="2"/>
  <c r="Y12" i="2"/>
  <c r="V4" i="2"/>
  <c r="W4" i="2"/>
  <c r="X4" i="2"/>
  <c r="Z4" i="2"/>
  <c r="V5" i="2"/>
  <c r="W5" i="2"/>
  <c r="X5" i="2"/>
  <c r="Z5" i="2"/>
  <c r="V6" i="2"/>
  <c r="W6" i="2"/>
  <c r="X6" i="2"/>
  <c r="Z6" i="2"/>
  <c r="V7" i="2"/>
  <c r="W7" i="2"/>
  <c r="X7" i="2"/>
  <c r="Z7" i="2"/>
  <c r="V8" i="2"/>
  <c r="W8" i="2"/>
  <c r="X8" i="2"/>
  <c r="Z8" i="2"/>
  <c r="V9" i="2"/>
  <c r="W9" i="2"/>
  <c r="X9" i="2"/>
  <c r="Z9" i="2"/>
  <c r="V10" i="2"/>
  <c r="W10" i="2"/>
  <c r="X10" i="2"/>
  <c r="Z10" i="2"/>
  <c r="V11" i="2"/>
  <c r="W11" i="2"/>
  <c r="X11" i="2"/>
  <c r="Z11" i="2"/>
  <c r="V12" i="2"/>
  <c r="W12" i="2"/>
  <c r="X12" i="2"/>
  <c r="Z12" i="2"/>
  <c r="A8" i="4" l="1"/>
  <c r="Y13" i="2"/>
  <c r="Y14" i="2"/>
  <c r="Y15" i="2"/>
  <c r="Y16" i="2"/>
  <c r="A9" i="4" l="1"/>
  <c r="V3" i="2"/>
  <c r="W3" i="2"/>
  <c r="X3" i="2"/>
  <c r="Z3" i="2"/>
  <c r="V13" i="2"/>
  <c r="W13" i="2"/>
  <c r="X13" i="2"/>
  <c r="Z13" i="2"/>
  <c r="V14" i="2"/>
  <c r="W14" i="2"/>
  <c r="X14" i="2"/>
  <c r="Z14" i="2"/>
  <c r="V15" i="2"/>
  <c r="W15" i="2"/>
  <c r="X15" i="2"/>
  <c r="Z15" i="2"/>
  <c r="V16" i="2"/>
  <c r="W16" i="2"/>
  <c r="X16" i="2"/>
  <c r="Z16" i="2"/>
  <c r="A10" i="4" l="1"/>
  <c r="A11" i="4" l="1"/>
  <c r="A12" i="4" l="1"/>
  <c r="A13" i="4" l="1"/>
  <c r="A14" i="4" l="1"/>
  <c r="A15" i="4" l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</calcChain>
</file>

<file path=xl/sharedStrings.xml><?xml version="1.0" encoding="utf-8"?>
<sst xmlns="http://schemas.openxmlformats.org/spreadsheetml/2006/main" count="415" uniqueCount="190">
  <si>
    <t>Weight</t>
  </si>
  <si>
    <t>Predicted Equation</t>
  </si>
  <si>
    <t>Error</t>
  </si>
  <si>
    <t>Time Taken</t>
  </si>
  <si>
    <t>add(ARG1, ARG0)</t>
  </si>
  <si>
    <t>Measures</t>
  </si>
  <si>
    <t>Round 1</t>
  </si>
  <si>
    <t>Round 2</t>
  </si>
  <si>
    <t>Round 3</t>
  </si>
  <si>
    <t>Round 4</t>
  </si>
  <si>
    <t>Round 5</t>
  </si>
  <si>
    <t>Aggregation</t>
  </si>
  <si>
    <t>Avg. Error</t>
  </si>
  <si>
    <t>Avg. Time Taken</t>
  </si>
  <si>
    <t>Std.Error</t>
  </si>
  <si>
    <t>Std. Time Taken</t>
  </si>
  <si>
    <t>add(ARG0, ARG1)</t>
  </si>
  <si>
    <t>Truth Error</t>
  </si>
  <si>
    <t>add(sub(ARG0, sqrt(sub(add(ARG1, ARG0), exp(add(sqrt(sqrt(mul(ARG1, ARG1))), sub(add(sqrt(mul(ARG0, ARG1)), sub(sqrt(ARG1), sub(ARG1, ARG1))), sub(ARG1, ARG1))))))), ARG1)</t>
  </si>
  <si>
    <t>(14600.50066204459, 100)</t>
  </si>
  <si>
    <t>-</t>
  </si>
  <si>
    <t>sqrt(add(ARG1, add(add(ARG1, ARG1), ARG1)))</t>
  </si>
  <si>
    <t>sqrt(div(ARG0, inv(sqrt(ARG1))))</t>
  </si>
  <si>
    <t>add(sqrt(add(ARG0, ARG0)), sqrt(ARG1))</t>
  </si>
  <si>
    <t>sqrt(add(add(ARG0, ARG1), add(add(ARG0, ARG0), ARG1)))</t>
  </si>
  <si>
    <t>mul(div(ARG0, ARG0), add(ARG0, ARG1))</t>
  </si>
  <si>
    <t>div(mul(ARG1, ARG0), add(ARG1, add(ARG0, inv(ARG0))))</t>
  </si>
  <si>
    <t>sub(add(ARG0, ARG1), sub(ARG0, ARG0))</t>
  </si>
  <si>
    <t>add(ARG1, sqrt(mul(ARG0, ARG0)))</t>
  </si>
  <si>
    <t>sqrt(mul(sqrt(ARG0), add(ARG0, ARG1)))</t>
  </si>
  <si>
    <t>sqrt(add(add(ARG1, ARG0), sub(add(ARG0, ARG0), div(ARG1, ARG1))))</t>
  </si>
  <si>
    <t>sqrt(add(add(add(ARG1, ARG0), ARG1), add(ARG1, ARG0)))</t>
  </si>
  <si>
    <t>sqrt(mul(ARG1, ARG0))</t>
  </si>
  <si>
    <t>sqrt(div(sqrt(ARG1), inv(ARG0)))</t>
  </si>
  <si>
    <t>sqrt(add(add(ARG0, mul(div(ARG0, ARG0), add(ARG1, ARG1))), ARG1))</t>
  </si>
  <si>
    <t>sqrt(add(add(add(ARG1, ARG0), add(ARG1, ARG0)), ARG1))</t>
  </si>
  <si>
    <t>sqrt(add(ARG0, add(ARG1, ARG1)))</t>
  </si>
  <si>
    <t>sqrt(mul(ARG0, sqrt(ARG1)))</t>
  </si>
  <si>
    <t>sqrt(add(ARG1, sub(add(add(ARG1, sub(add(ARG0, ARG0), div(add(ARG1, sub(add(ARG0, ARG1), div(ARG0, add(inv(ARG0), ARG1)))), sub(ARG1, ARG1)))), ARG1), div(ARG0, add(sub(sub(ARG1, ARG1), sqrt(ARG0)), add(ARG0, ARG1))))))</t>
  </si>
  <si>
    <t>sqrt(add(add(sqrt(exp(sqrt(ARG0))), ARG1), ARG1))</t>
  </si>
  <si>
    <t>Avg. Truth Error</t>
  </si>
  <si>
    <t>sqrt(add(ARG1, div(sqrt(ARG1), inv(ARG1))))</t>
  </si>
  <si>
    <t>sqrt(mul(sqrt(ARG1), ARG0))</t>
  </si>
  <si>
    <t>sqrt(add(ARG0, div(sqrt(ARG1), inv(ARG0))))</t>
  </si>
  <si>
    <t>sqrt(add(add(add(ARG1, ARG0), add(add(ARG1, ARG1), ARG0)), ARG0))</t>
  </si>
  <si>
    <t>add(sqrt(ARG0), sqrt(ARG1))</t>
  </si>
  <si>
    <t>sqrt(mul(sqrt(ARG1), add(ARG0, ARG0)))</t>
  </si>
  <si>
    <t>sqrt(add(ARG0, add(add(ARG1, add(add(ARG1, ARG1), add(ARG0, ARG0))), ARG0)))</t>
  </si>
  <si>
    <t>sqrt(mul(add(sqrt(ARG0), ARG0), sqrt(ARG1)))</t>
  </si>
  <si>
    <t>sqrt(add(ARG1, add(add(ARG1, add(ARG0, sub(add(ARG1, ARG0), sqrt(ARG0)))), sub(add(ARG1, ARG0), exp(inv(ARG1))))))</t>
  </si>
  <si>
    <t>sqrt(add(add(add(ARG1, ARG1), sub(add(ARG0, ARG1), sub(inv(ARG1), ARG1))), ARG0))</t>
  </si>
  <si>
    <t>sqrt(add(add(add(ARG1, add(ARG1, sub(ARG0, ARG1))), ARG0), ARG1))</t>
  </si>
  <si>
    <t>sqrt(sqrt(mul(ARG1, ARG0)))</t>
  </si>
  <si>
    <t>sqrt(add(add(add(ARG0, ARG1), div(add(ARG0, ARG1), add(ARG0, pow(ARG0, ARG0)))), add(ARG0, ARG1)))</t>
  </si>
  <si>
    <t>add(inv(ARG0), div(mul(ARG1, ARG0), add(ARG0, ARG1)))</t>
  </si>
  <si>
    <t>sqrt(add(ARG1, ARG0))</t>
  </si>
  <si>
    <t>sqrt(add(sub(add(ARG1, add(ARG1, ARG0)), div(ARG0, ARG0)), ARG0))</t>
  </si>
  <si>
    <t>sqrt(add(add(ARG0, ARG1), add(ARG0, add(sqrt(ARG0), add(ARG1, ARG1)))))</t>
  </si>
  <si>
    <t>sqrt(sqrt(mul(mul(ARG1, ARG0), sqrt(mul(ARG0, ARG0)))))</t>
  </si>
  <si>
    <t>inv(div(exp(div(ARG1, ARG1)), ARG0))</t>
  </si>
  <si>
    <t>add(sqrt(ARG0), sqrt(sqrt(mul(ARG1, mul(ARG1, ARG0)))))</t>
  </si>
  <si>
    <t>sqrt(add(ARG0, add(ARG0, ARG0)))</t>
  </si>
  <si>
    <t>sqrt(add(mul(add(ARG0, ARG1), sqrt(ARG0)), ARG1))</t>
  </si>
  <si>
    <t>sqrt(sub(add(sub(add(ARG0, ARG0), sub(ARG1, add(ARG0, ARG1))), ARG0), sub(ARG0, ARG1)))</t>
  </si>
  <si>
    <t>sqrt(sqrt(mul(mul(ARG0, ARG1), ARG1)))</t>
  </si>
  <si>
    <t>sqrt(add(add(ARG1, add(add(ARG0, ARG1), ARG0)), ARG0))</t>
  </si>
  <si>
    <t>sqrt(add(add(ARG1, add(add(ARG1, ARG0), ARG0)), ARG1))</t>
  </si>
  <si>
    <t>sqrt(add(ARG0, add(ARG1, add(add(ARG0, ARG1), ARG0))))</t>
  </si>
  <si>
    <t>add(sqrt(ARG1), sqrt(add(ARG0, sqrt(sub(mul(ARG0, ARG1), ARG0)))))</t>
  </si>
  <si>
    <t>sqrt(add(add(ARG0, ARG1), add(add(ARG1, ARG0), ARG0)))</t>
  </si>
  <si>
    <t>sqrt(add(ARG1, sqrt(ARG0)))</t>
  </si>
  <si>
    <t>sqrt(add(ARG0, ARG1))</t>
  </si>
  <si>
    <t>Rounds</t>
  </si>
  <si>
    <t>Index</t>
  </si>
  <si>
    <t>add(sqrt(add(ARG0, ARG0)), sqrt(div(mul(ARG0, ARG0), div(ARG0, sqrt(ARG1)))))</t>
  </si>
  <si>
    <t>sqrt(sqrt(mul(ARG0, mul(ARG1, ARG1))))</t>
  </si>
  <si>
    <t>add(sqrt(add(ARG1, ARG1)), sqrt(ARG0))</t>
  </si>
  <si>
    <t>sqrt(add(div(mul(ARG1, ARG0), sqrt(ARG0)), ARG0))</t>
  </si>
  <si>
    <t>add(div(ARG1, add(sqrt(ARG1), sqrt(exp(exp(ARG0))))), sqrt(sqrt(mul(ARG0, ARG1))))</t>
  </si>
  <si>
    <t>sqrt(add(add(ARG1, add(sqrt(sqrt(ARG0)), add(ARG1, ARG0))), ARG1))</t>
  </si>
  <si>
    <t>sqrt(sub(add(ARG1, add(ARG0, ARG0)), inv(ARG1)))</t>
  </si>
  <si>
    <t>sqrt(add(add(add(ARG1, ARG1), ARG0), ARG0))</t>
  </si>
  <si>
    <t>sqrt(add(add(add(ARG0, ARG1), add(ARG1, ARG0)), ARG1))</t>
  </si>
  <si>
    <t>add(sqrt(ARG1), sqrt(ARG0))</t>
  </si>
  <si>
    <t>sqrt(mul(ARG1, sqrt(add(pow(sub(ARG1, ARG1), pow(mul(ARG0, ARG0), add(ARG0, ARG0))), add(ARG0, ARG0)))))</t>
  </si>
  <si>
    <t>sqrt(add(ARG1, add(sub(ARG1, ARG0), add(ARG0, ARG0))))</t>
  </si>
  <si>
    <t>sqrt(div(sqrt(ARG0), inv(ARG1)))</t>
  </si>
  <si>
    <t>sqrt(add(add(inv(ARG1), ARG0), add(ARG1, ARG0)))</t>
  </si>
  <si>
    <t>add(sqrt(ARG1), sqrt(ARG1))</t>
  </si>
  <si>
    <t>add(sqrt(add(add(ARG1, ARG1), div(ARG0, ARG1))), sqrt(div(mul(ARG1, ARG1), add(div(ARG0, exp(pow(add(ARG1, ARG0), mul(ARG0, ARG1)))), sub(ARG0, ARG1)))))</t>
  </si>
  <si>
    <t>sqrt(add(add(ARG0, ARG0), sub(sub(ARG0, div(div(ARG1, ARG0), add(ARG0, ARG1))), sub(ARG0, ARG1))))</t>
  </si>
  <si>
    <t>sqrt(add(add(ARG0, add(ARG1, ARG1)), sqrt(add(sub(div(ARG0, ARG1), sub(ARG1, ARG1)), ARG0))))</t>
  </si>
  <si>
    <t>add(sqrt(ARG1), div(ARG0, sqrt(ARG0)))</t>
  </si>
  <si>
    <t>sqrt(add(add(add(ARG0, inv(ARG1)), ARG0), add(ARG0, ARG1)))</t>
  </si>
  <si>
    <t>sqrt(add(add(ARG0, ARG1), sub(add(ARG1, ARG1), sub(div(mul(ARG1, ARG1), pow(ARG0, ARG0)), add(ARG0, ARG0)))))</t>
  </si>
  <si>
    <t>sqrt(add(add(ARG1, ARG1), ARG1))</t>
  </si>
  <si>
    <t>sqrt(add(ARG1, add(add(ARG1, ARG0), add(ARG0, ARG1))))</t>
  </si>
  <si>
    <t>sqrt(sub(add(div(mul(ARG1, ARG0), sqrt(ARG0)), ARG0), div(ARG1, ARG0)))</t>
  </si>
  <si>
    <t>sqrt(add(add(ARG1, add(ARG0, ARG1)), ARG0))</t>
  </si>
  <si>
    <t>sqrt(add(add(ARG0, add(ARG0, ARG1)), add(add(ARG0, ARG1), ARG1)))</t>
  </si>
  <si>
    <t>sqrt(add(ARG0, add(ARG0, div(sqrt(ARG0), inv(ARG1)))))</t>
  </si>
  <si>
    <t>sqrt(add(add(add(ARG1, ARG0), ARG1), ARG0))</t>
  </si>
  <si>
    <t>sqrt(add(add(div(ARG1, inv(sqrt(ARG0))), ARG0), ARG0))</t>
  </si>
  <si>
    <t>sqrt(add(add(ARG0, add(ARG0, sqrt(mul(ARG1, add(sub(ARG1, ARG1), mul(ARG1, ARG0)))))), sqrt(div(ARG1, inv(ARG0)))))</t>
  </si>
  <si>
    <t>sqrt(add(add(ARG1, ARG0), ARG1))</t>
  </si>
  <si>
    <t>div(mul(ARG0, ARG1), add(ARG0, ARG1))</t>
  </si>
  <si>
    <t>div(add(ARG1, add(add(ARG1, sqrt(mul(ARG0, ARG1))), sqrt(ARG1))), sqrt(ARG1))</t>
  </si>
  <si>
    <t>AVG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</si>
  <si>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</si>
  <si>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</si>
  <si>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</si>
  <si>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</si>
  <si>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</si>
  <si>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</si>
  <si>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</si>
  <si>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</si>
  <si>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</si>
  <si>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</si>
  <si>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sqrt(add(ARG1, add(ARG1, ARG0)))</t>
  </si>
  <si>
    <t>sqrt(ARG1)</t>
  </si>
  <si>
    <t>sqrt(add(ARG0, ARG0))</t>
  </si>
  <si>
    <t>sqrt(add(add(ARG0, add(add(ARG0, ARG0), add(ARG1, ARG0))), add(ARG1, ARG1)))</t>
  </si>
  <si>
    <t>sqrt(add(sqrt(div(mul(ARG1, ARG0), inv(ARG1))), ARG1))</t>
  </si>
  <si>
    <t>sqrt(add(ARG0, add(add(ARG0, ARG1), add(ARG1, add(ARG1, ARG1)))))</t>
  </si>
  <si>
    <t>sqrt(add(ARG1, add(add(sqrt(sub(ARG0, ARG0)), ARG0), div(div(add(ARG0, ARG0), sqrt(ARG0)), inv(ARG1)))))</t>
  </si>
  <si>
    <t>sqrt(add(ARG1, add(add(ARG0, ARG0), ARG0)))</t>
  </si>
  <si>
    <t>mul(div(ARG1, ARG0), exp(ARG0))</t>
  </si>
  <si>
    <t>sqrt(add(add(add(ARG1, ARG1), add(add(div(mul(ARG0, ARG1), add(ARG1, ARG0)), ARG1), ARG1)), ARG1))</t>
  </si>
  <si>
    <t>sqrt(add(add(add(ARG0, add(ARG1, ARG1)), ARG1), add(ARG0, div(sqrt(ARG1), add(ARG0, ARG0)))))</t>
  </si>
  <si>
    <t>sqrt(add(div(sqrt(ARG1), inv(ARG0)), add(ARG0, ARG1)))</t>
  </si>
  <si>
    <t>sqrt(add(add(sub(add(ARG0, ARG0), inv(ARG1)), ARG1), ARG1))</t>
  </si>
  <si>
    <t>sqrt(ARG0)</t>
  </si>
  <si>
    <t>add(sqrt(ARG0), div(ARG0, sqrt(ARG0)))</t>
  </si>
  <si>
    <t>div(mul(ARG1, ARG0), add(ARG1, ARG0))</t>
  </si>
  <si>
    <t>OUTLIER</t>
  </si>
  <si>
    <t>ROUND 4</t>
  </si>
  <si>
    <t>div(add(ARG0, ARG0), sqrt(ARG0))</t>
  </si>
  <si>
    <t>sqrt(add(mul(ARG0, sqrt(ARG0)), ARG0))</t>
  </si>
  <si>
    <t>sqrt(add(ARG0, div(add(sqrt(ARG0), ARG1), div(sqrt(ARG0), ARG0))))</t>
  </si>
  <si>
    <t>sqrt(add(ARG0, add(ARG0, add(inv(sqrt(ARG1)), mul(ARG0, sqrt(ARG1))))))</t>
  </si>
  <si>
    <t>add(sqrt(add(ARG0, ARG1)), sqrt(add(ARG0, sub(add(ARG0, add(ARG1, ARG1)), div(ARG1, ARG0)))))</t>
  </si>
  <si>
    <t>sqrt(add(ARG0, add(sub(add(add(ARG0, ARG1), ARG0), inv(ARG0)), ARG1)))</t>
  </si>
  <si>
    <t>sqrt(add(add(inv(ARG0), ARG1), add(add(ARG1, add(ARG1, ARG1)), ARG1)))</t>
  </si>
  <si>
    <t>sqrt(sub(add(add(ARG1, ARG1), add(ARG0, ARG1)), div(sqrt(div(sqrt(ARG1), sub(ARG0, ARG1))), ARG0)))</t>
  </si>
  <si>
    <t>div(mul(ARG0, ARG1), add(ARG1, ARG0))</t>
  </si>
  <si>
    <t>sqrt(add(sqrt(mul(ARG0, ARG0)), add(ARG0, ARG0)))</t>
  </si>
  <si>
    <t>mul(sqrt(ARG1), div(ARG0, ARG0))</t>
  </si>
  <si>
    <t>add(div(ARG1, ARG1), sqrt(ARG0))</t>
  </si>
  <si>
    <t>sqrt(add(add(add(ARG0, ARG1), ARG1), ARG0))</t>
  </si>
  <si>
    <t>sqrt(mul(sqrt(ARG0), add(ARG1, ARG1)))</t>
  </si>
  <si>
    <t>add(sqrt(sub(add(ARG1, ARG0), sqrt(ARG0))), sqrt(ARG0))</t>
  </si>
  <si>
    <t>sqrt(add(ARG1, sqrt(add(ARG1, mul(mul(ARG1, ARG1), pow(add(ARG1, ARG0), div(ARG0, ARG0)))))))</t>
  </si>
  <si>
    <t>sqrt(div(mul(ARG1, ARG0), sqrt(ARG0)))</t>
  </si>
  <si>
    <t>sqrt(mul(add(ARG1, ARG0), sqrt(ARG1)))</t>
  </si>
  <si>
    <t>Average End size</t>
  </si>
  <si>
    <t>sqrt(add(ARG1, add(add(ARG0, ARG0), add(ARG1, ARG1))))</t>
  </si>
  <si>
    <t>sqrt(add(ARG1, ARG1))</t>
  </si>
  <si>
    <t>sqrt(add(ARG1, add(ARG0, ARG1)))</t>
  </si>
  <si>
    <t>sqrt(add(mul(sqrt(ARG0), add(ARG1, ARG1)), ARG0))</t>
  </si>
  <si>
    <t>sqrt(sqrt(mul(mul(ARG0, ARG0), ARG1)))</t>
  </si>
  <si>
    <t>div(add(ARG1, ARG1), sqrt(sqrt(mul(ARG0, exp(div(ARG1, ARG0))))))</t>
  </si>
  <si>
    <t>sqrt(add(ARG0, add(add(ARG1, mul(add(ARG0, ARG0), div(ARG1, ARG0))), inv(inv(ARG1)))))</t>
  </si>
  <si>
    <t>sqrt(add(add(add(ARG1, add(add(ARG0, ARG0), sub(ARG1, ARG1))), ARG0), add(ARG1, pow(ARG1, div(ARG0, ARG0)))))</t>
  </si>
  <si>
    <t>sqrt(add(div(mul(ARG1, ARG0), sqrt(ARG1)), add(ARG0, ARG1)))</t>
  </si>
  <si>
    <t>sqrt(mul(sqrt(ARG0), ARG1))</t>
  </si>
  <si>
    <t>sqrt(add(add(ARG0, ARG1), ARG1))</t>
  </si>
  <si>
    <t>sqrt(add(add(ARG1, ARG1), sub(add(ARG1, ARG0), sqrt(ARG1))))</t>
  </si>
  <si>
    <t>add(sqrt(ARG0), sqrt(sub(add(ARG1, ARG1), ARG1)))</t>
  </si>
  <si>
    <t>sub(sqrt(add(ARG1, ARG0)), inv(mul(sub(ARG0, ARG0), add(add(ARG1, ARG0), ARG1))))</t>
  </si>
  <si>
    <t>div(mul(ARG1, ARG0), add(ARG0, inv(inv(ARG1))))</t>
  </si>
  <si>
    <t>mul(sqrt(sqrt(ARG1)), sqrt(ARG0))</t>
  </si>
  <si>
    <t>sqrt(add(add(sub(ARG1, inv(sqrt(add(sub(ARG0, ARG1), ARG0)))), add(ARG0, add(ARG1, ARG0))), sub(sqrt(ARG1), div(ARG0, ARG1))))</t>
  </si>
  <si>
    <t>sqrt(add(add(ARG1, ARG0), add(ARG1, ARG0)))</t>
  </si>
  <si>
    <t>add(sqrt(ARG0), sqrt(add(ARG1, ARG1)))</t>
  </si>
  <si>
    <t>sqrt(add(ARG0, sub(add(ARG1, ARG0), sqrt(ARG1))))</t>
  </si>
  <si>
    <t>sqrt(add(ARG0, add(add(ARG0, inv(inv(ARG1))), ARG1)))</t>
  </si>
  <si>
    <t>sqrt(add(add(ARG1, ARG1), ARG0))</t>
  </si>
  <si>
    <t>add(sqrt(sqrt(add(ARG0, inv(ARG0)))), sqrt(div(sqrt(ARG0), mul(div(ARG0, ARG1), inv(ARG0)))))</t>
  </si>
  <si>
    <t>sqrt(div(div(mul(ARG0, ARG1), div(ARG1, ARG1)), sqrt(ARG1)))</t>
  </si>
  <si>
    <t>sqrt(add(inv(sub(exp(ARG1), exp(ARG0))), add(div(mul(ARG1, ARG0), sqrt(ARG1)), ARG1)))</t>
  </si>
  <si>
    <t>sqrt(add(ARG0, add(ARG1, ARG0)))</t>
  </si>
  <si>
    <t>add(sqrt(add(ARG1, ARG1)), sqrt(add(ARG0, inv(exp(ARG1)))))</t>
  </si>
  <si>
    <t>sqrt(add(sub(inv(inv(add(sub(ARG1, ARG0), add(ARG0, ARG1)))), add(sqrt(ARG0), sub(ARG0, ARG0))), add(ARG0, add(ARG1, ARG0))))</t>
  </si>
  <si>
    <t>sqrt(add(add(add(ARG1, add(ARG0, ARG0)), ARG1), ARG0))</t>
  </si>
  <si>
    <t>sqrt(add(add(ARG0, ARG0), div(sqrt(ARG0), inv(ARG1))))</t>
  </si>
  <si>
    <t>sqrt(add(add(ARG0, ARG0), sqrt(mul(sqrt(ARG0), mul(ARG1, ARG1)))))</t>
  </si>
  <si>
    <t>sqrt(add(add(ARG0, add(ARG0, ARG1)), add(ARG1, ARG0)))</t>
  </si>
  <si>
    <t>sqrt(add(add(add(ARG1, ARG1), ARG0), add(ARG0, ARG0)))</t>
  </si>
  <si>
    <t>sqrt(add(add(inv(inv(add(ARG1, ARG1))), ARG1), add(ARG0, ARG0)))</t>
  </si>
  <si>
    <t>sqrt(mul(div(ARG0, sqrt(ARG0)), add(ARG1, ARG1)))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</si>
</sst>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3" borderId="21" xfId="0" applyFill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9" xfId="0" applyBorder="1"/>
    <xf numFmtId="11" fontId="0" fillId="34" borderId="0" xfId="0" applyNumberFormat="1" applyFill="1" applyBorder="1"/>
    <xf numFmtId="0" fontId="0" fillId="34" borderId="0" xfId="0" applyFill="1" applyBorder="1"/>
    <xf numFmtId="0" fontId="0" fillId="34" borderId="11" xfId="0" applyFill="1" applyBorder="1"/>
    <xf numFmtId="0" fontId="0" fillId="35" borderId="10" xfId="0" applyFill="1" applyBorder="1"/>
    <xf numFmtId="0" fontId="0" fillId="35" borderId="0" xfId="0" applyFill="1" applyBorder="1"/>
    <xf numFmtId="0" fontId="0" fillId="35" borderId="11" xfId="0" applyFill="1" applyBorder="1"/>
    <xf numFmtId="0" fontId="0" fillId="0" borderId="0" xfId="0" applyFill="1" applyBorder="1"/>
    <xf numFmtId="11" fontId="0" fillId="0" borderId="0" xfId="0" applyNumberFormat="1" applyFill="1" applyBorder="1"/>
    <xf numFmtId="0" fontId="0" fillId="0" borderId="0" xfId="0" applyFill="1" applyBorder="1" applyAlignment="1"/>
    <xf numFmtId="11" fontId="0" fillId="0" borderId="0" xfId="0" applyNumberFormat="1" applyBorder="1"/>
    <xf numFmtId="0" fontId="0" fillId="33" borderId="0" xfId="0" applyFill="1"/>
    <xf numFmtId="11" fontId="0" fillId="0" borderId="0" xfId="0" applyNumberFormat="1"/>
    <xf numFmtId="11" fontId="0" fillId="0" borderId="13" xfId="0" applyNumberFormat="1" applyBorder="1"/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'General Weight Comparison'!$A$3:$A$12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'General Weight Comparison'!$V$3:$V$12</c:f>
              <c:numCache>
                <c:formatCode>General</c:formatCode>
                <c:ptCount val="10"/>
                <c:pt idx="0">
                  <c:v>5397.8096471491663</c:v>
                </c:pt>
                <c:pt idx="1">
                  <c:v>4786.465248046844</c:v>
                </c:pt>
                <c:pt idx="2">
                  <c:v>4073.7680984934727</c:v>
                </c:pt>
                <c:pt idx="3">
                  <c:v>6724.1718418928285</c:v>
                </c:pt>
                <c:pt idx="4">
                  <c:v>6313.4403057141899</c:v>
                </c:pt>
                <c:pt idx="5">
                  <c:v>7565.581490247836</c:v>
                </c:pt>
                <c:pt idx="6">
                  <c:v>6992.7593628856994</c:v>
                </c:pt>
                <c:pt idx="7">
                  <c:v>9121.6902312958246</c:v>
                </c:pt>
                <c:pt idx="8">
                  <c:v>6847.8875052171479</c:v>
                </c:pt>
                <c:pt idx="9">
                  <c:v>8329.4281097889925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2-4A16-BBDB-E0F48F6D2E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Truth Error Unweighted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'General Weight Comparison'!$A$3:$A$16</c:f>
              <c:numCache>
                <c:formatCode>General</c:formatCode>
                <c:ptCount val="14"/>
                <c:pt idx="0">
                  <c:v>0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</c:numCache>
            </c:numRef>
          </c:cat>
          <c:val>
            <c:numRef>
              <c:f>'General Weight Comparison'!$Y$3:$Y$16</c:f>
              <c:numCache>
                <c:formatCode>General</c:formatCode>
                <c:ptCount val="14"/>
                <c:pt idx="0">
                  <c:v>0</c:v>
                </c:pt>
                <c:pt idx="1">
                  <c:v>439.30312355522938</c:v>
                </c:pt>
                <c:pt idx="2">
                  <c:v>241.33259922136494</c:v>
                </c:pt>
                <c:pt idx="3">
                  <c:v>235.73332500615751</c:v>
                </c:pt>
                <c:pt idx="4">
                  <c:v>271.35156570564197</c:v>
                </c:pt>
                <c:pt idx="5">
                  <c:v>167.04168838132438</c:v>
                </c:pt>
                <c:pt idx="6">
                  <c:v>117.51436618054181</c:v>
                </c:pt>
                <c:pt idx="7">
                  <c:v>80.763249696145252</c:v>
                </c:pt>
                <c:pt idx="8">
                  <c:v>933.75089775899016</c:v>
                </c:pt>
                <c:pt idx="9">
                  <c:v>927.49081584868475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2-4312-A6B9-4DBB89084E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'Fine Weight Comparison'!$A$3:$A$5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'Fine Weight Comparison'!$BJ$3:$BJ$5</c:f>
              <c:numCache>
                <c:formatCode>General</c:formatCode>
                <c:ptCount val="3"/>
                <c:pt idx="0">
                  <c:v>8978.4010294016698</c:v>
                </c:pt>
                <c:pt idx="1">
                  <c:v>5628.0827071076737</c:v>
                </c:pt>
                <c:pt idx="2">
                  <c:v>4589.6269993853111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A-4A6D-ADB9-584CF4BBD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Truth Error Unweighted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'Fine Weight Comparison'!$A$3:$A$5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'Fine Weight Comparison'!$BM$3:$BM$5</c:f>
              <c:numCache>
                <c:formatCode>General</c:formatCode>
                <c:ptCount val="3"/>
                <c:pt idx="0">
                  <c:v>0</c:v>
                </c:pt>
                <c:pt idx="1">
                  <c:v>1.8697872527490844</c:v>
                </c:pt>
                <c:pt idx="2">
                  <c:v>11.470936373576441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2-4E82-BD31-BFCC547FFA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'LGML Weight Comparison'!$A$3:$A$5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'LGML Weight Comparison'!$BJ$3:$BJ$5</c:f>
              <c:numCache>
                <c:formatCode>General</c:formatCode>
                <c:ptCount val="3"/>
                <c:pt idx="0">
                  <c:v>6256.3424905377478</c:v>
                </c:pt>
                <c:pt idx="1">
                  <c:v>5541.4754626953745</c:v>
                </c:pt>
                <c:pt idx="2">
                  <c:v>6026.5599733057179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0-4D5A-93C9-3960A6D535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Truth Error Unweighted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'LGML Weight Comparison'!$A$3:$A$5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'LGML Weight Comparison'!$BM$3:$BM$5</c:f>
              <c:numCache>
                <c:formatCode>General</c:formatCode>
                <c:ptCount val="3"/>
                <c:pt idx="0">
                  <c:v>0</c:v>
                </c:pt>
                <c:pt idx="1">
                  <c:v>20.374712984985901</c:v>
                </c:pt>
                <c:pt idx="2">
                  <c:v>5.9036759629479185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5-41EE-A36E-6F340A0300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</a:p>
        </c:rich>
      </c:tx>
      <c:layout>
        <c:manualLayout>
          <c:xMode val="edge"/>
          <c:yMode val="edge"/>
          <c:x val="0.46975134880083852"/>
          <c:y val="1.3552759987557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Rounds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LGML!$A$3:$A$38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AVG</c:v>
                </c:pt>
              </c:strCache>
            </c:strRef>
          </c:cat>
          <c:val>
            <c:numRef>
              <c:f>LGML!$C$3:$C$38</c:f>
              <c:numCache>
                <c:formatCode>General</c:formatCode>
                <c:ptCount val="36"/>
                <c:pt idx="0">
                  <c:v>1986.9183947803699</c:v>
                </c:pt>
                <c:pt idx="1">
                  <c:v>3716.8119534705602</c:v>
                </c:pt>
                <c:pt idx="2">
                  <c:v>7265.4101623055603</c:v>
                </c:pt>
                <c:pt idx="3">
                  <c:v>3512.8819129704302</c:v>
                </c:pt>
                <c:pt idx="4">
                  <c:v>8450.2787980589492</c:v>
                </c:pt>
                <c:pt idx="5">
                  <c:v>8242.6072303404599</c:v>
                </c:pt>
                <c:pt idx="6">
                  <c:v>8951.1997377717908</c:v>
                </c:pt>
                <c:pt idx="7">
                  <c:v>8236.1109820094898</c:v>
                </c:pt>
                <c:pt idx="8">
                  <c:v>7648.3454372537099</c:v>
                </c:pt>
                <c:pt idx="9">
                  <c:v>8284.1035562189099</c:v>
                </c:pt>
                <c:pt idx="10">
                  <c:v>9816.89736442924</c:v>
                </c:pt>
                <c:pt idx="11">
                  <c:v>2551.0961463113799</c:v>
                </c:pt>
                <c:pt idx="12">
                  <c:v>8941.9706332631195</c:v>
                </c:pt>
                <c:pt idx="13">
                  <c:v>3716.8119534705602</c:v>
                </c:pt>
                <c:pt idx="14">
                  <c:v>8951.28540570322</c:v>
                </c:pt>
                <c:pt idx="15">
                  <c:v>8324.5008979457798</c:v>
                </c:pt>
                <c:pt idx="16">
                  <c:v>7709.4023888104102</c:v>
                </c:pt>
                <c:pt idx="17">
                  <c:v>8951.2455619285593</c:v>
                </c:pt>
                <c:pt idx="18">
                  <c:v>8941.9706332631195</c:v>
                </c:pt>
                <c:pt idx="19">
                  <c:v>8898.2700279259298</c:v>
                </c:pt>
                <c:pt idx="20">
                  <c:v>8284.1035562189099</c:v>
                </c:pt>
                <c:pt idx="21">
                  <c:v>8267.7473976104593</c:v>
                </c:pt>
                <c:pt idx="22">
                  <c:v>7137.1982588451301</c:v>
                </c:pt>
                <c:pt idx="23">
                  <c:v>9014.5122338538495</c:v>
                </c:pt>
                <c:pt idx="24">
                  <c:v>7648.3454372537099</c:v>
                </c:pt>
                <c:pt idx="25">
                  <c:v>3512.50870833013</c:v>
                </c:pt>
                <c:pt idx="26">
                  <c:v>8236.1109820094898</c:v>
                </c:pt>
                <c:pt idx="27">
                  <c:v>7140.3923045780502</c:v>
                </c:pt>
                <c:pt idx="28">
                  <c:v>3329.5211697618702</c:v>
                </c:pt>
                <c:pt idx="29">
                  <c:v>8236.1109820094898</c:v>
                </c:pt>
                <c:pt idx="30">
                  <c:v>3329.5211697618702</c:v>
                </c:pt>
                <c:pt idx="31">
                  <c:v>3165.80792531819</c:v>
                </c:pt>
                <c:pt idx="32">
                  <c:v>8941.9706332631195</c:v>
                </c:pt>
                <c:pt idx="33" formatCode="0.00E+00">
                  <c:v>3.8163539065429299E-28</c:v>
                </c:pt>
                <c:pt idx="34">
                  <c:v>5857.1512417644399</c:v>
                </c:pt>
                <c:pt idx="35">
                  <c:v>6719.9748908231513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C-4F0C-95BB-A5189237E9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1485200"/>
        <c:axId val="251485840"/>
      </c:barChart>
      <c:catAx>
        <c:axId val="2514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85840"/>
        <c:crosses val="autoZero"/>
        <c:auto val="1"/>
        <c:lblAlgn val="ctr"/>
        <c:lblOffset val="100"/>
        <c:noMultiLvlLbl val="0"/>
      </c:catAx>
      <c:valAx>
        <c:axId val="2514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0000000-C9DB-4A01-9A8F-CDFA8CAC096E}">
          <cx:tx>
            <cx:txData>
              <cx:f/>
              <cx:v>MSE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16</xdr:row>
      <xdr:rowOff>119062</xdr:rowOff>
    </xdr:from>
    <xdr:to>
      <xdr:col>13</xdr:col>
      <xdr:colOff>390072</xdr:colOff>
      <xdr:row>39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3FE7C-F630-405C-89D5-98A181166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553357</xdr:colOff>
      <xdr:row>16</xdr:row>
      <xdr:rowOff>117929</xdr:rowOff>
    </xdr:from>
    <xdr:to>
      <xdr:col>26</xdr:col>
      <xdr:colOff>224518</xdr:colOff>
      <xdr:row>39</xdr:row>
      <xdr:rowOff>80510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1F354A-0ED5-4F26-8F27-B2037746C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119062</xdr:rowOff>
    </xdr:from>
    <xdr:to>
      <xdr:col>13</xdr:col>
      <xdr:colOff>390072</xdr:colOff>
      <xdr:row>28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EAAE7-A201-42FA-AE6B-55997BEB7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553357</xdr:colOff>
      <xdr:row>5</xdr:row>
      <xdr:rowOff>117929</xdr:rowOff>
    </xdr:from>
    <xdr:to>
      <xdr:col>24</xdr:col>
      <xdr:colOff>402167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6FC75-66E3-4741-BE4D-9DD4FB53F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119062</xdr:rowOff>
    </xdr:from>
    <xdr:to>
      <xdr:col>13</xdr:col>
      <xdr:colOff>390072</xdr:colOff>
      <xdr:row>28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9EDA5-2DEC-4C91-B7CD-39301D19E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553357</xdr:colOff>
      <xdr:row>5</xdr:row>
      <xdr:rowOff>117929</xdr:rowOff>
    </xdr:from>
    <xdr:to>
      <xdr:col>24</xdr:col>
      <xdr:colOff>402167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E36DD-0D2B-43F8-AE6D-67C50E07F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403678</xdr:colOff>
      <xdr:row>0</xdr:row>
      <xdr:rowOff>107043</xdr:rowOff>
    </xdr:from>
    <xdr:to>
      <xdr:col>13</xdr:col>
      <xdr:colOff>113393</xdr:colOff>
      <xdr:row>15</xdr:row>
      <xdr:rowOff>110672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374D667-8423-44DC-B8D5-216BE2E3FE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2328" y="107043"/>
              <a:ext cx="4586515" cy="2778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503464</xdr:colOff>
      <xdr:row>16</xdr:row>
      <xdr:rowOff>152400</xdr:rowOff>
    </xdr:from>
    <xdr:to>
      <xdr:col>19</xdr:col>
      <xdr:colOff>253999</xdr:colOff>
      <xdr:row>37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80FF86-54C1-4972-A437-42D4B5ADE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64E6-2446-49AC-A512-308FFC1D2E06}">
  <dimension ref="A1:Z18"/>
  <sheetViews>
    <sheetView topLeftCell="A2" zoomScale="70" zoomScaleNormal="70" workbookViewId="0">
      <selection activeCell="A3" sqref="A3"/>
    </sheetView>
  </sheetViews>
  <sheetFormatPr defaultRowHeight="14.5" x14ac:dyDescent="0.35"/>
  <cols>
    <col min="25" max="25" width="12.26953125" bestFit="1" customWidth="1"/>
    <col min="26" max="26" width="14.6328125" customWidth="1"/>
  </cols>
  <sheetData>
    <row r="1" spans="1:26" ht="15" thickBot="1" x14ac:dyDescent="0.4">
      <c r="A1" s="9" t="s">
        <v>5</v>
      </c>
      <c r="B1" s="32" t="s">
        <v>6</v>
      </c>
      <c r="C1" s="33"/>
      <c r="D1" s="33"/>
      <c r="E1" s="33"/>
      <c r="F1" s="32" t="s">
        <v>7</v>
      </c>
      <c r="G1" s="33"/>
      <c r="H1" s="33"/>
      <c r="I1" s="34"/>
      <c r="J1" s="32" t="s">
        <v>8</v>
      </c>
      <c r="K1" s="33"/>
      <c r="L1" s="33"/>
      <c r="M1" s="34"/>
      <c r="N1" s="32" t="s">
        <v>9</v>
      </c>
      <c r="O1" s="33"/>
      <c r="P1" s="33"/>
      <c r="Q1" s="34"/>
      <c r="R1" s="33" t="s">
        <v>10</v>
      </c>
      <c r="S1" s="33"/>
      <c r="T1" s="33"/>
      <c r="U1" s="34"/>
      <c r="V1" s="29" t="s">
        <v>11</v>
      </c>
      <c r="W1" s="30"/>
      <c r="X1" s="30"/>
      <c r="Y1" s="30"/>
      <c r="Z1" s="31"/>
    </row>
    <row r="2" spans="1:26" ht="15" thickBot="1" x14ac:dyDescent="0.4">
      <c r="A2" s="10" t="s">
        <v>0</v>
      </c>
      <c r="B2" s="11" t="s">
        <v>1</v>
      </c>
      <c r="C2" s="12" t="s">
        <v>2</v>
      </c>
      <c r="D2" s="13" t="s">
        <v>17</v>
      </c>
      <c r="E2" s="13" t="s">
        <v>3</v>
      </c>
      <c r="F2" s="11" t="s">
        <v>1</v>
      </c>
      <c r="G2" s="12" t="s">
        <v>2</v>
      </c>
      <c r="H2" s="13" t="s">
        <v>17</v>
      </c>
      <c r="I2" s="14" t="s">
        <v>3</v>
      </c>
      <c r="J2" s="11" t="s">
        <v>1</v>
      </c>
      <c r="K2" s="12" t="s">
        <v>2</v>
      </c>
      <c r="L2" s="13" t="s">
        <v>17</v>
      </c>
      <c r="M2" s="14" t="s">
        <v>3</v>
      </c>
      <c r="N2" s="11" t="s">
        <v>1</v>
      </c>
      <c r="O2" s="12" t="s">
        <v>2</v>
      </c>
      <c r="P2" s="13" t="s">
        <v>17</v>
      </c>
      <c r="Q2" s="14" t="s">
        <v>3</v>
      </c>
      <c r="R2" s="15" t="s">
        <v>1</v>
      </c>
      <c r="S2" s="12" t="s">
        <v>2</v>
      </c>
      <c r="T2" s="13" t="s">
        <v>17</v>
      </c>
      <c r="U2" s="14" t="s">
        <v>3</v>
      </c>
      <c r="V2" s="11" t="s">
        <v>12</v>
      </c>
      <c r="W2" s="12" t="s">
        <v>13</v>
      </c>
      <c r="X2" s="12" t="s">
        <v>14</v>
      </c>
      <c r="Y2" s="13" t="s">
        <v>40</v>
      </c>
      <c r="Z2" s="14" t="s">
        <v>15</v>
      </c>
    </row>
    <row r="3" spans="1:26" x14ac:dyDescent="0.35">
      <c r="A3" s="7">
        <v>0</v>
      </c>
      <c r="B3" s="2" t="s">
        <v>21</v>
      </c>
      <c r="C3" s="1">
        <v>8324.5008979457798</v>
      </c>
      <c r="D3" s="1">
        <v>0</v>
      </c>
      <c r="E3" s="1">
        <v>448.145746469497</v>
      </c>
      <c r="F3" s="2" t="s">
        <v>22</v>
      </c>
      <c r="G3" s="1">
        <v>3736.44195806784</v>
      </c>
      <c r="H3" s="1">
        <v>0</v>
      </c>
      <c r="I3" s="3">
        <v>1195.3724958896601</v>
      </c>
      <c r="J3" s="2" t="s">
        <v>23</v>
      </c>
      <c r="K3" s="1">
        <v>7272.3548410308404</v>
      </c>
      <c r="L3" s="1">
        <v>0</v>
      </c>
      <c r="M3" s="3">
        <v>647.05638051032997</v>
      </c>
      <c r="N3" s="2" t="s">
        <v>24</v>
      </c>
      <c r="O3" s="1">
        <v>7655.7505298987799</v>
      </c>
      <c r="P3" s="1">
        <v>0</v>
      </c>
      <c r="Q3" s="3">
        <v>1576.18154883384</v>
      </c>
      <c r="R3" s="17" t="s">
        <v>26</v>
      </c>
      <c r="S3" s="16">
        <v>8.8025905262242892E-6</v>
      </c>
      <c r="T3" s="17">
        <v>0</v>
      </c>
      <c r="U3" s="18">
        <v>608.68100476264897</v>
      </c>
      <c r="V3" s="2">
        <f t="shared" ref="V3:V16" si="0">SUM(C3, G3,K3,O3,S3)/5</f>
        <v>5397.8096471491663</v>
      </c>
      <c r="W3" s="1">
        <f>SUM(E3, I3,M3,Q3,U3)/5</f>
        <v>895.08743529319509</v>
      </c>
      <c r="X3" s="1">
        <f t="shared" ref="X3:X16" si="1">STDEV(C3, G3,K3,O3,S3)</f>
        <v>3502.6500639350566</v>
      </c>
      <c r="Y3" s="1" t="s">
        <v>20</v>
      </c>
      <c r="Z3" s="3">
        <f>STDEV(E3, I3,M3,Q3,U3)</f>
        <v>473.6468172361312</v>
      </c>
    </row>
    <row r="4" spans="1:26" x14ac:dyDescent="0.35">
      <c r="A4" s="7">
        <v>0.15</v>
      </c>
      <c r="B4" t="s">
        <v>46</v>
      </c>
      <c r="C4">
        <v>1542.30244262357</v>
      </c>
      <c r="D4">
        <v>13.919109180743</v>
      </c>
      <c r="E4">
        <v>122.500613689422</v>
      </c>
      <c r="F4" s="2" t="s">
        <v>53</v>
      </c>
      <c r="G4" s="1">
        <v>8232.4491032870792</v>
      </c>
      <c r="H4" s="1">
        <v>9.4350706101878998</v>
      </c>
      <c r="I4" s="3">
        <v>363.45240902900599</v>
      </c>
      <c r="J4" s="2" t="s">
        <v>41</v>
      </c>
      <c r="K4" s="1">
        <v>3851.37016521552</v>
      </c>
      <c r="L4" s="1">
        <v>244.184188610424</v>
      </c>
      <c r="M4" s="3">
        <v>1124.3482899665801</v>
      </c>
      <c r="N4" s="2" t="s">
        <v>59</v>
      </c>
      <c r="O4" s="1">
        <v>2650.45399920927</v>
      </c>
      <c r="P4" s="1">
        <v>51.565213346796902</v>
      </c>
      <c r="Q4" s="3">
        <v>382.06526589393599</v>
      </c>
      <c r="R4" t="s">
        <v>65</v>
      </c>
      <c r="S4">
        <v>7655.7505298987799</v>
      </c>
      <c r="T4">
        <v>10.3737609182702</v>
      </c>
      <c r="U4">
        <v>81.298602581024099</v>
      </c>
      <c r="V4" s="2">
        <f t="shared" ref="V4:V9" si="2">SUM(C4, G4,K4,O4,S4)/5</f>
        <v>4786.465248046844</v>
      </c>
      <c r="W4" s="1">
        <f t="shared" ref="W4:W9" si="3">SUM(E4, I4,M4,Q4,U4)/5</f>
        <v>414.73303623199365</v>
      </c>
      <c r="X4" s="1">
        <f t="shared" ref="X4:X9" si="4">STDEV(C4, G4,K4,O4,S4)</f>
        <v>3002.8795320665231</v>
      </c>
      <c r="Y4" s="1">
        <f t="shared" ref="Y4:Y12" si="5">AVERAGE(D4/A4, H4/A4, L4/A4, P4/A4, T4/A4)</f>
        <v>439.30312355522938</v>
      </c>
      <c r="Z4" s="3">
        <f t="shared" ref="Z4:Z9" si="6">STDEV(E4, I4,M4,Q4,U4)</f>
        <v>419.47258688954764</v>
      </c>
    </row>
    <row r="5" spans="1:26" x14ac:dyDescent="0.35">
      <c r="A5" s="7">
        <v>0.5</v>
      </c>
      <c r="B5" t="s">
        <v>47</v>
      </c>
      <c r="C5">
        <v>6699.5758176760901</v>
      </c>
      <c r="D5">
        <v>40.054109054907897</v>
      </c>
      <c r="E5">
        <v>210.25901842117301</v>
      </c>
      <c r="F5" s="19" t="s">
        <v>54</v>
      </c>
      <c r="G5" s="20">
        <v>3.81562520296803E-3</v>
      </c>
      <c r="H5" s="20">
        <v>20.475454930187901</v>
      </c>
      <c r="I5" s="21">
        <v>172.741169214248</v>
      </c>
      <c r="J5" s="2" t="s">
        <v>42</v>
      </c>
      <c r="K5" s="1">
        <v>3736.44195806784</v>
      </c>
      <c r="L5" s="1">
        <v>472.653078584318</v>
      </c>
      <c r="M5" s="3">
        <v>1140.6504120826701</v>
      </c>
      <c r="N5" s="2" t="s">
        <v>60</v>
      </c>
      <c r="O5" s="1">
        <v>2284.4734638445202</v>
      </c>
      <c r="P5" s="1">
        <v>35.930399589163002</v>
      </c>
      <c r="Q5" s="3">
        <v>525.12837243080105</v>
      </c>
      <c r="R5" t="s">
        <v>66</v>
      </c>
      <c r="S5">
        <v>7648.3454372537099</v>
      </c>
      <c r="T5">
        <v>34.2184558948355</v>
      </c>
      <c r="U5">
        <v>109.04955577850301</v>
      </c>
      <c r="V5" s="2">
        <f t="shared" si="2"/>
        <v>4073.7680984934727</v>
      </c>
      <c r="W5" s="1">
        <f t="shared" si="3"/>
        <v>431.56570558547901</v>
      </c>
      <c r="X5" s="1">
        <f t="shared" si="4"/>
        <v>3145.7665590388478</v>
      </c>
      <c r="Y5" s="1">
        <f t="shared" si="5"/>
        <v>241.33259922136494</v>
      </c>
      <c r="Z5" s="3">
        <f t="shared" si="6"/>
        <v>427.65013472263598</v>
      </c>
    </row>
    <row r="6" spans="1:26" x14ac:dyDescent="0.35">
      <c r="A6" s="7">
        <v>1</v>
      </c>
      <c r="B6" t="s">
        <v>48</v>
      </c>
      <c r="C6">
        <v>3545.2260923100298</v>
      </c>
      <c r="D6">
        <v>62.172615289151601</v>
      </c>
      <c r="E6">
        <v>450.15301537513699</v>
      </c>
      <c r="F6" s="2" t="s">
        <v>55</v>
      </c>
      <c r="G6" s="1">
        <v>9816.89736442924</v>
      </c>
      <c r="H6" s="1">
        <v>38.271111553193002</v>
      </c>
      <c r="I6" s="3">
        <v>241.88846373557999</v>
      </c>
      <c r="J6" s="2" t="s">
        <v>43</v>
      </c>
      <c r="K6" s="1">
        <v>3560.6234674335401</v>
      </c>
      <c r="L6" s="1">
        <v>933.73487929432599</v>
      </c>
      <c r="M6" s="3">
        <v>1575.5371885299601</v>
      </c>
      <c r="N6" s="2" t="s">
        <v>61</v>
      </c>
      <c r="O6" s="1">
        <v>9042.3617553925505</v>
      </c>
      <c r="P6" s="1">
        <v>75.329612772315301</v>
      </c>
      <c r="Q6" s="3">
        <v>403.11504483222899</v>
      </c>
      <c r="R6" t="s">
        <v>67</v>
      </c>
      <c r="S6">
        <v>7655.7505298987799</v>
      </c>
      <c r="T6">
        <v>69.158406121801505</v>
      </c>
      <c r="U6">
        <v>96.892894506454397</v>
      </c>
      <c r="V6" s="2">
        <f t="shared" si="2"/>
        <v>6724.1718418928285</v>
      </c>
      <c r="W6" s="1">
        <f t="shared" si="3"/>
        <v>553.51732139587216</v>
      </c>
      <c r="X6" s="1">
        <f t="shared" si="4"/>
        <v>2996.6868739109768</v>
      </c>
      <c r="Y6" s="1">
        <f t="shared" si="5"/>
        <v>235.73332500615751</v>
      </c>
      <c r="Z6" s="3">
        <f t="shared" si="6"/>
        <v>588.10034125355708</v>
      </c>
    </row>
    <row r="7" spans="1:26" x14ac:dyDescent="0.35">
      <c r="A7" s="7">
        <v>2</v>
      </c>
      <c r="B7" t="s">
        <v>49</v>
      </c>
      <c r="C7">
        <v>6716.4830186135296</v>
      </c>
      <c r="D7">
        <v>227.312986147971</v>
      </c>
      <c r="E7">
        <v>432.19403529167101</v>
      </c>
      <c r="F7" s="2" t="s">
        <v>56</v>
      </c>
      <c r="G7" s="1">
        <v>8238.1795872466901</v>
      </c>
      <c r="H7" s="1">
        <v>110.66051619597199</v>
      </c>
      <c r="I7" s="3">
        <v>385.64699602127001</v>
      </c>
      <c r="J7" s="2" t="s">
        <v>24</v>
      </c>
      <c r="K7" s="1">
        <v>7655.7505298987799</v>
      </c>
      <c r="L7" s="1">
        <v>1853.49574888559</v>
      </c>
      <c r="M7" s="3">
        <v>913.73787331581104</v>
      </c>
      <c r="N7" s="2" t="s">
        <v>62</v>
      </c>
      <c r="O7" s="1">
        <v>1683.29985041546</v>
      </c>
      <c r="P7" s="1">
        <v>424.62912823361</v>
      </c>
      <c r="Q7" s="3">
        <v>379.05517888069102</v>
      </c>
      <c r="R7" t="s">
        <v>68</v>
      </c>
      <c r="S7">
        <v>7273.4885423964897</v>
      </c>
      <c r="T7">
        <v>97.417277593276793</v>
      </c>
      <c r="U7">
        <v>125.524322271347</v>
      </c>
      <c r="V7" s="2">
        <f t="shared" si="2"/>
        <v>6313.4403057141899</v>
      </c>
      <c r="W7" s="1">
        <f t="shared" si="3"/>
        <v>447.231681156158</v>
      </c>
      <c r="X7" s="1">
        <f t="shared" si="4"/>
        <v>2647.109495317331</v>
      </c>
      <c r="Y7" s="1">
        <f t="shared" si="5"/>
        <v>271.35156570564197</v>
      </c>
      <c r="Z7" s="3">
        <f t="shared" si="6"/>
        <v>287.13694110248412</v>
      </c>
    </row>
    <row r="8" spans="1:26" x14ac:dyDescent="0.35">
      <c r="A8" s="7">
        <v>5</v>
      </c>
      <c r="B8" t="s">
        <v>50</v>
      </c>
      <c r="C8">
        <v>7146.0463784042004</v>
      </c>
      <c r="D8">
        <v>397.31084714831701</v>
      </c>
      <c r="E8">
        <v>349.96503710746703</v>
      </c>
      <c r="F8" s="2" t="s">
        <v>57</v>
      </c>
      <c r="G8" s="1">
        <v>7618.0164943111204</v>
      </c>
      <c r="H8" s="1">
        <v>342.32190924883002</v>
      </c>
      <c r="I8" s="3">
        <v>290.69928026199301</v>
      </c>
      <c r="J8" s="2" t="s">
        <v>44</v>
      </c>
      <c r="K8" s="1">
        <v>7140.3923045780502</v>
      </c>
      <c r="L8" s="1">
        <v>2740.27281320574</v>
      </c>
      <c r="M8" s="3">
        <v>647.51955556869495</v>
      </c>
      <c r="N8" s="2" t="s">
        <v>63</v>
      </c>
      <c r="O8" s="1">
        <v>8267.7017440470299</v>
      </c>
      <c r="P8" s="1">
        <v>350.34460932121601</v>
      </c>
      <c r="Q8" s="3">
        <v>320.54641461372302</v>
      </c>
      <c r="R8" t="s">
        <v>69</v>
      </c>
      <c r="S8">
        <v>7655.7505298987799</v>
      </c>
      <c r="T8">
        <v>345.79203060900699</v>
      </c>
      <c r="U8">
        <v>101.381853103637</v>
      </c>
      <c r="V8" s="2">
        <f t="shared" si="2"/>
        <v>7565.581490247836</v>
      </c>
      <c r="W8" s="1">
        <f t="shared" si="3"/>
        <v>342.02242813110303</v>
      </c>
      <c r="X8" s="1">
        <f t="shared" si="4"/>
        <v>463.85565907885666</v>
      </c>
      <c r="Y8" s="1">
        <f t="shared" si="5"/>
        <v>167.04168838132438</v>
      </c>
      <c r="Z8" s="3">
        <f t="shared" si="6"/>
        <v>196.46548737839078</v>
      </c>
    </row>
    <row r="9" spans="1:26" x14ac:dyDescent="0.35">
      <c r="A9" s="7">
        <v>10</v>
      </c>
      <c r="B9" t="s">
        <v>51</v>
      </c>
      <c r="C9">
        <v>8236.1109820094898</v>
      </c>
      <c r="D9">
        <v>553.64615869913803</v>
      </c>
      <c r="E9">
        <v>421.790214061737</v>
      </c>
      <c r="F9" s="2" t="s">
        <v>58</v>
      </c>
      <c r="G9" s="1">
        <v>3736.44195806784</v>
      </c>
      <c r="H9" s="1">
        <v>601.89074772821903</v>
      </c>
      <c r="I9" s="3">
        <v>315.38300633430401</v>
      </c>
      <c r="J9" s="2" t="s">
        <v>45</v>
      </c>
      <c r="K9" s="1">
        <v>8284.1035562189099</v>
      </c>
      <c r="L9" s="1">
        <v>3738.2950539867202</v>
      </c>
      <c r="M9" s="3">
        <v>674.02046155929497</v>
      </c>
      <c r="N9" s="2" t="s">
        <v>64</v>
      </c>
      <c r="O9" s="1">
        <v>3716.8119534705602</v>
      </c>
      <c r="P9" s="1">
        <v>599.46190780491804</v>
      </c>
      <c r="Q9" s="3">
        <v>299.316998243331</v>
      </c>
      <c r="R9" t="s">
        <v>70</v>
      </c>
      <c r="S9">
        <v>10990.3283646617</v>
      </c>
      <c r="T9">
        <v>382.42444080809503</v>
      </c>
      <c r="U9">
        <v>25.401065587997401</v>
      </c>
      <c r="V9" s="2">
        <f t="shared" si="2"/>
        <v>6992.7593628856994</v>
      </c>
      <c r="W9" s="1">
        <f t="shared" si="3"/>
        <v>347.18234915733285</v>
      </c>
      <c r="X9" s="1">
        <f t="shared" si="4"/>
        <v>3183.1386031936731</v>
      </c>
      <c r="Y9" s="1">
        <f t="shared" si="5"/>
        <v>117.51436618054181</v>
      </c>
      <c r="Z9" s="3">
        <f t="shared" si="6"/>
        <v>234.11267036498563</v>
      </c>
    </row>
    <row r="10" spans="1:26" x14ac:dyDescent="0.35">
      <c r="A10" s="7">
        <v>15</v>
      </c>
      <c r="B10" t="s">
        <v>52</v>
      </c>
      <c r="C10">
        <v>11119.1072347764</v>
      </c>
      <c r="D10">
        <v>91.289797385961904</v>
      </c>
      <c r="E10">
        <v>295.15939569473198</v>
      </c>
      <c r="F10" s="2" t="s">
        <v>55</v>
      </c>
      <c r="G10" s="1">
        <v>9816.89736442924</v>
      </c>
      <c r="H10" s="1">
        <v>574.06667329789502</v>
      </c>
      <c r="I10" s="3">
        <v>342.309514284133</v>
      </c>
      <c r="J10" s="2" t="s">
        <v>33</v>
      </c>
      <c r="K10" s="1">
        <v>3736.44195806784</v>
      </c>
      <c r="L10" s="1">
        <v>4726.5307858431797</v>
      </c>
      <c r="M10" s="3">
        <v>423.06134510040198</v>
      </c>
      <c r="N10" s="2" t="s">
        <v>52</v>
      </c>
      <c r="O10" s="1">
        <v>11119.1072347764</v>
      </c>
      <c r="P10" s="1">
        <v>91.289797385961904</v>
      </c>
      <c r="Q10" s="3">
        <v>100.08921933174101</v>
      </c>
      <c r="R10" t="s">
        <v>71</v>
      </c>
      <c r="S10">
        <v>9816.89736442924</v>
      </c>
      <c r="T10">
        <v>574.06667329789502</v>
      </c>
      <c r="U10">
        <v>93.589725732803302</v>
      </c>
      <c r="V10" s="2">
        <f t="shared" ref="V10:V12" si="7">SUM(C10, G10,K10,O10,S10)/5</f>
        <v>9121.6902312958246</v>
      </c>
      <c r="W10" s="1">
        <f t="shared" ref="W10:W12" si="8">SUM(E10, I10,M10,Q10,U10)/5</f>
        <v>250.84184002876228</v>
      </c>
      <c r="X10" s="1">
        <f t="shared" ref="X10:X12" si="9">STDEV(C10, G10,K10,O10,S10)</f>
        <v>3080.0517143308971</v>
      </c>
      <c r="Y10" s="1">
        <f>AVERAGE(D10/A10, H10/A10, L10/A10, P10/A10, T10/A10)</f>
        <v>80.763249696145252</v>
      </c>
      <c r="Z10" s="3">
        <f t="shared" ref="Z10:Z12" si="10">STDEV(E10, I10,M10,Q10,U10)</f>
        <v>147.85509730694329</v>
      </c>
    </row>
    <row r="11" spans="1:26" x14ac:dyDescent="0.35">
      <c r="A11" s="7">
        <v>20</v>
      </c>
      <c r="B11" s="2" t="s">
        <v>29</v>
      </c>
      <c r="C11" s="1">
        <v>1748.5068418118601</v>
      </c>
      <c r="D11" s="1">
        <v>18263.130163592199</v>
      </c>
      <c r="E11" s="1">
        <v>1613.38345313072</v>
      </c>
      <c r="F11" s="2" t="s">
        <v>31</v>
      </c>
      <c r="G11" s="1">
        <v>7648.3454372537099</v>
      </c>
      <c r="H11" s="1">
        <v>18579.679008127299</v>
      </c>
      <c r="I11" s="3">
        <v>501.39942622184702</v>
      </c>
      <c r="J11" s="2" t="s">
        <v>34</v>
      </c>
      <c r="K11" s="1">
        <v>8251.3565627379194</v>
      </c>
      <c r="L11" s="1">
        <v>18970.451640244799</v>
      </c>
      <c r="M11" s="3">
        <v>550.56042170524597</v>
      </c>
      <c r="N11" s="2" t="s">
        <v>36</v>
      </c>
      <c r="O11" s="1">
        <v>8941.9706332631195</v>
      </c>
      <c r="P11" s="1">
        <v>18981.455173820301</v>
      </c>
      <c r="Q11" s="3">
        <v>461.63192939758301</v>
      </c>
      <c r="R11" s="1" t="s">
        <v>38</v>
      </c>
      <c r="S11" s="1">
        <v>7649.2580510191301</v>
      </c>
      <c r="T11" s="1">
        <v>18580.373790114401</v>
      </c>
      <c r="U11" s="3">
        <v>1271.7221221923801</v>
      </c>
      <c r="V11" s="2">
        <f t="shared" si="7"/>
        <v>6847.8875052171479</v>
      </c>
      <c r="W11" s="1">
        <f t="shared" si="8"/>
        <v>879.73947052955521</v>
      </c>
      <c r="X11" s="1">
        <f t="shared" si="9"/>
        <v>2900.0655313947659</v>
      </c>
      <c r="Y11" s="1">
        <f t="shared" si="5"/>
        <v>933.75089775899016</v>
      </c>
      <c r="Z11" s="3">
        <f t="shared" si="10"/>
        <v>528.72437140597594</v>
      </c>
    </row>
    <row r="12" spans="1:26" x14ac:dyDescent="0.35">
      <c r="A12" s="7">
        <v>25</v>
      </c>
      <c r="B12" s="2" t="s">
        <v>30</v>
      </c>
      <c r="C12" s="1">
        <v>8269.8123766435692</v>
      </c>
      <c r="D12" s="1">
        <v>23582.940221591201</v>
      </c>
      <c r="E12" s="1">
        <v>2087.44451022148</v>
      </c>
      <c r="F12" s="2" t="s">
        <v>32</v>
      </c>
      <c r="G12" s="1">
        <v>17580.582351525602</v>
      </c>
      <c r="H12" s="1">
        <v>21811.959372703601</v>
      </c>
      <c r="I12" s="3">
        <v>381.23966312408402</v>
      </c>
      <c r="J12" s="2" t="s">
        <v>35</v>
      </c>
      <c r="K12" s="1">
        <v>7648.3454372537099</v>
      </c>
      <c r="L12" s="1">
        <v>23224.598760159199</v>
      </c>
      <c r="M12" s="3">
        <v>514.08295321464504</v>
      </c>
      <c r="N12" s="2" t="s">
        <v>37</v>
      </c>
      <c r="O12" s="1">
        <v>3736.44195806784</v>
      </c>
      <c r="P12" s="1">
        <v>23632.6539292159</v>
      </c>
      <c r="Q12" s="3">
        <v>420.23371100425697</v>
      </c>
      <c r="R12" s="1" t="s">
        <v>39</v>
      </c>
      <c r="S12" s="1">
        <v>4411.9584254542397</v>
      </c>
      <c r="T12" s="1">
        <v>23684.199697415701</v>
      </c>
      <c r="U12" s="3">
        <v>1297.95928049087</v>
      </c>
      <c r="V12" s="2">
        <f t="shared" si="7"/>
        <v>8329.4281097889925</v>
      </c>
      <c r="W12" s="1">
        <f t="shared" si="8"/>
        <v>940.19202361106704</v>
      </c>
      <c r="X12" s="1">
        <f t="shared" si="9"/>
        <v>5533.8362137953527</v>
      </c>
      <c r="Y12" s="1">
        <f t="shared" si="5"/>
        <v>927.49081584868475</v>
      </c>
      <c r="Z12" s="3">
        <f t="shared" si="10"/>
        <v>743.05770404223483</v>
      </c>
    </row>
    <row r="13" spans="1:26" x14ac:dyDescent="0.35">
      <c r="A13" s="7">
        <v>250</v>
      </c>
      <c r="B13" s="2" t="s">
        <v>16</v>
      </c>
      <c r="C13" s="1">
        <v>183664.24060442299</v>
      </c>
      <c r="D13" s="1">
        <v>0</v>
      </c>
      <c r="E13" s="1">
        <v>360.97428107261601</v>
      </c>
      <c r="F13" s="2" t="s">
        <v>16</v>
      </c>
      <c r="G13" s="1">
        <v>183664.24060442299</v>
      </c>
      <c r="H13" s="1">
        <v>0</v>
      </c>
      <c r="I13" s="3">
        <v>938.57190227508499</v>
      </c>
      <c r="J13" s="2" t="s">
        <v>4</v>
      </c>
      <c r="K13" s="1">
        <v>183664.24060442299</v>
      </c>
      <c r="L13" s="1">
        <v>0</v>
      </c>
      <c r="M13" s="3">
        <v>589.32391834258999</v>
      </c>
      <c r="N13" s="2" t="s">
        <v>16</v>
      </c>
      <c r="O13" s="1">
        <v>183664.24060442299</v>
      </c>
      <c r="P13" s="1">
        <v>0</v>
      </c>
      <c r="Q13" s="3">
        <v>532.15974092483498</v>
      </c>
      <c r="R13" s="1" t="s">
        <v>16</v>
      </c>
      <c r="S13" s="1">
        <v>183664.24060442299</v>
      </c>
      <c r="T13" s="1">
        <v>0</v>
      </c>
      <c r="U13" s="3">
        <v>413.043884038925</v>
      </c>
      <c r="V13" s="2">
        <f t="shared" si="0"/>
        <v>183664.24060442299</v>
      </c>
      <c r="W13" s="1">
        <f t="shared" ref="W13:W16" si="11">SUM(E13, I13,M13,Q13,U13)/5</f>
        <v>566.81474533081018</v>
      </c>
      <c r="X13" s="1">
        <f t="shared" si="1"/>
        <v>0</v>
      </c>
      <c r="Y13" s="1">
        <f t="shared" ref="Y13:Y16" si="12">AVERAGE(D13/A13, H13/A13, L13/A13, P13/A13, T13/A13)</f>
        <v>0</v>
      </c>
      <c r="Z13" s="3">
        <f t="shared" ref="Z13:Z16" si="13">STDEV(E13, I13,M13,Q13,U13)</f>
        <v>226.89578579593527</v>
      </c>
    </row>
    <row r="14" spans="1:26" x14ac:dyDescent="0.35">
      <c r="A14" s="7">
        <v>500</v>
      </c>
      <c r="B14" s="2" t="s">
        <v>16</v>
      </c>
      <c r="C14" s="1">
        <v>183664.24060442299</v>
      </c>
      <c r="D14" s="1">
        <v>0</v>
      </c>
      <c r="E14" s="1">
        <v>742.47861433029095</v>
      </c>
      <c r="F14" s="2" t="s">
        <v>16</v>
      </c>
      <c r="G14" s="1">
        <v>183664.24060442299</v>
      </c>
      <c r="H14" s="1">
        <v>0</v>
      </c>
      <c r="I14" s="3">
        <v>875.65838289260796</v>
      </c>
      <c r="J14" s="2" t="s">
        <v>16</v>
      </c>
      <c r="K14" s="1">
        <v>183664.24060442299</v>
      </c>
      <c r="L14" s="1">
        <v>0</v>
      </c>
      <c r="M14" s="3">
        <v>322.11013412475501</v>
      </c>
      <c r="N14" s="2" t="s">
        <v>25</v>
      </c>
      <c r="O14" s="1">
        <v>183664.24060442299</v>
      </c>
      <c r="P14" s="1">
        <v>0</v>
      </c>
      <c r="Q14" s="3">
        <v>451.058527946472</v>
      </c>
      <c r="R14" s="1" t="s">
        <v>27</v>
      </c>
      <c r="S14" s="1">
        <v>183664.24060442299</v>
      </c>
      <c r="T14" s="1">
        <v>0</v>
      </c>
      <c r="U14" s="3">
        <v>282.88465118408197</v>
      </c>
      <c r="V14" s="2">
        <f t="shared" si="0"/>
        <v>183664.24060442299</v>
      </c>
      <c r="W14" s="1">
        <f t="shared" si="11"/>
        <v>534.83806209564159</v>
      </c>
      <c r="X14" s="1">
        <f t="shared" si="1"/>
        <v>0</v>
      </c>
      <c r="Y14" s="1">
        <f t="shared" si="12"/>
        <v>0</v>
      </c>
      <c r="Z14" s="3">
        <f t="shared" si="13"/>
        <v>262.21450806136977</v>
      </c>
    </row>
    <row r="15" spans="1:26" x14ac:dyDescent="0.35">
      <c r="A15" s="7">
        <v>750</v>
      </c>
      <c r="B15" s="2" t="s">
        <v>16</v>
      </c>
      <c r="C15" s="1">
        <v>183664.24060442299</v>
      </c>
      <c r="D15" s="1">
        <v>0</v>
      </c>
      <c r="E15" s="1">
        <v>484.36029791831902</v>
      </c>
      <c r="F15" s="2" t="s">
        <v>16</v>
      </c>
      <c r="G15" s="1">
        <v>183664.24060442299</v>
      </c>
      <c r="H15" s="1">
        <v>0</v>
      </c>
      <c r="I15" s="3">
        <v>481.04805517196598</v>
      </c>
      <c r="J15" s="2" t="s">
        <v>4</v>
      </c>
      <c r="K15" s="1">
        <v>183664.24060442299</v>
      </c>
      <c r="L15" s="1">
        <v>0</v>
      </c>
      <c r="M15" s="3">
        <v>333.80643010139403</v>
      </c>
      <c r="N15" s="2" t="s">
        <v>16</v>
      </c>
      <c r="O15" s="1">
        <v>183664.24060442299</v>
      </c>
      <c r="P15" s="1">
        <v>0</v>
      </c>
      <c r="Q15" s="3">
        <v>274.55691003799399</v>
      </c>
      <c r="R15" s="1" t="s">
        <v>16</v>
      </c>
      <c r="S15" s="1">
        <v>183664.24060442299</v>
      </c>
      <c r="T15" s="1">
        <v>0</v>
      </c>
      <c r="U15" s="3">
        <v>449.64731049537602</v>
      </c>
      <c r="V15" s="2">
        <f t="shared" si="0"/>
        <v>183664.24060442299</v>
      </c>
      <c r="W15" s="1">
        <f t="shared" si="11"/>
        <v>404.68380074500982</v>
      </c>
      <c r="X15" s="1">
        <f t="shared" si="1"/>
        <v>0</v>
      </c>
      <c r="Y15" s="1">
        <f t="shared" si="12"/>
        <v>0</v>
      </c>
      <c r="Z15" s="3">
        <f t="shared" si="13"/>
        <v>95.076508822490652</v>
      </c>
    </row>
    <row r="16" spans="1:26" ht="15" thickBot="1" x14ac:dyDescent="0.4">
      <c r="A16" s="8">
        <v>1000</v>
      </c>
      <c r="B16" s="4" t="s">
        <v>4</v>
      </c>
      <c r="C16" s="5">
        <v>183664.24060442299</v>
      </c>
      <c r="D16" s="5">
        <v>0</v>
      </c>
      <c r="E16" s="5">
        <v>649.56057882308903</v>
      </c>
      <c r="F16" s="4" t="s">
        <v>4</v>
      </c>
      <c r="G16" s="5">
        <v>183664.24060442299</v>
      </c>
      <c r="H16" s="5">
        <v>0</v>
      </c>
      <c r="I16" s="6">
        <v>593.86176657676697</v>
      </c>
      <c r="J16" s="4" t="s">
        <v>4</v>
      </c>
      <c r="K16" s="5">
        <v>183664.24060442299</v>
      </c>
      <c r="L16" s="5">
        <v>0</v>
      </c>
      <c r="M16" s="6">
        <v>955.55528855323701</v>
      </c>
      <c r="N16" s="4" t="s">
        <v>16</v>
      </c>
      <c r="O16" s="5">
        <v>183664.24060442299</v>
      </c>
      <c r="P16" s="5">
        <v>0</v>
      </c>
      <c r="Q16" s="6">
        <v>421.23273062705903</v>
      </c>
      <c r="R16" s="5" t="s">
        <v>28</v>
      </c>
      <c r="S16" s="5">
        <v>183664.24060442299</v>
      </c>
      <c r="T16" s="5">
        <v>0</v>
      </c>
      <c r="U16" s="6">
        <v>389.17508649825999</v>
      </c>
      <c r="V16" s="4">
        <f t="shared" si="0"/>
        <v>183664.24060442299</v>
      </c>
      <c r="W16" s="5">
        <f t="shared" si="11"/>
        <v>601.87709021568241</v>
      </c>
      <c r="X16" s="5">
        <f t="shared" si="1"/>
        <v>0</v>
      </c>
      <c r="Y16" s="5">
        <f t="shared" si="12"/>
        <v>0</v>
      </c>
      <c r="Z16" s="6">
        <f t="shared" si="13"/>
        <v>226.55063204209873</v>
      </c>
    </row>
    <row r="18" spans="6:8" x14ac:dyDescent="0.35">
      <c r="F18" t="s">
        <v>18</v>
      </c>
      <c r="G18" t="s">
        <v>19</v>
      </c>
      <c r="H18">
        <v>138.269517898559</v>
      </c>
    </row>
  </sheetData>
  <mergeCells count="6">
    <mergeCell ref="V1:Z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97F9-139F-4484-AAC9-526D7F20627E}">
  <dimension ref="A1:BN31"/>
  <sheetViews>
    <sheetView zoomScale="70" zoomScaleNormal="70" workbookViewId="0">
      <selection activeCell="T31" sqref="T31"/>
    </sheetView>
  </sheetViews>
  <sheetFormatPr defaultRowHeight="14.5" x14ac:dyDescent="0.35"/>
  <cols>
    <col min="5" max="5" width="13.1796875" customWidth="1"/>
    <col min="9" max="9" width="13.1796875" customWidth="1"/>
    <col min="62" max="62" width="11.81640625" bestFit="1" customWidth="1"/>
    <col min="65" max="65" width="12.26953125" bestFit="1" customWidth="1"/>
    <col min="66" max="66" width="14.6328125" customWidth="1"/>
  </cols>
  <sheetData>
    <row r="1" spans="1:66" ht="15" thickBot="1" x14ac:dyDescent="0.4">
      <c r="A1" s="9" t="s">
        <v>5</v>
      </c>
      <c r="B1" s="32" t="s">
        <v>6</v>
      </c>
      <c r="C1" s="33"/>
      <c r="D1" s="33"/>
      <c r="E1" s="34"/>
      <c r="F1" s="32" t="s">
        <v>7</v>
      </c>
      <c r="G1" s="33"/>
      <c r="H1" s="33"/>
      <c r="I1" s="34"/>
      <c r="J1" s="32" t="s">
        <v>8</v>
      </c>
      <c r="K1" s="33"/>
      <c r="L1" s="33"/>
      <c r="M1" s="34"/>
      <c r="N1" s="32" t="s">
        <v>9</v>
      </c>
      <c r="O1" s="33"/>
      <c r="P1" s="33"/>
      <c r="Q1" s="34"/>
      <c r="R1" s="32" t="s">
        <v>10</v>
      </c>
      <c r="S1" s="33"/>
      <c r="T1" s="33"/>
      <c r="U1" s="34"/>
      <c r="V1" s="29" t="s">
        <v>108</v>
      </c>
      <c r="W1" s="30"/>
      <c r="X1" s="30"/>
      <c r="Y1" s="31"/>
      <c r="Z1" s="29" t="s">
        <v>109</v>
      </c>
      <c r="AA1" s="30"/>
      <c r="AB1" s="30"/>
      <c r="AC1" s="31"/>
      <c r="AD1" s="29" t="s">
        <v>110</v>
      </c>
      <c r="AE1" s="30"/>
      <c r="AF1" s="30"/>
      <c r="AG1" s="31"/>
      <c r="AH1" s="29" t="s">
        <v>111</v>
      </c>
      <c r="AI1" s="30"/>
      <c r="AJ1" s="30"/>
      <c r="AK1" s="31"/>
      <c r="AL1" s="29" t="s">
        <v>112</v>
      </c>
      <c r="AM1" s="30"/>
      <c r="AN1" s="30"/>
      <c r="AO1" s="31"/>
      <c r="AP1" s="29" t="s">
        <v>113</v>
      </c>
      <c r="AQ1" s="30"/>
      <c r="AR1" s="30"/>
      <c r="AS1" s="31"/>
      <c r="AT1" s="29" t="s">
        <v>114</v>
      </c>
      <c r="AU1" s="30"/>
      <c r="AV1" s="30"/>
      <c r="AW1" s="31"/>
      <c r="AX1" s="29" t="s">
        <v>115</v>
      </c>
      <c r="AY1" s="30"/>
      <c r="AZ1" s="30"/>
      <c r="BA1" s="31"/>
      <c r="BB1" s="29" t="s">
        <v>116</v>
      </c>
      <c r="BC1" s="30"/>
      <c r="BD1" s="30"/>
      <c r="BE1" s="31"/>
      <c r="BF1" s="29" t="s">
        <v>117</v>
      </c>
      <c r="BG1" s="30"/>
      <c r="BH1" s="30"/>
      <c r="BI1" s="31"/>
      <c r="BJ1" s="29" t="s">
        <v>11</v>
      </c>
      <c r="BK1" s="30"/>
      <c r="BL1" s="30"/>
      <c r="BM1" s="30"/>
      <c r="BN1" s="31"/>
    </row>
    <row r="2" spans="1:66" ht="15" thickBot="1" x14ac:dyDescent="0.4">
      <c r="A2" s="10" t="s">
        <v>0</v>
      </c>
      <c r="B2" s="11" t="s">
        <v>1</v>
      </c>
      <c r="C2" s="12" t="s">
        <v>2</v>
      </c>
      <c r="D2" s="13" t="s">
        <v>17</v>
      </c>
      <c r="E2" s="14" t="s">
        <v>3</v>
      </c>
      <c r="F2" s="11" t="s">
        <v>1</v>
      </c>
      <c r="G2" s="12" t="s">
        <v>2</v>
      </c>
      <c r="H2" s="13" t="s">
        <v>17</v>
      </c>
      <c r="I2" s="14" t="s">
        <v>3</v>
      </c>
      <c r="J2" s="11" t="s">
        <v>1</v>
      </c>
      <c r="K2" s="12" t="s">
        <v>2</v>
      </c>
      <c r="L2" s="13" t="s">
        <v>17</v>
      </c>
      <c r="M2" s="14" t="s">
        <v>3</v>
      </c>
      <c r="N2" s="11" t="s">
        <v>1</v>
      </c>
      <c r="O2" s="12" t="s">
        <v>2</v>
      </c>
      <c r="P2" s="13" t="s">
        <v>17</v>
      </c>
      <c r="Q2" s="14" t="s">
        <v>3</v>
      </c>
      <c r="R2" s="11" t="s">
        <v>1</v>
      </c>
      <c r="S2" s="12" t="s">
        <v>2</v>
      </c>
      <c r="T2" s="13" t="s">
        <v>17</v>
      </c>
      <c r="U2" s="14" t="s">
        <v>3</v>
      </c>
      <c r="V2" s="11" t="s">
        <v>1</v>
      </c>
      <c r="W2" s="12" t="s">
        <v>2</v>
      </c>
      <c r="X2" s="13" t="s">
        <v>17</v>
      </c>
      <c r="Y2" s="14" t="s">
        <v>3</v>
      </c>
      <c r="Z2" s="11" t="s">
        <v>1</v>
      </c>
      <c r="AA2" s="12" t="s">
        <v>2</v>
      </c>
      <c r="AB2" s="13" t="s">
        <v>17</v>
      </c>
      <c r="AC2" s="14" t="s">
        <v>3</v>
      </c>
      <c r="AD2" s="11" t="s">
        <v>1</v>
      </c>
      <c r="AE2" s="12" t="s">
        <v>2</v>
      </c>
      <c r="AF2" s="13" t="s">
        <v>17</v>
      </c>
      <c r="AG2" s="14" t="s">
        <v>3</v>
      </c>
      <c r="AH2" s="11" t="s">
        <v>1</v>
      </c>
      <c r="AI2" s="12" t="s">
        <v>2</v>
      </c>
      <c r="AJ2" s="13" t="s">
        <v>17</v>
      </c>
      <c r="AK2" s="14" t="s">
        <v>3</v>
      </c>
      <c r="AL2" s="11" t="s">
        <v>1</v>
      </c>
      <c r="AM2" s="12" t="s">
        <v>2</v>
      </c>
      <c r="AN2" s="13" t="s">
        <v>17</v>
      </c>
      <c r="AO2" s="14" t="s">
        <v>3</v>
      </c>
      <c r="AP2" s="11" t="s">
        <v>1</v>
      </c>
      <c r="AQ2" s="12" t="s">
        <v>2</v>
      </c>
      <c r="AR2" s="13" t="s">
        <v>17</v>
      </c>
      <c r="AS2" s="14" t="s">
        <v>3</v>
      </c>
      <c r="AT2" s="11" t="s">
        <v>1</v>
      </c>
      <c r="AU2" s="12" t="s">
        <v>2</v>
      </c>
      <c r="AV2" s="13" t="s">
        <v>17</v>
      </c>
      <c r="AW2" s="14" t="s">
        <v>3</v>
      </c>
      <c r="AX2" s="11" t="s">
        <v>1</v>
      </c>
      <c r="AY2" s="12" t="s">
        <v>2</v>
      </c>
      <c r="AZ2" s="13" t="s">
        <v>17</v>
      </c>
      <c r="BA2" s="14" t="s">
        <v>3</v>
      </c>
      <c r="BB2" s="11" t="s">
        <v>1</v>
      </c>
      <c r="BC2" s="12" t="s">
        <v>2</v>
      </c>
      <c r="BD2" s="13" t="s">
        <v>17</v>
      </c>
      <c r="BE2" s="14" t="s">
        <v>3</v>
      </c>
      <c r="BF2" s="11" t="s">
        <v>1</v>
      </c>
      <c r="BG2" s="12" t="s">
        <v>2</v>
      </c>
      <c r="BH2" s="13" t="s">
        <v>17</v>
      </c>
      <c r="BI2" s="14" t="s">
        <v>3</v>
      </c>
      <c r="BJ2" s="11" t="s">
        <v>12</v>
      </c>
      <c r="BK2" s="12" t="s">
        <v>13</v>
      </c>
      <c r="BL2" s="12" t="s">
        <v>14</v>
      </c>
      <c r="BM2" s="13" t="s">
        <v>40</v>
      </c>
      <c r="BN2" s="14" t="s">
        <v>15</v>
      </c>
    </row>
    <row r="3" spans="1:66" ht="15" thickBot="1" x14ac:dyDescent="0.4">
      <c r="A3" s="7">
        <v>0</v>
      </c>
      <c r="B3" s="2" t="s">
        <v>118</v>
      </c>
      <c r="C3" s="1">
        <v>8941.9706332631195</v>
      </c>
      <c r="D3" s="1">
        <v>0</v>
      </c>
      <c r="E3" s="3">
        <v>447.72912764549199</v>
      </c>
      <c r="F3" s="2" t="s">
        <v>119</v>
      </c>
      <c r="G3" s="1">
        <v>11083.7572804067</v>
      </c>
      <c r="H3" s="1">
        <v>0</v>
      </c>
      <c r="I3" s="3">
        <v>280.13019227981499</v>
      </c>
      <c r="J3" s="2" t="s">
        <v>120</v>
      </c>
      <c r="K3" s="1">
        <v>9902.1019857123301</v>
      </c>
      <c r="L3" s="1">
        <v>0</v>
      </c>
      <c r="M3" s="3">
        <v>183.93533301353401</v>
      </c>
      <c r="N3" s="2" t="s">
        <v>126</v>
      </c>
      <c r="O3" s="1">
        <v>8900</v>
      </c>
      <c r="P3" s="1">
        <v>0</v>
      </c>
      <c r="Q3" s="3">
        <v>727.03699731826703</v>
      </c>
      <c r="R3" s="2" t="s">
        <v>127</v>
      </c>
      <c r="S3" s="1">
        <v>7488.6956308346898</v>
      </c>
      <c r="T3" s="1">
        <v>0</v>
      </c>
      <c r="U3" s="3">
        <v>768.86774253845203</v>
      </c>
      <c r="V3" s="2" t="s">
        <v>119</v>
      </c>
      <c r="W3" s="1">
        <v>11083.7572804067</v>
      </c>
      <c r="X3" s="1">
        <v>0</v>
      </c>
      <c r="Y3" s="3">
        <v>663.663132190704</v>
      </c>
      <c r="Z3" s="2" t="s">
        <v>119</v>
      </c>
      <c r="AA3" s="1">
        <v>11083.7572804067</v>
      </c>
      <c r="AB3" s="1">
        <v>0</v>
      </c>
      <c r="AC3" s="3">
        <v>406.20590543746903</v>
      </c>
      <c r="AD3" s="2" t="s">
        <v>71</v>
      </c>
      <c r="AE3" s="1">
        <v>9816.89736442924</v>
      </c>
      <c r="AF3" s="1">
        <v>0</v>
      </c>
      <c r="AG3" s="3">
        <v>1279.6695563793101</v>
      </c>
      <c r="AH3" s="2" t="s">
        <v>131</v>
      </c>
      <c r="AI3" s="1">
        <v>11099.0989579009</v>
      </c>
      <c r="AJ3" s="1">
        <v>0</v>
      </c>
      <c r="AK3" s="3">
        <v>323.56121039390501</v>
      </c>
      <c r="AL3" s="2" t="s">
        <v>140</v>
      </c>
      <c r="AM3" s="1">
        <v>5132.1012823574902</v>
      </c>
      <c r="AN3" s="1">
        <v>0</v>
      </c>
      <c r="AO3" s="3">
        <v>621.16133236885003</v>
      </c>
      <c r="AP3" s="2" t="s">
        <v>46</v>
      </c>
      <c r="AQ3" s="1">
        <v>1542.30244262357</v>
      </c>
      <c r="AR3" s="1">
        <v>0</v>
      </c>
      <c r="AS3" s="3">
        <v>522.11679148674</v>
      </c>
      <c r="AT3" s="2" t="s">
        <v>136</v>
      </c>
      <c r="AU3" s="1">
        <v>8357.1984608425191</v>
      </c>
      <c r="AV3" s="1">
        <v>0</v>
      </c>
      <c r="AW3" s="3">
        <v>971.823233366012</v>
      </c>
      <c r="AX3" s="2" t="s">
        <v>148</v>
      </c>
      <c r="AY3" s="1">
        <v>8236.1109820094898</v>
      </c>
      <c r="AZ3" s="1">
        <v>0</v>
      </c>
      <c r="BA3" s="3">
        <v>401.10694885253901</v>
      </c>
      <c r="BB3" s="2" t="s">
        <v>147</v>
      </c>
      <c r="BC3" s="1">
        <v>10924.508579424901</v>
      </c>
      <c r="BD3" s="1">
        <v>0</v>
      </c>
      <c r="BE3" s="3">
        <v>770.17924261093106</v>
      </c>
      <c r="BF3" s="2" t="s">
        <v>146</v>
      </c>
      <c r="BG3" s="1">
        <v>11083.7572804067</v>
      </c>
      <c r="BH3" s="1">
        <v>0</v>
      </c>
      <c r="BI3" s="3">
        <v>540.15946793556202</v>
      </c>
      <c r="BJ3" s="4">
        <f>AVERAGE(C3,G3,K3,O3,S3,W3,AA3,AE3,AI3,AM3,AQ3,AU3,AY3,BC3,BG3)</f>
        <v>8978.4010294016698</v>
      </c>
      <c r="BK3" s="4">
        <f>AVERAGE(E3,I3,M3,Q3,U3,Y3,AC3,AG3,AK3,AO3,AS3,AW3,BA3,BE3,BI3)</f>
        <v>593.82308092117216</v>
      </c>
      <c r="BL3" s="5">
        <f>STDEV(C3, G3,K3,O3,S3, W3, AA3, AE3, AI3, AM3, AQ3, AU3, AY3, BC3, BG3)</f>
        <v>2683.6044629120011</v>
      </c>
      <c r="BM3" s="1" t="s">
        <v>20</v>
      </c>
      <c r="BN3" s="3">
        <f>STDEV(E3, I3,M3,Q3,U3)</f>
        <v>261.29658956434673</v>
      </c>
    </row>
    <row r="4" spans="1:66" ht="15" thickBot="1" x14ac:dyDescent="0.4">
      <c r="A4" s="7">
        <v>0.25</v>
      </c>
      <c r="B4" s="2" t="s">
        <v>121</v>
      </c>
      <c r="C4" s="1">
        <v>6699.5758176760901</v>
      </c>
      <c r="D4" s="1">
        <v>20.027054527453899</v>
      </c>
      <c r="E4" s="3">
        <v>537.67928576469399</v>
      </c>
      <c r="F4" s="2" t="s">
        <v>22</v>
      </c>
      <c r="G4" s="1">
        <v>3736.44195806784</v>
      </c>
      <c r="H4" s="1">
        <v>15.0472686932054</v>
      </c>
      <c r="I4" s="3">
        <v>592.28504633903503</v>
      </c>
      <c r="J4" s="2" t="s">
        <v>122</v>
      </c>
      <c r="K4" s="1">
        <v>3537.6183958185902</v>
      </c>
      <c r="L4" s="1">
        <v>17.4874440436726</v>
      </c>
      <c r="M4" s="3">
        <v>1025.48067307472</v>
      </c>
      <c r="N4" s="2" t="s">
        <v>128</v>
      </c>
      <c r="O4" s="1">
        <v>7648.3195652435697</v>
      </c>
      <c r="P4" s="1">
        <v>18.451069171641901</v>
      </c>
      <c r="Q4" s="3">
        <v>725.02931666374195</v>
      </c>
      <c r="R4" s="2" t="s">
        <v>129</v>
      </c>
      <c r="S4" s="1">
        <v>3363.7810984923399</v>
      </c>
      <c r="T4" s="1">
        <v>18.833886688303298</v>
      </c>
      <c r="U4" s="3">
        <v>640.56666874885502</v>
      </c>
      <c r="V4" s="2" t="s">
        <v>130</v>
      </c>
      <c r="W4" s="1">
        <v>8236.0661358076995</v>
      </c>
      <c r="X4" s="1">
        <v>13.8411334777152</v>
      </c>
      <c r="Y4" s="3">
        <v>596.488478183746</v>
      </c>
      <c r="Z4" s="2" t="s">
        <v>136</v>
      </c>
      <c r="AA4" s="1">
        <v>8357.1984608425191</v>
      </c>
      <c r="AB4" s="1">
        <v>21.773345305058701</v>
      </c>
      <c r="AC4" s="3">
        <v>763.70212888717595</v>
      </c>
      <c r="AD4" s="2" t="s">
        <v>137</v>
      </c>
      <c r="AE4" s="1">
        <v>3957.49356454898</v>
      </c>
      <c r="AF4" s="1">
        <v>51.4601538765234</v>
      </c>
      <c r="AG4" s="3">
        <v>707.55938124656598</v>
      </c>
      <c r="AH4" s="2" t="s">
        <v>64</v>
      </c>
      <c r="AI4" s="1">
        <v>3716.8119534705602</v>
      </c>
      <c r="AJ4" s="1">
        <v>14.9865476951229</v>
      </c>
      <c r="AK4" s="3">
        <v>780.11372256278901</v>
      </c>
      <c r="AL4" s="2" t="s">
        <v>141</v>
      </c>
      <c r="AM4" s="1">
        <v>7655.7528944185597</v>
      </c>
      <c r="AN4" s="1">
        <v>17.4511950967586</v>
      </c>
      <c r="AO4" s="3">
        <v>1194.6917309761</v>
      </c>
      <c r="AP4" s="2" t="s">
        <v>142</v>
      </c>
      <c r="AQ4" s="1">
        <v>7746.5096609259499</v>
      </c>
      <c r="AR4" s="1">
        <v>22.604020276023899</v>
      </c>
      <c r="AS4" s="3">
        <v>1114.3648405075</v>
      </c>
      <c r="AT4" s="2" t="s">
        <v>143</v>
      </c>
      <c r="AU4" s="1">
        <v>8251.3584978363997</v>
      </c>
      <c r="AV4" s="1">
        <v>17.098211085242799</v>
      </c>
      <c r="AW4" s="3">
        <v>1499.9320974349901</v>
      </c>
      <c r="AX4" s="2" t="s">
        <v>149</v>
      </c>
      <c r="AY4" s="1">
        <v>1521.6418323553901</v>
      </c>
      <c r="AZ4" s="1">
        <v>23.419043035706601</v>
      </c>
      <c r="BA4" s="3">
        <v>1001.03577327728</v>
      </c>
      <c r="BB4" s="2" t="s">
        <v>150</v>
      </c>
      <c r="BC4" s="1">
        <v>7308.8186082901602</v>
      </c>
      <c r="BD4" s="1">
        <v>20.504172254191101</v>
      </c>
      <c r="BE4" s="3">
        <v>579.77408766746498</v>
      </c>
      <c r="BF4" s="2" t="s">
        <v>151</v>
      </c>
      <c r="BG4" s="1">
        <v>2683.8521628204298</v>
      </c>
      <c r="BH4" s="1">
        <v>50.823255458825301</v>
      </c>
      <c r="BI4" s="3">
        <v>565.63044524192799</v>
      </c>
      <c r="BJ4" s="4">
        <f t="shared" ref="BJ4:BJ5" si="0">AVERAGE(C4,G4,K4,O4,S4,W4,AA4,AE4,AI4,AM4,AQ4,AU4,AY4,BC4,BG4)</f>
        <v>5628.0827071076737</v>
      </c>
      <c r="BK4" s="4">
        <f t="shared" ref="BK4:BK5" si="1">AVERAGE(E4,I4,M4,Q4,U4,Y4,AC4,AG4,AK4,AO4,AS4,AW4,BA4,BE4,BI4)</f>
        <v>821.62224510510566</v>
      </c>
      <c r="BL4" s="5">
        <f t="shared" ref="BL4:BL5" si="2">STDEV(C4, G4,K4,O4,S4, W4, AA4, AE4, AI4, AM4, AQ4, AU4, AY4, BC4, BG4)</f>
        <v>2432.4490109061644</v>
      </c>
      <c r="BM4" s="5">
        <f t="shared" ref="BM4" si="3">STDEV(D4, H4,L4,P4,T4)</f>
        <v>1.8697872527490844</v>
      </c>
      <c r="BN4" s="3">
        <f t="shared" ref="BN4:BN5" si="4">STDEV(E4, I4,M4,Q4,U4)</f>
        <v>192.32682922337438</v>
      </c>
    </row>
    <row r="5" spans="1:66" ht="15" thickBot="1" x14ac:dyDescent="0.4">
      <c r="A5" s="8">
        <v>0.5</v>
      </c>
      <c r="B5" s="4" t="s">
        <v>123</v>
      </c>
      <c r="C5" s="5">
        <v>7146.0936121928498</v>
      </c>
      <c r="D5" s="5">
        <v>39.731113723916899</v>
      </c>
      <c r="E5" s="6">
        <v>563.51442503929104</v>
      </c>
      <c r="F5" s="4" t="s">
        <v>124</v>
      </c>
      <c r="G5" s="5">
        <v>1396.1156951596499</v>
      </c>
      <c r="H5" s="5">
        <v>52.6973506644552</v>
      </c>
      <c r="I5" s="6">
        <v>924.08810830116204</v>
      </c>
      <c r="J5" s="4" t="s">
        <v>125</v>
      </c>
      <c r="K5" s="5">
        <v>8267.7017440470299</v>
      </c>
      <c r="L5" s="5">
        <v>35.034460932121597</v>
      </c>
      <c r="M5" s="6">
        <v>605.14249563217095</v>
      </c>
      <c r="N5" s="4" t="s">
        <v>131</v>
      </c>
      <c r="O5" s="5">
        <v>11099.0989579009</v>
      </c>
      <c r="P5" s="5">
        <v>21.5951998420616</v>
      </c>
      <c r="Q5" s="6">
        <v>961.01948428153901</v>
      </c>
      <c r="R5" s="4" t="s">
        <v>132</v>
      </c>
      <c r="S5" s="5">
        <v>8357.1984608425191</v>
      </c>
      <c r="T5" s="5">
        <v>43.546690610117402</v>
      </c>
      <c r="U5" s="6">
        <v>1776.30087304115</v>
      </c>
      <c r="V5" s="4" t="s">
        <v>133</v>
      </c>
      <c r="W5" s="28">
        <v>3.8163539065429299E-28</v>
      </c>
      <c r="X5" s="5">
        <v>0</v>
      </c>
      <c r="Y5" s="6">
        <v>514.20115208625703</v>
      </c>
      <c r="Z5" s="4" t="s">
        <v>138</v>
      </c>
      <c r="AA5" s="5">
        <v>3329.5211697618702</v>
      </c>
      <c r="AB5" s="5">
        <v>40.529864607955602</v>
      </c>
      <c r="AC5" s="6">
        <v>1709.4775838851899</v>
      </c>
      <c r="AD5" s="4" t="s">
        <v>88</v>
      </c>
      <c r="AE5" s="5">
        <v>8324.5008979457798</v>
      </c>
      <c r="AF5" s="5">
        <v>40.046029481936699</v>
      </c>
      <c r="AG5" s="6">
        <v>574.28570580482403</v>
      </c>
      <c r="AH5" s="4" t="s">
        <v>139</v>
      </c>
      <c r="AI5" s="5">
        <v>3398.0031989097001</v>
      </c>
      <c r="AJ5" s="5">
        <v>39.6553719742232</v>
      </c>
      <c r="AK5" s="6">
        <v>567.37111353874195</v>
      </c>
      <c r="AL5" s="4" t="s">
        <v>144</v>
      </c>
      <c r="AM5" s="28">
        <v>3.8163539065429299E-28</v>
      </c>
      <c r="AN5" s="5">
        <v>0</v>
      </c>
      <c r="AO5" s="6">
        <v>995.58205771446205</v>
      </c>
      <c r="AP5" s="4" t="s">
        <v>145</v>
      </c>
      <c r="AQ5" s="5">
        <v>9042.3617553925505</v>
      </c>
      <c r="AR5" s="5">
        <v>37.664806386157601</v>
      </c>
      <c r="AS5" s="6">
        <v>614.41696858405999</v>
      </c>
      <c r="AT5" s="4" t="s">
        <v>46</v>
      </c>
      <c r="AU5" s="5">
        <v>1542.30244262357</v>
      </c>
      <c r="AV5" s="5">
        <v>46.397030602476697</v>
      </c>
      <c r="AW5" s="6">
        <v>741.55860996246304</v>
      </c>
      <c r="AX5" s="4" t="s">
        <v>152</v>
      </c>
      <c r="AY5" s="5">
        <v>3716.8119534705602</v>
      </c>
      <c r="AZ5" s="5">
        <v>29.973095390245899</v>
      </c>
      <c r="BA5" s="6">
        <v>631.58600950240998</v>
      </c>
      <c r="BB5" s="4" t="s">
        <v>153</v>
      </c>
      <c r="BC5" s="5">
        <v>1682.3926599091301</v>
      </c>
      <c r="BD5" s="5">
        <v>107.422994733096</v>
      </c>
      <c r="BE5" s="6">
        <v>1900.9765942096701</v>
      </c>
      <c r="BF5" s="4" t="s">
        <v>46</v>
      </c>
      <c r="BG5" s="5">
        <v>1542.30244262357</v>
      </c>
      <c r="BH5" s="5">
        <v>46.397030602476697</v>
      </c>
      <c r="BI5" s="6">
        <v>828.802380084991</v>
      </c>
      <c r="BJ5" s="4">
        <f t="shared" si="0"/>
        <v>4589.6269993853111</v>
      </c>
      <c r="BK5" s="4">
        <f t="shared" si="1"/>
        <v>927.22157077789234</v>
      </c>
      <c r="BL5" s="5">
        <f t="shared" si="2"/>
        <v>3718.0025075829262</v>
      </c>
      <c r="BM5" s="5">
        <f t="shared" ref="BM5" si="5">STDEV(D5, H5,L5,P5,T5)</f>
        <v>11.470936373576441</v>
      </c>
      <c r="BN5" s="3">
        <f t="shared" si="4"/>
        <v>487.48889543988673</v>
      </c>
    </row>
    <row r="6" spans="1:66" x14ac:dyDescent="0.35">
      <c r="BJ6" s="1"/>
    </row>
    <row r="7" spans="1:66" x14ac:dyDescent="0.35">
      <c r="F7" t="s">
        <v>18</v>
      </c>
      <c r="G7" t="s">
        <v>19</v>
      </c>
      <c r="H7">
        <v>138.269517898559</v>
      </c>
      <c r="BJ7" s="1"/>
    </row>
    <row r="8" spans="1:66" x14ac:dyDescent="0.35">
      <c r="BJ8" s="1"/>
    </row>
    <row r="31" spans="6:8" x14ac:dyDescent="0.35">
      <c r="F31" t="s">
        <v>134</v>
      </c>
      <c r="G31" t="s">
        <v>135</v>
      </c>
      <c r="H31" s="27">
        <v>1.54961217177907E+85</v>
      </c>
    </row>
  </sheetData>
  <mergeCells count="16">
    <mergeCell ref="BJ1:BN1"/>
    <mergeCell ref="V1:Y1"/>
    <mergeCell ref="Z1:AC1"/>
    <mergeCell ref="AD1:AG1"/>
    <mergeCell ref="AH1:AK1"/>
    <mergeCell ref="BF1:BI1"/>
    <mergeCell ref="AL1:AO1"/>
    <mergeCell ref="AP1:AS1"/>
    <mergeCell ref="AT1:AW1"/>
    <mergeCell ref="AX1:BA1"/>
    <mergeCell ref="BB1:BE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E10E-0987-48D3-9CFC-0DDC22003B6A}">
  <dimension ref="A1:BN31"/>
  <sheetViews>
    <sheetView tabSelected="1" zoomScale="70" zoomScaleNormal="70" workbookViewId="0"/>
  </sheetViews>
  <sheetFormatPr defaultRowHeight="14.5" x14ac:dyDescent="0.35"/>
  <cols>
    <col min="5" max="5" width="13.1796875" customWidth="1"/>
    <col min="9" max="9" width="13.1796875" customWidth="1"/>
    <col min="62" max="62" width="11.81640625" bestFit="1" customWidth="1"/>
    <col min="65" max="65" width="12.26953125" bestFit="1" customWidth="1"/>
    <col min="66" max="66" width="14.6328125" customWidth="1"/>
  </cols>
  <sheetData>
    <row r="1" spans="1:66" ht="15" thickBot="1" x14ac:dyDescent="0.4">
      <c r="A1" s="9" t="s">
        <v>5</v>
      </c>
      <c r="B1" s="32" t="s">
        <v>6</v>
      </c>
      <c r="C1" s="33"/>
      <c r="D1" s="33"/>
      <c r="E1" s="34"/>
      <c r="F1" s="32" t="s">
        <v>7</v>
      </c>
      <c r="G1" s="33"/>
      <c r="H1" s="33"/>
      <c r="I1" s="34"/>
      <c r="J1" s="32" t="s">
        <v>8</v>
      </c>
      <c r="K1" s="33"/>
      <c r="L1" s="33"/>
      <c r="M1" s="34"/>
      <c r="N1" s="32" t="s">
        <v>9</v>
      </c>
      <c r="O1" s="33"/>
      <c r="P1" s="33"/>
      <c r="Q1" s="34"/>
      <c r="R1" s="32" t="s">
        <v>10</v>
      </c>
      <c r="S1" s="33"/>
      <c r="T1" s="33"/>
      <c r="U1" s="34"/>
      <c r="V1" s="29" t="s">
        <v>108</v>
      </c>
      <c r="W1" s="30"/>
      <c r="X1" s="30"/>
      <c r="Y1" s="31"/>
      <c r="Z1" s="29" t="s">
        <v>109</v>
      </c>
      <c r="AA1" s="30"/>
      <c r="AB1" s="30"/>
      <c r="AC1" s="31"/>
      <c r="AD1" s="29" t="s">
        <v>110</v>
      </c>
      <c r="AE1" s="30"/>
      <c r="AF1" s="30"/>
      <c r="AG1" s="31"/>
      <c r="AH1" s="29" t="s">
        <v>111</v>
      </c>
      <c r="AI1" s="30"/>
      <c r="AJ1" s="30"/>
      <c r="AK1" s="31"/>
      <c r="AL1" s="30" t="s">
        <v>112</v>
      </c>
      <c r="AM1" s="30"/>
      <c r="AN1" s="30"/>
      <c r="AO1" s="31"/>
      <c r="AP1" s="29" t="s">
        <v>113</v>
      </c>
      <c r="AQ1" s="30"/>
      <c r="AR1" s="30"/>
      <c r="AS1" s="31"/>
      <c r="AT1" s="29" t="s">
        <v>114</v>
      </c>
      <c r="AU1" s="30"/>
      <c r="AV1" s="30"/>
      <c r="AW1" s="31"/>
      <c r="AX1" s="29" t="s">
        <v>115</v>
      </c>
      <c r="AY1" s="30"/>
      <c r="AZ1" s="30"/>
      <c r="BA1" s="31"/>
      <c r="BB1" s="29" t="s">
        <v>116</v>
      </c>
      <c r="BC1" s="30"/>
      <c r="BD1" s="30"/>
      <c r="BE1" s="31"/>
      <c r="BF1" s="29" t="s">
        <v>117</v>
      </c>
      <c r="BG1" s="30"/>
      <c r="BH1" s="30"/>
      <c r="BI1" s="31"/>
      <c r="BJ1" s="29" t="s">
        <v>11</v>
      </c>
      <c r="BK1" s="30"/>
      <c r="BL1" s="30"/>
      <c r="BM1" s="30"/>
      <c r="BN1" s="31"/>
    </row>
    <row r="2" spans="1:66" ht="15" thickBot="1" x14ac:dyDescent="0.4">
      <c r="A2" s="10" t="s">
        <v>0</v>
      </c>
      <c r="B2" s="11" t="s">
        <v>1</v>
      </c>
      <c r="C2" s="12" t="s">
        <v>2</v>
      </c>
      <c r="D2" s="13" t="s">
        <v>17</v>
      </c>
      <c r="E2" s="14" t="s">
        <v>3</v>
      </c>
      <c r="F2" s="11" t="s">
        <v>1</v>
      </c>
      <c r="G2" s="12" t="s">
        <v>2</v>
      </c>
      <c r="H2" s="13" t="s">
        <v>17</v>
      </c>
      <c r="I2" s="14" t="s">
        <v>3</v>
      </c>
      <c r="J2" s="11" t="s">
        <v>1</v>
      </c>
      <c r="K2" s="12" t="s">
        <v>2</v>
      </c>
      <c r="L2" s="13" t="s">
        <v>17</v>
      </c>
      <c r="M2" s="14" t="s">
        <v>3</v>
      </c>
      <c r="N2" s="11" t="s">
        <v>1</v>
      </c>
      <c r="O2" s="12" t="s">
        <v>2</v>
      </c>
      <c r="P2" s="13" t="s">
        <v>17</v>
      </c>
      <c r="Q2" s="14" t="s">
        <v>3</v>
      </c>
      <c r="R2" s="11" t="s">
        <v>1</v>
      </c>
      <c r="S2" s="12" t="s">
        <v>2</v>
      </c>
      <c r="T2" s="13" t="s">
        <v>17</v>
      </c>
      <c r="U2" s="14" t="s">
        <v>3</v>
      </c>
      <c r="V2" s="11" t="s">
        <v>1</v>
      </c>
      <c r="W2" s="12" t="s">
        <v>2</v>
      </c>
      <c r="X2" s="13" t="s">
        <v>17</v>
      </c>
      <c r="Y2" s="14" t="s">
        <v>3</v>
      </c>
      <c r="Z2" s="11" t="s">
        <v>1</v>
      </c>
      <c r="AA2" s="12" t="s">
        <v>2</v>
      </c>
      <c r="AB2" s="13" t="s">
        <v>17</v>
      </c>
      <c r="AC2" s="14" t="s">
        <v>3</v>
      </c>
      <c r="AD2" s="11" t="s">
        <v>1</v>
      </c>
      <c r="AE2" s="12" t="s">
        <v>2</v>
      </c>
      <c r="AF2" s="13" t="s">
        <v>17</v>
      </c>
      <c r="AG2" s="14" t="s">
        <v>3</v>
      </c>
      <c r="AH2" s="11" t="s">
        <v>1</v>
      </c>
      <c r="AI2" s="12" t="s">
        <v>2</v>
      </c>
      <c r="AJ2" s="13" t="s">
        <v>17</v>
      </c>
      <c r="AK2" s="14" t="s">
        <v>3</v>
      </c>
      <c r="AL2" s="15" t="s">
        <v>1</v>
      </c>
      <c r="AM2" s="12" t="s">
        <v>2</v>
      </c>
      <c r="AN2" s="13" t="s">
        <v>17</v>
      </c>
      <c r="AO2" s="14" t="s">
        <v>3</v>
      </c>
      <c r="AP2" s="11" t="s">
        <v>1</v>
      </c>
      <c r="AQ2" s="12" t="s">
        <v>2</v>
      </c>
      <c r="AR2" s="13" t="s">
        <v>17</v>
      </c>
      <c r="AS2" s="14" t="s">
        <v>3</v>
      </c>
      <c r="AT2" s="11" t="s">
        <v>1</v>
      </c>
      <c r="AU2" s="12" t="s">
        <v>2</v>
      </c>
      <c r="AV2" s="13" t="s">
        <v>17</v>
      </c>
      <c r="AW2" s="14" t="s">
        <v>3</v>
      </c>
      <c r="AX2" s="11" t="s">
        <v>1</v>
      </c>
      <c r="AY2" s="12" t="s">
        <v>2</v>
      </c>
      <c r="AZ2" s="13" t="s">
        <v>17</v>
      </c>
      <c r="BA2" s="14" t="s">
        <v>3</v>
      </c>
      <c r="BB2" s="11" t="s">
        <v>1</v>
      </c>
      <c r="BC2" s="12" t="s">
        <v>2</v>
      </c>
      <c r="BD2" s="13" t="s">
        <v>17</v>
      </c>
      <c r="BE2" s="14" t="s">
        <v>3</v>
      </c>
      <c r="BF2" s="11" t="s">
        <v>1</v>
      </c>
      <c r="BG2" s="12" t="s">
        <v>2</v>
      </c>
      <c r="BH2" s="13" t="s">
        <v>17</v>
      </c>
      <c r="BI2" s="14" t="s">
        <v>3</v>
      </c>
      <c r="BJ2" s="11" t="s">
        <v>12</v>
      </c>
      <c r="BK2" s="12" t="s">
        <v>13</v>
      </c>
      <c r="BL2" s="12" t="s">
        <v>14</v>
      </c>
      <c r="BM2" s="13" t="s">
        <v>40</v>
      </c>
      <c r="BN2" s="14" t="s">
        <v>15</v>
      </c>
    </row>
    <row r="3" spans="1:66" ht="15" thickBot="1" x14ac:dyDescent="0.4">
      <c r="A3" s="7">
        <v>0</v>
      </c>
      <c r="B3" s="2" t="s">
        <v>155</v>
      </c>
      <c r="C3" s="1">
        <v>7648.3454372537099</v>
      </c>
      <c r="D3" s="1">
        <v>0</v>
      </c>
      <c r="E3" s="3">
        <v>580.43179798126198</v>
      </c>
      <c r="F3" s="2" t="s">
        <v>86</v>
      </c>
      <c r="G3" s="1">
        <v>3716.8119534705602</v>
      </c>
      <c r="H3" s="1">
        <v>0</v>
      </c>
      <c r="I3" s="3">
        <v>560.33599305152802</v>
      </c>
      <c r="J3" s="2" t="s">
        <v>156</v>
      </c>
      <c r="K3" s="1">
        <v>9879.8156294928194</v>
      </c>
      <c r="L3" s="1">
        <v>0</v>
      </c>
      <c r="M3" s="3">
        <v>403.66583776473999</v>
      </c>
      <c r="N3" s="2" t="s">
        <v>157</v>
      </c>
      <c r="O3" s="1">
        <v>8941.9706332631195</v>
      </c>
      <c r="P3" s="1">
        <v>0</v>
      </c>
      <c r="Q3" s="3">
        <v>1221.36481690406</v>
      </c>
      <c r="R3" s="2" t="s">
        <v>158</v>
      </c>
      <c r="S3" s="1">
        <v>1447.1965231470499</v>
      </c>
      <c r="T3" s="1">
        <v>0</v>
      </c>
      <c r="U3" s="3">
        <v>1587.8263690471599</v>
      </c>
      <c r="V3" s="2" t="s">
        <v>159</v>
      </c>
      <c r="W3" s="1">
        <v>3736.44195806784</v>
      </c>
      <c r="X3" s="1">
        <v>0</v>
      </c>
      <c r="Y3" s="3">
        <v>1814.0291481018</v>
      </c>
      <c r="Z3" s="2" t="s">
        <v>160</v>
      </c>
      <c r="AA3" s="1">
        <v>1248.6293445138899</v>
      </c>
      <c r="AB3" s="1">
        <v>0</v>
      </c>
      <c r="AC3" s="3">
        <v>521.67539095878601</v>
      </c>
      <c r="AD3" s="2" t="s">
        <v>161</v>
      </c>
      <c r="AE3" s="1">
        <v>7675.0155416521102</v>
      </c>
      <c r="AF3" s="1">
        <v>0</v>
      </c>
      <c r="AG3" s="3">
        <v>376.64806771278302</v>
      </c>
      <c r="AH3" s="2" t="s">
        <v>162</v>
      </c>
      <c r="AI3" s="1">
        <v>7140.3923045780502</v>
      </c>
      <c r="AJ3" s="1">
        <v>0</v>
      </c>
      <c r="AK3" s="3">
        <v>392.51177573204001</v>
      </c>
      <c r="AL3" t="s">
        <v>163</v>
      </c>
      <c r="AM3">
        <v>3363.7810984923399</v>
      </c>
      <c r="AN3">
        <v>0</v>
      </c>
      <c r="AO3">
        <v>277.05314946174599</v>
      </c>
      <c r="AP3" t="s">
        <v>164</v>
      </c>
      <c r="AQ3">
        <v>3716.8119534705602</v>
      </c>
      <c r="AR3">
        <v>0</v>
      </c>
      <c r="AS3">
        <v>399.74834728240899</v>
      </c>
      <c r="AT3" t="s">
        <v>165</v>
      </c>
      <c r="AU3">
        <v>8941.9706332631195</v>
      </c>
      <c r="AV3">
        <v>0</v>
      </c>
      <c r="AW3">
        <v>183.76380944252</v>
      </c>
      <c r="AX3" t="s">
        <v>166</v>
      </c>
      <c r="AY3">
        <v>8286.9534267529107</v>
      </c>
      <c r="AZ3">
        <v>0</v>
      </c>
      <c r="BA3">
        <v>416.71486902236899</v>
      </c>
      <c r="BB3" t="s">
        <v>167</v>
      </c>
      <c r="BC3">
        <v>8284.1035562189099</v>
      </c>
      <c r="BD3">
        <v>0</v>
      </c>
      <c r="BE3">
        <v>324.99116921424798</v>
      </c>
      <c r="BF3" t="s">
        <v>168</v>
      </c>
      <c r="BG3">
        <v>9816.89736442924</v>
      </c>
      <c r="BH3">
        <v>0</v>
      </c>
      <c r="BI3">
        <v>279.585732221603</v>
      </c>
      <c r="BJ3" s="4">
        <f>AVERAGE(C3,G3,K3,O3,S3,W3,AA3,AE3,AI3,AM3,AQ3,AU3,AY3,BC3,BG3)</f>
        <v>6256.3424905377478</v>
      </c>
      <c r="BK3" s="4">
        <f>AVERAGE(E3,I3,M3,Q3,U3,Y3,AC3,AG3,AK3,AO3,AS3,AW3,BA3,BE3,BI3)</f>
        <v>622.68975159327033</v>
      </c>
      <c r="BL3" s="5">
        <f>STDEV(C3, G3,K3,O3,S3, W3, AA3, AE3, AI3, AM3, AQ3, AU3, AY3, BC3, BG3)</f>
        <v>3035.7355844769422</v>
      </c>
      <c r="BM3" s="1" t="s">
        <v>20</v>
      </c>
      <c r="BN3" s="3">
        <f>STDEV(E3, I3,M3,Q3,U3)</f>
        <v>508.90529435457626</v>
      </c>
    </row>
    <row r="4" spans="1:66" ht="15" thickBot="1" x14ac:dyDescent="0.4">
      <c r="A4" s="7">
        <v>0.25</v>
      </c>
      <c r="B4" s="2" t="s">
        <v>169</v>
      </c>
      <c r="C4" s="25">
        <v>3.88202066044579E-28</v>
      </c>
      <c r="D4" s="25">
        <v>1.4210854715202001E-14</v>
      </c>
      <c r="E4" s="3">
        <v>143.80957508087101</v>
      </c>
      <c r="F4" s="2" t="s">
        <v>170</v>
      </c>
      <c r="G4" s="1">
        <v>3736.44195806784</v>
      </c>
      <c r="H4" s="1">
        <v>15.0472686932054</v>
      </c>
      <c r="I4" s="3">
        <v>722.24808144569397</v>
      </c>
      <c r="J4" s="2" t="s">
        <v>171</v>
      </c>
      <c r="K4" s="1">
        <v>8199.4710573360207</v>
      </c>
      <c r="L4" s="1">
        <v>20.288187305627599</v>
      </c>
      <c r="M4" s="3">
        <v>536.08087778091397</v>
      </c>
      <c r="N4" s="2" t="s">
        <v>153</v>
      </c>
      <c r="O4" s="1">
        <v>1682.3926599091301</v>
      </c>
      <c r="P4" s="1">
        <v>53.711497366548002</v>
      </c>
      <c r="Q4" s="3">
        <v>1366.3075702190399</v>
      </c>
      <c r="R4" s="2" t="s">
        <v>45</v>
      </c>
      <c r="S4" s="1">
        <v>8284.1035562189099</v>
      </c>
      <c r="T4" s="1">
        <v>10.0193986872056</v>
      </c>
      <c r="U4" s="3">
        <v>257.572404146194</v>
      </c>
      <c r="V4" s="2" t="s">
        <v>172</v>
      </c>
      <c r="W4" s="1">
        <v>8236.1109820094898</v>
      </c>
      <c r="X4" s="1">
        <v>13.8411539674784</v>
      </c>
      <c r="Y4" s="3">
        <v>329.983820915222</v>
      </c>
      <c r="Z4" s="2" t="s">
        <v>173</v>
      </c>
      <c r="AA4" s="1">
        <v>7265.4101623055603</v>
      </c>
      <c r="AB4" s="1">
        <v>14.2848708275202</v>
      </c>
      <c r="AC4" s="3">
        <v>371.30276441574</v>
      </c>
      <c r="AD4" s="2" t="s">
        <v>174</v>
      </c>
      <c r="AE4" s="1">
        <v>8996.0548539043193</v>
      </c>
      <c r="AF4" s="1">
        <v>14.062876580176599</v>
      </c>
      <c r="AG4" s="3">
        <v>211.006932497024</v>
      </c>
      <c r="AH4" s="2" t="s">
        <v>175</v>
      </c>
      <c r="AI4" s="1">
        <v>8236.1109820094898</v>
      </c>
      <c r="AJ4" s="1">
        <v>13.8411539674784</v>
      </c>
      <c r="AK4" s="3">
        <v>365.834058761596</v>
      </c>
      <c r="AL4" t="s">
        <v>176</v>
      </c>
      <c r="AM4">
        <v>8941.9706332631195</v>
      </c>
      <c r="AN4">
        <v>13.8276740275849</v>
      </c>
      <c r="AO4">
        <v>335.58787393569901</v>
      </c>
      <c r="AP4" t="s">
        <v>118</v>
      </c>
      <c r="AQ4">
        <v>8941.9706332631195</v>
      </c>
      <c r="AR4">
        <v>13.8276740275849</v>
      </c>
      <c r="AS4">
        <v>296.06708765029902</v>
      </c>
      <c r="AT4" t="s">
        <v>177</v>
      </c>
      <c r="AU4">
        <v>3338.0257447829399</v>
      </c>
      <c r="AV4">
        <v>15.9996269011955</v>
      </c>
      <c r="AW4">
        <v>345.574138879776</v>
      </c>
      <c r="AX4" t="s">
        <v>133</v>
      </c>
      <c r="AY4" s="27">
        <v>3.8163539065429299E-28</v>
      </c>
      <c r="AZ4">
        <v>0</v>
      </c>
      <c r="BA4">
        <v>18.062675714492698</v>
      </c>
      <c r="BB4" t="s">
        <v>178</v>
      </c>
      <c r="BC4">
        <v>3736.44195806784</v>
      </c>
      <c r="BD4">
        <v>15.0472686932054</v>
      </c>
      <c r="BE4">
        <v>457.295554876327</v>
      </c>
      <c r="BF4" t="s">
        <v>179</v>
      </c>
      <c r="BG4">
        <v>3527.6267592928498</v>
      </c>
      <c r="BH4">
        <v>16.5795185038676</v>
      </c>
      <c r="BI4">
        <v>280.43017959594698</v>
      </c>
      <c r="BJ4" s="4">
        <f t="shared" ref="BJ4:BJ5" si="0">AVERAGE(C4,G4,K4,O4,S4,W4,AA4,AE4,AI4,AM4,AQ4,AU4,AY4,BC4,BG4)</f>
        <v>5541.4754626953745</v>
      </c>
      <c r="BK4" s="4">
        <f t="shared" ref="BK4:BK5" si="1">AVERAGE(E4,I4,M4,Q4,U4,Y4,AC4,AG4,AK4,AO4,AS4,AW4,BA4,BE4,BI4)</f>
        <v>402.47757306098907</v>
      </c>
      <c r="BL4" s="5">
        <f t="shared" ref="BL4:BL5" si="2">STDEV(C4, G4,K4,O4,S4, W4, AA4, AE4, AI4, AM4, AQ4, AU4, AY4, BC4, BG4)</f>
        <v>3368.7361437244608</v>
      </c>
      <c r="BM4" s="5">
        <f t="shared" ref="BM4:BN5" si="3">STDEV(D4, H4,L4,P4,T4)</f>
        <v>20.374712984985901</v>
      </c>
      <c r="BN4" s="3">
        <f t="shared" si="3"/>
        <v>482.56826185753835</v>
      </c>
    </row>
    <row r="5" spans="1:66" ht="15" thickBot="1" x14ac:dyDescent="0.4">
      <c r="A5" s="8">
        <v>0.5</v>
      </c>
      <c r="B5" s="4" t="s">
        <v>180</v>
      </c>
      <c r="C5" s="5">
        <v>8951.2425677923202</v>
      </c>
      <c r="D5" s="5">
        <v>28.126695440116499</v>
      </c>
      <c r="E5" s="6">
        <v>426.090417146682</v>
      </c>
      <c r="F5" s="4" t="s">
        <v>181</v>
      </c>
      <c r="G5" s="5">
        <v>7265.4149040216698</v>
      </c>
      <c r="H5" s="5">
        <v>28.569741655040399</v>
      </c>
      <c r="I5" s="6">
        <v>1729.7528069019299</v>
      </c>
      <c r="J5" s="4" t="s">
        <v>182</v>
      </c>
      <c r="K5" s="5">
        <v>7678.9607715452003</v>
      </c>
      <c r="L5" s="5">
        <v>34.204711348805198</v>
      </c>
      <c r="M5" s="6">
        <v>1401.2473850250201</v>
      </c>
      <c r="N5" s="4" t="s">
        <v>183</v>
      </c>
      <c r="O5" s="5">
        <v>7655.7505298987799</v>
      </c>
      <c r="P5" s="5">
        <v>34.579203060900703</v>
      </c>
      <c r="Q5" s="6">
        <v>250.67387914657499</v>
      </c>
      <c r="R5" s="4" t="s">
        <v>83</v>
      </c>
      <c r="S5" s="5">
        <v>8284.1035562189099</v>
      </c>
      <c r="T5" s="5">
        <v>20.0387973744112</v>
      </c>
      <c r="U5" s="6">
        <v>757.578717947006</v>
      </c>
      <c r="V5" s="4" t="s">
        <v>184</v>
      </c>
      <c r="W5" s="5">
        <v>3329.5211697618702</v>
      </c>
      <c r="X5" s="5">
        <v>40.529864607955602</v>
      </c>
      <c r="Y5" s="6">
        <v>336.92881131172101</v>
      </c>
      <c r="Z5" s="4" t="s">
        <v>185</v>
      </c>
      <c r="AA5" s="5">
        <v>7062.5528773924698</v>
      </c>
      <c r="AB5" s="5">
        <v>34.003405254965898</v>
      </c>
      <c r="AC5" s="6">
        <v>287.396421432495</v>
      </c>
      <c r="AD5" s="4" t="s">
        <v>37</v>
      </c>
      <c r="AE5" s="5">
        <v>3736.44195806784</v>
      </c>
      <c r="AF5" s="5">
        <v>30.094537386410899</v>
      </c>
      <c r="AG5" s="6">
        <v>556.85343956947304</v>
      </c>
      <c r="AH5" s="4" t="s">
        <v>144</v>
      </c>
      <c r="AI5" s="28">
        <v>3.8163539065429299E-28</v>
      </c>
      <c r="AJ5" s="5">
        <v>0</v>
      </c>
      <c r="AK5" s="6">
        <v>19.402130842208798</v>
      </c>
      <c r="AL5" t="s">
        <v>186</v>
      </c>
      <c r="AM5">
        <v>7655.7505298987799</v>
      </c>
      <c r="AN5">
        <v>34.579203060900703</v>
      </c>
      <c r="AO5">
        <v>311.66198706626801</v>
      </c>
      <c r="AP5" t="s">
        <v>81</v>
      </c>
      <c r="AQ5">
        <v>8236.1109820094898</v>
      </c>
      <c r="AR5">
        <v>27.682307934956899</v>
      </c>
      <c r="AS5">
        <v>254.65719699859599</v>
      </c>
      <c r="AT5" t="s">
        <v>187</v>
      </c>
      <c r="AU5">
        <v>7655.7505298987799</v>
      </c>
      <c r="AV5">
        <v>34.579203060900703</v>
      </c>
      <c r="AW5">
        <v>441.83505797386101</v>
      </c>
      <c r="AX5" t="s">
        <v>188</v>
      </c>
      <c r="AY5">
        <v>7648.3454372537099</v>
      </c>
      <c r="AZ5">
        <v>34.2184558948355</v>
      </c>
      <c r="BA5">
        <v>438.20038104057301</v>
      </c>
      <c r="BB5" t="s">
        <v>164</v>
      </c>
      <c r="BC5">
        <v>3716.8119534705602</v>
      </c>
      <c r="BD5">
        <v>29.973095390245899</v>
      </c>
      <c r="BE5">
        <v>623.47334909438996</v>
      </c>
      <c r="BF5" t="s">
        <v>189</v>
      </c>
      <c r="BG5">
        <v>1521.6418323553901</v>
      </c>
      <c r="BH5">
        <v>46.838086071413201</v>
      </c>
      <c r="BI5">
        <v>257.26921820640501</v>
      </c>
      <c r="BJ5" s="4">
        <f t="shared" si="0"/>
        <v>6026.5599733057179</v>
      </c>
      <c r="BK5" s="4">
        <f t="shared" si="1"/>
        <v>539.53474664688031</v>
      </c>
      <c r="BL5" s="5">
        <f t="shared" si="2"/>
        <v>2789.4077612248834</v>
      </c>
      <c r="BM5" s="5">
        <f t="shared" si="3"/>
        <v>5.9036759629479185</v>
      </c>
      <c r="BN5" s="3">
        <f t="shared" si="3"/>
        <v>633.51859486561079</v>
      </c>
    </row>
    <row r="6" spans="1:66" x14ac:dyDescent="0.35">
      <c r="BJ6" s="1"/>
    </row>
    <row r="7" spans="1:66" x14ac:dyDescent="0.35">
      <c r="F7" t="s">
        <v>18</v>
      </c>
      <c r="G7" t="s">
        <v>19</v>
      </c>
      <c r="H7">
        <v>138.269517898559</v>
      </c>
      <c r="BJ7" s="1"/>
    </row>
    <row r="8" spans="1:66" x14ac:dyDescent="0.35">
      <c r="BJ8" s="1"/>
    </row>
    <row r="30" spans="2:8" x14ac:dyDescent="0.35">
      <c r="B30">
        <v>722</v>
      </c>
      <c r="C30" t="s">
        <v>154</v>
      </c>
    </row>
    <row r="31" spans="2:8" x14ac:dyDescent="0.35">
      <c r="F31" t="s">
        <v>134</v>
      </c>
      <c r="G31" t="s">
        <v>135</v>
      </c>
      <c r="H31" s="27">
        <v>1.54961217177907E+85</v>
      </c>
    </row>
  </sheetData>
  <mergeCells count="16">
    <mergeCell ref="AX1:BA1"/>
    <mergeCell ref="BB1:BE1"/>
    <mergeCell ref="BF1:BI1"/>
    <mergeCell ref="BJ1:BN1"/>
    <mergeCell ref="Z1:AC1"/>
    <mergeCell ref="AD1:AG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E506-DC71-4421-AF37-C4C8510AA570}">
  <dimension ref="A1:AD38"/>
  <sheetViews>
    <sheetView zoomScale="70" zoomScaleNormal="70" workbookViewId="0">
      <selection activeCell="C4" sqref="C4"/>
    </sheetView>
  </sheetViews>
  <sheetFormatPr defaultRowHeight="14.5" x14ac:dyDescent="0.35"/>
  <cols>
    <col min="4" max="4" width="10.453125" customWidth="1"/>
    <col min="24" max="24" width="12.26953125" bestFit="1" customWidth="1"/>
    <col min="25" max="25" width="14.6328125" customWidth="1"/>
  </cols>
  <sheetData>
    <row r="1" spans="1:30" ht="15" thickBot="1" x14ac:dyDescent="0.4">
      <c r="A1" s="9" t="s">
        <v>5</v>
      </c>
      <c r="B1" s="32" t="s">
        <v>72</v>
      </c>
      <c r="C1" s="33"/>
      <c r="D1" s="34"/>
      <c r="E1" s="24">
        <v>100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2"/>
      <c r="AA1" s="22"/>
      <c r="AB1" s="22"/>
      <c r="AC1" s="22"/>
      <c r="AD1" s="22"/>
    </row>
    <row r="2" spans="1:30" ht="15" thickBot="1" x14ac:dyDescent="0.4">
      <c r="A2" s="10" t="s">
        <v>73</v>
      </c>
      <c r="B2" s="11" t="s">
        <v>1</v>
      </c>
      <c r="C2" s="12" t="s">
        <v>2</v>
      </c>
      <c r="D2" s="12" t="s">
        <v>3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 spans="1:30" x14ac:dyDescent="0.35">
      <c r="A3" s="7">
        <v>0</v>
      </c>
      <c r="B3" s="1" t="s">
        <v>74</v>
      </c>
      <c r="C3" s="1">
        <v>1986.9183947803699</v>
      </c>
      <c r="D3" s="3">
        <v>207.92404603958099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spans="1:30" x14ac:dyDescent="0.35">
      <c r="A4" s="7">
        <f>A3+1</f>
        <v>1</v>
      </c>
      <c r="B4" s="1" t="s">
        <v>75</v>
      </c>
      <c r="C4" s="1">
        <v>3716.8119534705602</v>
      </c>
      <c r="D4" s="3">
        <v>192.25681138038601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1:30" x14ac:dyDescent="0.35">
      <c r="A5" s="7">
        <f t="shared" ref="A5:A37" si="0">A4+1</f>
        <v>2</v>
      </c>
      <c r="B5" s="1" t="s">
        <v>76</v>
      </c>
      <c r="C5" s="1">
        <v>7265.4101623055603</v>
      </c>
      <c r="D5" s="3">
        <v>147.43771076202299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 x14ac:dyDescent="0.35">
      <c r="A6" s="7">
        <f t="shared" si="0"/>
        <v>3</v>
      </c>
      <c r="B6" s="1" t="s">
        <v>77</v>
      </c>
      <c r="C6" s="1">
        <v>3512.8819129704302</v>
      </c>
      <c r="D6" s="3">
        <v>92.767890930175696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 x14ac:dyDescent="0.35">
      <c r="A7" s="7">
        <f t="shared" si="0"/>
        <v>4</v>
      </c>
      <c r="B7" s="1" t="s">
        <v>78</v>
      </c>
      <c r="C7" s="1">
        <v>8450.2787980589492</v>
      </c>
      <c r="D7" s="3">
        <v>288.44613766670199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0" x14ac:dyDescent="0.35">
      <c r="A8" s="7">
        <f t="shared" si="0"/>
        <v>5</v>
      </c>
      <c r="B8" s="1" t="s">
        <v>79</v>
      </c>
      <c r="C8" s="1">
        <v>8242.6072303404599</v>
      </c>
      <c r="D8" s="3">
        <v>134.10533571243201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 spans="1:30" x14ac:dyDescent="0.35">
      <c r="A9" s="7">
        <f t="shared" si="0"/>
        <v>6</v>
      </c>
      <c r="B9" s="1" t="s">
        <v>80</v>
      </c>
      <c r="C9" s="1">
        <v>8951.1997377717908</v>
      </c>
      <c r="D9" s="3">
        <v>139.43710994720399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1:30" x14ac:dyDescent="0.35">
      <c r="A10" s="7">
        <f t="shared" si="0"/>
        <v>7</v>
      </c>
      <c r="B10" s="1" t="s">
        <v>81</v>
      </c>
      <c r="C10" s="1">
        <v>8236.1109820094898</v>
      </c>
      <c r="D10" s="3">
        <v>82.040614366531301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spans="1:30" x14ac:dyDescent="0.35">
      <c r="A11" s="7">
        <f t="shared" si="0"/>
        <v>8</v>
      </c>
      <c r="B11" s="1" t="s">
        <v>82</v>
      </c>
      <c r="C11" s="1">
        <v>7648.3454372537099</v>
      </c>
      <c r="D11" s="3">
        <v>89.158579111099201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 x14ac:dyDescent="0.35">
      <c r="A12" s="7">
        <f t="shared" si="0"/>
        <v>9</v>
      </c>
      <c r="B12" s="1" t="s">
        <v>83</v>
      </c>
      <c r="C12" s="1">
        <v>8284.1035562189099</v>
      </c>
      <c r="D12" s="3">
        <v>82.616075515746999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spans="1:30" x14ac:dyDescent="0.35">
      <c r="A13" s="7">
        <f t="shared" si="0"/>
        <v>10</v>
      </c>
      <c r="B13" s="1" t="s">
        <v>71</v>
      </c>
      <c r="C13" s="1">
        <v>9816.89736442924</v>
      </c>
      <c r="D13" s="3">
        <v>88.722711801528902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 x14ac:dyDescent="0.35">
      <c r="A14" s="7">
        <f t="shared" si="0"/>
        <v>11</v>
      </c>
      <c r="B14" s="1" t="s">
        <v>84</v>
      </c>
      <c r="C14" s="1">
        <v>2551.0961463113799</v>
      </c>
      <c r="D14" s="3">
        <v>212.744310140609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 spans="1:30" x14ac:dyDescent="0.35">
      <c r="A15" s="7">
        <f t="shared" si="0"/>
        <v>12</v>
      </c>
      <c r="B15" s="1" t="s">
        <v>85</v>
      </c>
      <c r="C15" s="1">
        <v>8941.9706332631195</v>
      </c>
      <c r="D15" s="3">
        <v>73.159456491470294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30" x14ac:dyDescent="0.35">
      <c r="A16" s="7">
        <f t="shared" si="0"/>
        <v>13</v>
      </c>
      <c r="B16" s="1" t="s">
        <v>86</v>
      </c>
      <c r="C16" s="1">
        <v>3716.8119534705602</v>
      </c>
      <c r="D16" s="3">
        <v>104.35394048690701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spans="1:30" x14ac:dyDescent="0.35">
      <c r="A17" s="7">
        <f t="shared" si="0"/>
        <v>14</v>
      </c>
      <c r="B17" s="1" t="s">
        <v>87</v>
      </c>
      <c r="C17" s="1">
        <v>8951.28540570322</v>
      </c>
      <c r="D17" s="3">
        <v>139.59069776535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 spans="1:30" x14ac:dyDescent="0.35">
      <c r="A18" s="7">
        <f t="shared" si="0"/>
        <v>15</v>
      </c>
      <c r="B18" s="1" t="s">
        <v>88</v>
      </c>
      <c r="C18" s="1">
        <v>8324.5008979457798</v>
      </c>
      <c r="D18" s="3">
        <v>108.256499290466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x14ac:dyDescent="0.35">
      <c r="A19" s="7">
        <f t="shared" si="0"/>
        <v>16</v>
      </c>
      <c r="B19" s="1" t="s">
        <v>89</v>
      </c>
      <c r="C19" s="1">
        <v>7709.4023888104102</v>
      </c>
      <c r="D19" s="3">
        <v>101.215300321578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 x14ac:dyDescent="0.35">
      <c r="A20" s="7">
        <f t="shared" si="0"/>
        <v>17</v>
      </c>
      <c r="B20" s="1" t="s">
        <v>90</v>
      </c>
      <c r="C20" s="1">
        <v>8951.2455619285593</v>
      </c>
      <c r="D20" s="3">
        <v>133.41421675682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x14ac:dyDescent="0.35">
      <c r="A21" s="7">
        <f t="shared" si="0"/>
        <v>18</v>
      </c>
      <c r="B21" s="1" t="s">
        <v>36</v>
      </c>
      <c r="C21" s="1">
        <v>8941.9706332631195</v>
      </c>
      <c r="D21" s="3">
        <v>130.56380891799901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 spans="1:30" x14ac:dyDescent="0.35">
      <c r="A22" s="7">
        <f t="shared" si="0"/>
        <v>19</v>
      </c>
      <c r="B22" s="1" t="s">
        <v>91</v>
      </c>
      <c r="C22" s="1">
        <v>8898.2700279259298</v>
      </c>
      <c r="D22" s="3">
        <v>74.835833311080904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 spans="1:30" x14ac:dyDescent="0.35">
      <c r="A23" s="7">
        <f t="shared" si="0"/>
        <v>20</v>
      </c>
      <c r="B23" s="1" t="s">
        <v>92</v>
      </c>
      <c r="C23" s="1">
        <v>8284.1035562189099</v>
      </c>
      <c r="D23" s="3">
        <v>131.419520378112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 spans="1:30" x14ac:dyDescent="0.35">
      <c r="A24" s="7">
        <f t="shared" si="0"/>
        <v>21</v>
      </c>
      <c r="B24" s="1" t="s">
        <v>93</v>
      </c>
      <c r="C24" s="1">
        <v>8267.7473976104593</v>
      </c>
      <c r="D24" s="3">
        <v>104.154439687728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 spans="1:30" x14ac:dyDescent="0.35">
      <c r="A25" s="7">
        <f t="shared" si="0"/>
        <v>22</v>
      </c>
      <c r="B25" s="1" t="s">
        <v>94</v>
      </c>
      <c r="C25" s="1">
        <v>7137.1982588451301</v>
      </c>
      <c r="D25" s="3">
        <v>76.075568675994802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 spans="1:30" x14ac:dyDescent="0.35">
      <c r="A26" s="7">
        <f t="shared" si="0"/>
        <v>23</v>
      </c>
      <c r="B26" s="1" t="s">
        <v>95</v>
      </c>
      <c r="C26" s="1">
        <v>9014.5122338538495</v>
      </c>
      <c r="D26" s="3">
        <v>75.078236579895005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 x14ac:dyDescent="0.35">
      <c r="A27" s="7">
        <f t="shared" si="0"/>
        <v>24</v>
      </c>
      <c r="B27" s="1" t="s">
        <v>96</v>
      </c>
      <c r="C27" s="1">
        <v>7648.3454372537099</v>
      </c>
      <c r="D27" s="3">
        <v>111.714251518249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1:30" x14ac:dyDescent="0.35">
      <c r="A28" s="7">
        <f t="shared" si="0"/>
        <v>25</v>
      </c>
      <c r="B28" s="1" t="s">
        <v>97</v>
      </c>
      <c r="C28" s="1">
        <v>3512.50870833013</v>
      </c>
      <c r="D28" s="3">
        <v>108.097924232482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x14ac:dyDescent="0.35">
      <c r="A29" s="7">
        <f t="shared" si="0"/>
        <v>26</v>
      </c>
      <c r="B29" s="1" t="s">
        <v>98</v>
      </c>
      <c r="C29" s="1">
        <v>8236.1109820094898</v>
      </c>
      <c r="D29" s="3">
        <v>92.256297111511202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 spans="1:30" x14ac:dyDescent="0.35">
      <c r="A30" s="7">
        <f t="shared" si="0"/>
        <v>27</v>
      </c>
      <c r="B30" s="1" t="s">
        <v>99</v>
      </c>
      <c r="C30" s="1">
        <v>7140.3923045780502</v>
      </c>
      <c r="D30" s="3">
        <v>109.255794048309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35">
      <c r="A31" s="7">
        <f t="shared" si="0"/>
        <v>28</v>
      </c>
      <c r="B31" s="1" t="s">
        <v>100</v>
      </c>
      <c r="C31" s="1">
        <v>3329.5211697618702</v>
      </c>
      <c r="D31" s="3">
        <v>102.42905378341599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 x14ac:dyDescent="0.35">
      <c r="A32" s="7">
        <f t="shared" si="0"/>
        <v>29</v>
      </c>
      <c r="B32" s="1" t="s">
        <v>101</v>
      </c>
      <c r="C32" s="1">
        <v>8236.1109820094898</v>
      </c>
      <c r="D32" s="3">
        <v>106.788427591323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 x14ac:dyDescent="0.35">
      <c r="A33" s="7">
        <f t="shared" si="0"/>
        <v>30</v>
      </c>
      <c r="B33" s="1" t="s">
        <v>102</v>
      </c>
      <c r="C33" s="1">
        <v>3329.5211697618702</v>
      </c>
      <c r="D33" s="3">
        <v>110.40173840522699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 spans="1:30" x14ac:dyDescent="0.35">
      <c r="A34" s="7">
        <f t="shared" si="0"/>
        <v>31</v>
      </c>
      <c r="B34" s="1" t="s">
        <v>103</v>
      </c>
      <c r="C34" s="1">
        <v>3165.80792531819</v>
      </c>
      <c r="D34" s="3">
        <v>114.560641765594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 x14ac:dyDescent="0.35">
      <c r="A35" s="7">
        <f t="shared" si="0"/>
        <v>32</v>
      </c>
      <c r="B35" s="1" t="s">
        <v>104</v>
      </c>
      <c r="C35" s="1">
        <v>8941.9706332631195</v>
      </c>
      <c r="D35" s="3">
        <v>73.206253767013493</v>
      </c>
    </row>
    <row r="36" spans="1:30" x14ac:dyDescent="0.35">
      <c r="A36" s="7">
        <f t="shared" si="0"/>
        <v>33</v>
      </c>
      <c r="B36" s="1" t="s">
        <v>105</v>
      </c>
      <c r="C36" s="25">
        <v>3.8163539065429299E-28</v>
      </c>
      <c r="D36" s="3">
        <v>5.8922736644744802</v>
      </c>
    </row>
    <row r="37" spans="1:30" ht="15" thickBot="1" x14ac:dyDescent="0.4">
      <c r="A37" s="8">
        <f t="shared" si="0"/>
        <v>34</v>
      </c>
      <c r="B37" s="5" t="s">
        <v>106</v>
      </c>
      <c r="C37" s="5">
        <v>5857.1512417644399</v>
      </c>
      <c r="D37" s="6">
        <v>211.144291400909</v>
      </c>
    </row>
    <row r="38" spans="1:30" x14ac:dyDescent="0.35">
      <c r="A38" s="26" t="s">
        <v>107</v>
      </c>
      <c r="B38" s="26"/>
      <c r="C38" s="26">
        <f>AVERAGE(C3:C37)</f>
        <v>6719.9748908231513</v>
      </c>
      <c r="D38" s="26">
        <f>AVERAGE(D3:D37)</f>
        <v>118.7291942664551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Weight Comparison</vt:lpstr>
      <vt:lpstr>Fine Weight Comparison</vt:lpstr>
      <vt:lpstr>LGML Weight Comparison</vt:lpstr>
      <vt:lpstr>LGML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Ashok</dc:creator>
  <cp:lastModifiedBy>Dhananjay Ashok</cp:lastModifiedBy>
  <dcterms:created xsi:type="dcterms:W3CDTF">2020-06-10T10:14:47Z</dcterms:created>
  <dcterms:modified xsi:type="dcterms:W3CDTF">2020-07-10T14:21:14Z</dcterms:modified>
</cp:coreProperties>
</file>