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LiCl - Done/"/>
    </mc:Choice>
  </mc:AlternateContent>
  <xr:revisionPtr revIDLastSave="1" documentId="13_ncr:1_{93867D99-CC85-4827-9ADE-CAAC7A14BBDC}" xr6:coauthVersionLast="47" xr6:coauthVersionMax="47" xr10:uidLastSave="{68E072C8-71B5-4E74-8C9C-461709A2BE29}"/>
  <bookViews>
    <workbookView xWindow="-110" yWindow="-110" windowWidth="19420" windowHeight="11500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LiCl'!$AG$9:$AG$20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2" i="1" l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X61" i="1"/>
  <c r="AX62" i="1"/>
  <c r="AX63" i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33" i="1"/>
  <c r="AX34" i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3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AI57" i="1" s="1"/>
  <c r="H49" i="1"/>
  <c r="H41" i="1"/>
  <c r="H33" i="1"/>
  <c r="H25" i="1"/>
  <c r="H17" i="1"/>
  <c r="H9" i="1"/>
  <c r="H7" i="1"/>
  <c r="AI7" i="1" s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AI8" i="1"/>
  <c r="L49" i="1"/>
  <c r="N49" i="1" s="1"/>
  <c r="O49" i="1" s="1"/>
  <c r="P49" i="1" s="1"/>
  <c r="R49" i="1" s="1"/>
  <c r="X53" i="1"/>
  <c r="Y53" i="1" s="1"/>
  <c r="AK55" i="1"/>
  <c r="T42" i="1"/>
  <c r="AI53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I10" i="1"/>
  <c r="AI12" i="1"/>
  <c r="AI14" i="1"/>
  <c r="AI16" i="1"/>
  <c r="AI18" i="1"/>
  <c r="AI20" i="1"/>
  <c r="AI22" i="1"/>
  <c r="AA42" i="1"/>
  <c r="AD42" i="1" s="1"/>
  <c r="AA53" i="1"/>
  <c r="AD53" i="1" s="1"/>
  <c r="AI59" i="1"/>
  <c r="AA59" i="1"/>
  <c r="AD59" i="1" s="1"/>
  <c r="AK53" i="1"/>
  <c r="X55" i="1"/>
  <c r="Y55" i="1" s="1"/>
  <c r="AA55" i="1"/>
  <c r="AD55" i="1" s="1"/>
  <c r="AI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AI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A52" i="1"/>
  <c r="AD52" i="1" s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A8" i="1"/>
  <c r="AD8" i="1" s="1"/>
  <c r="AA10" i="1"/>
  <c r="AD10" i="1" s="1"/>
  <c r="AA12" i="1"/>
  <c r="AD12" i="1" s="1"/>
  <c r="AA14" i="1"/>
  <c r="AD14" i="1" s="1"/>
  <c r="AA16" i="1"/>
  <c r="AD16" i="1" s="1"/>
  <c r="AA18" i="1"/>
  <c r="AD18" i="1" s="1"/>
  <c r="AA20" i="1"/>
  <c r="AD20" i="1" s="1"/>
  <c r="AA22" i="1"/>
  <c r="AD22" i="1" s="1"/>
  <c r="AI32" i="1"/>
  <c r="U34" i="1"/>
  <c r="O34" i="1"/>
  <c r="P34" i="1" s="1"/>
  <c r="R34" i="1" s="1"/>
  <c r="AA35" i="1"/>
  <c r="AD35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I42" i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A56" i="1"/>
  <c r="AD56" i="1" s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I24" i="1"/>
  <c r="AL24" i="1" s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I49" i="1"/>
  <c r="AA49" i="1"/>
  <c r="AD49" i="1" s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A57" i="1"/>
  <c r="AD57" i="1" s="1"/>
  <c r="AK58" i="1"/>
  <c r="X58" i="1"/>
  <c r="Y58" i="1" s="1"/>
  <c r="AC44" i="1"/>
  <c r="AJ44" i="1" s="1"/>
  <c r="T56" i="1"/>
  <c r="L56" i="1"/>
  <c r="N56" i="1" s="1"/>
  <c r="L57" i="1"/>
  <c r="N57" i="1" s="1"/>
  <c r="AC58" i="1"/>
  <c r="AA60" i="1"/>
  <c r="AD60" i="1" s="1"/>
  <c r="X49" i="1"/>
  <c r="Y49" i="1" s="1"/>
  <c r="AK57" i="1"/>
  <c r="T60" i="1"/>
  <c r="L60" i="1"/>
  <c r="N60" i="1" s="1"/>
  <c r="V25" i="1" l="1"/>
  <c r="AA7" i="1"/>
  <c r="AD7" i="1" s="1"/>
  <c r="AL59" i="1"/>
  <c r="AN59" i="1" s="1"/>
  <c r="AR59" i="1" s="1"/>
  <c r="O37" i="1"/>
  <c r="P37" i="1" s="1"/>
  <c r="R37" i="1" s="1"/>
  <c r="AL12" i="1"/>
  <c r="V7" i="1"/>
  <c r="AI28" i="1"/>
  <c r="AL28" i="1" s="1"/>
  <c r="O43" i="1"/>
  <c r="P43" i="1" s="1"/>
  <c r="R43" i="1" s="1"/>
  <c r="U15" i="1"/>
  <c r="V15" i="1" s="1"/>
  <c r="AI41" i="1"/>
  <c r="AL41" i="1" s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I45" i="1"/>
  <c r="AL45" i="1" s="1"/>
  <c r="AL14" i="1"/>
  <c r="O9" i="1"/>
  <c r="P9" i="1" s="1"/>
  <c r="R9" i="1" s="1"/>
  <c r="V13" i="1"/>
  <c r="AI50" i="1"/>
  <c r="AL50" i="1" s="1"/>
  <c r="AI48" i="1"/>
  <c r="AL48" i="1" s="1"/>
  <c r="V40" i="1"/>
  <c r="AA32" i="1"/>
  <c r="AD32" i="1" s="1"/>
  <c r="AI38" i="1"/>
  <c r="AL38" i="1" s="1"/>
  <c r="AL8" i="1"/>
  <c r="AI56" i="1"/>
  <c r="AL56" i="1" s="1"/>
  <c r="AI30" i="1"/>
  <c r="AL30" i="1" s="1"/>
  <c r="AA45" i="1"/>
  <c r="AD45" i="1" s="1"/>
  <c r="AL49" i="1"/>
  <c r="AA29" i="1"/>
  <c r="AD29" i="1" s="1"/>
  <c r="AA11" i="1"/>
  <c r="AD11" i="1" s="1"/>
  <c r="AL10" i="1"/>
  <c r="AI60" i="1"/>
  <c r="AL60" i="1" s="1"/>
  <c r="AA27" i="1"/>
  <c r="AD27" i="1" s="1"/>
  <c r="O31" i="1"/>
  <c r="P31" i="1" s="1"/>
  <c r="R31" i="1" s="1"/>
  <c r="AA48" i="1"/>
  <c r="AD48" i="1" s="1"/>
  <c r="AI47" i="1"/>
  <c r="AL47" i="1" s="1"/>
  <c r="AI36" i="1"/>
  <c r="AL36" i="1" s="1"/>
  <c r="AI35" i="1"/>
  <c r="AL35" i="1" s="1"/>
  <c r="AN35" i="1" s="1"/>
  <c r="AR35" i="1" s="1"/>
  <c r="AA37" i="1"/>
  <c r="AD37" i="1" s="1"/>
  <c r="AI19" i="1"/>
  <c r="AL19" i="1" s="1"/>
  <c r="AA46" i="1"/>
  <c r="AD46" i="1" s="1"/>
  <c r="AA26" i="1"/>
  <c r="AD26" i="1" s="1"/>
  <c r="AA31" i="1"/>
  <c r="AD31" i="1" s="1"/>
  <c r="AI46" i="1"/>
  <c r="AL46" i="1" s="1"/>
  <c r="AL18" i="1"/>
  <c r="AI34" i="1"/>
  <c r="AL34" i="1" s="1"/>
  <c r="AA33" i="1"/>
  <c r="AD33" i="1" s="1"/>
  <c r="AI26" i="1"/>
  <c r="AL26" i="1" s="1"/>
  <c r="AA51" i="1"/>
  <c r="AD51" i="1" s="1"/>
  <c r="AI33" i="1"/>
  <c r="AL33" i="1" s="1"/>
  <c r="AA41" i="1"/>
  <c r="AD41" i="1" s="1"/>
  <c r="AL16" i="1"/>
  <c r="AI37" i="1"/>
  <c r="AL37" i="1" s="1"/>
  <c r="U14" i="1"/>
  <c r="V14" i="1" s="1"/>
  <c r="O14" i="1"/>
  <c r="P14" i="1" s="1"/>
  <c r="R14" i="1" s="1"/>
  <c r="O45" i="1"/>
  <c r="P45" i="1" s="1"/>
  <c r="R45" i="1" s="1"/>
  <c r="U45" i="1"/>
  <c r="V45" i="1" s="1"/>
  <c r="AA38" i="1"/>
  <c r="AD38" i="1" s="1"/>
  <c r="O50" i="1"/>
  <c r="P50" i="1" s="1"/>
  <c r="R50" i="1" s="1"/>
  <c r="U50" i="1"/>
  <c r="V50" i="1" s="1"/>
  <c r="AA47" i="1"/>
  <c r="AD47" i="1" s="1"/>
  <c r="U12" i="1"/>
  <c r="V12" i="1" s="1"/>
  <c r="O12" i="1"/>
  <c r="P12" i="1" s="1"/>
  <c r="R12" i="1" s="1"/>
  <c r="AA50" i="1"/>
  <c r="AD50" i="1" s="1"/>
  <c r="AA21" i="1"/>
  <c r="AD21" i="1" s="1"/>
  <c r="AA17" i="1"/>
  <c r="AD17" i="1" s="1"/>
  <c r="AA13" i="1"/>
  <c r="AD13" i="1" s="1"/>
  <c r="AA9" i="1"/>
  <c r="AD9" i="1" s="1"/>
  <c r="AL7" i="1"/>
  <c r="AA24" i="1"/>
  <c r="AD24" i="1" s="1"/>
  <c r="O54" i="1"/>
  <c r="P54" i="1" s="1"/>
  <c r="R54" i="1" s="1"/>
  <c r="U54" i="1"/>
  <c r="V54" i="1" s="1"/>
  <c r="U10" i="1"/>
  <c r="V10" i="1" s="1"/>
  <c r="O10" i="1"/>
  <c r="P10" i="1" s="1"/>
  <c r="R10" i="1" s="1"/>
  <c r="AI13" i="1"/>
  <c r="AL13" i="1" s="1"/>
  <c r="O52" i="1"/>
  <c r="P52" i="1" s="1"/>
  <c r="R52" i="1" s="1"/>
  <c r="U52" i="1"/>
  <c r="V52" i="1" s="1"/>
  <c r="AA44" i="1"/>
  <c r="AD44" i="1" s="1"/>
  <c r="AA36" i="1"/>
  <c r="AD36" i="1" s="1"/>
  <c r="AI25" i="1"/>
  <c r="AL25" i="1" s="1"/>
  <c r="AA28" i="1"/>
  <c r="AD28" i="1" s="1"/>
  <c r="O41" i="1"/>
  <c r="P41" i="1" s="1"/>
  <c r="R41" i="1" s="1"/>
  <c r="U41" i="1"/>
  <c r="V41" i="1" s="1"/>
  <c r="AA30" i="1"/>
  <c r="AD30" i="1" s="1"/>
  <c r="U24" i="1"/>
  <c r="V24" i="1" s="1"/>
  <c r="O24" i="1"/>
  <c r="P24" i="1" s="1"/>
  <c r="R24" i="1" s="1"/>
  <c r="U8" i="1"/>
  <c r="V8" i="1" s="1"/>
  <c r="O8" i="1"/>
  <c r="P8" i="1" s="1"/>
  <c r="R8" i="1" s="1"/>
  <c r="AI17" i="1"/>
  <c r="AL17" i="1" s="1"/>
  <c r="O60" i="1"/>
  <c r="P60" i="1" s="1"/>
  <c r="R60" i="1" s="1"/>
  <c r="U60" i="1"/>
  <c r="V60" i="1" s="1"/>
  <c r="AA43" i="1"/>
  <c r="AD43" i="1" s="1"/>
  <c r="AJ58" i="1"/>
  <c r="AI58" i="1"/>
  <c r="AI43" i="1"/>
  <c r="AL43" i="1" s="1"/>
  <c r="V44" i="1"/>
  <c r="O53" i="1"/>
  <c r="P53" i="1" s="1"/>
  <c r="R53" i="1" s="1"/>
  <c r="U53" i="1"/>
  <c r="V53" i="1" s="1"/>
  <c r="AA25" i="1"/>
  <c r="AD25" i="1" s="1"/>
  <c r="AA58" i="1"/>
  <c r="AD58" i="1" s="1"/>
  <c r="AI40" i="1"/>
  <c r="AL40" i="1" s="1"/>
  <c r="U22" i="1"/>
  <c r="V22" i="1" s="1"/>
  <c r="O22" i="1"/>
  <c r="P22" i="1" s="1"/>
  <c r="R22" i="1" s="1"/>
  <c r="AI15" i="1"/>
  <c r="AL15" i="1" s="1"/>
  <c r="AI9" i="1"/>
  <c r="AL9" i="1" s="1"/>
  <c r="O57" i="1"/>
  <c r="P57" i="1" s="1"/>
  <c r="R57" i="1" s="1"/>
  <c r="U57" i="1"/>
  <c r="V57" i="1" s="1"/>
  <c r="AI44" i="1"/>
  <c r="AL44" i="1" s="1"/>
  <c r="AI54" i="1"/>
  <c r="AL54" i="1" s="1"/>
  <c r="AA34" i="1"/>
  <c r="AD34" i="1" s="1"/>
  <c r="U20" i="1"/>
  <c r="V20" i="1" s="1"/>
  <c r="O20" i="1"/>
  <c r="P20" i="1" s="1"/>
  <c r="R20" i="1" s="1"/>
  <c r="AA23" i="1"/>
  <c r="AD23" i="1" s="1"/>
  <c r="AA19" i="1"/>
  <c r="AD19" i="1" s="1"/>
  <c r="AA15" i="1"/>
  <c r="AD15" i="1" s="1"/>
  <c r="AI23" i="1"/>
  <c r="AL23" i="1" s="1"/>
  <c r="AI21" i="1"/>
  <c r="AL21" i="1" s="1"/>
  <c r="O56" i="1"/>
  <c r="P56" i="1" s="1"/>
  <c r="R56" i="1" s="1"/>
  <c r="U56" i="1"/>
  <c r="V56" i="1" s="1"/>
  <c r="O48" i="1"/>
  <c r="P48" i="1" s="1"/>
  <c r="R48" i="1" s="1"/>
  <c r="U48" i="1"/>
  <c r="V48" i="1" s="1"/>
  <c r="AA39" i="1"/>
  <c r="AD39" i="1" s="1"/>
  <c r="AI29" i="1"/>
  <c r="AL29" i="1" s="1"/>
  <c r="AL42" i="1"/>
  <c r="AN42" i="1" s="1"/>
  <c r="AR42" i="1" s="1"/>
  <c r="AI31" i="1"/>
  <c r="AL31" i="1" s="1"/>
  <c r="O46" i="1"/>
  <c r="P46" i="1" s="1"/>
  <c r="R46" i="1" s="1"/>
  <c r="U46" i="1"/>
  <c r="V46" i="1" s="1"/>
  <c r="AI27" i="1"/>
  <c r="AL27" i="1" s="1"/>
  <c r="AA40" i="1"/>
  <c r="AD40" i="1" s="1"/>
  <c r="O18" i="1"/>
  <c r="P18" i="1" s="1"/>
  <c r="R18" i="1" s="1"/>
  <c r="U18" i="1"/>
  <c r="V18" i="1" s="1"/>
  <c r="AA54" i="1"/>
  <c r="AD54" i="1" s="1"/>
  <c r="AI39" i="1"/>
  <c r="AL39" i="1" s="1"/>
  <c r="U39" i="1"/>
  <c r="V39" i="1" s="1"/>
  <c r="O39" i="1"/>
  <c r="P39" i="1" s="1"/>
  <c r="R39" i="1" s="1"/>
  <c r="AI51" i="1"/>
  <c r="AL51" i="1" s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I11" i="1"/>
  <c r="AL11" i="1" s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<sst xmlns="http://schemas.openxmlformats.org/spreadsheetml/2006/main" count="47" uniqueCount="43">
  <si>
    <t>n=3</t>
  </si>
  <si>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</si>
  <si>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</si>
  <si>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</si>
  <si>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</si>
  <si>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</si>
  <si>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</si>
  <si>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</si>
  <si>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</si>
  <si>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</si>
  <si>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</si>
  <si>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</si>
  <si>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</si>
  <si>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</si>
  <si>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</si>
  <si>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</si>
  <si>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</si>
  <si>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</si>
  <si>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</si>
  <si>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</si>
  <si>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</si>
  <si>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</si>
  <si>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</si>
  <si>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</si>
  <si>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</si>
  <si>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</si>
  <si>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</si>
  <si>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</si>
  <si>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</si>
  <si>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</si>
  <si>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</si>
  <si>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</si>
  <si>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</si>
  <si>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</si>
  <si>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</si>
  <si>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</si>
  <si>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</si>
  <si>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</si>
  <si>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</si>
  <si>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</si>
  <si>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</si>
  <si>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</si>
  <si>
    <t>Till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</si>
</sst>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1-4C35-A3F0-0B7CBBDD7F47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C-4303-9024-0FABA8E6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'Comparision graph'!$A$3:$A$55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4.0775874274387613E-2</c:v>
                      </c:pt>
                      <c:pt idx="1">
                        <c:v>7.8356686165147529E-2</c:v>
                      </c:pt>
                      <c:pt idx="2">
                        <c:v>0.10636557891682254</c:v>
                      </c:pt>
                      <c:pt idx="3">
                        <c:v>0.12627995151014915</c:v>
                      </c:pt>
                      <c:pt idx="4">
                        <c:v>0.13907032302335606</c:v>
                      </c:pt>
                      <c:pt idx="5">
                        <c:v>0.16652314051620201</c:v>
                      </c:pt>
                      <c:pt idx="6">
                        <c:v>0.17817026128727032</c:v>
                      </c:pt>
                      <c:pt idx="7">
                        <c:v>0.18387259980244294</c:v>
                      </c:pt>
                      <c:pt idx="8">
                        <c:v>0.19504312905448751</c:v>
                      </c:pt>
                      <c:pt idx="9">
                        <c:v>0.20591199981246619</c:v>
                      </c:pt>
                      <c:pt idx="10">
                        <c:v>0.21123710620066591</c:v>
                      </c:pt>
                      <c:pt idx="11">
                        <c:v>0.22932544647935366</c:v>
                      </c:pt>
                      <c:pt idx="12">
                        <c:v>0.24900791451437684</c:v>
                      </c:pt>
                      <c:pt idx="13">
                        <c:v>0.26998254423205381</c:v>
                      </c:pt>
                      <c:pt idx="14">
                        <c:v>0.2654233980266707</c:v>
                      </c:pt>
                      <c:pt idx="15">
                        <c:v>0.27224096074934984</c:v>
                      </c:pt>
                      <c:pt idx="16">
                        <c:v>0.27671613109853682</c:v>
                      </c:pt>
                      <c:pt idx="17">
                        <c:v>0.28550336419818068</c:v>
                      </c:pt>
                      <c:pt idx="18">
                        <c:v>0.2961916436392345</c:v>
                      </c:pt>
                      <c:pt idx="19">
                        <c:v>0.30860291866516903</c:v>
                      </c:pt>
                      <c:pt idx="20">
                        <c:v>0.31663674325714491</c:v>
                      </c:pt>
                      <c:pt idx="21">
                        <c:v>0.33215700964059619</c:v>
                      </c:pt>
                      <c:pt idx="22">
                        <c:v>0.34334231492430106</c:v>
                      </c:pt>
                      <c:pt idx="23">
                        <c:v>0.35059333243870128</c:v>
                      </c:pt>
                      <c:pt idx="24">
                        <c:v>0.35768596294961891</c:v>
                      </c:pt>
                      <c:pt idx="25">
                        <c:v>0.36117449601146467</c:v>
                      </c:pt>
                      <c:pt idx="26">
                        <c:v>0.36633681887053621</c:v>
                      </c:pt>
                      <c:pt idx="27">
                        <c:v>0.3697322641263695</c:v>
                      </c:pt>
                      <c:pt idx="28">
                        <c:v>0.37475774746673002</c:v>
                      </c:pt>
                      <c:pt idx="29">
                        <c:v>0.38457206184255815</c:v>
                      </c:pt>
                      <c:pt idx="30">
                        <c:v>0.39408303074749085</c:v>
                      </c:pt>
                      <c:pt idx="31">
                        <c:v>0.40178713334628252</c:v>
                      </c:pt>
                      <c:pt idx="32">
                        <c:v>0.41077733906176578</c:v>
                      </c:pt>
                      <c:pt idx="33">
                        <c:v>0.41662217782905875</c:v>
                      </c:pt>
                      <c:pt idx="34">
                        <c:v>0.42093027231234614</c:v>
                      </c:pt>
                      <c:pt idx="35">
                        <c:v>0.42797075263006773</c:v>
                      </c:pt>
                      <c:pt idx="36">
                        <c:v>0.43754462284357415</c:v>
                      </c:pt>
                      <c:pt idx="37">
                        <c:v>0.44549933705455752</c:v>
                      </c:pt>
                      <c:pt idx="38">
                        <c:v>0.44939290996862896</c:v>
                      </c:pt>
                      <c:pt idx="39">
                        <c:v>0.45701828906663239</c:v>
                      </c:pt>
                      <c:pt idx="40">
                        <c:v>0.46565186528906</c:v>
                      </c:pt>
                      <c:pt idx="41">
                        <c:v>0.47518862224425584</c:v>
                      </c:pt>
                      <c:pt idx="42">
                        <c:v>0.4843909344130039</c:v>
                      </c:pt>
                      <c:pt idx="43">
                        <c:v>0.49327609160670688</c:v>
                      </c:pt>
                      <c:pt idx="44">
                        <c:v>0.50707914380920449</c:v>
                      </c:pt>
                      <c:pt idx="45">
                        <c:v>0.5101583399609565</c:v>
                      </c:pt>
                      <c:pt idx="46">
                        <c:v>0.51719567293302693</c:v>
                      </c:pt>
                      <c:pt idx="47">
                        <c:v>0.53068066889261378</c:v>
                      </c:pt>
                      <c:pt idx="48">
                        <c:v>0.52015015227707284</c:v>
                      </c:pt>
                      <c:pt idx="49">
                        <c:v>0.52112695966864042</c:v>
                      </c:pt>
                      <c:pt idx="50">
                        <c:v>0.52403366539742313</c:v>
                      </c:pt>
                      <c:pt idx="51">
                        <c:v>0.52785482319818222</c:v>
                      </c:pt>
                      <c:pt idx="52">
                        <c:v>0.52880054526992226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'Comparision graph'!$B$3:$B$55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269.64318511963302</c:v>
                      </c:pt>
                      <c:pt idx="1">
                        <c:v>262.00130236596402</c:v>
                      </c:pt>
                      <c:pt idx="2">
                        <c:v>256.53937987343602</c:v>
                      </c:pt>
                      <c:pt idx="3">
                        <c:v>252.17144479136999</c:v>
                      </c:pt>
                      <c:pt idx="4">
                        <c:v>247.81152426908801</c:v>
                      </c:pt>
                      <c:pt idx="5">
                        <c:v>234.74378454191699</c:v>
                      </c:pt>
                      <c:pt idx="6">
                        <c:v>230.38386401963501</c:v>
                      </c:pt>
                      <c:pt idx="7">
                        <c:v>226.03195805713699</c:v>
                      </c:pt>
                      <c:pt idx="8">
                        <c:v>217.32814613214001</c:v>
                      </c:pt>
                      <c:pt idx="9">
                        <c:v>212.968225609857</c:v>
                      </c:pt>
                      <c:pt idx="10">
                        <c:v>206.44437394600101</c:v>
                      </c:pt>
                      <c:pt idx="11">
                        <c:v>196.64256733065</c:v>
                      </c:pt>
                      <c:pt idx="12">
                        <c:v>202.040373344909</c:v>
                      </c:pt>
                      <c:pt idx="13">
                        <c:v>209.60611778063401</c:v>
                      </c:pt>
                      <c:pt idx="14">
                        <c:v>215.04399659381201</c:v>
                      </c:pt>
                      <c:pt idx="15">
                        <c:v>221.547811858209</c:v>
                      </c:pt>
                      <c:pt idx="16">
                        <c:v>224.797715850461</c:v>
                      </c:pt>
                      <c:pt idx="17">
                        <c:v>231.297523834966</c:v>
                      </c:pt>
                      <c:pt idx="18">
                        <c:v>235.621378838222</c:v>
                      </c:pt>
                      <c:pt idx="19">
                        <c:v>242.113172262944</c:v>
                      </c:pt>
                      <c:pt idx="20">
                        <c:v>246.441034546092</c:v>
                      </c:pt>
                      <c:pt idx="21">
                        <c:v>248.58092200831501</c:v>
                      </c:pt>
                      <c:pt idx="22">
                        <c:v>258.33063398507198</c:v>
                      </c:pt>
                      <c:pt idx="23">
                        <c:v>262.65849626822001</c:v>
                      </c:pt>
                      <c:pt idx="24">
                        <c:v>265.90038570068901</c:v>
                      </c:pt>
                      <c:pt idx="25">
                        <c:v>270.23626254362</c:v>
                      </c:pt>
                      <c:pt idx="26">
                        <c:v>272.39618640530199</c:v>
                      </c:pt>
                      <c:pt idx="27">
                        <c:v>275.64609039755499</c:v>
                      </c:pt>
                      <c:pt idx="28">
                        <c:v>277.80601425923697</c:v>
                      </c:pt>
                      <c:pt idx="29">
                        <c:v>279.95391628124401</c:v>
                      </c:pt>
                      <c:pt idx="30">
                        <c:v>288.61765540732301</c:v>
                      </c:pt>
                      <c:pt idx="31">
                        <c:v>292.94151041057899</c:v>
                      </c:pt>
                      <c:pt idx="32">
                        <c:v>292.91746673122799</c:v>
                      </c:pt>
                      <c:pt idx="33">
                        <c:v>300.50324756641203</c:v>
                      </c:pt>
                      <c:pt idx="34">
                        <c:v>304.83511712945102</c:v>
                      </c:pt>
                      <c:pt idx="35">
                        <c:v>310.24494498338601</c:v>
                      </c:pt>
                      <c:pt idx="36">
                        <c:v>316.73273112821602</c:v>
                      </c:pt>
                      <c:pt idx="37">
                        <c:v>323.224524552937</c:v>
                      </c:pt>
                      <c:pt idx="38">
                        <c:v>330.81431266801297</c:v>
                      </c:pt>
                      <c:pt idx="39">
                        <c:v>337.30610609273498</c:v>
                      </c:pt>
                      <c:pt idx="40">
                        <c:v>342.70791938688598</c:v>
                      </c:pt>
                      <c:pt idx="41">
                        <c:v>345.93377969978701</c:v>
                      </c:pt>
                      <c:pt idx="42">
                        <c:v>351.33158571404698</c:v>
                      </c:pt>
                      <c:pt idx="43">
                        <c:v>354.55744602694801</c:v>
                      </c:pt>
                      <c:pt idx="44">
                        <c:v>362.10716134310599</c:v>
                      </c:pt>
                      <c:pt idx="45">
                        <c:v>365.35305805546699</c:v>
                      </c:pt>
                      <c:pt idx="46">
                        <c:v>365.325007096224</c:v>
                      </c:pt>
                      <c:pt idx="47">
                        <c:v>366.354878028418</c:v>
                      </c:pt>
                      <c:pt idx="48">
                        <c:v>371.82882236062102</c:v>
                      </c:pt>
                      <c:pt idx="49">
                        <c:v>379.42662503548098</c:v>
                      </c:pt>
                      <c:pt idx="50">
                        <c:v>388.102386001235</c:v>
                      </c:pt>
                      <c:pt idx="51">
                        <c:v>392.43024828438303</c:v>
                      </c:pt>
                      <c:pt idx="52">
                        <c:v>396.77013240720601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5E-4321-A92C-85C792284B8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51</xdr:col>
      <xdr:colOff>579120</xdr:colOff>
      <xdr:row>29</xdr:row>
      <xdr:rowOff>33492</xdr:rowOff>
    </xdr:from>
    <xdr:to>
      <xdr:col>59</xdr:col>
      <xdr:colOff>22320</xdr:colOff>
      <xdr:row>52</xdr:row>
      <xdr:rowOff>147252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DFD82E-D3BC-29ED-F734-B23425AF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79</xdr:row>
      <xdr:rowOff>125730</xdr:rowOff>
    </xdr:from>
    <xdr:to>
      <xdr:col>14</xdr:col>
      <xdr:colOff>37560</xdr:colOff>
      <xdr:row>103</xdr:row>
      <xdr:rowOff>56610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73"/>
  <sheetViews>
    <sheetView tabSelected="1" topLeftCell="AR37" zoomScaleNormal="100" workbookViewId="0">
      <selection activeCell="BL35" sqref="BL35"/>
    </sheetView>
  </sheetViews>
  <sheetFormatPr defaultRowHeight="14.5" x14ac:dyDescent="0.35"/>
  <cols>
    <col min="1" max="2" width="12.36328125" style="3" customWidth="1"/>
    <col min="3" max="3" width="12" style="3" customWidth="1"/>
    <col min="4" max="4" width="9.08984375" style="3" customWidth="1"/>
    <col min="5" max="6" width="13.08984375" style="3" customWidth="1"/>
    <col min="7" max="7" width="11.36328125" customWidth="1"/>
    <col min="8" max="8" width="11.1796875" customWidth="1"/>
    <col min="9" max="9" width="8.90625" style="6"/>
    <col min="11" max="12" width="8.90625" style="3"/>
    <col min="13" max="13" width="7.08984375" style="3" customWidth="1"/>
    <col min="14" max="14" width="8.90625" style="3"/>
    <col min="15" max="15" width="11.90625" style="3" customWidth="1"/>
    <col min="16" max="16" width="13.453125" style="3" customWidth="1"/>
    <col min="17" max="17" width="12.453125" style="3" customWidth="1"/>
    <col min="18" max="18" width="15.54296875" style="3" customWidth="1"/>
    <col min="19" max="19" width="8.90625" style="6"/>
    <col min="20" max="20" width="9.08984375" customWidth="1"/>
    <col min="22" max="22" width="14.1796875" customWidth="1"/>
    <col min="23" max="23" width="8.90625" style="6"/>
    <col min="26" max="26" width="8.9062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1796875" customWidth="1"/>
    <col min="39" max="39" width="8.90625" style="6"/>
    <col min="41" max="43" width="21.54296875" style="3" customWidth="1"/>
    <col min="45" max="45" width="13.453125" style="3" customWidth="1"/>
  </cols>
  <sheetData>
    <row r="1" spans="1:45" ht="23.5" x14ac:dyDescent="0.55000000000000004">
      <c r="C1" s="13" t="s">
        <v>26</v>
      </c>
      <c r="D1" s="2"/>
      <c r="E1" s="2"/>
      <c r="F1" s="2"/>
      <c r="G1" s="1"/>
      <c r="H1" s="1"/>
      <c r="I1" t="s">
        <v>0</v>
      </c>
      <c r="S1"/>
      <c r="W1"/>
      <c r="Z1"/>
      <c r="AE1"/>
      <c r="AH1"/>
      <c r="AM1"/>
    </row>
    <row r="2" spans="1:45" x14ac:dyDescent="0.35">
      <c r="I2"/>
      <c r="L2" s="4" t="s">
        <v>1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5" x14ac:dyDescent="0.35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5" x14ac:dyDescent="0.35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5" x14ac:dyDescent="0.35">
      <c r="I5"/>
      <c r="S5"/>
      <c r="W5"/>
      <c r="Z5"/>
      <c r="AE5"/>
      <c r="AH5"/>
      <c r="AM5"/>
      <c r="AO5" s="5"/>
    </row>
    <row r="6" spans="1:45" ht="42" customHeight="1" x14ac:dyDescent="0.45">
      <c r="A6" s="3" t="s">
        <v>4</v>
      </c>
      <c r="B6" s="5" t="s">
        <v>27</v>
      </c>
      <c r="C6" s="5" t="s">
        <v>28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3</v>
      </c>
      <c r="AP6" s="5" t="s">
        <v>10</v>
      </c>
      <c r="AQ6" s="5" t="s">
        <v>11</v>
      </c>
      <c r="AR6" s="9" t="s">
        <v>12</v>
      </c>
      <c r="AS6" s="10" t="s">
        <v>13</v>
      </c>
    </row>
    <row r="7" spans="1:45" x14ac:dyDescent="0.35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</f>
        <v>-5458.6852262485172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-9.3924718513837977</v>
      </c>
      <c r="AI7">
        <f>($AG$12+($AG$13*G7)+($AG$14*H7)) + (2*($AG$15 + ($AG$16*G7) + ($AG$17*H7))*AB7) + (3*($AG$18 + ($AG$19*G7)+($AG$20*H7))*AC7)</f>
        <v>-2098.9492418882751</v>
      </c>
      <c r="AJ7">
        <f>AC7</f>
        <v>1.720647273489843E-3</v>
      </c>
      <c r="AK7">
        <f>1-AB7</f>
        <v>0.95851931445250882</v>
      </c>
      <c r="AL7">
        <f>AI7*AJ7*AK7</f>
        <v>-3.461741666839194</v>
      </c>
      <c r="AN7">
        <f t="shared" ref="AN7:AN60" si="4">(R7-V7)+Y7-AD7-AL7</f>
        <v>-9.6330431638970637</v>
      </c>
      <c r="AO7" s="3">
        <f t="shared" ref="AO7:AO38" si="5">-AS7*A7*18*2</f>
        <v>-37.476426239999995</v>
      </c>
      <c r="AP7" s="3">
        <f>(AO7-AN7)^2</f>
        <v>775.25398112261519</v>
      </c>
      <c r="AQ7" s="3">
        <f>STDEV(AP7:AP60)</f>
        <v>696.37526648375353</v>
      </c>
      <c r="AR7">
        <f>-AN7/(A7*18*2)</f>
        <v>0.26213218292562113</v>
      </c>
      <c r="AS7">
        <v>1.0198</v>
      </c>
    </row>
    <row r="8" spans="1:45" x14ac:dyDescent="0.35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</f>
        <v>-5396.4271174758724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-9.2870914477117434</v>
      </c>
      <c r="AI8">
        <f t="shared" ref="AI8:AI60" si="23">($AG$12+($AG$13*G8)+($AG$14*H8)) + (2*($AG$15 + ($AG$16*G8) + ($AG$17*H8))*AB8) + (3*($AG$18 + ($AG$19*G8)+($AG$20*H8))*AC8)</f>
        <v>-2107.8821328385261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-3.4771132208495343</v>
      </c>
      <c r="AN8">
        <f t="shared" si="4"/>
        <v>-9.7253106521915704</v>
      </c>
      <c r="AO8" s="3">
        <f t="shared" si="5"/>
        <v>-37.211804999999998</v>
      </c>
      <c r="AP8" s="3">
        <f t="shared" ref="AP8:AP60" si="27">(AO8-AN8)^2</f>
        <v>755.50737153210468</v>
      </c>
      <c r="AR8">
        <f t="shared" ref="AR8:AR60" si="28">-AN8/(A8*18*2)</f>
        <v>0.26461702234933154</v>
      </c>
      <c r="AS8">
        <v>1.0125</v>
      </c>
    </row>
    <row r="9" spans="1:45" x14ac:dyDescent="0.35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-5336.711626463316</v>
      </c>
      <c r="AB9">
        <f t="shared" si="3"/>
        <v>4.1496265246557557E-2</v>
      </c>
      <c r="AC9">
        <f t="shared" si="21"/>
        <v>1.7219400294126604E-3</v>
      </c>
      <c r="AD9">
        <f t="shared" si="22"/>
        <v>-9.1894973750391298</v>
      </c>
      <c r="AF9" s="12" t="s">
        <v>14</v>
      </c>
      <c r="AG9">
        <v>-13416.833252535587</v>
      </c>
      <c r="AI9">
        <f t="shared" si="23"/>
        <v>-2115.6509980045712</v>
      </c>
      <c r="AJ9">
        <f t="shared" si="24"/>
        <v>1.7219400294126604E-3</v>
      </c>
      <c r="AK9">
        <f t="shared" si="25"/>
        <v>0.95850373475344242</v>
      </c>
      <c r="AL9">
        <f t="shared" si="26"/>
        <v>-3.4918522456460366</v>
      </c>
      <c r="AN9">
        <f t="shared" si="4"/>
        <v>-9.8149428102742302</v>
      </c>
      <c r="AO9" s="3">
        <f t="shared" si="5"/>
        <v>-37.163918880000004</v>
      </c>
      <c r="AP9" s="3">
        <f t="shared" si="27"/>
        <v>747.96649206243296</v>
      </c>
      <c r="AR9">
        <f t="shared" si="28"/>
        <v>0.26697737983293701</v>
      </c>
      <c r="AS9">
        <v>1.0108999999999999</v>
      </c>
    </row>
    <row r="10" spans="1:45" x14ac:dyDescent="0.35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-5279.3255318686042</v>
      </c>
      <c r="AB10">
        <f t="shared" si="3"/>
        <v>4.1507949688495409E-2</v>
      </c>
      <c r="AC10">
        <f t="shared" si="21"/>
        <v>1.722909887342666E-3</v>
      </c>
      <c r="AD10">
        <f t="shared" si="22"/>
        <v>-9.0958021573569976</v>
      </c>
      <c r="AF10" s="12" t="s">
        <v>15</v>
      </c>
      <c r="AG10">
        <v>-13655.825694281422</v>
      </c>
      <c r="AI10">
        <f t="shared" si="23"/>
        <v>-2123.1091965005203</v>
      </c>
      <c r="AJ10">
        <f t="shared" si="24"/>
        <v>1.722909887342666E-3</v>
      </c>
      <c r="AK10">
        <f t="shared" si="25"/>
        <v>0.95849205031150464</v>
      </c>
      <c r="AL10">
        <f t="shared" si="26"/>
        <v>-3.5060928253858354</v>
      </c>
      <c r="AN10">
        <f t="shared" si="4"/>
        <v>-9.9011763502075905</v>
      </c>
      <c r="AO10" s="3">
        <f t="shared" si="5"/>
        <v>-36.483485399999999</v>
      </c>
      <c r="AP10" s="3">
        <f t="shared" si="27"/>
        <v>706.61915441867529</v>
      </c>
      <c r="AR10">
        <f t="shared" si="28"/>
        <v>0.26924393185967233</v>
      </c>
      <c r="AS10">
        <v>0.99209999999999998</v>
      </c>
    </row>
    <row r="11" spans="1:45" x14ac:dyDescent="0.35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-5224.0941049460207</v>
      </c>
      <c r="AB11">
        <f t="shared" si="3"/>
        <v>4.1519633845563168E-2</v>
      </c>
      <c r="AC11">
        <f t="shared" si="21"/>
        <v>1.7238799946696346E-3</v>
      </c>
      <c r="AD11">
        <f t="shared" si="22"/>
        <v>-9.0057113177880161</v>
      </c>
      <c r="AF11" s="12" t="s">
        <v>16</v>
      </c>
      <c r="AG11">
        <v>1438.1189196350169</v>
      </c>
      <c r="AI11">
        <f t="shared" si="23"/>
        <v>-2130.281240745348</v>
      </c>
      <c r="AJ11">
        <f t="shared" si="24"/>
        <v>1.7238799946696346E-3</v>
      </c>
      <c r="AK11">
        <f t="shared" si="25"/>
        <v>0.95848036615443688</v>
      </c>
      <c r="AL11">
        <f t="shared" si="26"/>
        <v>-3.5198746192250447</v>
      </c>
      <c r="AN11">
        <f t="shared" si="4"/>
        <v>-9.9842660901270701</v>
      </c>
      <c r="AO11" s="3">
        <f t="shared" si="5"/>
        <v>-36.324990000000007</v>
      </c>
      <c r="AP11" s="3">
        <f t="shared" si="27"/>
        <v>693.83373609615171</v>
      </c>
      <c r="AR11">
        <f t="shared" si="28"/>
        <v>0.2714236883203679</v>
      </c>
      <c r="AS11">
        <v>0.98750000000000004</v>
      </c>
    </row>
    <row r="12" spans="1:45" x14ac:dyDescent="0.35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-5170.911470422413</v>
      </c>
      <c r="AB12">
        <f t="shared" si="3"/>
        <v>4.1554684607650147E-2</v>
      </c>
      <c r="AC12">
        <f t="shared" si="21"/>
        <v>1.7267918128412761E-3</v>
      </c>
      <c r="AD12">
        <f t="shared" si="22"/>
        <v>-8.9290875920524666</v>
      </c>
      <c r="AF12" s="12" t="s">
        <v>17</v>
      </c>
      <c r="AG12">
        <v>-17830.20198400821</v>
      </c>
      <c r="AI12">
        <f t="shared" si="23"/>
        <v>-2134.9311879159332</v>
      </c>
      <c r="AJ12">
        <f t="shared" si="24"/>
        <v>1.7267918128412761E-3</v>
      </c>
      <c r="AK12">
        <f t="shared" si="25"/>
        <v>0.95844531539234989</v>
      </c>
      <c r="AL12">
        <f t="shared" si="26"/>
        <v>-3.5333869566037843</v>
      </c>
      <c r="AN12">
        <f t="shared" si="4"/>
        <v>-10.067730318384713</v>
      </c>
      <c r="AO12" s="3">
        <f t="shared" si="5"/>
        <v>-36.316486080000004</v>
      </c>
      <c r="AP12" s="3">
        <f t="shared" si="27"/>
        <v>688.99717903293197</v>
      </c>
      <c r="AR12">
        <f t="shared" si="28"/>
        <v>0.27345181921451694</v>
      </c>
      <c r="AS12">
        <v>0.98640000000000005</v>
      </c>
    </row>
    <row r="13" spans="1:45" x14ac:dyDescent="0.35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-5119.6051410869959</v>
      </c>
      <c r="AB13">
        <f t="shared" si="3"/>
        <v>4.1597520946770793E-2</v>
      </c>
      <c r="AC13">
        <f t="shared" si="21"/>
        <v>1.730353748917035E-3</v>
      </c>
      <c r="AD13">
        <f t="shared" si="22"/>
        <v>-8.8587279488548099</v>
      </c>
      <c r="AF13" s="12" t="s">
        <v>18</v>
      </c>
      <c r="AG13">
        <v>1813.1971523054374</v>
      </c>
      <c r="AI13">
        <f t="shared" si="23"/>
        <v>-2138.6761671439881</v>
      </c>
      <c r="AJ13">
        <f t="shared" si="24"/>
        <v>1.730353748917035E-3</v>
      </c>
      <c r="AK13">
        <f t="shared" si="25"/>
        <v>0.95840247905322917</v>
      </c>
      <c r="AL13">
        <f t="shared" si="26"/>
        <v>-3.5467277786267704</v>
      </c>
      <c r="AN13">
        <f t="shared" si="4"/>
        <v>-10.149646758774594</v>
      </c>
      <c r="AO13" s="3">
        <f t="shared" si="5"/>
        <v>-35.8985232</v>
      </c>
      <c r="AP13" s="3">
        <f t="shared" si="27"/>
        <v>663.00463798549276</v>
      </c>
      <c r="AR13">
        <f t="shared" si="28"/>
        <v>0.27538057451473252</v>
      </c>
      <c r="AS13">
        <v>0.97399999999999998</v>
      </c>
    </row>
    <row r="14" spans="1:45" x14ac:dyDescent="0.35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-5462.7659207483302</v>
      </c>
      <c r="AB14">
        <f t="shared" si="3"/>
        <v>8.5203771289899408E-2</v>
      </c>
      <c r="AC14">
        <f t="shared" si="21"/>
        <v>7.2596826420214863E-3</v>
      </c>
      <c r="AD14">
        <f t="shared" si="22"/>
        <v>-39.657946932283174</v>
      </c>
      <c r="AF14" s="12" t="s">
        <v>19</v>
      </c>
      <c r="AG14">
        <v>1840.7964060279808</v>
      </c>
      <c r="AI14">
        <f t="shared" si="23"/>
        <v>1600.92153646408</v>
      </c>
      <c r="AJ14">
        <f t="shared" si="24"/>
        <v>7.2596826420214863E-3</v>
      </c>
      <c r="AK14">
        <f t="shared" si="25"/>
        <v>0.91479622871010058</v>
      </c>
      <c r="AL14">
        <f t="shared" si="26"/>
        <v>10.631928527822005</v>
      </c>
      <c r="AN14">
        <f t="shared" si="4"/>
        <v>-37.016665460191589</v>
      </c>
      <c r="AO14" s="3">
        <f t="shared" si="5"/>
        <v>-92.419002000000006</v>
      </c>
      <c r="AP14" s="3">
        <f t="shared" si="27"/>
        <v>3069.4188940701906</v>
      </c>
      <c r="AR14">
        <f t="shared" si="28"/>
        <v>0.46802034921599645</v>
      </c>
      <c r="AS14">
        <v>1.1685000000000001</v>
      </c>
    </row>
    <row r="15" spans="1:45" x14ac:dyDescent="0.35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-5402.8044744744757</v>
      </c>
      <c r="AB15">
        <f t="shared" si="3"/>
        <v>8.5203771289899408E-2</v>
      </c>
      <c r="AC15">
        <f t="shared" si="21"/>
        <v>7.2596826420214863E-3</v>
      </c>
      <c r="AD15">
        <f t="shared" si="22"/>
        <v>-39.222645861578371</v>
      </c>
      <c r="AF15" s="12" t="s">
        <v>20</v>
      </c>
      <c r="AG15">
        <v>216895.32398083445</v>
      </c>
      <c r="AI15">
        <f t="shared" si="23"/>
        <v>1505.3486415632251</v>
      </c>
      <c r="AJ15">
        <f t="shared" si="24"/>
        <v>7.2596826420214863E-3</v>
      </c>
      <c r="AK15">
        <f t="shared" si="25"/>
        <v>0.91479622871010058</v>
      </c>
      <c r="AL15">
        <f t="shared" si="26"/>
        <v>9.9972164793931828</v>
      </c>
      <c r="AN15">
        <f t="shared" si="4"/>
        <v>-36.817254482467568</v>
      </c>
      <c r="AO15" s="3">
        <f t="shared" si="5"/>
        <v>-91.588535999999991</v>
      </c>
      <c r="AP15" s="3">
        <f t="shared" si="27"/>
        <v>2999.8932790727886</v>
      </c>
      <c r="AR15">
        <f t="shared" si="28"/>
        <v>0.46549909576780923</v>
      </c>
      <c r="AS15">
        <v>1.1579999999999999</v>
      </c>
    </row>
    <row r="16" spans="1:45" x14ac:dyDescent="0.35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-5345.2271290361632</v>
      </c>
      <c r="AB16">
        <f t="shared" si="3"/>
        <v>8.5239247423694348E-2</v>
      </c>
      <c r="AC16">
        <f t="shared" si="21"/>
        <v>7.2657293013577836E-3</v>
      </c>
      <c r="AD16">
        <f t="shared" si="22"/>
        <v>-38.836973373850597</v>
      </c>
      <c r="AF16" s="12" t="s">
        <v>21</v>
      </c>
      <c r="AG16">
        <v>15369.795724328189</v>
      </c>
      <c r="AI16">
        <f t="shared" si="23"/>
        <v>1415.6780383281698</v>
      </c>
      <c r="AJ16">
        <f t="shared" si="24"/>
        <v>7.2657293013577836E-3</v>
      </c>
      <c r="AK16">
        <f t="shared" si="25"/>
        <v>0.91476075257630562</v>
      </c>
      <c r="AL16">
        <f t="shared" si="26"/>
        <v>9.4091681819309798</v>
      </c>
      <c r="AN16">
        <f t="shared" si="4"/>
        <v>-36.668584368228466</v>
      </c>
      <c r="AO16" s="3">
        <f t="shared" si="5"/>
        <v>-90.941810399999994</v>
      </c>
      <c r="AP16" s="3">
        <f t="shared" si="27"/>
        <v>2945.5830638957627</v>
      </c>
      <c r="AR16">
        <f t="shared" si="28"/>
        <v>0.46340845678177717</v>
      </c>
      <c r="AS16">
        <v>1.1493</v>
      </c>
    </row>
    <row r="17" spans="1:51" x14ac:dyDescent="0.35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-5289.947562377426</v>
      </c>
      <c r="AB17">
        <f t="shared" si="3"/>
        <v>8.5239247423694348E-2</v>
      </c>
      <c r="AC17">
        <f t="shared" si="21"/>
        <v>7.2657293013577836E-3</v>
      </c>
      <c r="AD17">
        <f t="shared" si="22"/>
        <v>-38.43532700661185</v>
      </c>
      <c r="AF17" s="12" t="s">
        <v>22</v>
      </c>
      <c r="AG17">
        <v>-25218.751243210219</v>
      </c>
      <c r="AI17">
        <f t="shared" si="23"/>
        <v>1327.338993028633</v>
      </c>
      <c r="AJ17">
        <f t="shared" si="24"/>
        <v>7.2657293013577836E-3</v>
      </c>
      <c r="AK17">
        <f t="shared" si="25"/>
        <v>0.91476075257630562</v>
      </c>
      <c r="AL17">
        <f t="shared" si="26"/>
        <v>8.8220311975668277</v>
      </c>
      <c r="AN17">
        <f t="shared" si="4"/>
        <v>-36.483093751103063</v>
      </c>
      <c r="AO17" s="3">
        <f t="shared" si="5"/>
        <v>-89.596634400000013</v>
      </c>
      <c r="AP17" s="3">
        <f t="shared" si="27"/>
        <v>2821.0482002620288</v>
      </c>
      <c r="AR17">
        <f t="shared" si="28"/>
        <v>0.46106427245858689</v>
      </c>
      <c r="AS17">
        <v>1.1323000000000001</v>
      </c>
    </row>
    <row r="18" spans="1:51" x14ac:dyDescent="0.35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-5236.699772936714</v>
      </c>
      <c r="AB18">
        <f t="shared" si="3"/>
        <v>8.5274720806040968E-2</v>
      </c>
      <c r="AC18">
        <f t="shared" si="21"/>
        <v>7.2717780085482363E-3</v>
      </c>
      <c r="AD18">
        <f t="shared" si="22"/>
        <v>-38.080118246210738</v>
      </c>
      <c r="AF18" s="12" t="s">
        <v>23</v>
      </c>
      <c r="AG18">
        <v>-200587.74425701541</v>
      </c>
      <c r="AI18">
        <f t="shared" si="23"/>
        <v>1244.2311742942943</v>
      </c>
      <c r="AJ18">
        <f t="shared" si="24"/>
        <v>7.2717780085482363E-3</v>
      </c>
      <c r="AK18">
        <f t="shared" si="25"/>
        <v>0.91472527919395907</v>
      </c>
      <c r="AL18">
        <f t="shared" si="26"/>
        <v>8.2762265836053768</v>
      </c>
      <c r="AN18">
        <f t="shared" si="4"/>
        <v>-36.346235079513853</v>
      </c>
      <c r="AO18" s="3">
        <f t="shared" si="5"/>
        <v>-88.869506399999992</v>
      </c>
      <c r="AP18" s="3">
        <f t="shared" si="27"/>
        <v>2758.6940302054018</v>
      </c>
      <c r="AR18">
        <f t="shared" si="28"/>
        <v>0.45912580313670176</v>
      </c>
      <c r="AS18">
        <v>1.1226</v>
      </c>
    </row>
    <row r="19" spans="1:51" x14ac:dyDescent="0.35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-5185.3421170903375</v>
      </c>
      <c r="AB19">
        <f t="shared" si="3"/>
        <v>8.5345659317669659E-2</v>
      </c>
      <c r="AC19">
        <f t="shared" si="21"/>
        <v>7.2838815643677338E-3</v>
      </c>
      <c r="AD19">
        <f t="shared" si="22"/>
        <v>-37.769417851613866</v>
      </c>
      <c r="AF19" s="12" t="s">
        <v>24</v>
      </c>
      <c r="AG19">
        <v>-92.366098417896566</v>
      </c>
      <c r="AI19">
        <f t="shared" si="23"/>
        <v>1165.943072048025</v>
      </c>
      <c r="AJ19">
        <f t="shared" si="24"/>
        <v>7.2838815643677338E-3</v>
      </c>
      <c r="AK19">
        <f t="shared" si="25"/>
        <v>0.91465434068233031</v>
      </c>
      <c r="AL19">
        <f t="shared" si="26"/>
        <v>7.7677854482516029</v>
      </c>
      <c r="AN19">
        <f t="shared" si="4"/>
        <v>-36.256063189821646</v>
      </c>
      <c r="AO19" s="3">
        <f t="shared" si="5"/>
        <v>-88.094584799999993</v>
      </c>
      <c r="AP19" s="3">
        <f t="shared" si="27"/>
        <v>2687.2323227289276</v>
      </c>
      <c r="AR19">
        <f t="shared" si="28"/>
        <v>0.45757058899769859</v>
      </c>
      <c r="AS19">
        <v>1.1117999999999999</v>
      </c>
    </row>
    <row r="20" spans="1:51" x14ac:dyDescent="0.35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-5135.8252293749711</v>
      </c>
      <c r="AB20">
        <f t="shared" si="3"/>
        <v>8.5381124447591689E-2</v>
      </c>
      <c r="AC20">
        <f t="shared" si="21"/>
        <v>7.2899364119351391E-3</v>
      </c>
      <c r="AD20">
        <f t="shared" si="22"/>
        <v>-37.439839344955736</v>
      </c>
      <c r="AF20" s="12" t="s">
        <v>25</v>
      </c>
      <c r="AG20">
        <v>6619.3581745571764</v>
      </c>
      <c r="AI20">
        <f t="shared" si="23"/>
        <v>1088.3735317139826</v>
      </c>
      <c r="AJ20">
        <f t="shared" si="24"/>
        <v>7.2899364119351391E-3</v>
      </c>
      <c r="AK20">
        <f t="shared" si="25"/>
        <v>0.91461887555240828</v>
      </c>
      <c r="AL20">
        <f t="shared" si="26"/>
        <v>7.2567451547234638</v>
      </c>
      <c r="AN20">
        <f t="shared" si="4"/>
        <v>-36.128433085885696</v>
      </c>
      <c r="AO20" s="3">
        <f t="shared" si="5"/>
        <v>-86.739422399999995</v>
      </c>
      <c r="AP20" s="3">
        <f t="shared" si="27"/>
        <v>2561.4722393533916</v>
      </c>
      <c r="AR20">
        <f t="shared" si="28"/>
        <v>0.45575276372345469</v>
      </c>
      <c r="AS20">
        <v>1.0942000000000001</v>
      </c>
    </row>
    <row r="21" spans="1:51" x14ac:dyDescent="0.35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-5295.5765615219962</v>
      </c>
      <c r="AB21">
        <f t="shared" si="3"/>
        <v>0.14312573132076645</v>
      </c>
      <c r="AC21">
        <f t="shared" si="21"/>
        <v>2.0484974966104224E-2</v>
      </c>
      <c r="AD21">
        <f t="shared" si="22"/>
        <v>-108.47975329386638</v>
      </c>
      <c r="AI21">
        <f t="shared" si="23"/>
        <v>3625.5629229791393</v>
      </c>
      <c r="AJ21">
        <f t="shared" si="24"/>
        <v>2.0484974966104224E-2</v>
      </c>
      <c r="AK21">
        <f t="shared" si="25"/>
        <v>0.85687426867923355</v>
      </c>
      <c r="AL21">
        <f t="shared" si="26"/>
        <v>63.639679807390543</v>
      </c>
      <c r="AN21">
        <f t="shared" si="4"/>
        <v>-167.90443705858718</v>
      </c>
      <c r="AO21" s="3">
        <f t="shared" si="5"/>
        <v>-203.54040000000001</v>
      </c>
      <c r="AP21" s="3">
        <f t="shared" si="27"/>
        <v>1269.9218547617484</v>
      </c>
      <c r="AR21">
        <f t="shared" si="28"/>
        <v>1.1837594265269824</v>
      </c>
      <c r="AS21">
        <v>1.4350000000000001</v>
      </c>
    </row>
    <row r="22" spans="1:51" x14ac:dyDescent="0.35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-5244.3467193806609</v>
      </c>
      <c r="AB22">
        <f t="shared" si="3"/>
        <v>0.14312573132076645</v>
      </c>
      <c r="AC22">
        <f t="shared" si="21"/>
        <v>2.0484974966104224E-2</v>
      </c>
      <c r="AD22">
        <f t="shared" si="22"/>
        <v>-107.43031126008366</v>
      </c>
      <c r="AI22">
        <f t="shared" si="23"/>
        <v>3420.5524661331874</v>
      </c>
      <c r="AJ22">
        <f t="shared" si="24"/>
        <v>2.0484974966104224E-2</v>
      </c>
      <c r="AK22">
        <f t="shared" si="25"/>
        <v>0.85687426867923355</v>
      </c>
      <c r="AL22">
        <f t="shared" si="26"/>
        <v>60.041121429558657</v>
      </c>
      <c r="AN22">
        <f t="shared" si="4"/>
        <v>-165.35532071453801</v>
      </c>
      <c r="AO22" s="3">
        <f t="shared" si="5"/>
        <v>-200.43410399999999</v>
      </c>
      <c r="AP22" s="3">
        <f t="shared" si="27"/>
        <v>1230.5210367884069</v>
      </c>
      <c r="AR22">
        <f t="shared" si="28"/>
        <v>1.1657876530917795</v>
      </c>
      <c r="AS22">
        <v>1.4131</v>
      </c>
    </row>
    <row r="23" spans="1:51" x14ac:dyDescent="0.35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-5147.799327661709</v>
      </c>
      <c r="AB23">
        <f t="shared" si="3"/>
        <v>0.14318798098920574</v>
      </c>
      <c r="AC23">
        <f t="shared" si="21"/>
        <v>2.0502797899765144E-2</v>
      </c>
      <c r="AD23">
        <f t="shared" si="22"/>
        <v>-105.5442892435949</v>
      </c>
      <c r="AI23">
        <f t="shared" si="23"/>
        <v>3034.355549833499</v>
      </c>
      <c r="AJ23">
        <f t="shared" si="24"/>
        <v>2.0502797899765144E-2</v>
      </c>
      <c r="AK23">
        <f t="shared" si="25"/>
        <v>0.85681201901079429</v>
      </c>
      <c r="AL23">
        <f t="shared" si="26"/>
        <v>53.304656435625411</v>
      </c>
      <c r="AN23">
        <f t="shared" si="4"/>
        <v>-160.73960638215655</v>
      </c>
      <c r="AO23" s="3">
        <f t="shared" si="5"/>
        <v>-194.36267519999998</v>
      </c>
      <c r="AP23" s="3">
        <f t="shared" si="27"/>
        <v>1130.5107567294353</v>
      </c>
      <c r="AR23">
        <f t="shared" si="28"/>
        <v>1.1326709959845294</v>
      </c>
      <c r="AS23">
        <v>1.3695999999999999</v>
      </c>
    </row>
    <row r="24" spans="1:51" x14ac:dyDescent="0.35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-5102.1961071473606</v>
      </c>
      <c r="AB24">
        <f t="shared" si="3"/>
        <v>0.14325022161375167</v>
      </c>
      <c r="AC24">
        <f t="shared" si="21"/>
        <v>2.0520625992388967E-2</v>
      </c>
      <c r="AD24">
        <f t="shared" si="22"/>
        <v>-104.70025805459393</v>
      </c>
      <c r="AI24">
        <f t="shared" si="23"/>
        <v>2851.7916401147631</v>
      </c>
      <c r="AJ24">
        <f t="shared" si="24"/>
        <v>2.0520625992388967E-2</v>
      </c>
      <c r="AK24">
        <f t="shared" si="25"/>
        <v>0.85674977838624833</v>
      </c>
      <c r="AL24">
        <f t="shared" si="26"/>
        <v>50.137467947976887</v>
      </c>
      <c r="AN24">
        <f t="shared" si="4"/>
        <v>-158.65134094316886</v>
      </c>
      <c r="AO24" s="3">
        <f t="shared" si="5"/>
        <v>-190.75550399999997</v>
      </c>
      <c r="AP24" s="3">
        <f t="shared" si="27"/>
        <v>1030.6772855795996</v>
      </c>
      <c r="AR24">
        <f t="shared" si="28"/>
        <v>1.1173888673594832</v>
      </c>
      <c r="AS24">
        <v>1.3434999999999999</v>
      </c>
    </row>
    <row r="25" spans="1:51" x14ac:dyDescent="0.35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-5058.2650199636873</v>
      </c>
      <c r="AB25">
        <f t="shared" si="3"/>
        <v>0.14331245319637506</v>
      </c>
      <c r="AC25">
        <f t="shared" si="21"/>
        <v>2.0538459241163192E-2</v>
      </c>
      <c r="AD25">
        <f t="shared" si="22"/>
        <v>-103.88896994352571</v>
      </c>
      <c r="AI25">
        <f t="shared" si="23"/>
        <v>2675.4894174417786</v>
      </c>
      <c r="AJ25">
        <f t="shared" si="24"/>
        <v>2.0538459241163192E-2</v>
      </c>
      <c r="AK25">
        <f t="shared" si="25"/>
        <v>0.85668754680362491</v>
      </c>
      <c r="AL25">
        <f t="shared" si="26"/>
        <v>47.075349372594616</v>
      </c>
      <c r="AN25">
        <f t="shared" si="4"/>
        <v>-156.63556558731159</v>
      </c>
      <c r="AO25" s="3">
        <f t="shared" si="5"/>
        <v>-187.45709760000003</v>
      </c>
      <c r="AP25" s="3">
        <f t="shared" si="27"/>
        <v>949.96683560917813</v>
      </c>
      <c r="AR25">
        <f t="shared" si="28"/>
        <v>1.1026325222962183</v>
      </c>
      <c r="AS25">
        <v>1.3196000000000001</v>
      </c>
    </row>
    <row r="26" spans="1:51" x14ac:dyDescent="0.35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-5015.7335052961089</v>
      </c>
      <c r="AB26">
        <f t="shared" si="3"/>
        <v>0.14343688924373443</v>
      </c>
      <c r="AC26">
        <f t="shared" si="21"/>
        <v>2.057414119591934E-2</v>
      </c>
      <c r="AD26">
        <f t="shared" si="22"/>
        <v>-103.19440933906559</v>
      </c>
      <c r="AI26">
        <f t="shared" si="23"/>
        <v>2504.7880648817591</v>
      </c>
      <c r="AJ26">
        <f t="shared" si="24"/>
        <v>2.057414119591934E-2</v>
      </c>
      <c r="AK26">
        <f t="shared" si="25"/>
        <v>0.85656311075626557</v>
      </c>
      <c r="AL26">
        <f t="shared" si="26"/>
        <v>44.142006268440959</v>
      </c>
      <c r="AN26">
        <f t="shared" si="4"/>
        <v>-154.86738318765373</v>
      </c>
      <c r="AO26" s="3">
        <f t="shared" si="5"/>
        <v>-186.96456000000001</v>
      </c>
      <c r="AP26" s="3">
        <f t="shared" si="27"/>
        <v>1030.2287593230194</v>
      </c>
      <c r="AR26">
        <f t="shared" si="28"/>
        <v>1.0890814570158489</v>
      </c>
      <c r="AS26">
        <v>1.3148</v>
      </c>
    </row>
    <row r="27" spans="1:51" x14ac:dyDescent="0.35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-5082.2490252070056</v>
      </c>
      <c r="AB27">
        <f t="shared" si="3"/>
        <v>0.21260300449937697</v>
      </c>
      <c r="AC27">
        <f t="shared" si="21"/>
        <v>4.5200037522162104E-2</v>
      </c>
      <c r="AD27">
        <f t="shared" si="22"/>
        <v>-229.71784663632843</v>
      </c>
      <c r="AI27">
        <f t="shared" si="23"/>
        <v>1729.1612299185872</v>
      </c>
      <c r="AJ27">
        <f t="shared" si="24"/>
        <v>4.5200037522162104E-2</v>
      </c>
      <c r="AK27">
        <f t="shared" si="25"/>
        <v>0.78739699550062303</v>
      </c>
      <c r="AL27">
        <f t="shared" si="26"/>
        <v>61.541494432055309</v>
      </c>
      <c r="AN27">
        <f t="shared" si="4"/>
        <v>-459.09284238632426</v>
      </c>
      <c r="AO27" s="3">
        <f t="shared" si="5"/>
        <v>-423.34997760000005</v>
      </c>
      <c r="AP27" s="3">
        <f t="shared" si="27"/>
        <v>1277.5523831334558</v>
      </c>
      <c r="AR27">
        <f t="shared" si="28"/>
        <v>2.0022890493288861</v>
      </c>
      <c r="AS27">
        <v>1.8464</v>
      </c>
    </row>
    <row r="28" spans="1:51" x14ac:dyDescent="0.35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-5049.580920332015</v>
      </c>
      <c r="AB28">
        <f t="shared" si="3"/>
        <v>0.21262928764886679</v>
      </c>
      <c r="AC28">
        <f t="shared" si="21"/>
        <v>4.5211213966064534E-2</v>
      </c>
      <c r="AD28">
        <f t="shared" si="22"/>
        <v>-228.29768342808779</v>
      </c>
      <c r="AI28">
        <f t="shared" si="23"/>
        <v>1398.4444627062003</v>
      </c>
      <c r="AJ28">
        <f t="shared" si="24"/>
        <v>4.5211213966064534E-2</v>
      </c>
      <c r="AK28">
        <f t="shared" si="25"/>
        <v>0.78737071235113321</v>
      </c>
      <c r="AL28">
        <f t="shared" si="26"/>
        <v>49.781806050994454</v>
      </c>
      <c r="AN28">
        <f t="shared" si="4"/>
        <v>-448.98077047344992</v>
      </c>
      <c r="AO28" s="3">
        <f t="shared" si="5"/>
        <v>-415.22972400000003</v>
      </c>
      <c r="AP28" s="3">
        <f t="shared" si="27"/>
        <v>1139.1331380529741</v>
      </c>
      <c r="AR28">
        <f t="shared" si="28"/>
        <v>1.9578788176933977</v>
      </c>
      <c r="AS28">
        <v>1.8107</v>
      </c>
    </row>
    <row r="29" spans="1:51" x14ac:dyDescent="0.35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-5018.2812897269387</v>
      </c>
      <c r="AB29">
        <f t="shared" si="3"/>
        <v>0.21265556904376298</v>
      </c>
      <c r="AC29">
        <f t="shared" si="21"/>
        <v>4.5222391045326646E-2</v>
      </c>
      <c r="AD29">
        <f t="shared" si="22"/>
        <v>-226.93867885947776</v>
      </c>
      <c r="AI29">
        <f t="shared" si="23"/>
        <v>1080.66563598024</v>
      </c>
      <c r="AJ29">
        <f t="shared" si="24"/>
        <v>4.5222391045326646E-2</v>
      </c>
      <c r="AK29">
        <f t="shared" si="25"/>
        <v>0.78734443095623696</v>
      </c>
      <c r="AL29">
        <f t="shared" si="26"/>
        <v>38.477745930544586</v>
      </c>
      <c r="AN29">
        <f t="shared" si="4"/>
        <v>-439.26321752035653</v>
      </c>
      <c r="AO29" s="3">
        <f t="shared" si="5"/>
        <v>-405.57021480000003</v>
      </c>
      <c r="AP29" s="3">
        <f t="shared" si="27"/>
        <v>1135.2184323139506</v>
      </c>
      <c r="AR29">
        <f t="shared" si="28"/>
        <v>1.91520264357748</v>
      </c>
      <c r="AS29">
        <v>1.7683</v>
      </c>
    </row>
    <row r="30" spans="1:51" x14ac:dyDescent="0.35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-4988.2418502207393</v>
      </c>
      <c r="AB30">
        <f t="shared" si="3"/>
        <v>0.21268184868424117</v>
      </c>
      <c r="AC30">
        <f t="shared" si="21"/>
        <v>4.5233568759746455E-2</v>
      </c>
      <c r="AD30">
        <f t="shared" si="22"/>
        <v>-225.63598072220469</v>
      </c>
      <c r="AI30">
        <f t="shared" si="23"/>
        <v>774.83765640241472</v>
      </c>
      <c r="AJ30">
        <f t="shared" si="24"/>
        <v>4.5233568759746455E-2</v>
      </c>
      <c r="AK30">
        <f t="shared" si="25"/>
        <v>0.78731815131575877</v>
      </c>
      <c r="AL30">
        <f t="shared" si="26"/>
        <v>27.594455966747155</v>
      </c>
      <c r="AN30">
        <f t="shared" si="4"/>
        <v>-429.91017763432524</v>
      </c>
      <c r="AO30" s="3">
        <f t="shared" si="5"/>
        <v>-396.04528800000003</v>
      </c>
      <c r="AP30" s="3">
        <f t="shared" si="27"/>
        <v>1146.830749945027</v>
      </c>
      <c r="AR30">
        <f t="shared" si="28"/>
        <v>1.8741289043834364</v>
      </c>
      <c r="AS30">
        <v>1.7264999999999999</v>
      </c>
    </row>
    <row r="31" spans="1:51" x14ac:dyDescent="0.35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-4959.3415519032405</v>
      </c>
      <c r="AB31">
        <f t="shared" si="3"/>
        <v>0.21276067708092444</v>
      </c>
      <c r="AC31">
        <f t="shared" si="21"/>
        <v>4.526710571193341E-2</v>
      </c>
      <c r="AD31">
        <f t="shared" si="22"/>
        <v>-224.49503829158789</v>
      </c>
      <c r="AI31">
        <f t="shared" si="23"/>
        <v>476.51415476013062</v>
      </c>
      <c r="AJ31">
        <f t="shared" si="24"/>
        <v>4.526710571193341E-2</v>
      </c>
      <c r="AK31">
        <f t="shared" si="25"/>
        <v>0.7872393229190755</v>
      </c>
      <c r="AL31">
        <f t="shared" si="26"/>
        <v>16.981080172460068</v>
      </c>
      <c r="AN31">
        <f t="shared" si="4"/>
        <v>-421.12069617207447</v>
      </c>
      <c r="AO31" s="3">
        <f t="shared" si="5"/>
        <v>-386.63865000000004</v>
      </c>
      <c r="AP31" s="3">
        <f t="shared" si="27"/>
        <v>1189.0115082130731</v>
      </c>
      <c r="AR31">
        <f t="shared" si="28"/>
        <v>1.8349485671985817</v>
      </c>
      <c r="AS31">
        <v>1.6847000000000001</v>
      </c>
      <c r="AU31" t="s">
        <v>41</v>
      </c>
      <c r="AX31">
        <v>0</v>
      </c>
      <c r="AY31">
        <v>0</v>
      </c>
    </row>
    <row r="32" spans="1:51" x14ac:dyDescent="0.35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-4931.5453435660675</v>
      </c>
      <c r="AB32">
        <f t="shared" si="3"/>
        <v>0.2128657570586385</v>
      </c>
      <c r="AC32">
        <f t="shared" si="21"/>
        <v>4.5311830528147308E-2</v>
      </c>
      <c r="AD32">
        <f t="shared" si="22"/>
        <v>-223.45734684953965</v>
      </c>
      <c r="AI32">
        <f t="shared" si="23"/>
        <v>186.49221734568346</v>
      </c>
      <c r="AJ32">
        <f t="shared" si="24"/>
        <v>4.5311830528147308E-2</v>
      </c>
      <c r="AK32">
        <f t="shared" si="25"/>
        <v>0.78713424294136147</v>
      </c>
      <c r="AL32">
        <f t="shared" si="26"/>
        <v>6.6515234426658205</v>
      </c>
      <c r="AN32">
        <f t="shared" si="4"/>
        <v>-412.74012438268761</v>
      </c>
      <c r="AO32" s="3">
        <f t="shared" si="5"/>
        <v>-377.71845119999995</v>
      </c>
      <c r="AP32" s="3">
        <f t="shared" si="27"/>
        <v>1226.5175925149842</v>
      </c>
      <c r="AR32">
        <f t="shared" si="28"/>
        <v>1.7973041942427743</v>
      </c>
      <c r="AS32">
        <v>1.6448</v>
      </c>
      <c r="AU32">
        <v>2.0022890493288861</v>
      </c>
      <c r="AV32">
        <v>1.8464</v>
      </c>
      <c r="AX32">
        <f>AX31+0.1</f>
        <v>0.1</v>
      </c>
      <c r="AY32">
        <f>AY31+0.1</f>
        <v>0.1</v>
      </c>
    </row>
    <row r="33" spans="1:51" x14ac:dyDescent="0.35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-4904.7975312941226</v>
      </c>
      <c r="AB33">
        <f t="shared" si="3"/>
        <v>0.21299706758929771</v>
      </c>
      <c r="AC33">
        <f t="shared" si="21"/>
        <v>4.5367750801639857E-2</v>
      </c>
      <c r="AD33">
        <f t="shared" si="22"/>
        <v>-222.51963213225011</v>
      </c>
      <c r="AI33">
        <f t="shared" si="23"/>
        <v>-96.044078662034735</v>
      </c>
      <c r="AJ33">
        <f t="shared" si="24"/>
        <v>4.5367750801639857E-2</v>
      </c>
      <c r="AK33">
        <f t="shared" si="25"/>
        <v>0.78700293241070229</v>
      </c>
      <c r="AL33">
        <f t="shared" si="26"/>
        <v>-3.4292108890269453</v>
      </c>
      <c r="AN33">
        <f t="shared" si="4"/>
        <v>-404.73733238263191</v>
      </c>
      <c r="AO33" s="3">
        <f t="shared" si="5"/>
        <v>-368.70664320000003</v>
      </c>
      <c r="AP33" s="3">
        <f t="shared" si="27"/>
        <v>1298.2105629754255</v>
      </c>
      <c r="AR33">
        <f t="shared" si="28"/>
        <v>1.7610751374209477</v>
      </c>
      <c r="AS33">
        <v>1.6043000000000001</v>
      </c>
      <c r="AU33">
        <v>1.9578788176933977</v>
      </c>
      <c r="AV33">
        <v>1.8107</v>
      </c>
      <c r="AX33">
        <f t="shared" ref="AX33:AY73" si="29">AX32+0.1</f>
        <v>0.2</v>
      </c>
      <c r="AY33">
        <f t="shared" si="29"/>
        <v>0.2</v>
      </c>
    </row>
    <row r="34" spans="1:51" x14ac:dyDescent="0.35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-5060.9310759494538</v>
      </c>
      <c r="AB34">
        <f t="shared" si="3"/>
        <v>0.23897214975812275</v>
      </c>
      <c r="AC34">
        <f t="shared" si="21"/>
        <v>5.7107688360018651E-2</v>
      </c>
      <c r="AD34">
        <f t="shared" si="22"/>
        <v>-289.01807469685531</v>
      </c>
      <c r="AI34">
        <f t="shared" si="23"/>
        <v>-225.52656588023092</v>
      </c>
      <c r="AJ34">
        <f t="shared" si="24"/>
        <v>5.7107688360018651E-2</v>
      </c>
      <c r="AK34">
        <f t="shared" si="25"/>
        <v>0.76102785024187725</v>
      </c>
      <c r="AL34">
        <f t="shared" si="26"/>
        <v>-9.8015066317918471</v>
      </c>
      <c r="AN34">
        <f t="shared" si="4"/>
        <v>-591.63171608036077</v>
      </c>
      <c r="AO34" s="3">
        <f t="shared" si="5"/>
        <v>-540.21028679999995</v>
      </c>
      <c r="AP34" s="3">
        <f t="shared" si="27"/>
        <v>2644.1633892351497</v>
      </c>
      <c r="AR34">
        <f t="shared" si="28"/>
        <v>2.2187409660544861</v>
      </c>
      <c r="AS34">
        <v>2.0259</v>
      </c>
      <c r="AU34">
        <v>1.91520264357748</v>
      </c>
      <c r="AV34">
        <v>1.7683</v>
      </c>
      <c r="AX34">
        <f t="shared" si="29"/>
        <v>0.30000000000000004</v>
      </c>
      <c r="AY34">
        <f t="shared" si="29"/>
        <v>0.30000000000000004</v>
      </c>
    </row>
    <row r="35" spans="1:51" x14ac:dyDescent="0.35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-5037.5876303067871</v>
      </c>
      <c r="AB35">
        <f t="shared" si="3"/>
        <v>0.23899670201869946</v>
      </c>
      <c r="AC35">
        <f t="shared" si="21"/>
        <v>5.7119423575815023E-2</v>
      </c>
      <c r="AD35">
        <f t="shared" si="22"/>
        <v>-287.74410165577962</v>
      </c>
      <c r="AI35">
        <f t="shared" si="23"/>
        <v>-601.78636045389794</v>
      </c>
      <c r="AJ35">
        <f t="shared" si="24"/>
        <v>5.7119423575815023E-2</v>
      </c>
      <c r="AK35">
        <f t="shared" si="25"/>
        <v>0.76100329798130051</v>
      </c>
      <c r="AL35">
        <f t="shared" si="26"/>
        <v>-26.158491472746711</v>
      </c>
      <c r="AN35">
        <f t="shared" si="4"/>
        <v>-576.82889488785133</v>
      </c>
      <c r="AO35" s="3">
        <f t="shared" si="5"/>
        <v>-527.29551360000005</v>
      </c>
      <c r="AP35" s="3">
        <f t="shared" si="27"/>
        <v>2453.5558618076557</v>
      </c>
      <c r="AR35">
        <f t="shared" si="28"/>
        <v>2.1629353210037623</v>
      </c>
      <c r="AS35">
        <v>1.9772000000000001</v>
      </c>
      <c r="AU35">
        <v>1.8741289043834364</v>
      </c>
      <c r="AV35">
        <v>1.7264999999999999</v>
      </c>
      <c r="AX35">
        <f t="shared" si="29"/>
        <v>0.4</v>
      </c>
      <c r="AY35">
        <f t="shared" si="29"/>
        <v>0.4</v>
      </c>
    </row>
    <row r="36" spans="1:51" x14ac:dyDescent="0.35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-5015.246643269209</v>
      </c>
      <c r="AB36">
        <f t="shared" si="3"/>
        <v>0.23902125269511842</v>
      </c>
      <c r="AC36">
        <f t="shared" si="21"/>
        <v>5.7131159239943656E-2</v>
      </c>
      <c r="AD36">
        <f t="shared" si="22"/>
        <v>-286.52685460420605</v>
      </c>
      <c r="AI36">
        <f t="shared" si="23"/>
        <v>-963.31990813802622</v>
      </c>
      <c r="AJ36">
        <f t="shared" si="24"/>
        <v>5.7131159239943656E-2</v>
      </c>
      <c r="AK36">
        <f t="shared" si="25"/>
        <v>0.76097874730488158</v>
      </c>
      <c r="AL36">
        <f t="shared" si="26"/>
        <v>-41.88090906244269</v>
      </c>
      <c r="AN36">
        <f t="shared" si="4"/>
        <v>-562.60396717843935</v>
      </c>
      <c r="AO36" s="3">
        <f t="shared" si="5"/>
        <v>-513.39035520000004</v>
      </c>
      <c r="AP36" s="3">
        <f t="shared" si="27"/>
        <v>2421.9796039643843</v>
      </c>
      <c r="AR36">
        <f t="shared" si="28"/>
        <v>2.1093113749735282</v>
      </c>
      <c r="AS36">
        <v>1.9248000000000001</v>
      </c>
      <c r="AU36">
        <v>1.8349485671985817</v>
      </c>
      <c r="AV36">
        <v>1.6847000000000001</v>
      </c>
      <c r="AX36">
        <f t="shared" si="29"/>
        <v>0.5</v>
      </c>
      <c r="AY36">
        <f t="shared" si="29"/>
        <v>0.5</v>
      </c>
    </row>
    <row r="37" spans="1:51" x14ac:dyDescent="0.35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-4993.8599422241805</v>
      </c>
      <c r="AB37">
        <f t="shared" si="3"/>
        <v>0.23907034929609675</v>
      </c>
      <c r="AC37">
        <f t="shared" si="21"/>
        <v>5.7154631912557707E-2</v>
      </c>
      <c r="AD37">
        <f t="shared" si="22"/>
        <v>-285.42222682068973</v>
      </c>
      <c r="AI37">
        <f t="shared" si="23"/>
        <v>-1313.5075749286989</v>
      </c>
      <c r="AJ37">
        <f t="shared" si="24"/>
        <v>5.7154631912557707E-2</v>
      </c>
      <c r="AK37">
        <f t="shared" si="25"/>
        <v>0.76092965070390328</v>
      </c>
      <c r="AL37">
        <f t="shared" si="26"/>
        <v>-57.125303595450355</v>
      </c>
      <c r="AN37">
        <f t="shared" si="4"/>
        <v>-549.02484276087534</v>
      </c>
      <c r="AO37" s="3">
        <f t="shared" si="5"/>
        <v>-500.82945119999999</v>
      </c>
      <c r="AP37" s="3">
        <f t="shared" si="27"/>
        <v>2322.7957677060949</v>
      </c>
      <c r="AR37">
        <f t="shared" si="28"/>
        <v>2.0578451054771261</v>
      </c>
      <c r="AS37">
        <v>1.8772</v>
      </c>
      <c r="AU37">
        <v>1.7973041942427743</v>
      </c>
      <c r="AV37">
        <v>1.6448</v>
      </c>
      <c r="AX37">
        <f t="shared" si="29"/>
        <v>0.6</v>
      </c>
      <c r="AY37">
        <f t="shared" si="29"/>
        <v>0.6</v>
      </c>
    </row>
    <row r="38" spans="1:51" x14ac:dyDescent="0.35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-4973.3812851626008</v>
      </c>
      <c r="AB38">
        <f t="shared" si="3"/>
        <v>0.23914398232021392</v>
      </c>
      <c r="AC38">
        <f t="shared" si="21"/>
        <v>5.7189844279970786E-2</v>
      </c>
      <c r="AD38">
        <f t="shared" si="22"/>
        <v>-284.42690124337014</v>
      </c>
      <c r="AI38">
        <f t="shared" si="23"/>
        <v>-1653.4618394590143</v>
      </c>
      <c r="AJ38">
        <f t="shared" si="24"/>
        <v>5.7189844279970786E-2</v>
      </c>
      <c r="AK38">
        <f t="shared" si="25"/>
        <v>0.76085601767978606</v>
      </c>
      <c r="AL38">
        <f t="shared" si="26"/>
        <v>-71.947477172892931</v>
      </c>
      <c r="AN38">
        <f t="shared" si="4"/>
        <v>-536.03934998423108</v>
      </c>
      <c r="AO38" s="3">
        <f t="shared" si="5"/>
        <v>-487.7670599999999</v>
      </c>
      <c r="AP38" s="3">
        <f t="shared" si="27"/>
        <v>2330.213980321706</v>
      </c>
      <c r="AR38">
        <f t="shared" si="28"/>
        <v>2.0083601219323466</v>
      </c>
      <c r="AS38">
        <v>1.8274999999999999</v>
      </c>
      <c r="AU38">
        <v>1.7610751374209477</v>
      </c>
      <c r="AV38">
        <v>1.6043000000000001</v>
      </c>
      <c r="AX38">
        <f t="shared" si="29"/>
        <v>0.7</v>
      </c>
      <c r="AY38">
        <f t="shared" si="29"/>
        <v>0.7</v>
      </c>
    </row>
    <row r="39" spans="1:51" x14ac:dyDescent="0.35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0">D39*A39</f>
        <v>314.47869199999997</v>
      </c>
      <c r="F39" s="3">
        <v>1.7999999999999999E-2</v>
      </c>
      <c r="G39">
        <f t="shared" ref="G39:G60" si="31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2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-4953.7707849277695</v>
      </c>
      <c r="AB39">
        <f t="shared" si="3"/>
        <v>0.23924213752108503</v>
      </c>
      <c r="AC39">
        <f t="shared" si="21"/>
        <v>5.7236800365657758E-2</v>
      </c>
      <c r="AD39">
        <f t="shared" si="22"/>
        <v>-283.5379894741385</v>
      </c>
      <c r="AI39">
        <f t="shared" si="23"/>
        <v>-1984.1824502940653</v>
      </c>
      <c r="AJ39">
        <f t="shared" si="24"/>
        <v>5.7236800365657758E-2</v>
      </c>
      <c r="AK39">
        <f t="shared" si="25"/>
        <v>0.76075786247891497</v>
      </c>
      <c r="AL39">
        <f t="shared" si="26"/>
        <v>-86.397942764463664</v>
      </c>
      <c r="AN39">
        <f t="shared" si="4"/>
        <v>-523.60033445769216</v>
      </c>
      <c r="AO39" s="3">
        <f t="shared" ref="AO39:AO60" si="33">-AS39*A39*18*2</f>
        <v>-476.25340320000004</v>
      </c>
      <c r="AP39" s="3">
        <f t="shared" si="27"/>
        <v>2241.7318995206233</v>
      </c>
      <c r="AR39">
        <f t="shared" si="28"/>
        <v>1.9606974568530458</v>
      </c>
      <c r="AS39">
        <v>1.7834000000000001</v>
      </c>
      <c r="AU39">
        <v>2.2187409660544861</v>
      </c>
      <c r="AV39">
        <v>2.0259</v>
      </c>
      <c r="AX39">
        <f t="shared" si="29"/>
        <v>0.79999999999999993</v>
      </c>
      <c r="AY39">
        <f t="shared" si="29"/>
        <v>0.79999999999999993</v>
      </c>
    </row>
    <row r="40" spans="1:51" x14ac:dyDescent="0.35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0"/>
        <v>314.73305599999998</v>
      </c>
      <c r="F40" s="3">
        <v>1.7999999999999999E-2</v>
      </c>
      <c r="G40">
        <f t="shared" si="31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2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-4935.050581430608</v>
      </c>
      <c r="AB40">
        <f t="shared" si="3"/>
        <v>0.23938932284669046</v>
      </c>
      <c r="AC40">
        <f t="shared" si="21"/>
        <v>5.7307247892996994E-2</v>
      </c>
      <c r="AD40">
        <f t="shared" si="22"/>
        <v>-282.81416703452282</v>
      </c>
      <c r="AI40">
        <f t="shared" si="23"/>
        <v>-2308.9414020464501</v>
      </c>
      <c r="AJ40">
        <f t="shared" si="24"/>
        <v>5.7307247892996994E-2</v>
      </c>
      <c r="AK40">
        <f t="shared" si="25"/>
        <v>0.76061067715330954</v>
      </c>
      <c r="AL40">
        <f t="shared" si="26"/>
        <v>-100.64330298353734</v>
      </c>
      <c r="AN40">
        <f t="shared" si="4"/>
        <v>-511.76417160067996</v>
      </c>
      <c r="AO40" s="3">
        <f t="shared" si="33"/>
        <v>-464.37120000000004</v>
      </c>
      <c r="AP40" s="3">
        <f t="shared" si="27"/>
        <v>2246.0937571428531</v>
      </c>
      <c r="AR40">
        <f t="shared" si="28"/>
        <v>1.9148264322942108</v>
      </c>
      <c r="AS40">
        <v>1.7375</v>
      </c>
      <c r="AU40">
        <v>2.1629353210037623</v>
      </c>
      <c r="AV40">
        <v>1.9772000000000001</v>
      </c>
      <c r="AX40">
        <f t="shared" si="29"/>
        <v>0.89999999999999991</v>
      </c>
      <c r="AY40">
        <f t="shared" si="29"/>
        <v>0.89999999999999991</v>
      </c>
    </row>
    <row r="41" spans="1:51" x14ac:dyDescent="0.35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0"/>
        <v>360.00984800000003</v>
      </c>
      <c r="F41" s="3">
        <v>1.7999999999999999E-2</v>
      </c>
      <c r="G41">
        <f t="shared" si="31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2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-5098.3360558780514</v>
      </c>
      <c r="AB41">
        <f t="shared" si="3"/>
        <v>0.26471120670885023</v>
      </c>
      <c r="AC41">
        <f t="shared" si="21"/>
        <v>7.0072022957255634E-2</v>
      </c>
      <c r="AD41">
        <f t="shared" si="22"/>
        <v>-357.25072115129097</v>
      </c>
      <c r="AI41">
        <f t="shared" si="23"/>
        <v>-2788.8533863698394</v>
      </c>
      <c r="AJ41">
        <f t="shared" si="24"/>
        <v>7.0072022957255634E-2</v>
      </c>
      <c r="AK41">
        <f t="shared" si="25"/>
        <v>0.73528879329114982</v>
      </c>
      <c r="AL41">
        <f t="shared" si="26"/>
        <v>-143.69057606568708</v>
      </c>
      <c r="AN41">
        <f t="shared" si="4"/>
        <v>-724.76823018573509</v>
      </c>
      <c r="AO41" s="3">
        <f t="shared" si="33"/>
        <v>-677.4272208000001</v>
      </c>
      <c r="AP41" s="3">
        <f t="shared" si="27"/>
        <v>2241.1711696602488</v>
      </c>
      <c r="AR41">
        <f t="shared" si="28"/>
        <v>2.3707549268126047</v>
      </c>
      <c r="AS41">
        <v>2.2159</v>
      </c>
      <c r="AU41">
        <v>2.1093113749735282</v>
      </c>
      <c r="AV41">
        <v>1.9248000000000001</v>
      </c>
      <c r="AX41">
        <f t="shared" si="29"/>
        <v>0.99999999999999989</v>
      </c>
      <c r="AY41">
        <f t="shared" si="29"/>
        <v>0.99999999999999989</v>
      </c>
    </row>
    <row r="42" spans="1:51" x14ac:dyDescent="0.35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0"/>
        <v>360.05224199999998</v>
      </c>
      <c r="F42" s="3">
        <v>1.7999999999999999E-2</v>
      </c>
      <c r="G42">
        <f t="shared" si="31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2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-5085.2336657940923</v>
      </c>
      <c r="AB42">
        <f t="shared" si="3"/>
        <v>0.26473412629395154</v>
      </c>
      <c r="AC42">
        <f t="shared" si="21"/>
        <v>7.008415762462189E-2</v>
      </c>
      <c r="AD42">
        <f t="shared" si="22"/>
        <v>-356.39431779154694</v>
      </c>
      <c r="AI42">
        <f t="shared" si="23"/>
        <v>-3208.3946338541937</v>
      </c>
      <c r="AJ42">
        <f t="shared" si="24"/>
        <v>7.008415762462189E-2</v>
      </c>
      <c r="AK42">
        <f t="shared" si="25"/>
        <v>0.73526587370604846</v>
      </c>
      <c r="AL42">
        <f t="shared" si="26"/>
        <v>-165.33014563497065</v>
      </c>
      <c r="AN42">
        <f t="shared" si="4"/>
        <v>-704.32340183730503</v>
      </c>
      <c r="AO42" s="3">
        <f t="shared" si="33"/>
        <v>-659.65131000000008</v>
      </c>
      <c r="AP42" s="3">
        <f t="shared" si="27"/>
        <v>1995.5957891206074</v>
      </c>
      <c r="AR42">
        <f t="shared" si="28"/>
        <v>2.3036075520929167</v>
      </c>
      <c r="AS42">
        <v>2.1575000000000002</v>
      </c>
      <c r="AU42">
        <v>2.0578451054771261</v>
      </c>
      <c r="AV42">
        <v>1.8772</v>
      </c>
      <c r="AX42">
        <f t="shared" si="29"/>
        <v>1.0999999999999999</v>
      </c>
      <c r="AY42">
        <f t="shared" si="29"/>
        <v>1.0999999999999999</v>
      </c>
    </row>
    <row r="43" spans="1:51" x14ac:dyDescent="0.35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0"/>
        <v>360.09463599999998</v>
      </c>
      <c r="F43" s="3">
        <v>1.7999999999999999E-2</v>
      </c>
      <c r="G43">
        <f t="shared" si="31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2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-5072.7314509863918</v>
      </c>
      <c r="AB43">
        <f t="shared" si="3"/>
        <v>0.264757044450251</v>
      </c>
      <c r="AC43">
        <f t="shared" si="21"/>
        <v>7.0096292586032186E-2</v>
      </c>
      <c r="AD43">
        <f t="shared" si="22"/>
        <v>-355.57966799870968</v>
      </c>
      <c r="AI43">
        <f t="shared" si="23"/>
        <v>-3611.5076924433306</v>
      </c>
      <c r="AJ43">
        <f t="shared" si="24"/>
        <v>7.0096292586032186E-2</v>
      </c>
      <c r="AK43">
        <f t="shared" si="25"/>
        <v>0.73524295554974906</v>
      </c>
      <c r="AL43">
        <f t="shared" si="26"/>
        <v>-186.12918041551166</v>
      </c>
      <c r="AN43">
        <f t="shared" si="4"/>
        <v>-684.67740962811035</v>
      </c>
      <c r="AO43" s="3">
        <f t="shared" si="33"/>
        <v>-640.86210719999997</v>
      </c>
      <c r="AP43" s="3">
        <f t="shared" si="27"/>
        <v>1919.7807268667759</v>
      </c>
      <c r="AR43">
        <f t="shared" si="28"/>
        <v>2.2390884075952644</v>
      </c>
      <c r="AS43">
        <v>2.0958000000000001</v>
      </c>
      <c r="AU43">
        <v>2.0083601219323466</v>
      </c>
      <c r="AV43">
        <v>1.8274999999999999</v>
      </c>
      <c r="AX43">
        <f t="shared" si="29"/>
        <v>1.2</v>
      </c>
      <c r="AY43">
        <f t="shared" si="29"/>
        <v>1.2</v>
      </c>
    </row>
    <row r="44" spans="1:51" x14ac:dyDescent="0.35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0"/>
        <v>360.13702999999992</v>
      </c>
      <c r="F44" s="3">
        <v>1.7999999999999999E-2</v>
      </c>
      <c r="G44">
        <f t="shared" si="31"/>
        <v>2.9792939073439596E-3</v>
      </c>
      <c r="H44">
        <f t="shared" si="7"/>
        <v>5.8160689503847607</v>
      </c>
      <c r="J44">
        <f t="shared" si="8"/>
        <v>152.91</v>
      </c>
      <c r="K44" s="3">
        <f t="shared" si="32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-5060.7796711868523</v>
      </c>
      <c r="AB44">
        <f t="shared" si="3"/>
        <v>0.26477996117788216</v>
      </c>
      <c r="AC44">
        <f t="shared" si="21"/>
        <v>7.0108427841360788E-2</v>
      </c>
      <c r="AD44">
        <f t="shared" si="22"/>
        <v>-354.80330639842902</v>
      </c>
      <c r="AI44">
        <f t="shared" si="23"/>
        <v>-3999.4449500620831</v>
      </c>
      <c r="AJ44">
        <f t="shared" si="24"/>
        <v>7.0108427841360788E-2</v>
      </c>
      <c r="AK44">
        <f t="shared" si="25"/>
        <v>0.73522003882211784</v>
      </c>
      <c r="AL44">
        <f t="shared" si="26"/>
        <v>-206.15187404089892</v>
      </c>
      <c r="AN44">
        <f t="shared" si="4"/>
        <v>-665.76952530127005</v>
      </c>
      <c r="AO44" s="3">
        <f t="shared" si="33"/>
        <v>-623.62814400000002</v>
      </c>
      <c r="AP44" s="3">
        <f t="shared" si="27"/>
        <v>1775.8960179790313</v>
      </c>
      <c r="AR44">
        <f t="shared" si="28"/>
        <v>2.176997989998267</v>
      </c>
      <c r="AS44">
        <v>2.0392000000000001</v>
      </c>
      <c r="AU44">
        <v>1.9606974568530458</v>
      </c>
      <c r="AV44">
        <v>1.7834000000000001</v>
      </c>
      <c r="AX44">
        <f t="shared" si="29"/>
        <v>1.3</v>
      </c>
      <c r="AY44">
        <f t="shared" si="29"/>
        <v>1.3</v>
      </c>
    </row>
    <row r="45" spans="1:51" x14ac:dyDescent="0.35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0"/>
        <v>360.26421199999993</v>
      </c>
      <c r="F45" s="3">
        <v>1.7999999999999999E-2</v>
      </c>
      <c r="G45">
        <f t="shared" si="31"/>
        <v>2.8723251472066642E-3</v>
      </c>
      <c r="H45">
        <f t="shared" si="7"/>
        <v>5.852633421388556</v>
      </c>
      <c r="J45">
        <f t="shared" si="8"/>
        <v>152.964</v>
      </c>
      <c r="K45" s="3">
        <f t="shared" si="32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-5049.5350476490712</v>
      </c>
      <c r="AB45">
        <f t="shared" si="3"/>
        <v>0.2648487027901017</v>
      </c>
      <c r="AC45">
        <f t="shared" si="21"/>
        <v>7.0144835369599617E-2</v>
      </c>
      <c r="AD45">
        <f t="shared" si="22"/>
        <v>-354.19880461036746</v>
      </c>
      <c r="AI45">
        <f t="shared" si="23"/>
        <v>-4378.7504877340434</v>
      </c>
      <c r="AJ45">
        <f t="shared" si="24"/>
        <v>7.0144835369599617E-2</v>
      </c>
      <c r="AK45">
        <f t="shared" si="25"/>
        <v>0.73515129720989836</v>
      </c>
      <c r="AL45">
        <f t="shared" si="26"/>
        <v>-225.79931852728811</v>
      </c>
      <c r="AN45">
        <f t="shared" si="4"/>
        <v>-647.74225523986343</v>
      </c>
      <c r="AO45" s="3">
        <f t="shared" si="33"/>
        <v>-604.81965600000001</v>
      </c>
      <c r="AP45" s="3">
        <f t="shared" si="27"/>
        <v>1842.3495255059236</v>
      </c>
      <c r="AR45">
        <f t="shared" si="28"/>
        <v>2.1173029446139728</v>
      </c>
      <c r="AS45">
        <v>1.9770000000000001</v>
      </c>
      <c r="AU45">
        <v>1.9148264322942108</v>
      </c>
      <c r="AV45">
        <v>1.7375</v>
      </c>
      <c r="AX45">
        <f t="shared" si="29"/>
        <v>1.4000000000000001</v>
      </c>
      <c r="AY45">
        <f t="shared" si="29"/>
        <v>1.4000000000000001</v>
      </c>
    </row>
    <row r="46" spans="1:51" x14ac:dyDescent="0.35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0"/>
        <v>360.43378799999999</v>
      </c>
      <c r="F46" s="3">
        <v>1.7999999999999999E-2</v>
      </c>
      <c r="G46">
        <f t="shared" si="31"/>
        <v>2.772771384999307E-3</v>
      </c>
      <c r="H46">
        <f t="shared" si="7"/>
        <v>5.8879079589496817</v>
      </c>
      <c r="J46">
        <f t="shared" si="8"/>
        <v>153.036</v>
      </c>
      <c r="K46" s="3">
        <f t="shared" si="32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-5038.9002465758458</v>
      </c>
      <c r="AB46">
        <f t="shared" si="3"/>
        <v>0.26494033827980756</v>
      </c>
      <c r="AC46">
        <f t="shared" si="21"/>
        <v>7.0193382847818869E-2</v>
      </c>
      <c r="AD46">
        <f t="shared" si="22"/>
        <v>-353.69745413986726</v>
      </c>
      <c r="AI46">
        <f t="shared" si="23"/>
        <v>-4747.8715853010362</v>
      </c>
      <c r="AJ46">
        <f t="shared" si="24"/>
        <v>7.0193382847818869E-2</v>
      </c>
      <c r="AK46">
        <f t="shared" si="25"/>
        <v>0.73505966172019244</v>
      </c>
      <c r="AL46">
        <f t="shared" si="26"/>
        <v>-244.97272181784149</v>
      </c>
      <c r="AN46">
        <f t="shared" si="4"/>
        <v>-630.42520162199446</v>
      </c>
      <c r="AO46" s="3">
        <f t="shared" si="33"/>
        <v>-587.8418832000001</v>
      </c>
      <c r="AP46" s="3">
        <f t="shared" si="27"/>
        <v>1813.3390078289644</v>
      </c>
      <c r="AR46">
        <f t="shared" si="28"/>
        <v>2.0597284352113046</v>
      </c>
      <c r="AS46">
        <v>1.9206000000000001</v>
      </c>
      <c r="AU46">
        <v>2.3707549268126047</v>
      </c>
      <c r="AV46">
        <v>2.2159</v>
      </c>
      <c r="AX46">
        <f t="shared" si="29"/>
        <v>1.5000000000000002</v>
      </c>
      <c r="AY46">
        <f t="shared" si="29"/>
        <v>1.5000000000000002</v>
      </c>
    </row>
    <row r="47" spans="1:51" x14ac:dyDescent="0.35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0"/>
        <v>360.68815199999995</v>
      </c>
      <c r="F47" s="3">
        <v>1.7999999999999999E-2</v>
      </c>
      <c r="G47">
        <f t="shared" si="31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2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-5028.980530548024</v>
      </c>
      <c r="AB47">
        <f t="shared" si="3"/>
        <v>0.26507774868903244</v>
      </c>
      <c r="AC47">
        <f t="shared" si="21"/>
        <v>7.0266212850045848E-2</v>
      </c>
      <c r="AD47">
        <f t="shared" si="22"/>
        <v>-353.36741637822394</v>
      </c>
      <c r="AI47">
        <f t="shared" si="23"/>
        <v>-5110.5750843585993</v>
      </c>
      <c r="AJ47">
        <f t="shared" si="24"/>
        <v>7.0266212850045848E-2</v>
      </c>
      <c r="AK47">
        <f t="shared" si="25"/>
        <v>0.73492225131096756</v>
      </c>
      <c r="AL47">
        <f t="shared" si="26"/>
        <v>-263.91113653474537</v>
      </c>
      <c r="AN47">
        <f t="shared" si="4"/>
        <v>-613.85097167554954</v>
      </c>
      <c r="AO47" s="3">
        <f t="shared" si="33"/>
        <v>-572.17661279999993</v>
      </c>
      <c r="AP47" s="3">
        <f t="shared" si="27"/>
        <v>1736.752187688101</v>
      </c>
      <c r="AR47">
        <f t="shared" si="28"/>
        <v>2.0041626563089303</v>
      </c>
      <c r="AS47">
        <v>1.8681000000000001</v>
      </c>
      <c r="AU47">
        <v>2.3036075520929167</v>
      </c>
      <c r="AV47">
        <v>2.1575000000000002</v>
      </c>
      <c r="AX47">
        <f t="shared" si="29"/>
        <v>1.6000000000000003</v>
      </c>
      <c r="AY47">
        <f t="shared" si="29"/>
        <v>1.6000000000000003</v>
      </c>
    </row>
    <row r="48" spans="1:51" x14ac:dyDescent="0.35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0"/>
        <v>489.05718399999995</v>
      </c>
      <c r="F48" s="3">
        <v>1.7999999999999999E-2</v>
      </c>
      <c r="G48">
        <f t="shared" si="31"/>
        <v>3.3540164346805303E-3</v>
      </c>
      <c r="H48">
        <f t="shared" si="7"/>
        <v>5.697596715569115</v>
      </c>
      <c r="J48">
        <f t="shared" si="8"/>
        <v>207.648</v>
      </c>
      <c r="K48" s="3">
        <f t="shared" si="32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-5545.9245170122131</v>
      </c>
      <c r="AB48">
        <f t="shared" si="3"/>
        <v>0.32843411875309148</v>
      </c>
      <c r="AC48">
        <f t="shared" si="21"/>
        <v>0.1078689703611198</v>
      </c>
      <c r="AD48">
        <f t="shared" si="22"/>
        <v>-598.23316735059802</v>
      </c>
      <c r="AI48">
        <f t="shared" si="23"/>
        <v>-11920.472831881569</v>
      </c>
      <c r="AJ48">
        <f t="shared" si="24"/>
        <v>0.1078689703611198</v>
      </c>
      <c r="AK48">
        <f t="shared" si="25"/>
        <v>0.67156588124690852</v>
      </c>
      <c r="AL48">
        <f t="shared" si="26"/>
        <v>-863.53240453710248</v>
      </c>
      <c r="AN48">
        <f t="shared" si="4"/>
        <v>-1058.5775026218253</v>
      </c>
      <c r="AO48" s="3">
        <f t="shared" si="33"/>
        <v>-1105.9332479999998</v>
      </c>
      <c r="AP48" s="3">
        <f t="shared" si="27"/>
        <v>2242.5666203225014</v>
      </c>
      <c r="AR48">
        <f t="shared" si="28"/>
        <v>2.5489711016282972</v>
      </c>
      <c r="AS48">
        <v>2.6629999999999998</v>
      </c>
      <c r="AU48">
        <v>2.2390884075952644</v>
      </c>
      <c r="AV48">
        <v>2.0958000000000001</v>
      </c>
      <c r="AX48">
        <f t="shared" si="29"/>
        <v>1.7000000000000004</v>
      </c>
      <c r="AY48">
        <f t="shared" si="29"/>
        <v>1.7000000000000004</v>
      </c>
    </row>
    <row r="49" spans="1:51" x14ac:dyDescent="0.35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0"/>
        <v>489.09957800000001</v>
      </c>
      <c r="F49" s="3">
        <v>1.7999999999999999E-2</v>
      </c>
      <c r="G49">
        <f t="shared" si="31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2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-5562.8217407758666</v>
      </c>
      <c r="AB49">
        <f t="shared" si="3"/>
        <v>0.32845323793383008</v>
      </c>
      <c r="AC49">
        <f t="shared" si="21"/>
        <v>0.1078815295092172</v>
      </c>
      <c r="AD49">
        <f t="shared" si="22"/>
        <v>-600.12571778202664</v>
      </c>
      <c r="AI49">
        <f t="shared" si="23"/>
        <v>-12442.207327848635</v>
      </c>
      <c r="AJ49">
        <f t="shared" si="24"/>
        <v>0.1078815295092172</v>
      </c>
      <c r="AK49">
        <f t="shared" si="25"/>
        <v>0.67154676206616992</v>
      </c>
      <c r="AL49">
        <f t="shared" si="26"/>
        <v>-901.4067137148171</v>
      </c>
      <c r="AN49">
        <f t="shared" si="4"/>
        <v>-1019.3261891671947</v>
      </c>
      <c r="AO49" s="3">
        <f t="shared" si="33"/>
        <v>-1069.8952320000001</v>
      </c>
      <c r="AP49" s="3">
        <f t="shared" si="27"/>
        <v>2557.2280930261068</v>
      </c>
      <c r="AR49">
        <f t="shared" si="28"/>
        <v>2.454244289308781</v>
      </c>
      <c r="AS49">
        <v>2.5760000000000001</v>
      </c>
      <c r="AU49">
        <v>2.176997989998267</v>
      </c>
      <c r="AV49">
        <v>2.0392000000000001</v>
      </c>
      <c r="AX49">
        <f t="shared" si="29"/>
        <v>1.8000000000000005</v>
      </c>
      <c r="AY49">
        <f t="shared" si="29"/>
        <v>1.8000000000000005</v>
      </c>
    </row>
    <row r="50" spans="1:51" x14ac:dyDescent="0.35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0"/>
        <v>489.31154799999996</v>
      </c>
      <c r="F50" s="3">
        <v>1.7999999999999999E-2</v>
      </c>
      <c r="G50">
        <f t="shared" si="31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2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-5595.6869394533805</v>
      </c>
      <c r="AB50">
        <f t="shared" si="3"/>
        <v>0.32854881751041121</v>
      </c>
      <c r="AC50">
        <f t="shared" si="21"/>
        <v>0.10794432548748949</v>
      </c>
      <c r="AD50">
        <f t="shared" si="22"/>
        <v>-604.02265231844956</v>
      </c>
      <c r="AI50">
        <f t="shared" si="23"/>
        <v>-13436.128418662949</v>
      </c>
      <c r="AJ50">
        <f t="shared" si="24"/>
        <v>0.10794432548748949</v>
      </c>
      <c r="AK50">
        <f t="shared" si="25"/>
        <v>0.67145118248958879</v>
      </c>
      <c r="AL50">
        <f t="shared" si="26"/>
        <v>-973.8417870079262</v>
      </c>
      <c r="AN50">
        <f t="shared" si="4"/>
        <v>-945.57283108570334</v>
      </c>
      <c r="AO50" s="3">
        <f t="shared" si="33"/>
        <v>-994.32021599999985</v>
      </c>
      <c r="AP50" s="3">
        <f t="shared" si="27"/>
        <v>2376.3075359825825</v>
      </c>
      <c r="AR50">
        <f t="shared" si="28"/>
        <v>2.2756811622424946</v>
      </c>
      <c r="AS50">
        <v>2.3929999999999998</v>
      </c>
      <c r="AU50">
        <v>2.1173029446139728</v>
      </c>
      <c r="AV50">
        <v>1.9770000000000001</v>
      </c>
      <c r="AX50">
        <f t="shared" si="29"/>
        <v>1.9000000000000006</v>
      </c>
      <c r="AY50">
        <f t="shared" si="29"/>
        <v>1.9000000000000006</v>
      </c>
    </row>
    <row r="51" spans="1:51" x14ac:dyDescent="0.35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0"/>
        <v>489.48112399999997</v>
      </c>
      <c r="F51" s="3">
        <v>1.7999999999999999E-2</v>
      </c>
      <c r="G51">
        <f t="shared" si="31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2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-5611.7848833377766</v>
      </c>
      <c r="AB51">
        <f t="shared" si="3"/>
        <v>0.32862526158471816</v>
      </c>
      <c r="AC51">
        <f t="shared" si="21"/>
        <v>0.10799456255162444</v>
      </c>
      <c r="AD51">
        <f t="shared" si="22"/>
        <v>-606.04225360988198</v>
      </c>
      <c r="AI51">
        <f t="shared" si="23"/>
        <v>-13911.42030268431</v>
      </c>
      <c r="AJ51">
        <f t="shared" si="24"/>
        <v>0.10799456255162444</v>
      </c>
      <c r="AK51">
        <f t="shared" si="25"/>
        <v>0.67137473841528184</v>
      </c>
      <c r="AL51">
        <f t="shared" si="26"/>
        <v>-1008.645041452824</v>
      </c>
      <c r="AN51">
        <f t="shared" si="4"/>
        <v>-910.81399802966484</v>
      </c>
      <c r="AO51" s="3">
        <f t="shared" si="33"/>
        <v>-958.91839199999993</v>
      </c>
      <c r="AP51" s="3">
        <f t="shared" si="27"/>
        <v>2314.03271925321</v>
      </c>
      <c r="AR51">
        <f t="shared" si="28"/>
        <v>2.1912687367189814</v>
      </c>
      <c r="AS51">
        <v>2.3069999999999999</v>
      </c>
      <c r="AU51">
        <v>2.0597284352113046</v>
      </c>
      <c r="AV51">
        <v>1.9206000000000001</v>
      </c>
      <c r="AX51">
        <f t="shared" si="29"/>
        <v>2.0000000000000004</v>
      </c>
      <c r="AY51">
        <f t="shared" si="29"/>
        <v>2.0000000000000004</v>
      </c>
    </row>
    <row r="52" spans="1:51" x14ac:dyDescent="0.35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0"/>
        <v>488.93000199999994</v>
      </c>
      <c r="F52" s="3">
        <v>1.7999999999999999E-2</v>
      </c>
      <c r="G52">
        <f t="shared" si="31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2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-5622.8029309002695</v>
      </c>
      <c r="AB52">
        <f t="shared" si="3"/>
        <v>0.3283767546783572</v>
      </c>
      <c r="AC52">
        <f t="shared" si="21"/>
        <v>0.10783129301308998</v>
      </c>
      <c r="AD52">
        <f t="shared" si="22"/>
        <v>-606.31411039676811</v>
      </c>
      <c r="AI52">
        <f t="shared" si="23"/>
        <v>-14311.560410570957</v>
      </c>
      <c r="AJ52">
        <f t="shared" si="24"/>
        <v>0.10783129301308998</v>
      </c>
      <c r="AK52">
        <f t="shared" si="25"/>
        <v>0.67162324532164286</v>
      </c>
      <c r="AL52">
        <f t="shared" si="26"/>
        <v>-1036.4718704263273</v>
      </c>
      <c r="AN52">
        <f t="shared" si="4"/>
        <v>-876.01082277969272</v>
      </c>
      <c r="AO52" s="3">
        <f t="shared" si="33"/>
        <v>-919.64141999999993</v>
      </c>
      <c r="AP52" s="3">
        <f t="shared" si="27"/>
        <v>1903.6290138006791</v>
      </c>
      <c r="AR52">
        <f t="shared" si="28"/>
        <v>2.1099136361833501</v>
      </c>
      <c r="AS52">
        <v>2.2149999999999999</v>
      </c>
      <c r="AU52">
        <v>2.0041626563089303</v>
      </c>
      <c r="AV52">
        <v>1.8681000000000001</v>
      </c>
      <c r="AX52">
        <f t="shared" si="29"/>
        <v>2.1000000000000005</v>
      </c>
      <c r="AY52">
        <f t="shared" si="29"/>
        <v>2.1000000000000005</v>
      </c>
    </row>
    <row r="53" spans="1:51" x14ac:dyDescent="0.35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0"/>
        <v>490.15942799999993</v>
      </c>
      <c r="F53" s="3">
        <v>1.7999999999999999E-2</v>
      </c>
      <c r="G53">
        <f t="shared" si="31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2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-5645.0131981238301</v>
      </c>
      <c r="AB53">
        <f t="shared" si="3"/>
        <v>0.32893086389948334</v>
      </c>
      <c r="AC53">
        <f t="shared" si="21"/>
        <v>0.10819551322566043</v>
      </c>
      <c r="AD53">
        <f t="shared" si="22"/>
        <v>-610.76510013663449</v>
      </c>
      <c r="AI53">
        <f t="shared" si="23"/>
        <v>-14842.745528990301</v>
      </c>
      <c r="AJ53">
        <f t="shared" si="24"/>
        <v>0.10819551322566043</v>
      </c>
      <c r="AK53">
        <f t="shared" si="25"/>
        <v>0.67106913610051666</v>
      </c>
      <c r="AL53">
        <f t="shared" si="26"/>
        <v>-1077.6823204362415</v>
      </c>
      <c r="AN53">
        <f t="shared" si="4"/>
        <v>-845.31976910684421</v>
      </c>
      <c r="AO53" s="3">
        <f t="shared" si="33"/>
        <v>-885.74169600000005</v>
      </c>
      <c r="AP53" s="3">
        <f t="shared" si="27"/>
        <v>1633.9321737556354</v>
      </c>
      <c r="AR53">
        <f t="shared" si="28"/>
        <v>2.0308860662006869</v>
      </c>
      <c r="AS53">
        <v>2.1280000000000001</v>
      </c>
      <c r="AU53">
        <v>3.1132530014995976</v>
      </c>
      <c r="AV53">
        <v>3.0539999999999998</v>
      </c>
      <c r="AX53">
        <f t="shared" si="29"/>
        <v>2.2000000000000006</v>
      </c>
      <c r="AY53">
        <f t="shared" si="29"/>
        <v>2.2000000000000006</v>
      </c>
    </row>
    <row r="54" spans="1:51" x14ac:dyDescent="0.35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0"/>
        <v>786.06954800000005</v>
      </c>
      <c r="F54" s="3">
        <v>1.7999999999999999E-2</v>
      </c>
      <c r="G54">
        <f t="shared" si="31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2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-8191.8047094755038</v>
      </c>
      <c r="AB54">
        <f t="shared" si="3"/>
        <v>0.44011138809248657</v>
      </c>
      <c r="AC54">
        <f t="shared" si="21"/>
        <v>0.19369803392869533</v>
      </c>
      <c r="AD54">
        <f t="shared" si="22"/>
        <v>-1586.7364665532323</v>
      </c>
      <c r="AI54">
        <f t="shared" si="23"/>
        <v>-37495.256277599299</v>
      </c>
      <c r="AJ54">
        <f t="shared" si="24"/>
        <v>0.19369803392869533</v>
      </c>
      <c r="AK54">
        <f t="shared" si="25"/>
        <v>0.55988861190751349</v>
      </c>
      <c r="AL54">
        <f t="shared" si="26"/>
        <v>-4066.3351719736929</v>
      </c>
      <c r="AN54">
        <f t="shared" si="4"/>
        <v>-2078.1337375369994</v>
      </c>
      <c r="AO54" s="3">
        <f t="shared" si="33"/>
        <v>-2038.5816480000001</v>
      </c>
      <c r="AP54" s="3">
        <f t="shared" si="27"/>
        <v>1564.3677867428132</v>
      </c>
      <c r="AR54">
        <f t="shared" si="28"/>
        <v>3.1132530014995976</v>
      </c>
      <c r="AS54">
        <v>3.0539999999999998</v>
      </c>
      <c r="AU54">
        <v>2.9787971490110685</v>
      </c>
      <c r="AV54">
        <v>2.911</v>
      </c>
      <c r="AX54">
        <f t="shared" si="29"/>
        <v>2.3000000000000007</v>
      </c>
      <c r="AY54">
        <f t="shared" si="29"/>
        <v>2.3000000000000007</v>
      </c>
    </row>
    <row r="55" spans="1:51" x14ac:dyDescent="0.35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0"/>
        <v>786.15433599999994</v>
      </c>
      <c r="F55" s="3">
        <v>1.7999999999999999E-2</v>
      </c>
      <c r="G55">
        <f t="shared" si="31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2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-8276.5927676524752</v>
      </c>
      <c r="AB55">
        <f t="shared" si="3"/>
        <v>0.44013796577094888</v>
      </c>
      <c r="AC55">
        <f t="shared" si="21"/>
        <v>0.19372142891298896</v>
      </c>
      <c r="AD55">
        <f t="shared" si="22"/>
        <v>-1603.3533774805476</v>
      </c>
      <c r="AI55">
        <f t="shared" si="23"/>
        <v>-38182.99614110744</v>
      </c>
      <c r="AJ55">
        <f t="shared" si="24"/>
        <v>0.19372142891298896</v>
      </c>
      <c r="AK55">
        <f t="shared" si="25"/>
        <v>0.55986203422905112</v>
      </c>
      <c r="AL55">
        <f t="shared" si="26"/>
        <v>-4141.2236465519391</v>
      </c>
      <c r="AN55">
        <f t="shared" si="4"/>
        <v>-1988.5973159254054</v>
      </c>
      <c r="AO55" s="3">
        <f t="shared" si="33"/>
        <v>-1943.3370240000002</v>
      </c>
      <c r="AP55" s="3">
        <f t="shared" si="27"/>
        <v>2048.4940251729017</v>
      </c>
      <c r="AR55">
        <f t="shared" si="28"/>
        <v>2.9787971490110685</v>
      </c>
      <c r="AS55">
        <v>2.911</v>
      </c>
      <c r="AU55">
        <v>2.8499957314143667</v>
      </c>
      <c r="AV55">
        <v>2.7839999999999998</v>
      </c>
      <c r="AX55">
        <f t="shared" si="29"/>
        <v>2.4000000000000008</v>
      </c>
      <c r="AY55">
        <f t="shared" si="29"/>
        <v>2.4000000000000008</v>
      </c>
    </row>
    <row r="56" spans="1:51" x14ac:dyDescent="0.35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0"/>
        <v>786.32391199999995</v>
      </c>
      <c r="F56" s="3">
        <v>1.7999999999999999E-2</v>
      </c>
      <c r="G56">
        <f t="shared" si="31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2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-8359.1932489339997</v>
      </c>
      <c r="AB56">
        <f t="shared" si="3"/>
        <v>0.44019111355880458</v>
      </c>
      <c r="AC56">
        <f t="shared" si="21"/>
        <v>0.1937682164561404</v>
      </c>
      <c r="AD56">
        <f t="shared" si="22"/>
        <v>-1619.7459668581507</v>
      </c>
      <c r="AI56">
        <f t="shared" si="23"/>
        <v>-38851.498802471549</v>
      </c>
      <c r="AJ56">
        <f t="shared" si="24"/>
        <v>0.1937682164561404</v>
      </c>
      <c r="AK56">
        <f t="shared" si="25"/>
        <v>0.55980888644119542</v>
      </c>
      <c r="AL56">
        <f t="shared" si="26"/>
        <v>-4214.345214230545</v>
      </c>
      <c r="AN56">
        <f t="shared" si="4"/>
        <v>-1903.021949745852</v>
      </c>
      <c r="AO56" s="3">
        <f t="shared" si="33"/>
        <v>-1858.9547519999996</v>
      </c>
      <c r="AP56" s="3">
        <f t="shared" si="27"/>
        <v>1941.9179171720548</v>
      </c>
      <c r="AR56">
        <f t="shared" si="28"/>
        <v>2.8499957314143667</v>
      </c>
      <c r="AS56">
        <v>2.7839999999999998</v>
      </c>
      <c r="AU56">
        <v>2.7259081891709123</v>
      </c>
      <c r="AV56">
        <v>2.6589999999999998</v>
      </c>
      <c r="AX56">
        <f t="shared" si="29"/>
        <v>2.5000000000000009</v>
      </c>
      <c r="AY56">
        <f t="shared" si="29"/>
        <v>2.5000000000000009</v>
      </c>
    </row>
    <row r="57" spans="1:51" x14ac:dyDescent="0.35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0"/>
        <v>786.4510939999999</v>
      </c>
      <c r="F57" s="3">
        <v>1.7999999999999999E-2</v>
      </c>
      <c r="G57">
        <f t="shared" si="31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2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-8438.3243974870493</v>
      </c>
      <c r="AB57">
        <f t="shared" si="3"/>
        <v>0.44023096777817522</v>
      </c>
      <c r="AC57">
        <f t="shared" si="21"/>
        <v>0.19380330499090875</v>
      </c>
      <c r="AD57">
        <f t="shared" si="22"/>
        <v>-1635.3751568184089</v>
      </c>
      <c r="AI57">
        <f t="shared" si="23"/>
        <v>-39491.447729563733</v>
      </c>
      <c r="AJ57">
        <f t="shared" si="24"/>
        <v>0.19380330499090875</v>
      </c>
      <c r="AK57">
        <f t="shared" si="25"/>
        <v>0.55976903222182472</v>
      </c>
      <c r="AL57">
        <f t="shared" si="26"/>
        <v>-4284.2332009930587</v>
      </c>
      <c r="AN57">
        <f t="shared" si="4"/>
        <v>-1820.4596214231451</v>
      </c>
      <c r="AO57" s="3">
        <f t="shared" si="33"/>
        <v>-1775.7759239999998</v>
      </c>
      <c r="AP57" s="3">
        <f t="shared" si="27"/>
        <v>1996.6328154032024</v>
      </c>
      <c r="AR57">
        <f t="shared" si="28"/>
        <v>2.7259081891709123</v>
      </c>
      <c r="AS57">
        <v>2.6589999999999998</v>
      </c>
      <c r="AU57">
        <v>2.607202584071791</v>
      </c>
      <c r="AV57">
        <v>2.5419999999999998</v>
      </c>
      <c r="AX57">
        <f t="shared" si="29"/>
        <v>2.600000000000001</v>
      </c>
      <c r="AY57">
        <f t="shared" si="29"/>
        <v>2.600000000000001</v>
      </c>
    </row>
    <row r="58" spans="1:51" x14ac:dyDescent="0.35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0"/>
        <v>786.79024600000002</v>
      </c>
      <c r="F58" s="3">
        <v>1.7999999999999999E-2</v>
      </c>
      <c r="G58">
        <f t="shared" si="31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2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-8517.3719193362631</v>
      </c>
      <c r="AB58">
        <f t="shared" si="3"/>
        <v>0.44033721795904635</v>
      </c>
      <c r="AC58">
        <f t="shared" si="21"/>
        <v>0.1938968655199127</v>
      </c>
      <c r="AD58">
        <f t="shared" si="22"/>
        <v>-1651.491717626624</v>
      </c>
      <c r="AI58">
        <f t="shared" si="23"/>
        <v>-40127.630267168424</v>
      </c>
      <c r="AJ58">
        <f t="shared" si="24"/>
        <v>0.1938968655199127</v>
      </c>
      <c r="AK58">
        <f t="shared" si="25"/>
        <v>0.55966278204095365</v>
      </c>
      <c r="AL58">
        <f t="shared" si="26"/>
        <v>-4354.524403165974</v>
      </c>
      <c r="AN58">
        <f t="shared" si="4"/>
        <v>-1741.9346192803814</v>
      </c>
      <c r="AO58" s="3">
        <f t="shared" si="33"/>
        <v>-1698.371208</v>
      </c>
      <c r="AP58" s="3">
        <f t="shared" si="27"/>
        <v>1897.7708023836603</v>
      </c>
      <c r="AR58">
        <f t="shared" si="28"/>
        <v>2.607202584071791</v>
      </c>
      <c r="AS58">
        <v>2.5419999999999998</v>
      </c>
      <c r="AU58">
        <v>2.4931812900975934</v>
      </c>
      <c r="AV58">
        <v>2.4300000000000002</v>
      </c>
      <c r="AX58">
        <f t="shared" si="29"/>
        <v>2.7000000000000011</v>
      </c>
      <c r="AY58">
        <f t="shared" si="29"/>
        <v>2.7000000000000011</v>
      </c>
    </row>
    <row r="59" spans="1:51" x14ac:dyDescent="0.35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0"/>
        <v>787.25657999999999</v>
      </c>
      <c r="F59" s="3">
        <v>1.7999999999999999E-2</v>
      </c>
      <c r="G59">
        <f t="shared" si="31"/>
        <v>2.772771384999307E-3</v>
      </c>
      <c r="H59">
        <f t="shared" si="7"/>
        <v>5.8879079589496817</v>
      </c>
      <c r="J59">
        <f t="shared" si="8"/>
        <v>334.26</v>
      </c>
      <c r="K59" s="3">
        <f t="shared" si="32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-8595.5654253987868</v>
      </c>
      <c r="AB59">
        <f t="shared" si="3"/>
        <v>0.44048324611567524</v>
      </c>
      <c r="AC59">
        <f t="shared" si="21"/>
        <v>0.19402549010860254</v>
      </c>
      <c r="AD59">
        <f t="shared" si="22"/>
        <v>-1667.7587944235584</v>
      </c>
      <c r="AI59">
        <f t="shared" si="23"/>
        <v>-40754.198798243116</v>
      </c>
      <c r="AJ59">
        <f t="shared" si="24"/>
        <v>0.19402549010860254</v>
      </c>
      <c r="AK59">
        <f t="shared" si="25"/>
        <v>0.55951675388432476</v>
      </c>
      <c r="AL59">
        <f t="shared" si="26"/>
        <v>-4424.2967038412253</v>
      </c>
      <c r="AN59">
        <f t="shared" si="4"/>
        <v>-1666.741556056043</v>
      </c>
      <c r="AO59" s="3">
        <f t="shared" si="33"/>
        <v>-1624.5036</v>
      </c>
      <c r="AP59" s="3">
        <f t="shared" si="27"/>
        <v>1784.0449317922198</v>
      </c>
      <c r="AR59">
        <f t="shared" si="28"/>
        <v>2.4931812900975934</v>
      </c>
      <c r="AS59">
        <v>2.4300000000000002</v>
      </c>
      <c r="AU59">
        <v>2.3836984135817723</v>
      </c>
      <c r="AV59">
        <v>2.3239999999999998</v>
      </c>
      <c r="AX59">
        <f t="shared" si="29"/>
        <v>2.8000000000000012</v>
      </c>
      <c r="AY59">
        <f t="shared" si="29"/>
        <v>2.8000000000000012</v>
      </c>
    </row>
    <row r="60" spans="1:51" x14ac:dyDescent="0.35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0"/>
        <v>787.89248999999995</v>
      </c>
      <c r="F60" s="3">
        <v>1.7999999999999999E-2</v>
      </c>
      <c r="G60">
        <f t="shared" si="31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2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-8673.6921850173712</v>
      </c>
      <c r="AB60">
        <f t="shared" si="3"/>
        <v>0.44068225265603078</v>
      </c>
      <c r="AC60">
        <f t="shared" si="21"/>
        <v>0.19420084780599375</v>
      </c>
      <c r="AD60">
        <f t="shared" si="22"/>
        <v>-1684.438375938596</v>
      </c>
      <c r="AI60">
        <f t="shared" si="23"/>
        <v>-41376.603530999375</v>
      </c>
      <c r="AJ60">
        <f t="shared" si="24"/>
        <v>0.19420084780599375</v>
      </c>
      <c r="AK60">
        <f t="shared" si="25"/>
        <v>0.55931774734396922</v>
      </c>
      <c r="AL60">
        <f t="shared" si="26"/>
        <v>-4494.3258780915585</v>
      </c>
      <c r="AN60">
        <f t="shared" si="4"/>
        <v>-1594.8372605910208</v>
      </c>
      <c r="AO60" s="3">
        <f t="shared" si="33"/>
        <v>-1554.8954399999998</v>
      </c>
      <c r="AP60" s="3">
        <f t="shared" si="27"/>
        <v>1595.3490321253125</v>
      </c>
      <c r="AR60">
        <f t="shared" si="28"/>
        <v>2.3836984135817723</v>
      </c>
      <c r="AS60">
        <v>2.3239999999999998</v>
      </c>
      <c r="AX60">
        <f t="shared" si="29"/>
        <v>2.9000000000000012</v>
      </c>
      <c r="AY60">
        <f t="shared" si="29"/>
        <v>2.9000000000000012</v>
      </c>
    </row>
    <row r="61" spans="1:51" x14ac:dyDescent="0.35">
      <c r="AX61">
        <f t="shared" si="29"/>
        <v>3.0000000000000013</v>
      </c>
      <c r="AY61">
        <f t="shared" si="29"/>
        <v>3.0000000000000013</v>
      </c>
    </row>
    <row r="62" spans="1:51" x14ac:dyDescent="0.35">
      <c r="AX62">
        <f t="shared" si="29"/>
        <v>3.1000000000000014</v>
      </c>
      <c r="AY62">
        <f t="shared" si="29"/>
        <v>3.1000000000000014</v>
      </c>
    </row>
    <row r="63" spans="1:51" x14ac:dyDescent="0.35">
      <c r="AX63">
        <f t="shared" si="29"/>
        <v>3.2000000000000015</v>
      </c>
      <c r="AY63">
        <f t="shared" si="29"/>
        <v>3.2000000000000015</v>
      </c>
    </row>
    <row r="64" spans="1:51" x14ac:dyDescent="0.35">
      <c r="AX64">
        <f t="shared" si="29"/>
        <v>3.3000000000000016</v>
      </c>
      <c r="AY64">
        <f t="shared" si="29"/>
        <v>3.3000000000000016</v>
      </c>
    </row>
    <row r="65" spans="50:51" x14ac:dyDescent="0.35">
      <c r="AX65">
        <f t="shared" si="29"/>
        <v>3.4000000000000017</v>
      </c>
      <c r="AY65">
        <f t="shared" si="29"/>
        <v>3.4000000000000017</v>
      </c>
    </row>
    <row r="66" spans="50:51" x14ac:dyDescent="0.35">
      <c r="AX66">
        <f t="shared" si="29"/>
        <v>3.5000000000000018</v>
      </c>
      <c r="AY66">
        <f t="shared" si="29"/>
        <v>3.5000000000000018</v>
      </c>
    </row>
    <row r="67" spans="50:51" x14ac:dyDescent="0.35">
      <c r="AX67">
        <f t="shared" si="29"/>
        <v>3.6000000000000019</v>
      </c>
      <c r="AY67">
        <f t="shared" si="29"/>
        <v>3.6000000000000019</v>
      </c>
    </row>
    <row r="68" spans="50:51" x14ac:dyDescent="0.35">
      <c r="AX68">
        <f t="shared" si="29"/>
        <v>3.700000000000002</v>
      </c>
      <c r="AY68">
        <f t="shared" si="29"/>
        <v>3.700000000000002</v>
      </c>
    </row>
    <row r="69" spans="50:51" x14ac:dyDescent="0.35">
      <c r="AX69">
        <f t="shared" si="29"/>
        <v>3.800000000000002</v>
      </c>
      <c r="AY69">
        <f t="shared" si="29"/>
        <v>3.800000000000002</v>
      </c>
    </row>
    <row r="70" spans="50:51" x14ac:dyDescent="0.35">
      <c r="AX70">
        <f t="shared" si="29"/>
        <v>3.9000000000000021</v>
      </c>
      <c r="AY70">
        <f t="shared" si="29"/>
        <v>3.9000000000000021</v>
      </c>
    </row>
    <row r="71" spans="50:51" x14ac:dyDescent="0.35">
      <c r="AX71">
        <f t="shared" si="29"/>
        <v>4.0000000000000018</v>
      </c>
      <c r="AY71">
        <f t="shared" si="29"/>
        <v>4.0000000000000018</v>
      </c>
    </row>
    <row r="72" spans="50:51" x14ac:dyDescent="0.35">
      <c r="AX72">
        <f t="shared" si="29"/>
        <v>4.1000000000000014</v>
      </c>
      <c r="AY72">
        <f t="shared" si="29"/>
        <v>4.1000000000000014</v>
      </c>
    </row>
    <row r="73" spans="50:51" x14ac:dyDescent="0.35">
      <c r="AX73">
        <f t="shared" si="29"/>
        <v>4.2000000000000011</v>
      </c>
      <c r="AY73">
        <f t="shared" si="29"/>
        <v>4.2000000000000011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5" x14ac:dyDescent="0.35"/>
  <sheetData>
    <row r="1" spans="1:2" x14ac:dyDescent="0.35">
      <c r="A1">
        <v>4.0775874274387613E-2</v>
      </c>
      <c r="B1">
        <v>269.64318511963302</v>
      </c>
    </row>
    <row r="2" spans="1:2" x14ac:dyDescent="0.35">
      <c r="A2">
        <v>7.8356686165147529E-2</v>
      </c>
      <c r="B2">
        <v>262.00130236596402</v>
      </c>
    </row>
    <row r="3" spans="1:2" x14ac:dyDescent="0.35">
      <c r="A3">
        <v>0.10636557891682254</v>
      </c>
      <c r="B3">
        <v>256.53937987343602</v>
      </c>
    </row>
    <row r="4" spans="1:2" x14ac:dyDescent="0.35">
      <c r="A4">
        <v>0.12627995151014915</v>
      </c>
      <c r="B4">
        <v>252.17144479136999</v>
      </c>
    </row>
    <row r="5" spans="1:2" x14ac:dyDescent="0.35">
      <c r="A5">
        <v>0.13907032302335606</v>
      </c>
      <c r="B5">
        <v>247.81152426908801</v>
      </c>
    </row>
    <row r="6" spans="1:2" x14ac:dyDescent="0.35">
      <c r="A6">
        <v>0.16652314051620201</v>
      </c>
      <c r="B6">
        <v>234.74378454191699</v>
      </c>
    </row>
    <row r="7" spans="1:2" x14ac:dyDescent="0.35">
      <c r="A7">
        <v>0.17817026128727032</v>
      </c>
      <c r="B7">
        <v>230.38386401963501</v>
      </c>
    </row>
    <row r="8" spans="1:2" x14ac:dyDescent="0.35">
      <c r="A8">
        <v>0.18387259980244294</v>
      </c>
      <c r="B8">
        <v>226.03195805713699</v>
      </c>
    </row>
    <row r="9" spans="1:2" x14ac:dyDescent="0.35">
      <c r="A9">
        <v>0.19504312905448751</v>
      </c>
      <c r="B9">
        <v>217.32814613214001</v>
      </c>
    </row>
    <row r="10" spans="1:2" x14ac:dyDescent="0.35">
      <c r="A10">
        <v>0.20591199981246619</v>
      </c>
      <c r="B10">
        <v>212.968225609857</v>
      </c>
    </row>
    <row r="11" spans="1:2" x14ac:dyDescent="0.35">
      <c r="A11">
        <v>0.21123710620066591</v>
      </c>
      <c r="B11">
        <v>206.44437394600101</v>
      </c>
    </row>
    <row r="12" spans="1:2" x14ac:dyDescent="0.35">
      <c r="A12">
        <v>0.22932544647935366</v>
      </c>
      <c r="B12">
        <v>196.64256733065</v>
      </c>
    </row>
    <row r="13" spans="1:2" x14ac:dyDescent="0.35">
      <c r="A13">
        <v>0.24900791451437684</v>
      </c>
      <c r="B13">
        <v>202.040373344909</v>
      </c>
    </row>
    <row r="14" spans="1:2" x14ac:dyDescent="0.35">
      <c r="A14">
        <v>0.26998254423205381</v>
      </c>
      <c r="B14">
        <v>209.60611778063401</v>
      </c>
    </row>
    <row r="15" spans="1:2" x14ac:dyDescent="0.35">
      <c r="A15">
        <v>0.2654233980266707</v>
      </c>
      <c r="B15">
        <v>215.04399659381201</v>
      </c>
    </row>
    <row r="16" spans="1:2" x14ac:dyDescent="0.35">
      <c r="A16">
        <v>0.27224096074934984</v>
      </c>
      <c r="B16">
        <v>221.547811858209</v>
      </c>
    </row>
    <row r="17" spans="1:2" x14ac:dyDescent="0.35">
      <c r="A17">
        <v>0.27671613109853682</v>
      </c>
      <c r="B17">
        <v>224.797715850461</v>
      </c>
    </row>
    <row r="18" spans="1:2" x14ac:dyDescent="0.35">
      <c r="A18">
        <v>0.28550336419818068</v>
      </c>
      <c r="B18">
        <v>231.297523834966</v>
      </c>
    </row>
    <row r="19" spans="1:2" x14ac:dyDescent="0.35">
      <c r="A19">
        <v>0.2961916436392345</v>
      </c>
      <c r="B19">
        <v>235.621378838222</v>
      </c>
    </row>
    <row r="20" spans="1:2" x14ac:dyDescent="0.35">
      <c r="A20">
        <v>0.30860291866516903</v>
      </c>
      <c r="B20">
        <v>242.113172262944</v>
      </c>
    </row>
    <row r="21" spans="1:2" x14ac:dyDescent="0.35">
      <c r="A21">
        <v>0.31663674325714491</v>
      </c>
      <c r="B21">
        <v>246.441034546092</v>
      </c>
    </row>
    <row r="22" spans="1:2" x14ac:dyDescent="0.35">
      <c r="A22">
        <v>0.33215700964059619</v>
      </c>
      <c r="B22">
        <v>248.58092200831501</v>
      </c>
    </row>
    <row r="23" spans="1:2" x14ac:dyDescent="0.35">
      <c r="A23">
        <v>0.34334231492430106</v>
      </c>
      <c r="B23">
        <v>258.33063398507198</v>
      </c>
    </row>
    <row r="24" spans="1:2" x14ac:dyDescent="0.35">
      <c r="A24">
        <v>0.35059333243870128</v>
      </c>
      <c r="B24">
        <v>262.65849626822001</v>
      </c>
    </row>
    <row r="25" spans="1:2" x14ac:dyDescent="0.35">
      <c r="A25">
        <v>0.35768596294961891</v>
      </c>
      <c r="B25">
        <v>265.90038570068901</v>
      </c>
    </row>
    <row r="26" spans="1:2" x14ac:dyDescent="0.35">
      <c r="A26">
        <v>0.36117449601146467</v>
      </c>
      <c r="B26">
        <v>270.23626254362</v>
      </c>
    </row>
    <row r="27" spans="1:2" x14ac:dyDescent="0.35">
      <c r="A27">
        <v>0.36633681887053621</v>
      </c>
      <c r="B27">
        <v>272.39618640530199</v>
      </c>
    </row>
    <row r="28" spans="1:2" x14ac:dyDescent="0.35">
      <c r="A28">
        <v>0.3697322641263695</v>
      </c>
      <c r="B28">
        <v>275.64609039755499</v>
      </c>
    </row>
    <row r="29" spans="1:2" x14ac:dyDescent="0.35">
      <c r="A29">
        <v>0.37475774746673002</v>
      </c>
      <c r="B29">
        <v>277.80601425923697</v>
      </c>
    </row>
    <row r="30" spans="1:2" x14ac:dyDescent="0.35">
      <c r="A30">
        <v>0.38457206184255815</v>
      </c>
      <c r="B30">
        <v>279.95391628124401</v>
      </c>
    </row>
    <row r="31" spans="1:2" x14ac:dyDescent="0.35">
      <c r="A31">
        <v>0.39408303074749085</v>
      </c>
      <c r="B31">
        <v>288.61765540732301</v>
      </c>
    </row>
    <row r="32" spans="1:2" x14ac:dyDescent="0.35">
      <c r="A32">
        <v>0.40178713334628252</v>
      </c>
      <c r="B32">
        <v>292.94151041057899</v>
      </c>
    </row>
    <row r="33" spans="1:2" x14ac:dyDescent="0.35">
      <c r="A33">
        <v>0.41077733906176578</v>
      </c>
      <c r="B33">
        <v>292.91746673122799</v>
      </c>
    </row>
    <row r="34" spans="1:2" x14ac:dyDescent="0.35">
      <c r="A34">
        <v>0.41662217782905875</v>
      </c>
      <c r="B34">
        <v>300.50324756641203</v>
      </c>
    </row>
    <row r="35" spans="1:2" x14ac:dyDescent="0.35">
      <c r="A35">
        <v>0.42093027231234614</v>
      </c>
      <c r="B35">
        <v>304.83511712945102</v>
      </c>
    </row>
    <row r="36" spans="1:2" x14ac:dyDescent="0.35">
      <c r="A36">
        <v>0.42797075263006773</v>
      </c>
      <c r="B36">
        <v>310.24494498338601</v>
      </c>
    </row>
    <row r="37" spans="1:2" x14ac:dyDescent="0.35">
      <c r="A37">
        <v>0.43754462284357415</v>
      </c>
      <c r="B37">
        <v>316.73273112821602</v>
      </c>
    </row>
    <row r="38" spans="1:2" x14ac:dyDescent="0.35">
      <c r="A38">
        <v>0.44549933705455752</v>
      </c>
      <c r="B38">
        <v>323.224524552937</v>
      </c>
    </row>
    <row r="39" spans="1:2" x14ac:dyDescent="0.35">
      <c r="A39">
        <v>0.44939290996862896</v>
      </c>
      <c r="B39">
        <v>330.81431266801297</v>
      </c>
    </row>
    <row r="40" spans="1:2" x14ac:dyDescent="0.35">
      <c r="A40">
        <v>0.45701828906663239</v>
      </c>
      <c r="B40">
        <v>337.30610609273498</v>
      </c>
    </row>
    <row r="41" spans="1:2" x14ac:dyDescent="0.35">
      <c r="A41">
        <v>0.46565186528906</v>
      </c>
      <c r="B41">
        <v>342.70791938688598</v>
      </c>
    </row>
    <row r="42" spans="1:2" x14ac:dyDescent="0.35">
      <c r="A42">
        <v>0.47518862224425584</v>
      </c>
      <c r="B42">
        <v>345.93377969978701</v>
      </c>
    </row>
    <row r="43" spans="1:2" x14ac:dyDescent="0.35">
      <c r="A43">
        <v>0.4843909344130039</v>
      </c>
      <c r="B43">
        <v>351.33158571404698</v>
      </c>
    </row>
    <row r="44" spans="1:2" x14ac:dyDescent="0.35">
      <c r="A44">
        <v>0.49327609160670688</v>
      </c>
      <c r="B44">
        <v>354.55744602694801</v>
      </c>
    </row>
    <row r="45" spans="1:2" x14ac:dyDescent="0.35">
      <c r="A45">
        <v>0.50707914380920449</v>
      </c>
      <c r="B45">
        <v>362.10716134310599</v>
      </c>
    </row>
    <row r="46" spans="1:2" x14ac:dyDescent="0.35">
      <c r="A46">
        <v>0.5101583399609565</v>
      </c>
      <c r="B46">
        <v>365.35305805546699</v>
      </c>
    </row>
    <row r="47" spans="1:2" x14ac:dyDescent="0.35">
      <c r="A47">
        <v>0.51719567293302693</v>
      </c>
      <c r="B47">
        <v>365.325007096224</v>
      </c>
    </row>
    <row r="48" spans="1:2" x14ac:dyDescent="0.35">
      <c r="A48">
        <v>0.53068066889261378</v>
      </c>
      <c r="B48">
        <v>366.354878028418</v>
      </c>
    </row>
    <row r="49" spans="1:2" x14ac:dyDescent="0.35">
      <c r="A49">
        <v>0.52015015227707284</v>
      </c>
      <c r="B49">
        <v>371.82882236062102</v>
      </c>
    </row>
    <row r="50" spans="1:2" x14ac:dyDescent="0.35">
      <c r="A50">
        <v>0.52112695966864042</v>
      </c>
      <c r="B50">
        <v>379.42662503548098</v>
      </c>
    </row>
    <row r="51" spans="1:2" x14ac:dyDescent="0.35">
      <c r="A51">
        <v>0.52403366539742313</v>
      </c>
      <c r="B51">
        <v>388.102386001235</v>
      </c>
    </row>
    <row r="52" spans="1:2" x14ac:dyDescent="0.35">
      <c r="A52">
        <v>0.52785482319818222</v>
      </c>
      <c r="B52">
        <v>392.43024828438303</v>
      </c>
    </row>
    <row r="53" spans="1:2" x14ac:dyDescent="0.35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zoomScale="70" zoomScaleNormal="70" workbookViewId="0">
      <selection activeCell="V6" sqref="V6:W37"/>
    </sheetView>
  </sheetViews>
  <sheetFormatPr defaultRowHeight="14.5" x14ac:dyDescent="0.35"/>
  <sheetData>
    <row r="1" spans="1:23" x14ac:dyDescent="0.35">
      <c r="A1" t="s">
        <v>29</v>
      </c>
      <c r="B1" t="s">
        <v>30</v>
      </c>
    </row>
    <row r="2" spans="1:23" x14ac:dyDescent="0.35">
      <c r="A2">
        <v>4.0775874274387613E-2</v>
      </c>
      <c r="B2">
        <v>269.64318511963302</v>
      </c>
      <c r="D2" t="s">
        <v>31</v>
      </c>
    </row>
    <row r="3" spans="1:23" x14ac:dyDescent="0.35">
      <c r="A3">
        <v>7.8356686165147529E-2</v>
      </c>
      <c r="B3">
        <v>262.00130236596402</v>
      </c>
    </row>
    <row r="4" spans="1:23" x14ac:dyDescent="0.35">
      <c r="A4">
        <v>0.10636557891682254</v>
      </c>
      <c r="B4">
        <v>256.53937987343602</v>
      </c>
      <c r="D4" t="s">
        <v>32</v>
      </c>
      <c r="G4" t="s">
        <v>33</v>
      </c>
      <c r="J4" t="s">
        <v>34</v>
      </c>
      <c r="M4" t="s">
        <v>35</v>
      </c>
      <c r="P4" t="s">
        <v>36</v>
      </c>
      <c r="S4" t="s">
        <v>38</v>
      </c>
      <c r="V4" t="s">
        <v>37</v>
      </c>
    </row>
    <row r="5" spans="1:23" x14ac:dyDescent="0.35">
      <c r="A5">
        <v>0.12627995151014915</v>
      </c>
      <c r="B5">
        <v>252.17144479136999</v>
      </c>
    </row>
    <row r="6" spans="1:23" x14ac:dyDescent="0.35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5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5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5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5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5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5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5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5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5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5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5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5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5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5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5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5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5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5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5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5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5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5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5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5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5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5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5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5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5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5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5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5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5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5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5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5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5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5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5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5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5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5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5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5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5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5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5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5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5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5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5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5">
      <c r="G58">
        <v>0.34657900000000003</v>
      </c>
      <c r="H58">
        <v>253</v>
      </c>
    </row>
    <row r="59" spans="1:8" x14ac:dyDescent="0.35">
      <c r="G59">
        <v>0.34863699999999997</v>
      </c>
      <c r="H59">
        <v>254</v>
      </c>
    </row>
    <row r="60" spans="1:8" x14ac:dyDescent="0.35">
      <c r="G60">
        <v>0.35070299999999999</v>
      </c>
      <c r="H60">
        <v>255</v>
      </c>
    </row>
    <row r="61" spans="1:8" x14ac:dyDescent="0.35">
      <c r="G61">
        <v>0.35277700000000001</v>
      </c>
      <c r="H61">
        <v>256</v>
      </c>
    </row>
    <row r="62" spans="1:8" x14ac:dyDescent="0.35">
      <c r="G62">
        <v>0.35485899999999998</v>
      </c>
      <c r="H62">
        <v>257</v>
      </c>
    </row>
    <row r="63" spans="1:8" x14ac:dyDescent="0.35">
      <c r="G63">
        <v>0.35694900000000002</v>
      </c>
      <c r="H63">
        <v>258</v>
      </c>
    </row>
    <row r="64" spans="1:8" x14ac:dyDescent="0.35">
      <c r="G64">
        <v>0.35904599999999998</v>
      </c>
      <c r="H64">
        <v>259</v>
      </c>
    </row>
    <row r="65" spans="7:8" x14ac:dyDescent="0.35">
      <c r="G65">
        <v>0.36115199999999997</v>
      </c>
      <c r="H65">
        <v>260</v>
      </c>
    </row>
    <row r="66" spans="7:8" x14ac:dyDescent="0.35">
      <c r="G66">
        <v>0.35108099999999998</v>
      </c>
      <c r="H66">
        <v>261</v>
      </c>
    </row>
    <row r="67" spans="7:8" x14ac:dyDescent="0.35">
      <c r="G67">
        <v>0.36538799999999999</v>
      </c>
      <c r="H67">
        <v>262</v>
      </c>
    </row>
    <row r="68" spans="7:8" x14ac:dyDescent="0.35">
      <c r="G68">
        <v>0.36751800000000001</v>
      </c>
      <c r="H68">
        <v>263</v>
      </c>
    </row>
    <row r="69" spans="7:8" x14ac:dyDescent="0.35">
      <c r="G69">
        <v>0.382415</v>
      </c>
      <c r="H69">
        <v>264</v>
      </c>
    </row>
    <row r="70" spans="7:8" x14ac:dyDescent="0.35">
      <c r="G70">
        <v>0.37180200000000002</v>
      </c>
      <c r="H70">
        <v>265</v>
      </c>
    </row>
    <row r="71" spans="7:8" x14ac:dyDescent="0.35">
      <c r="G71">
        <v>0.37611800000000001</v>
      </c>
      <c r="H71">
        <v>267</v>
      </c>
    </row>
    <row r="72" spans="7:8" x14ac:dyDescent="0.35">
      <c r="G72">
        <v>0.37828800000000001</v>
      </c>
      <c r="H72">
        <v>268</v>
      </c>
    </row>
    <row r="73" spans="7:8" x14ac:dyDescent="0.35">
      <c r="G73">
        <v>0.38308799999999998</v>
      </c>
      <c r="H73">
        <v>269</v>
      </c>
    </row>
    <row r="74" spans="7:8" x14ac:dyDescent="0.35">
      <c r="G74">
        <v>0.38265199999999999</v>
      </c>
      <c r="H74">
        <v>270</v>
      </c>
    </row>
    <row r="75" spans="7:8" x14ac:dyDescent="0.35">
      <c r="G75">
        <v>0.38484600000000002</v>
      </c>
      <c r="H75">
        <v>271</v>
      </c>
    </row>
    <row r="76" spans="7:8" x14ac:dyDescent="0.35">
      <c r="G76">
        <v>0.387048</v>
      </c>
      <c r="H76">
        <v>272</v>
      </c>
    </row>
    <row r="77" spans="7:8" x14ac:dyDescent="0.35">
      <c r="G77">
        <v>0.38925799999999999</v>
      </c>
      <c r="H77">
        <v>273</v>
      </c>
    </row>
    <row r="78" spans="7:8" x14ac:dyDescent="0.35">
      <c r="G78">
        <v>0.37171599999999999</v>
      </c>
      <c r="H78">
        <v>274</v>
      </c>
    </row>
    <row r="79" spans="7:8" x14ac:dyDescent="0.35">
      <c r="G79">
        <v>0.39370100000000002</v>
      </c>
      <c r="H79">
        <v>275</v>
      </c>
    </row>
    <row r="80" spans="7:8" x14ac:dyDescent="0.35">
      <c r="G80">
        <v>0.39593499999999998</v>
      </c>
      <c r="H80">
        <v>276</v>
      </c>
    </row>
    <row r="81" spans="7:8" x14ac:dyDescent="0.35">
      <c r="G81">
        <v>0.398177</v>
      </c>
      <c r="H81">
        <v>277</v>
      </c>
    </row>
    <row r="82" spans="7:8" x14ac:dyDescent="0.35">
      <c r="G82">
        <v>0.40348800000000001</v>
      </c>
      <c r="H82">
        <v>278</v>
      </c>
    </row>
    <row r="83" spans="7:8" x14ac:dyDescent="0.35">
      <c r="G83">
        <v>0.40268500000000002</v>
      </c>
      <c r="H83">
        <v>279</v>
      </c>
    </row>
    <row r="84" spans="7:8" x14ac:dyDescent="0.35">
      <c r="G84">
        <v>0.40495100000000001</v>
      </c>
      <c r="H84">
        <v>280</v>
      </c>
    </row>
    <row r="85" spans="7:8" x14ac:dyDescent="0.35">
      <c r="G85">
        <v>0.407225</v>
      </c>
      <c r="H85">
        <v>281</v>
      </c>
    </row>
    <row r="86" spans="7:8" x14ac:dyDescent="0.35">
      <c r="G86">
        <v>0.40950700000000001</v>
      </c>
      <c r="H86">
        <v>282</v>
      </c>
    </row>
    <row r="87" spans="7:8" x14ac:dyDescent="0.35">
      <c r="G87">
        <v>0.41179700000000002</v>
      </c>
      <c r="H87">
        <v>283</v>
      </c>
    </row>
    <row r="88" spans="7:8" x14ac:dyDescent="0.35">
      <c r="G88">
        <v>0.41088400000000003</v>
      </c>
      <c r="H88">
        <v>284</v>
      </c>
    </row>
    <row r="89" spans="7:8" x14ac:dyDescent="0.35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G144"/>
  <sheetViews>
    <sheetView topLeftCell="D75" workbookViewId="0">
      <selection activeCell="I78" sqref="I78"/>
    </sheetView>
  </sheetViews>
  <sheetFormatPr defaultRowHeight="14.5" x14ac:dyDescent="0.35"/>
  <sheetData>
    <row r="1" spans="1:5" x14ac:dyDescent="0.35">
      <c r="A1" t="s">
        <v>39</v>
      </c>
      <c r="D1" t="s">
        <v>40</v>
      </c>
    </row>
    <row r="2" spans="1:5" x14ac:dyDescent="0.35">
      <c r="A2" t="s">
        <v>29</v>
      </c>
      <c r="B2" t="s">
        <v>30</v>
      </c>
      <c r="D2" t="s">
        <v>29</v>
      </c>
      <c r="E2" t="s">
        <v>30</v>
      </c>
    </row>
    <row r="3" spans="1:5" x14ac:dyDescent="0.35">
      <c r="A3">
        <v>4.0775874274387613E-2</v>
      </c>
      <c r="B3">
        <v>269.64318511963302</v>
      </c>
      <c r="D3">
        <v>2.7025400000000002E-2</v>
      </c>
      <c r="E3">
        <v>269</v>
      </c>
    </row>
    <row r="4" spans="1:5" x14ac:dyDescent="0.35">
      <c r="A4">
        <v>7.8356686165147529E-2</v>
      </c>
      <c r="B4">
        <v>262.00130236596402</v>
      </c>
      <c r="D4">
        <v>3.2099999999999997E-2</v>
      </c>
      <c r="E4">
        <v>268</v>
      </c>
    </row>
    <row r="5" spans="1:5" x14ac:dyDescent="0.35">
      <c r="A5">
        <v>0.10636557891682254</v>
      </c>
      <c r="B5">
        <v>256.53937987343602</v>
      </c>
      <c r="D5">
        <v>3.6417199999999997E-2</v>
      </c>
      <c r="E5">
        <v>267</v>
      </c>
    </row>
    <row r="6" spans="1:5" x14ac:dyDescent="0.35">
      <c r="A6">
        <v>0.12627995151014915</v>
      </c>
      <c r="B6">
        <v>252.17144479136999</v>
      </c>
      <c r="D6">
        <v>4.2013399999999999E-2</v>
      </c>
      <c r="E6">
        <v>266</v>
      </c>
    </row>
    <row r="7" spans="1:5" x14ac:dyDescent="0.35">
      <c r="A7">
        <v>0.13907032302335606</v>
      </c>
      <c r="B7">
        <v>247.81152426908801</v>
      </c>
      <c r="D7">
        <v>4.68511E-2</v>
      </c>
      <c r="E7">
        <v>265</v>
      </c>
    </row>
    <row r="8" spans="1:5" x14ac:dyDescent="0.35">
      <c r="A8">
        <v>0.16652314051620201</v>
      </c>
      <c r="B8">
        <v>234.74378454191699</v>
      </c>
      <c r="D8">
        <v>5.3877500000000002E-2</v>
      </c>
      <c r="E8">
        <v>264</v>
      </c>
    </row>
    <row r="9" spans="1:5" x14ac:dyDescent="0.35">
      <c r="A9">
        <v>0.17817026128727032</v>
      </c>
      <c r="B9">
        <v>230.38386401963501</v>
      </c>
      <c r="D9">
        <v>5.86314E-2</v>
      </c>
      <c r="E9">
        <v>262</v>
      </c>
    </row>
    <row r="10" spans="1:5" x14ac:dyDescent="0.35">
      <c r="A10">
        <v>0.18387259980244294</v>
      </c>
      <c r="B10">
        <v>226.03195805713699</v>
      </c>
      <c r="D10">
        <v>6.9841600000000004E-2</v>
      </c>
      <c r="E10">
        <v>260</v>
      </c>
    </row>
    <row r="11" spans="1:5" x14ac:dyDescent="0.35">
      <c r="A11">
        <v>0.19504312905448751</v>
      </c>
      <c r="B11">
        <v>217.32814613214001</v>
      </c>
      <c r="D11">
        <v>7.2817499999999993E-2</v>
      </c>
      <c r="E11">
        <v>259</v>
      </c>
    </row>
    <row r="12" spans="1:5" x14ac:dyDescent="0.35">
      <c r="A12">
        <v>0.20591199981246619</v>
      </c>
      <c r="B12">
        <v>212.968225609857</v>
      </c>
      <c r="D12">
        <v>7.8476400000000002E-2</v>
      </c>
      <c r="E12">
        <v>258</v>
      </c>
    </row>
    <row r="13" spans="1:5" x14ac:dyDescent="0.35">
      <c r="A13">
        <v>0.21123710620066591</v>
      </c>
      <c r="B13">
        <v>206.44437394600101</v>
      </c>
      <c r="D13">
        <v>8.2672899999999994E-2</v>
      </c>
      <c r="E13">
        <v>257</v>
      </c>
    </row>
    <row r="14" spans="1:5" x14ac:dyDescent="0.35">
      <c r="A14">
        <v>0.22932544647935366</v>
      </c>
      <c r="B14">
        <v>196.64256733065</v>
      </c>
      <c r="D14">
        <v>8.6788000000000004E-2</v>
      </c>
      <c r="E14">
        <v>256</v>
      </c>
    </row>
    <row r="15" spans="1:5" x14ac:dyDescent="0.35">
      <c r="A15">
        <v>0.24900791451437684</v>
      </c>
      <c r="B15">
        <v>202.040373344909</v>
      </c>
      <c r="D15">
        <v>0.123644</v>
      </c>
      <c r="E15">
        <v>246</v>
      </c>
    </row>
    <row r="16" spans="1:5" x14ac:dyDescent="0.35">
      <c r="A16">
        <v>0.26998254423205381</v>
      </c>
      <c r="B16">
        <v>209.60611778063401</v>
      </c>
      <c r="D16">
        <v>0.12687899999999999</v>
      </c>
      <c r="E16">
        <v>245</v>
      </c>
    </row>
    <row r="17" spans="1:5" x14ac:dyDescent="0.35">
      <c r="A17">
        <v>0.2654233980266707</v>
      </c>
      <c r="B17">
        <v>215.04399659381201</v>
      </c>
      <c r="D17">
        <v>0.13003600000000001</v>
      </c>
      <c r="E17">
        <v>244</v>
      </c>
    </row>
    <row r="18" spans="1:5" x14ac:dyDescent="0.35">
      <c r="A18">
        <v>0.27224096074934984</v>
      </c>
      <c r="B18">
        <v>221.547811858209</v>
      </c>
      <c r="D18">
        <v>0.13311300000000001</v>
      </c>
      <c r="E18">
        <v>243</v>
      </c>
    </row>
    <row r="19" spans="1:5" x14ac:dyDescent="0.35">
      <c r="A19">
        <v>0.27671613109853682</v>
      </c>
      <c r="B19">
        <v>224.797715850461</v>
      </c>
      <c r="D19">
        <v>0.13611100000000001</v>
      </c>
      <c r="E19">
        <v>242</v>
      </c>
    </row>
    <row r="20" spans="1:5" x14ac:dyDescent="0.35">
      <c r="A20">
        <v>0.28550336419818068</v>
      </c>
      <c r="B20">
        <v>231.297523834966</v>
      </c>
      <c r="D20">
        <v>0.13902900000000001</v>
      </c>
      <c r="E20">
        <v>241</v>
      </c>
    </row>
    <row r="21" spans="1:5" x14ac:dyDescent="0.35">
      <c r="A21">
        <v>0.2961916436392345</v>
      </c>
      <c r="B21">
        <v>235.621378838222</v>
      </c>
      <c r="D21">
        <v>0.14186799999999999</v>
      </c>
      <c r="E21">
        <v>240</v>
      </c>
    </row>
    <row r="22" spans="1:5" x14ac:dyDescent="0.35">
      <c r="A22">
        <v>0.30860291866516903</v>
      </c>
      <c r="B22">
        <v>242.113172262944</v>
      </c>
      <c r="D22">
        <v>0.14462700000000001</v>
      </c>
      <c r="E22">
        <v>239</v>
      </c>
    </row>
    <row r="23" spans="1:5" x14ac:dyDescent="0.35">
      <c r="A23">
        <v>0.31663674325714491</v>
      </c>
      <c r="B23">
        <v>246.441034546092</v>
      </c>
      <c r="D23">
        <v>0.14730599999999999</v>
      </c>
      <c r="E23">
        <v>238</v>
      </c>
    </row>
    <row r="24" spans="1:5" x14ac:dyDescent="0.35">
      <c r="A24">
        <v>0.33215700964059619</v>
      </c>
      <c r="B24">
        <v>248.58092200831501</v>
      </c>
      <c r="D24">
        <v>0.14990500000000001</v>
      </c>
      <c r="E24">
        <v>237</v>
      </c>
    </row>
    <row r="25" spans="1:5" x14ac:dyDescent="0.35">
      <c r="A25">
        <v>0.34334231492430106</v>
      </c>
      <c r="B25">
        <v>258.33063398507198</v>
      </c>
      <c r="D25">
        <v>0.152425</v>
      </c>
      <c r="E25">
        <v>236</v>
      </c>
    </row>
    <row r="26" spans="1:5" x14ac:dyDescent="0.35">
      <c r="A26">
        <v>0.35059333243870128</v>
      </c>
      <c r="B26">
        <v>262.65849626822001</v>
      </c>
      <c r="D26">
        <v>0.154864</v>
      </c>
      <c r="E26">
        <v>235</v>
      </c>
    </row>
    <row r="27" spans="1:5" x14ac:dyDescent="0.35">
      <c r="A27">
        <v>0.35768596294961891</v>
      </c>
      <c r="B27">
        <v>265.90038570068901</v>
      </c>
      <c r="D27">
        <v>0.157223</v>
      </c>
      <c r="E27">
        <v>234</v>
      </c>
    </row>
    <row r="28" spans="1:5" x14ac:dyDescent="0.35">
      <c r="A28">
        <v>0.36117449601146467</v>
      </c>
      <c r="B28">
        <v>270.23626254362</v>
      </c>
      <c r="D28">
        <v>0.15950300000000001</v>
      </c>
      <c r="E28">
        <v>233</v>
      </c>
    </row>
    <row r="29" spans="1:5" x14ac:dyDescent="0.35">
      <c r="A29">
        <v>0.36633681887053621</v>
      </c>
      <c r="B29">
        <v>272.39618640530199</v>
      </c>
      <c r="D29">
        <v>0.16170300000000001</v>
      </c>
      <c r="E29">
        <v>232</v>
      </c>
    </row>
    <row r="30" spans="1:5" x14ac:dyDescent="0.35">
      <c r="A30">
        <v>0.3697322641263695</v>
      </c>
      <c r="B30">
        <v>275.64609039755499</v>
      </c>
      <c r="D30">
        <v>0.163822</v>
      </c>
      <c r="E30">
        <v>231</v>
      </c>
    </row>
    <row r="31" spans="1:5" x14ac:dyDescent="0.35">
      <c r="A31">
        <v>0.37475774746673002</v>
      </c>
      <c r="B31">
        <v>277.80601425923697</v>
      </c>
      <c r="D31">
        <v>0.16586200000000001</v>
      </c>
      <c r="E31">
        <v>230</v>
      </c>
    </row>
    <row r="32" spans="1:5" x14ac:dyDescent="0.35">
      <c r="A32">
        <v>0.38457206184255815</v>
      </c>
      <c r="B32">
        <v>279.95391628124401</v>
      </c>
      <c r="D32">
        <v>0.167822</v>
      </c>
      <c r="E32">
        <v>229</v>
      </c>
    </row>
    <row r="33" spans="1:5" x14ac:dyDescent="0.35">
      <c r="A33">
        <v>0.39408303074749085</v>
      </c>
      <c r="B33">
        <v>288.61765540732301</v>
      </c>
      <c r="D33">
        <v>0.16970099999999999</v>
      </c>
      <c r="E33">
        <v>228</v>
      </c>
    </row>
    <row r="34" spans="1:5" x14ac:dyDescent="0.35">
      <c r="A34">
        <v>0.40178713334628252</v>
      </c>
      <c r="B34">
        <v>292.94151041057899</v>
      </c>
      <c r="D34">
        <v>0.17150099999999999</v>
      </c>
      <c r="E34">
        <v>227</v>
      </c>
    </row>
    <row r="35" spans="1:5" x14ac:dyDescent="0.35">
      <c r="A35">
        <v>0.41077733906176578</v>
      </c>
      <c r="B35">
        <v>292.91746673122799</v>
      </c>
      <c r="D35">
        <v>0.17322100000000001</v>
      </c>
      <c r="E35">
        <v>226</v>
      </c>
    </row>
    <row r="36" spans="1:5" x14ac:dyDescent="0.35">
      <c r="A36">
        <v>0.41662217782905875</v>
      </c>
      <c r="B36">
        <v>300.50324756641203</v>
      </c>
      <c r="D36">
        <v>0.17486099999999999</v>
      </c>
      <c r="E36">
        <v>225</v>
      </c>
    </row>
    <row r="37" spans="1:5" x14ac:dyDescent="0.35">
      <c r="A37">
        <v>0.42093027231234614</v>
      </c>
      <c r="B37">
        <v>304.83511712945102</v>
      </c>
      <c r="D37">
        <v>0.19392699999999999</v>
      </c>
      <c r="E37">
        <v>216</v>
      </c>
    </row>
    <row r="38" spans="1:5" x14ac:dyDescent="0.35">
      <c r="A38">
        <v>0.42797075263006773</v>
      </c>
      <c r="B38">
        <v>310.24494498338601</v>
      </c>
      <c r="D38">
        <v>0.19553400000000001</v>
      </c>
      <c r="E38">
        <v>215</v>
      </c>
    </row>
    <row r="39" spans="1:5" x14ac:dyDescent="0.35">
      <c r="A39">
        <v>0.43754462284357415</v>
      </c>
      <c r="B39">
        <v>316.73273112821602</v>
      </c>
      <c r="D39">
        <v>0.19714699999999999</v>
      </c>
      <c r="E39">
        <v>214</v>
      </c>
    </row>
    <row r="40" spans="1:5" x14ac:dyDescent="0.35">
      <c r="A40">
        <v>0.44549933705455752</v>
      </c>
      <c r="B40">
        <v>323.224524552937</v>
      </c>
      <c r="D40">
        <v>0.198765</v>
      </c>
      <c r="E40">
        <v>213</v>
      </c>
    </row>
    <row r="41" spans="1:5" x14ac:dyDescent="0.35">
      <c r="A41">
        <v>0.44939290996862896</v>
      </c>
      <c r="B41">
        <v>330.81431266801297</v>
      </c>
      <c r="D41">
        <v>0.20039000000000001</v>
      </c>
      <c r="E41">
        <v>212</v>
      </c>
    </row>
    <row r="42" spans="1:5" x14ac:dyDescent="0.35">
      <c r="A42">
        <v>0.45701828906663239</v>
      </c>
      <c r="B42">
        <v>337.30610609273498</v>
      </c>
      <c r="D42">
        <v>0.20202100000000001</v>
      </c>
      <c r="E42">
        <v>211</v>
      </c>
    </row>
    <row r="43" spans="1:5" x14ac:dyDescent="0.35">
      <c r="A43">
        <v>0.46565186528906</v>
      </c>
      <c r="B43">
        <v>342.70791938688598</v>
      </c>
      <c r="D43">
        <v>0.20530100000000001</v>
      </c>
      <c r="E43">
        <v>209</v>
      </c>
    </row>
    <row r="44" spans="1:5" x14ac:dyDescent="0.35">
      <c r="A44">
        <v>0.47518862224425584</v>
      </c>
      <c r="B44">
        <v>345.93377969978701</v>
      </c>
      <c r="D44">
        <v>0.20695</v>
      </c>
      <c r="E44">
        <v>208</v>
      </c>
    </row>
    <row r="45" spans="1:5" x14ac:dyDescent="0.35">
      <c r="A45">
        <v>0.4843909344130039</v>
      </c>
      <c r="B45">
        <v>351.33158571404698</v>
      </c>
      <c r="D45">
        <v>0.20860500000000001</v>
      </c>
      <c r="E45">
        <v>207</v>
      </c>
    </row>
    <row r="46" spans="1:5" x14ac:dyDescent="0.35">
      <c r="A46">
        <v>0.49327609160670688</v>
      </c>
      <c r="B46">
        <v>354.55744602694801</v>
      </c>
      <c r="D46">
        <v>0.21026600000000001</v>
      </c>
      <c r="E46">
        <v>206</v>
      </c>
    </row>
    <row r="47" spans="1:5" x14ac:dyDescent="0.35">
      <c r="A47">
        <v>0.50707914380920449</v>
      </c>
      <c r="B47">
        <v>362.10716134310599</v>
      </c>
      <c r="D47">
        <v>0.21193300000000001</v>
      </c>
      <c r="E47">
        <v>205</v>
      </c>
    </row>
    <row r="48" spans="1:5" x14ac:dyDescent="0.35">
      <c r="A48">
        <v>0.5101583399609565</v>
      </c>
      <c r="B48">
        <v>365.35305805546699</v>
      </c>
      <c r="D48">
        <v>0.21360599999999999</v>
      </c>
      <c r="E48">
        <v>204</v>
      </c>
    </row>
    <row r="49" spans="1:5" x14ac:dyDescent="0.35">
      <c r="A49">
        <v>0.51719567293302693</v>
      </c>
      <c r="B49">
        <v>365.325007096224</v>
      </c>
      <c r="D49">
        <v>0.215285</v>
      </c>
      <c r="E49">
        <v>203</v>
      </c>
    </row>
    <row r="50" spans="1:5" x14ac:dyDescent="0.35">
      <c r="A50">
        <v>0.53068066889261378</v>
      </c>
      <c r="B50">
        <v>366.354878028418</v>
      </c>
      <c r="D50">
        <v>0.216969</v>
      </c>
      <c r="E50">
        <v>202</v>
      </c>
    </row>
    <row r="51" spans="1:5" x14ac:dyDescent="0.35">
      <c r="A51">
        <v>0.52015015227707284</v>
      </c>
      <c r="B51">
        <v>371.82882236062102</v>
      </c>
      <c r="D51">
        <v>0.21865999999999999</v>
      </c>
      <c r="E51">
        <v>201</v>
      </c>
    </row>
    <row r="52" spans="1:5" x14ac:dyDescent="0.35">
      <c r="A52">
        <v>0.52112695966864042</v>
      </c>
      <c r="B52">
        <v>379.42662503548098</v>
      </c>
      <c r="D52">
        <v>0.220357</v>
      </c>
      <c r="E52">
        <v>200</v>
      </c>
    </row>
    <row r="53" spans="1:5" x14ac:dyDescent="0.35">
      <c r="A53">
        <v>0.52403366539742313</v>
      </c>
      <c r="B53">
        <v>388.102386001235</v>
      </c>
      <c r="D53">
        <v>0.22206000000000001</v>
      </c>
      <c r="E53">
        <v>199</v>
      </c>
    </row>
    <row r="54" spans="1:5" x14ac:dyDescent="0.35">
      <c r="A54">
        <v>0.52785482319818222</v>
      </c>
      <c r="B54">
        <v>392.43024828438303</v>
      </c>
      <c r="D54">
        <v>0.223769</v>
      </c>
      <c r="E54">
        <v>198</v>
      </c>
    </row>
    <row r="55" spans="1:5" x14ac:dyDescent="0.35">
      <c r="A55">
        <v>0.52880054526992226</v>
      </c>
      <c r="B55">
        <v>396.77013240720601</v>
      </c>
      <c r="D55">
        <v>0.22548399999999999</v>
      </c>
      <c r="E55">
        <v>197</v>
      </c>
    </row>
    <row r="56" spans="1:5" x14ac:dyDescent="0.35">
      <c r="D56">
        <v>0.22720499999999999</v>
      </c>
      <c r="E56">
        <v>196</v>
      </c>
    </row>
    <row r="57" spans="1:5" x14ac:dyDescent="0.35">
      <c r="D57">
        <v>0.228932</v>
      </c>
      <c r="E57">
        <v>195</v>
      </c>
    </row>
    <row r="58" spans="1:5" x14ac:dyDescent="0.35">
      <c r="D58">
        <v>0.23066500000000001</v>
      </c>
      <c r="E58">
        <v>194</v>
      </c>
    </row>
    <row r="59" spans="1:5" x14ac:dyDescent="0.35">
      <c r="D59">
        <v>0.232404</v>
      </c>
      <c r="E59">
        <v>193</v>
      </c>
    </row>
    <row r="60" spans="1:5" x14ac:dyDescent="0.35">
      <c r="D60">
        <v>0.234149</v>
      </c>
      <c r="E60">
        <v>192</v>
      </c>
    </row>
    <row r="61" spans="1:5" x14ac:dyDescent="0.35">
      <c r="D61">
        <v>0.24410200000000001</v>
      </c>
      <c r="E61">
        <v>197</v>
      </c>
    </row>
    <row r="62" spans="1:5" x14ac:dyDescent="0.35">
      <c r="D62">
        <v>0.24571200000000001</v>
      </c>
      <c r="E62">
        <v>198</v>
      </c>
    </row>
    <row r="63" spans="1:5" x14ac:dyDescent="0.35">
      <c r="D63">
        <v>0.24895600000000001</v>
      </c>
      <c r="E63">
        <v>200</v>
      </c>
    </row>
    <row r="64" spans="1:5" x14ac:dyDescent="0.35">
      <c r="D64">
        <v>0.25058999999999998</v>
      </c>
      <c r="E64">
        <v>201</v>
      </c>
    </row>
    <row r="65" spans="4:5" x14ac:dyDescent="0.35">
      <c r="D65">
        <v>0.25223200000000001</v>
      </c>
      <c r="E65">
        <v>202</v>
      </c>
    </row>
    <row r="66" spans="4:5" x14ac:dyDescent="0.35">
      <c r="D66">
        <v>0.253882</v>
      </c>
      <c r="E66">
        <v>203</v>
      </c>
    </row>
    <row r="67" spans="4:5" x14ac:dyDescent="0.35">
      <c r="D67">
        <v>0.25553999999999999</v>
      </c>
      <c r="E67">
        <v>204</v>
      </c>
    </row>
    <row r="68" spans="4:5" x14ac:dyDescent="0.35">
      <c r="D68">
        <v>0.25827800000000001</v>
      </c>
      <c r="E68">
        <v>205</v>
      </c>
    </row>
    <row r="69" spans="4:5" x14ac:dyDescent="0.35">
      <c r="D69">
        <v>0.25888</v>
      </c>
      <c r="E69">
        <v>206</v>
      </c>
    </row>
    <row r="70" spans="4:5" x14ac:dyDescent="0.35">
      <c r="D70">
        <v>0.27629599999999999</v>
      </c>
      <c r="E70">
        <v>213</v>
      </c>
    </row>
    <row r="71" spans="4:5" x14ac:dyDescent="0.35">
      <c r="D71">
        <v>0.28675099999999998</v>
      </c>
      <c r="E71">
        <v>222</v>
      </c>
    </row>
    <row r="72" spans="4:5" x14ac:dyDescent="0.35">
      <c r="D72">
        <v>0.28856100000000001</v>
      </c>
      <c r="E72">
        <v>223</v>
      </c>
    </row>
    <row r="73" spans="4:5" x14ac:dyDescent="0.35">
      <c r="D73">
        <v>0.290379</v>
      </c>
      <c r="E73">
        <v>224</v>
      </c>
    </row>
    <row r="74" spans="4:5" x14ac:dyDescent="0.35">
      <c r="D74">
        <v>0.29220499999999999</v>
      </c>
      <c r="E74">
        <v>225</v>
      </c>
    </row>
    <row r="75" spans="4:5" x14ac:dyDescent="0.35">
      <c r="D75">
        <v>0.29403800000000002</v>
      </c>
      <c r="E75">
        <v>226</v>
      </c>
    </row>
    <row r="76" spans="4:5" x14ac:dyDescent="0.35">
      <c r="D76">
        <v>0.29587999999999998</v>
      </c>
      <c r="E76">
        <v>227</v>
      </c>
    </row>
    <row r="77" spans="4:5" x14ac:dyDescent="0.35">
      <c r="D77">
        <v>0.29772999999999999</v>
      </c>
      <c r="E77">
        <v>228</v>
      </c>
    </row>
    <row r="78" spans="4:5" x14ac:dyDescent="0.35">
      <c r="D78">
        <v>0.29958800000000002</v>
      </c>
      <c r="E78">
        <v>229</v>
      </c>
    </row>
    <row r="79" spans="4:5" x14ac:dyDescent="0.35">
      <c r="D79">
        <v>0.301454</v>
      </c>
      <c r="E79">
        <v>230</v>
      </c>
    </row>
    <row r="80" spans="4:5" x14ac:dyDescent="0.35">
      <c r="D80">
        <v>0.30332799999999999</v>
      </c>
      <c r="E80">
        <v>231</v>
      </c>
    </row>
    <row r="81" spans="4:7" x14ac:dyDescent="0.35">
      <c r="D81">
        <v>0.30709999999999998</v>
      </c>
      <c r="E81">
        <v>233</v>
      </c>
    </row>
    <row r="82" spans="4:7" x14ac:dyDescent="0.35">
      <c r="D82">
        <v>0.30899799999999999</v>
      </c>
      <c r="E82">
        <v>234</v>
      </c>
      <c r="G82" t="s">
        <v>42</v>
      </c>
    </row>
    <row r="83" spans="4:7" x14ac:dyDescent="0.35">
      <c r="D83">
        <v>0.31281799999999998</v>
      </c>
      <c r="E83">
        <v>236</v>
      </c>
    </row>
    <row r="84" spans="4:7" x14ac:dyDescent="0.35">
      <c r="D84">
        <v>0.31667000000000001</v>
      </c>
      <c r="E84">
        <v>238</v>
      </c>
    </row>
    <row r="85" spans="4:7" x14ac:dyDescent="0.35">
      <c r="D85">
        <v>0.318608</v>
      </c>
      <c r="E85">
        <v>239</v>
      </c>
    </row>
    <row r="86" spans="4:7" x14ac:dyDescent="0.35">
      <c r="D86">
        <v>0.32055400000000001</v>
      </c>
      <c r="E86">
        <v>240</v>
      </c>
    </row>
    <row r="87" spans="4:7" x14ac:dyDescent="0.35">
      <c r="D87">
        <v>0.32446999999999998</v>
      </c>
      <c r="E87">
        <v>242</v>
      </c>
    </row>
    <row r="88" spans="4:7" x14ac:dyDescent="0.35">
      <c r="D88">
        <v>0.330403</v>
      </c>
      <c r="E88">
        <v>245</v>
      </c>
    </row>
    <row r="89" spans="4:7" x14ac:dyDescent="0.35">
      <c r="D89">
        <v>0.35904599999999998</v>
      </c>
      <c r="E89">
        <v>259</v>
      </c>
    </row>
    <row r="90" spans="4:7" x14ac:dyDescent="0.35">
      <c r="D90">
        <v>0.36115199999999997</v>
      </c>
      <c r="E90">
        <v>260</v>
      </c>
    </row>
    <row r="91" spans="4:7" x14ac:dyDescent="0.35">
      <c r="D91">
        <v>0.36538799999999999</v>
      </c>
      <c r="E91">
        <v>262</v>
      </c>
    </row>
    <row r="92" spans="4:7" x14ac:dyDescent="0.35">
      <c r="D92">
        <v>0.38484600000000002</v>
      </c>
      <c r="E92">
        <v>271</v>
      </c>
    </row>
    <row r="93" spans="4:7" x14ac:dyDescent="0.35">
      <c r="D93">
        <v>0.387048</v>
      </c>
      <c r="E93">
        <v>272</v>
      </c>
    </row>
    <row r="94" spans="4:7" x14ac:dyDescent="0.35">
      <c r="D94">
        <v>0.38925799999999999</v>
      </c>
      <c r="E94">
        <v>273</v>
      </c>
    </row>
    <row r="95" spans="4:7" x14ac:dyDescent="0.35">
      <c r="D95">
        <v>0.39370100000000002</v>
      </c>
      <c r="E95">
        <v>275</v>
      </c>
    </row>
    <row r="96" spans="4:7" x14ac:dyDescent="0.35">
      <c r="D96">
        <v>0.39593499999999998</v>
      </c>
      <c r="E96">
        <v>276</v>
      </c>
    </row>
    <row r="97" spans="4:5" x14ac:dyDescent="0.35">
      <c r="D97">
        <v>0.398177</v>
      </c>
      <c r="E97">
        <v>277</v>
      </c>
    </row>
    <row r="98" spans="4:5" x14ac:dyDescent="0.35">
      <c r="D98">
        <v>0.40268500000000002</v>
      </c>
      <c r="E98">
        <v>279</v>
      </c>
    </row>
    <row r="99" spans="4:5" x14ac:dyDescent="0.35">
      <c r="D99">
        <v>0.40495100000000001</v>
      </c>
      <c r="E99">
        <v>280</v>
      </c>
    </row>
    <row r="100" spans="4:5" x14ac:dyDescent="0.35">
      <c r="D100">
        <v>0.407225</v>
      </c>
      <c r="E100">
        <v>281</v>
      </c>
    </row>
    <row r="101" spans="4:5" x14ac:dyDescent="0.35">
      <c r="D101">
        <v>0.42696200000000001</v>
      </c>
      <c r="E101">
        <v>297</v>
      </c>
    </row>
    <row r="102" spans="4:5" x14ac:dyDescent="0.35">
      <c r="D102">
        <v>0.42812600000000001</v>
      </c>
      <c r="E102">
        <v>298</v>
      </c>
    </row>
    <row r="103" spans="4:5" x14ac:dyDescent="0.35">
      <c r="D103">
        <v>0.42928899999999998</v>
      </c>
      <c r="E103">
        <v>299</v>
      </c>
    </row>
    <row r="104" spans="4:5" x14ac:dyDescent="0.35">
      <c r="D104">
        <v>0.43276599999999998</v>
      </c>
      <c r="E104">
        <v>302</v>
      </c>
    </row>
    <row r="105" spans="4:5" x14ac:dyDescent="0.35">
      <c r="D105">
        <v>0.43392199999999997</v>
      </c>
      <c r="E105">
        <v>303</v>
      </c>
    </row>
    <row r="106" spans="4:5" x14ac:dyDescent="0.35">
      <c r="D106">
        <v>0.43507499999999999</v>
      </c>
      <c r="E106">
        <v>304</v>
      </c>
    </row>
    <row r="107" spans="4:5" x14ac:dyDescent="0.35">
      <c r="D107">
        <v>0.43737700000000002</v>
      </c>
      <c r="E107">
        <v>306</v>
      </c>
    </row>
    <row r="108" spans="4:5" x14ac:dyDescent="0.35">
      <c r="D108">
        <v>0.449909</v>
      </c>
      <c r="E108">
        <v>317</v>
      </c>
    </row>
    <row r="109" spans="4:5" x14ac:dyDescent="0.35">
      <c r="D109">
        <v>0.453289</v>
      </c>
      <c r="E109">
        <v>320</v>
      </c>
    </row>
    <row r="110" spans="4:5" x14ac:dyDescent="0.35">
      <c r="D110">
        <v>0.45553500000000002</v>
      </c>
      <c r="E110">
        <v>322</v>
      </c>
    </row>
    <row r="111" spans="4:5" x14ac:dyDescent="0.35">
      <c r="D111">
        <v>0.45665299999999998</v>
      </c>
      <c r="E111">
        <v>323</v>
      </c>
    </row>
    <row r="112" spans="4:5" x14ac:dyDescent="0.35">
      <c r="D112">
        <v>0.45777000000000001</v>
      </c>
      <c r="E112">
        <v>324</v>
      </c>
    </row>
    <row r="113" spans="4:5" x14ac:dyDescent="0.35">
      <c r="D113">
        <v>0.46111200000000002</v>
      </c>
      <c r="E113">
        <v>327</v>
      </c>
    </row>
    <row r="114" spans="4:5" x14ac:dyDescent="0.35">
      <c r="D114">
        <v>0.46222299999999999</v>
      </c>
      <c r="E114">
        <v>328</v>
      </c>
    </row>
    <row r="115" spans="4:5" x14ac:dyDescent="0.35">
      <c r="D115">
        <v>0.47289599999999998</v>
      </c>
      <c r="E115">
        <v>342</v>
      </c>
    </row>
    <row r="116" spans="4:5" x14ac:dyDescent="0.35">
      <c r="D116">
        <v>0.47489100000000001</v>
      </c>
      <c r="E116">
        <v>343</v>
      </c>
    </row>
    <row r="117" spans="4:5" x14ac:dyDescent="0.35">
      <c r="D117">
        <v>0.47689999999999999</v>
      </c>
      <c r="E117">
        <v>344</v>
      </c>
    </row>
    <row r="118" spans="4:5" x14ac:dyDescent="0.35">
      <c r="D118">
        <v>0.47892299999999999</v>
      </c>
      <c r="E118">
        <v>345</v>
      </c>
    </row>
    <row r="119" spans="4:5" x14ac:dyDescent="0.35">
      <c r="D119">
        <v>0.48715399999999998</v>
      </c>
      <c r="E119">
        <v>349</v>
      </c>
    </row>
    <row r="120" spans="4:5" x14ac:dyDescent="0.35">
      <c r="D120">
        <v>0.51049100000000003</v>
      </c>
      <c r="E120">
        <v>360</v>
      </c>
    </row>
    <row r="121" spans="4:5" x14ac:dyDescent="0.35">
      <c r="D121">
        <v>0.51319199999999998</v>
      </c>
      <c r="E121">
        <v>361</v>
      </c>
    </row>
    <row r="122" spans="4:5" x14ac:dyDescent="0.35">
      <c r="D122">
        <v>0.51545300000000005</v>
      </c>
      <c r="E122">
        <v>362</v>
      </c>
    </row>
    <row r="123" spans="4:5" x14ac:dyDescent="0.35">
      <c r="D123">
        <v>0.52001600000000003</v>
      </c>
      <c r="E123">
        <v>364</v>
      </c>
    </row>
    <row r="124" spans="4:5" x14ac:dyDescent="0.35">
      <c r="D124">
        <v>0.52231899999999998</v>
      </c>
      <c r="E124">
        <v>365</v>
      </c>
    </row>
    <row r="125" spans="4:5" x14ac:dyDescent="0.35">
      <c r="D125">
        <v>0.52851999999999999</v>
      </c>
      <c r="E125">
        <v>366</v>
      </c>
    </row>
    <row r="126" spans="4:5" x14ac:dyDescent="0.35">
      <c r="D126">
        <v>0.53018699999999996</v>
      </c>
      <c r="E126">
        <v>367</v>
      </c>
    </row>
    <row r="127" spans="4:5" x14ac:dyDescent="0.35">
      <c r="D127">
        <v>0.53074699999999997</v>
      </c>
      <c r="E127">
        <v>369</v>
      </c>
    </row>
    <row r="128" spans="4:5" x14ac:dyDescent="0.35">
      <c r="D128">
        <v>0.53104200000000001</v>
      </c>
      <c r="E128">
        <v>370</v>
      </c>
    </row>
    <row r="129" spans="4:5" x14ac:dyDescent="0.35">
      <c r="D129">
        <v>0.53166199999999997</v>
      </c>
      <c r="E129">
        <v>372</v>
      </c>
    </row>
    <row r="130" spans="4:5" x14ac:dyDescent="0.35">
      <c r="D130">
        <v>0.53198699999999999</v>
      </c>
      <c r="E130">
        <v>373</v>
      </c>
    </row>
    <row r="131" spans="4:5" x14ac:dyDescent="0.35">
      <c r="D131">
        <v>0.53232199999999996</v>
      </c>
      <c r="E131">
        <v>374</v>
      </c>
    </row>
    <row r="132" spans="4:5" x14ac:dyDescent="0.35">
      <c r="D132">
        <v>0.53338600000000003</v>
      </c>
      <c r="E132">
        <v>377</v>
      </c>
    </row>
    <row r="133" spans="4:5" x14ac:dyDescent="0.35">
      <c r="D133">
        <v>0.53414600000000001</v>
      </c>
      <c r="E133">
        <v>379</v>
      </c>
    </row>
    <row r="134" spans="4:5" x14ac:dyDescent="0.35">
      <c r="D134">
        <v>0.53494600000000003</v>
      </c>
      <c r="E134">
        <v>381</v>
      </c>
    </row>
    <row r="135" spans="4:5" x14ac:dyDescent="0.35">
      <c r="D135">
        <v>0.53536099999999998</v>
      </c>
      <c r="E135">
        <v>382</v>
      </c>
    </row>
    <row r="136" spans="4:5" x14ac:dyDescent="0.35">
      <c r="D136">
        <v>0.53622099999999995</v>
      </c>
      <c r="E136">
        <v>384</v>
      </c>
    </row>
    <row r="137" spans="4:5" x14ac:dyDescent="0.35">
      <c r="D137">
        <v>0.53712099999999996</v>
      </c>
      <c r="E137">
        <v>386</v>
      </c>
    </row>
    <row r="138" spans="4:5" x14ac:dyDescent="0.35">
      <c r="D138">
        <v>0.53758600000000001</v>
      </c>
      <c r="E138">
        <v>387</v>
      </c>
    </row>
    <row r="139" spans="4:5" x14ac:dyDescent="0.35">
      <c r="D139">
        <v>0.53805999999999998</v>
      </c>
      <c r="E139">
        <v>388</v>
      </c>
    </row>
    <row r="140" spans="4:5" x14ac:dyDescent="0.35">
      <c r="D140">
        <v>0.53847500000000004</v>
      </c>
      <c r="E140">
        <v>395</v>
      </c>
    </row>
    <row r="141" spans="4:5" x14ac:dyDescent="0.35">
      <c r="D141">
        <v>0.53903999999999996</v>
      </c>
      <c r="E141">
        <v>390</v>
      </c>
    </row>
    <row r="142" spans="4:5" x14ac:dyDescent="0.35">
      <c r="D142">
        <v>0.54005999999999998</v>
      </c>
      <c r="E142">
        <v>392</v>
      </c>
    </row>
    <row r="143" spans="4:5" x14ac:dyDescent="0.35">
      <c r="D143">
        <v>0.54221900000000001</v>
      </c>
      <c r="E143">
        <v>396</v>
      </c>
    </row>
    <row r="144" spans="4:5" x14ac:dyDescent="0.35">
      <c r="D144">
        <v>0.54278400000000004</v>
      </c>
      <c r="E144">
        <v>397</v>
      </c>
    </row>
  </sheetData>
  <sortState xmlns:xlrd2="http://schemas.microsoft.com/office/spreadsheetml/2017/richdata2" ref="D3:E207">
    <sortCondition ref="D3:D20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2024-02-11T06:09:10Z</dcterms:created>
  <dcterms:modified xsi:type="dcterms:W3CDTF">2024-04-09T12:09:19Z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