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CaCl2 - Done\"/>
    </mc:Choice>
  </mc:AlternateContent>
  <xr:revisionPtr revIDLastSave="0" documentId="13_ncr:1_{EEA14284-E657-43FE-BA41-A870F5162EE1}" xr6:coauthVersionLast="47" xr6:coauthVersionMax="47" xr10:uidLastSave="{00000000-0000-0000-0000-000000000000}"/>
  <bookViews>
    <workbookView xWindow="-108" yWindow="-108" windowWidth="23256" windowHeight="12456" tabRatio="785" firstSheet="1" activeTab="5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5" l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Y22" i="5"/>
  <c r="AY23" i="5"/>
  <c r="AY24" i="5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10" i="5"/>
  <c r="AY11" i="5"/>
  <c r="AY12" i="5"/>
  <c r="AY13" i="5" s="1"/>
  <c r="AY14" i="5" s="1"/>
  <c r="AY15" i="5" s="1"/>
  <c r="AY16" i="5" s="1"/>
  <c r="AY17" i="5" s="1"/>
  <c r="AY18" i="5" s="1"/>
  <c r="AY19" i="5" s="1"/>
  <c r="AY20" i="5" s="1"/>
  <c r="AY21" i="5" s="1"/>
  <c r="AY9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<sst xmlns="http://schemas.openxmlformats.org/spreadsheetml/2006/main" count="113" uniqueCount="61">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</sst>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82-8D86-361243C7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alone'!$A$1:$A$308</c:f>
              <c:numCache>
                <c:formatCode>General</c:formatCode>
                <c:ptCount val="308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'Complete our graph alone'!$B$1:$B$308</c:f>
              <c:numCache>
                <c:formatCode>General</c:formatCode>
                <c:ptCount val="308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246742</xdr:colOff>
      <xdr:row>6</xdr:row>
      <xdr:rowOff>37194</xdr:rowOff>
    </xdr:from>
    <xdr:to>
      <xdr:col>59</xdr:col>
      <xdr:colOff>299542</xdr:colOff>
      <xdr:row>29</xdr:row>
      <xdr:rowOff>158574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12291</xdr:colOff>
      <xdr:row>28</xdr:row>
      <xdr:rowOff>24581</xdr:rowOff>
    </xdr:from>
    <xdr:to>
      <xdr:col>10</xdr:col>
      <xdr:colOff>322007</xdr:colOff>
      <xdr:row>43</xdr:row>
      <xdr:rowOff>24580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29</v>
      </c>
    </row>
    <row r="2" spans="1:47" x14ac:dyDescent="0.3">
      <c r="A2" s="12"/>
    </row>
    <row r="3" spans="1:47" x14ac:dyDescent="0.3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Z173"/>
  <sheetViews>
    <sheetView topLeftCell="AR6" zoomScaleNormal="100" workbookViewId="0">
      <selection activeCell="BL14" sqref="BL14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2" ht="23.4" x14ac:dyDescent="0.45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52" x14ac:dyDescent="0.3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2" x14ac:dyDescent="0.3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2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2" x14ac:dyDescent="0.3">
      <c r="J5"/>
      <c r="T5"/>
      <c r="X5"/>
      <c r="AA5"/>
      <c r="AF5"/>
      <c r="AI5"/>
      <c r="AN5"/>
    </row>
    <row r="6" spans="1:52" ht="42" customHeight="1" x14ac:dyDescent="0.3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52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52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  <c r="AY8">
        <v>0</v>
      </c>
      <c r="AZ8">
        <v>0</v>
      </c>
    </row>
    <row r="9" spans="1:52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  <c r="AY9">
        <f>AY8+0.1</f>
        <v>0.1</v>
      </c>
      <c r="AZ9">
        <f>AZ8+0.1</f>
        <v>0.1</v>
      </c>
    </row>
    <row r="10" spans="1:52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  <c r="AY10">
        <f t="shared" ref="AY10:AZ38" si="30">AY9+0.1</f>
        <v>0.2</v>
      </c>
      <c r="AZ10">
        <f t="shared" si="30"/>
        <v>0.2</v>
      </c>
    </row>
    <row r="11" spans="1:52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  <c r="AY11">
        <f t="shared" si="30"/>
        <v>0.30000000000000004</v>
      </c>
      <c r="AZ11">
        <f t="shared" si="30"/>
        <v>0.30000000000000004</v>
      </c>
    </row>
    <row r="12" spans="1:52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  <c r="AY12">
        <f t="shared" si="30"/>
        <v>0.4</v>
      </c>
      <c r="AZ12">
        <f t="shared" si="30"/>
        <v>0.4</v>
      </c>
    </row>
    <row r="13" spans="1:52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  <c r="AY13">
        <f t="shared" si="30"/>
        <v>0.5</v>
      </c>
      <c r="AZ13">
        <f t="shared" si="30"/>
        <v>0.5</v>
      </c>
    </row>
    <row r="14" spans="1:52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  <c r="AY14">
        <f t="shared" si="30"/>
        <v>0.6</v>
      </c>
      <c r="AZ14">
        <f t="shared" si="30"/>
        <v>0.6</v>
      </c>
    </row>
    <row r="15" spans="1:52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1">AS15</f>
        <v>1.0350966110589963</v>
      </c>
      <c r="AW15">
        <f t="shared" si="31"/>
        <v>1.05</v>
      </c>
      <c r="AY15">
        <f t="shared" si="30"/>
        <v>0.7</v>
      </c>
      <c r="AZ15">
        <f t="shared" si="30"/>
        <v>0.7</v>
      </c>
    </row>
    <row r="16" spans="1:52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1"/>
        <v>1.1340590600984952</v>
      </c>
      <c r="AW16">
        <f t="shared" si="31"/>
        <v>1.111</v>
      </c>
      <c r="AY16">
        <f t="shared" si="30"/>
        <v>0.79999999999999993</v>
      </c>
      <c r="AZ16">
        <f t="shared" si="30"/>
        <v>0.79999999999999993</v>
      </c>
    </row>
    <row r="17" spans="1:52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1"/>
        <v>1.2213057858259775</v>
      </c>
      <c r="AW17">
        <f t="shared" si="31"/>
        <v>1.175</v>
      </c>
      <c r="AY17">
        <f t="shared" si="30"/>
        <v>0.89999999999999991</v>
      </c>
      <c r="AZ17">
        <f t="shared" si="30"/>
        <v>0.89999999999999991</v>
      </c>
    </row>
    <row r="18" spans="1:52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1"/>
        <v>1.2990713823550895</v>
      </c>
      <c r="AW18">
        <f t="shared" si="31"/>
        <v>1.244</v>
      </c>
      <c r="AY18">
        <f t="shared" si="30"/>
        <v>0.99999999999999989</v>
      </c>
      <c r="AZ18">
        <f t="shared" si="30"/>
        <v>0.99999999999999989</v>
      </c>
    </row>
    <row r="19" spans="1:52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1"/>
        <v>1.3699849363099206</v>
      </c>
      <c r="AW19">
        <f t="shared" si="31"/>
        <v>1.3160000000000001</v>
      </c>
      <c r="AY19">
        <f t="shared" si="30"/>
        <v>1.0999999999999999</v>
      </c>
      <c r="AZ19">
        <f t="shared" si="30"/>
        <v>1.0999999999999999</v>
      </c>
    </row>
    <row r="20" spans="1:52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1"/>
        <v>1.4367186833580776</v>
      </c>
      <c r="AW20">
        <f t="shared" si="31"/>
        <v>1.391</v>
      </c>
      <c r="AY20">
        <f t="shared" si="30"/>
        <v>1.2</v>
      </c>
      <c r="AZ20">
        <f t="shared" si="30"/>
        <v>1.2</v>
      </c>
    </row>
    <row r="21" spans="1:52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1"/>
        <v>1.5181261051848534</v>
      </c>
      <c r="AW21">
        <f t="shared" si="31"/>
        <v>1.4890000000000001</v>
      </c>
      <c r="AY21">
        <f t="shared" si="30"/>
        <v>1.3</v>
      </c>
      <c r="AZ21">
        <f t="shared" si="30"/>
        <v>1.3</v>
      </c>
    </row>
    <row r="22" spans="1:52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1"/>
        <v>1.6015121650413979</v>
      </c>
      <c r="AW22">
        <f t="shared" si="31"/>
        <v>1.591</v>
      </c>
      <c r="AY22">
        <f t="shared" si="30"/>
        <v>1.4000000000000001</v>
      </c>
      <c r="AZ22">
        <f t="shared" si="30"/>
        <v>1.4000000000000001</v>
      </c>
    </row>
    <row r="23" spans="1:52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1"/>
        <v>1.6908494523890272</v>
      </c>
      <c r="AW23">
        <f t="shared" si="31"/>
        <v>1.696</v>
      </c>
      <c r="AY23">
        <f t="shared" si="30"/>
        <v>1.5000000000000002</v>
      </c>
      <c r="AZ23">
        <f t="shared" si="30"/>
        <v>1.5000000000000002</v>
      </c>
    </row>
    <row r="24" spans="1:52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1"/>
        <v>1.789535295167904</v>
      </c>
      <c r="AW24">
        <f t="shared" si="31"/>
        <v>1.8049999999999999</v>
      </c>
      <c r="AY24">
        <f t="shared" si="30"/>
        <v>1.6000000000000003</v>
      </c>
      <c r="AZ24">
        <f t="shared" si="30"/>
        <v>1.6000000000000003</v>
      </c>
    </row>
    <row r="25" spans="1:52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1"/>
        <v>1.9004211521512226</v>
      </c>
      <c r="AW25">
        <f t="shared" si="31"/>
        <v>1.915</v>
      </c>
      <c r="AY25">
        <f t="shared" si="30"/>
        <v>1.7000000000000004</v>
      </c>
      <c r="AZ25">
        <f t="shared" si="30"/>
        <v>1.7000000000000004</v>
      </c>
    </row>
    <row r="26" spans="1:52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1"/>
        <v>2.0258594277380979</v>
      </c>
      <c r="AW26">
        <f t="shared" si="31"/>
        <v>2.0270000000000001</v>
      </c>
      <c r="AY26">
        <f t="shared" si="30"/>
        <v>1.8000000000000005</v>
      </c>
      <c r="AZ26">
        <f t="shared" si="30"/>
        <v>1.8000000000000005</v>
      </c>
    </row>
    <row r="27" spans="1:52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1"/>
        <v>2.1677566461581637</v>
      </c>
      <c r="AW27">
        <f t="shared" si="31"/>
        <v>2.14</v>
      </c>
      <c r="AY27">
        <f t="shared" si="30"/>
        <v>1.9000000000000006</v>
      </c>
      <c r="AZ27">
        <f t="shared" si="30"/>
        <v>1.9000000000000006</v>
      </c>
    </row>
    <row r="28" spans="1:52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  <c r="AY28">
        <f t="shared" si="30"/>
        <v>2.0000000000000004</v>
      </c>
      <c r="AZ28">
        <f t="shared" si="30"/>
        <v>2.0000000000000004</v>
      </c>
    </row>
    <row r="29" spans="1:52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  <c r="AY29">
        <f t="shared" si="30"/>
        <v>2.1000000000000005</v>
      </c>
      <c r="AZ29">
        <f t="shared" si="30"/>
        <v>2.1000000000000005</v>
      </c>
    </row>
    <row r="30" spans="1:52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  <c r="AY30">
        <f t="shared" si="30"/>
        <v>2.2000000000000006</v>
      </c>
      <c r="AZ30">
        <f t="shared" si="30"/>
        <v>2.2000000000000006</v>
      </c>
    </row>
    <row r="31" spans="1:52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  <c r="AY31">
        <f t="shared" si="30"/>
        <v>2.3000000000000007</v>
      </c>
      <c r="AZ31">
        <f t="shared" si="30"/>
        <v>2.3000000000000007</v>
      </c>
    </row>
    <row r="32" spans="1:52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  <c r="AY32">
        <f t="shared" si="30"/>
        <v>2.4000000000000008</v>
      </c>
      <c r="AZ32">
        <f t="shared" si="30"/>
        <v>2.4000000000000008</v>
      </c>
    </row>
    <row r="33" spans="1:52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  <c r="AY33">
        <f t="shared" si="30"/>
        <v>2.5000000000000009</v>
      </c>
      <c r="AZ33">
        <f t="shared" si="30"/>
        <v>2.5000000000000009</v>
      </c>
    </row>
    <row r="34" spans="1:52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  <c r="AY34">
        <f t="shared" si="30"/>
        <v>2.600000000000001</v>
      </c>
      <c r="AZ34">
        <f t="shared" si="30"/>
        <v>2.600000000000001</v>
      </c>
    </row>
    <row r="35" spans="1:52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1"/>
        <v>1.0263648096613283</v>
      </c>
      <c r="AW35">
        <f t="shared" si="31"/>
        <v>1.046</v>
      </c>
      <c r="AY35">
        <f t="shared" si="30"/>
        <v>2.7000000000000011</v>
      </c>
      <c r="AZ35">
        <f t="shared" si="30"/>
        <v>2.7000000000000011</v>
      </c>
    </row>
    <row r="36" spans="1:52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1"/>
        <v>1.1238989276417588</v>
      </c>
      <c r="AW36">
        <f t="shared" si="31"/>
        <v>1.107</v>
      </c>
      <c r="AY36">
        <f t="shared" si="30"/>
        <v>2.8000000000000012</v>
      </c>
      <c r="AZ36">
        <f t="shared" si="30"/>
        <v>2.8000000000000012</v>
      </c>
    </row>
    <row r="37" spans="1:52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1"/>
        <v>1.2095168701251857</v>
      </c>
      <c r="AW37">
        <f t="shared" si="31"/>
        <v>1.17</v>
      </c>
      <c r="AY37">
        <f t="shared" si="30"/>
        <v>2.9000000000000012</v>
      </c>
      <c r="AZ37">
        <f t="shared" si="30"/>
        <v>2.9000000000000012</v>
      </c>
    </row>
    <row r="38" spans="1:52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1"/>
        <v>1.2854074400252102</v>
      </c>
      <c r="AW38">
        <f t="shared" si="31"/>
        <v>1.238</v>
      </c>
      <c r="AY38">
        <f t="shared" si="30"/>
        <v>3.0000000000000013</v>
      </c>
      <c r="AZ38">
        <f t="shared" si="30"/>
        <v>3.0000000000000013</v>
      </c>
    </row>
    <row r="39" spans="1:52" x14ac:dyDescent="0.3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8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9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40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1">-AT39*A39*18*$N$2</f>
        <v>-127.13759999999999</v>
      </c>
      <c r="AQ39" s="1">
        <f t="shared" si="28"/>
        <v>20.145967720683199</v>
      </c>
      <c r="AS39">
        <f t="shared" ref="AS39:AS70" si="42">-AO39/(A39*18*$N$2)</f>
        <v>1.3541772219508421</v>
      </c>
      <c r="AT39" s="1">
        <f t="shared" si="29"/>
        <v>1.3080000000000001</v>
      </c>
      <c r="AV39">
        <f t="shared" si="31"/>
        <v>1.3541772219508421</v>
      </c>
      <c r="AW39">
        <f t="shared" si="31"/>
        <v>1.3080000000000001</v>
      </c>
    </row>
    <row r="40" spans="1:52" x14ac:dyDescent="0.3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8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9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40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1"/>
        <v>-149.148</v>
      </c>
      <c r="AQ40" s="1">
        <f t="shared" si="28"/>
        <v>16.396092562218303</v>
      </c>
      <c r="AS40">
        <f t="shared" si="42"/>
        <v>1.4184926748243587</v>
      </c>
      <c r="AT40" s="1">
        <f t="shared" si="29"/>
        <v>1.381</v>
      </c>
      <c r="AV40">
        <f t="shared" si="31"/>
        <v>1.4184926748243587</v>
      </c>
      <c r="AW40">
        <f t="shared" si="31"/>
        <v>1.381</v>
      </c>
    </row>
    <row r="41" spans="1:52" x14ac:dyDescent="0.3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8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9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40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1"/>
        <v>-179.45550000000003</v>
      </c>
      <c r="AQ41" s="1">
        <f t="shared" si="28"/>
        <v>5.6139979842506547</v>
      </c>
      <c r="AS41">
        <f t="shared" si="42"/>
        <v>1.496501133179345</v>
      </c>
      <c r="AT41" s="1">
        <f t="shared" si="29"/>
        <v>1.4770000000000001</v>
      </c>
      <c r="AV41">
        <f t="shared" si="31"/>
        <v>1.496501133179345</v>
      </c>
      <c r="AW41">
        <f t="shared" si="31"/>
        <v>1.4770000000000001</v>
      </c>
    </row>
    <row r="42" spans="1:52" x14ac:dyDescent="0.3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8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9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40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1"/>
        <v>-212.625</v>
      </c>
      <c r="AQ42" s="1">
        <f t="shared" si="28"/>
        <v>2.1967915781092962E-2</v>
      </c>
      <c r="AS42">
        <f t="shared" si="42"/>
        <v>1.5760978946251878</v>
      </c>
      <c r="AT42" s="1">
        <f t="shared" si="29"/>
        <v>1.575</v>
      </c>
      <c r="AV42">
        <f t="shared" si="31"/>
        <v>1.5760978946251878</v>
      </c>
      <c r="AW42">
        <f t="shared" si="31"/>
        <v>1.575</v>
      </c>
    </row>
    <row r="43" spans="1:52" x14ac:dyDescent="0.3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8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9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40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1"/>
        <v>-249.03449999999998</v>
      </c>
      <c r="AQ43" s="1">
        <f t="shared" si="28"/>
        <v>5.4385480961760369</v>
      </c>
      <c r="AS43">
        <f t="shared" si="42"/>
        <v>1.6612958283646246</v>
      </c>
      <c r="AT43" s="1">
        <f t="shared" si="29"/>
        <v>1.677</v>
      </c>
      <c r="AV43">
        <f t="shared" si="31"/>
        <v>1.6612958283646246</v>
      </c>
      <c r="AW43">
        <f t="shared" si="31"/>
        <v>1.677</v>
      </c>
    </row>
    <row r="44" spans="1:52" x14ac:dyDescent="0.3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8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9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40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1"/>
        <v>-288.52200000000005</v>
      </c>
      <c r="AQ44" s="1">
        <f t="shared" si="28"/>
        <v>17.013677122929835</v>
      </c>
      <c r="AS44">
        <f t="shared" si="42"/>
        <v>1.7555384945251178</v>
      </c>
      <c r="AT44" s="1">
        <f t="shared" si="29"/>
        <v>1.7809999999999999</v>
      </c>
      <c r="AV44">
        <f t="shared" si="31"/>
        <v>1.7555384945251178</v>
      </c>
      <c r="AW44">
        <f t="shared" si="31"/>
        <v>1.7809999999999999</v>
      </c>
    </row>
    <row r="45" spans="1:52" x14ac:dyDescent="0.3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8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9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40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1"/>
        <v>-331.16849999999999</v>
      </c>
      <c r="AQ45" s="1">
        <f t="shared" si="28"/>
        <v>19.67492084441983</v>
      </c>
      <c r="AS45">
        <f t="shared" si="42"/>
        <v>1.8617256860365927</v>
      </c>
      <c r="AT45" s="1">
        <f t="shared" si="29"/>
        <v>1.887</v>
      </c>
      <c r="AV45">
        <f t="shared" si="31"/>
        <v>1.8617256860365927</v>
      </c>
      <c r="AW45">
        <f t="shared" si="31"/>
        <v>1.887</v>
      </c>
    </row>
    <row r="46" spans="1:52" x14ac:dyDescent="0.3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8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9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40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1"/>
        <v>-376.67700000000002</v>
      </c>
      <c r="AQ46" s="1">
        <f t="shared" si="28"/>
        <v>4.1221027745486385</v>
      </c>
      <c r="AS46">
        <f t="shared" si="42"/>
        <v>1.9822576919138877</v>
      </c>
      <c r="AT46" s="1">
        <f t="shared" si="29"/>
        <v>1.9930000000000001</v>
      </c>
      <c r="AV46">
        <f t="shared" si="31"/>
        <v>1.9822576919138877</v>
      </c>
      <c r="AW46">
        <f t="shared" si="31"/>
        <v>1.9930000000000001</v>
      </c>
    </row>
    <row r="47" spans="1:52" x14ac:dyDescent="0.3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8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9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40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1"/>
        <v>-425.25</v>
      </c>
      <c r="AQ47" s="1">
        <f t="shared" si="28"/>
        <v>14.938879438482125</v>
      </c>
      <c r="AS47">
        <f t="shared" si="42"/>
        <v>2.119086837833239</v>
      </c>
      <c r="AT47" s="1">
        <f t="shared" si="29"/>
        <v>2.1</v>
      </c>
      <c r="AV47">
        <f t="shared" si="31"/>
        <v>2.119086837833239</v>
      </c>
      <c r="AW47">
        <f t="shared" si="31"/>
        <v>2.1</v>
      </c>
    </row>
    <row r="48" spans="1:52" x14ac:dyDescent="0.3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8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9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40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1"/>
        <v>-9.2847600000000003</v>
      </c>
      <c r="AQ48" s="1">
        <f t="shared" si="28"/>
        <v>6.1018632870176628</v>
      </c>
      <c r="AS48">
        <f t="shared" si="42"/>
        <v>0.63097824169671823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8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9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40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1"/>
        <v>-14.173379999999998</v>
      </c>
      <c r="AQ49" s="1">
        <f t="shared" si="28"/>
        <v>15.445339886567465</v>
      </c>
      <c r="AS49">
        <f t="shared" si="42"/>
        <v>0.63230395278927987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8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9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40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1"/>
        <v>-19.301759999999998</v>
      </c>
      <c r="AQ50" s="1">
        <f t="shared" si="28"/>
        <v>22.321288943120223</v>
      </c>
      <c r="AS50">
        <f t="shared" si="42"/>
        <v>0.67487124371661855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8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9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40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1"/>
        <v>-24.6996</v>
      </c>
      <c r="AQ51" s="1">
        <f t="shared" si="28"/>
        <v>24.54077540440154</v>
      </c>
      <c r="AS51">
        <f t="shared" si="42"/>
        <v>0.73132352985954574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8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9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40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1"/>
        <v>-30.384720000000002</v>
      </c>
      <c r="AQ52" s="1">
        <f t="shared" si="28"/>
        <v>22.278025824403162</v>
      </c>
      <c r="AS52">
        <f t="shared" si="42"/>
        <v>0.79212221103123037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8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9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40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1"/>
        <v>-36.378720000000001</v>
      </c>
      <c r="AQ53" s="1">
        <f t="shared" si="28"/>
        <v>17.062608170330108</v>
      </c>
      <c r="AS53">
        <f t="shared" si="42"/>
        <v>0.85312246021226934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8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9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40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1"/>
        <v>-42.694559999999996</v>
      </c>
      <c r="AQ54" s="1">
        <f t="shared" si="28"/>
        <v>10.768495543000538</v>
      </c>
      <c r="AS54">
        <f t="shared" si="42"/>
        <v>0.91233845847543504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8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9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40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1"/>
        <v>-49.377600000000001</v>
      </c>
      <c r="AQ55" s="1">
        <f t="shared" si="28"/>
        <v>5.2603513427889581</v>
      </c>
      <c r="AS55">
        <f t="shared" si="42"/>
        <v>0.96880770404681382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8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9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40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1"/>
        <v>-56.376000000000005</v>
      </c>
      <c r="AQ56" s="1">
        <f t="shared" si="28"/>
        <v>1.3973332088525097</v>
      </c>
      <c r="AS56">
        <f t="shared" si="42"/>
        <v>1.0221094723238922</v>
      </c>
      <c r="AT56" s="1">
        <f t="shared" si="29"/>
        <v>1.044</v>
      </c>
      <c r="AV56">
        <f t="shared" si="31"/>
        <v>1.0221094723238922</v>
      </c>
      <c r="AW56">
        <f t="shared" si="31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8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9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40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1"/>
        <v>-71.474399999999989</v>
      </c>
      <c r="AQ57" s="1">
        <f t="shared" si="28"/>
        <v>1.0679139033531644</v>
      </c>
      <c r="AS57">
        <f t="shared" si="42"/>
        <v>1.1189475184945692</v>
      </c>
      <c r="AT57" s="1">
        <f t="shared" si="29"/>
        <v>1.103</v>
      </c>
      <c r="AV57">
        <f t="shared" si="31"/>
        <v>1.1189475184945692</v>
      </c>
      <c r="AW57">
        <f t="shared" si="31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8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9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40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1"/>
        <v>-88.225200000000001</v>
      </c>
      <c r="AQ58" s="1">
        <f t="shared" si="28"/>
        <v>7.7280767638093444</v>
      </c>
      <c r="AS58">
        <f t="shared" si="42"/>
        <v>1.2037717177696641</v>
      </c>
      <c r="AT58" s="1">
        <f t="shared" si="29"/>
        <v>1.167</v>
      </c>
      <c r="AV58">
        <f t="shared" si="31"/>
        <v>1.2037717177696641</v>
      </c>
      <c r="AW58">
        <f t="shared" si="31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8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9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40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1"/>
        <v>-106.53120000000001</v>
      </c>
      <c r="AQ59" s="1">
        <f t="shared" si="28"/>
        <v>15.623643596372681</v>
      </c>
      <c r="AS59">
        <f t="shared" si="42"/>
        <v>1.2787485590103149</v>
      </c>
      <c r="AT59" s="1">
        <f t="shared" si="29"/>
        <v>1.2330000000000001</v>
      </c>
      <c r="AV59">
        <f t="shared" si="31"/>
        <v>1.2787485590103149</v>
      </c>
      <c r="AW59">
        <f t="shared" si="31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8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9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40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1"/>
        <v>-126.65160000000002</v>
      </c>
      <c r="AQ60" s="1">
        <f t="shared" si="28"/>
        <v>17.856032420482226</v>
      </c>
      <c r="AS60">
        <f t="shared" si="42"/>
        <v>1.3464736613473498</v>
      </c>
      <c r="AT60" s="1">
        <f t="shared" si="29"/>
        <v>1.3029999999999999</v>
      </c>
      <c r="AV60">
        <f t="shared" si="31"/>
        <v>1.3464736613473498</v>
      </c>
      <c r="AW60">
        <f t="shared" si="31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8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9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40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1"/>
        <v>-148.5</v>
      </c>
      <c r="AQ61" s="1">
        <f t="shared" si="28"/>
        <v>13.972286459724119</v>
      </c>
      <c r="AS61">
        <f t="shared" si="42"/>
        <v>1.409610668283491</v>
      </c>
      <c r="AT61" s="1">
        <f t="shared" si="29"/>
        <v>1.375</v>
      </c>
      <c r="AV61">
        <f t="shared" si="31"/>
        <v>1.409610668283491</v>
      </c>
      <c r="AW61">
        <f t="shared" si="31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8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9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40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1"/>
        <v>-178.48349999999999</v>
      </c>
      <c r="AQ62" s="1">
        <f t="shared" si="28"/>
        <v>4.2476437032056245</v>
      </c>
      <c r="AS62">
        <f t="shared" si="42"/>
        <v>1.4859628086227148</v>
      </c>
      <c r="AT62" s="1">
        <f t="shared" si="29"/>
        <v>1.4690000000000001</v>
      </c>
      <c r="AV62">
        <f t="shared" si="31"/>
        <v>1.4859628086227148</v>
      </c>
      <c r="AW62">
        <f t="shared" si="31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3">1/D63</f>
        <v>3.3540164346805303E-3</v>
      </c>
      <c r="I63">
        <f t="shared" ref="I63:I92" si="44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5">POWER(L63,0.5)</f>
        <v>2.7386127875258306</v>
      </c>
      <c r="N63" s="1">
        <v>0.2</v>
      </c>
      <c r="O63" s="1">
        <f t="shared" ref="O63:O92" si="46">1 + (N63*M63)</f>
        <v>1.5477225575051663</v>
      </c>
      <c r="P63" s="1">
        <f t="shared" ref="P63:P92" si="47">LN(O63)</f>
        <v>0.43678453268671041</v>
      </c>
      <c r="Q63" s="1">
        <f t="shared" ref="Q63:Q92" si="48">L63*P63</f>
        <v>3.2758839951503282</v>
      </c>
      <c r="R63" s="1">
        <f t="shared" si="38"/>
        <v>-135</v>
      </c>
      <c r="S63" s="1">
        <f t="shared" ref="S63:S92" si="49">Q63*R63</f>
        <v>-442.24433934529429</v>
      </c>
      <c r="U63">
        <f t="shared" ref="U63:U92" si="50">POWER(L63, -0.5)</f>
        <v>0.36514837167011072</v>
      </c>
      <c r="V63">
        <f t="shared" ref="V63:V92" si="51">2*O63</f>
        <v>3.0954451150103326</v>
      </c>
      <c r="W63">
        <f t="shared" ref="W63:W92" si="52">(U63/V63)*(1+(2*K63))</f>
        <v>10.734644158557197</v>
      </c>
      <c r="Y63">
        <f t="shared" ref="Y63:Y92" si="53">1-AC63</f>
        <v>0.7828095033073702</v>
      </c>
      <c r="Z63">
        <f t="shared" ref="Z63:Z92" si="54">LN(Y63)</f>
        <v>-0.24486590338652542</v>
      </c>
      <c r="AB63">
        <f t="shared" si="39"/>
        <v>-174054.98496800827</v>
      </c>
      <c r="AC63">
        <f t="shared" ref="AC63:AC91" si="55">F63/(1000+F63)</f>
        <v>0.21719049669262983</v>
      </c>
      <c r="AD63">
        <f t="shared" ref="AD63:AD92" si="56">AC63*AC63</f>
        <v>4.7171711853591244E-2</v>
      </c>
      <c r="AE63">
        <f t="shared" ref="AE63:AE92" si="57">AB63*AD63</f>
        <v>-8210.4715975920408</v>
      </c>
      <c r="AJ63">
        <f t="shared" si="40"/>
        <v>215789.65535159959</v>
      </c>
      <c r="AK63">
        <f t="shared" ref="AK63:AK92" si="58">AD63</f>
        <v>4.7171711853591244E-2</v>
      </c>
      <c r="AL63">
        <f t="shared" ref="AL63:AL92" si="59">1-AC63</f>
        <v>0.7828095033073702</v>
      </c>
      <c r="AM63">
        <f t="shared" ref="AM63:AM92" si="60">AJ63*AK63*AL63</f>
        <v>7968.3490103185413</v>
      </c>
      <c r="AO63">
        <f t="shared" ref="AO63:AO91" si="61">(S63-W63)+Z63-AE63-AM63</f>
        <v>-211.1012621337386</v>
      </c>
      <c r="AP63" s="1">
        <f t="shared" si="41"/>
        <v>-211.41</v>
      </c>
      <c r="AQ63" s="1">
        <f t="shared" ref="AQ63:AQ93" si="62">(AP63-AO63)^2</f>
        <v>9.5319070063639502E-2</v>
      </c>
      <c r="AS63">
        <f t="shared" si="42"/>
        <v>1.5637130528425081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3"/>
        <v>3.3540164346805303E-3</v>
      </c>
      <c r="I64">
        <f t="shared" si="44"/>
        <v>5.697596715569115</v>
      </c>
      <c r="K64">
        <f t="shared" si="36"/>
        <v>49.5</v>
      </c>
      <c r="L64" s="1">
        <f t="shared" si="37"/>
        <v>8.25</v>
      </c>
      <c r="M64" s="1">
        <f t="shared" si="45"/>
        <v>2.8722813232690143</v>
      </c>
      <c r="N64" s="1">
        <v>0.2</v>
      </c>
      <c r="O64" s="1">
        <f t="shared" si="46"/>
        <v>1.574456264653803</v>
      </c>
      <c r="P64" s="1">
        <f t="shared" si="47"/>
        <v>0.45390998388118231</v>
      </c>
      <c r="Q64" s="1">
        <f t="shared" si="48"/>
        <v>3.744757367019754</v>
      </c>
      <c r="R64" s="1">
        <f t="shared" si="38"/>
        <v>-148.5</v>
      </c>
      <c r="S64" s="1">
        <f t="shared" si="49"/>
        <v>-556.09646900243342</v>
      </c>
      <c r="U64">
        <f t="shared" si="50"/>
        <v>0.3481553119113957</v>
      </c>
      <c r="V64">
        <f t="shared" si="51"/>
        <v>3.1489125293076059</v>
      </c>
      <c r="W64">
        <f t="shared" si="52"/>
        <v>11.056366560551917</v>
      </c>
      <c r="Y64">
        <f t="shared" si="53"/>
        <v>0.76616903987526763</v>
      </c>
      <c r="Z64">
        <f t="shared" si="54"/>
        <v>-0.26635245489916687</v>
      </c>
      <c r="AB64">
        <f t="shared" si="39"/>
        <v>-170472.388778714</v>
      </c>
      <c r="AC64">
        <f t="shared" si="55"/>
        <v>0.23383096012473231</v>
      </c>
      <c r="AD64">
        <f t="shared" si="56"/>
        <v>5.4676917912854152E-2</v>
      </c>
      <c r="AE64">
        <f t="shared" si="57"/>
        <v>-9320.9048076619038</v>
      </c>
      <c r="AJ64">
        <f t="shared" si="40"/>
        <v>214792.81362503569</v>
      </c>
      <c r="AK64">
        <f t="shared" si="58"/>
        <v>5.4676917912854152E-2</v>
      </c>
      <c r="AL64">
        <f t="shared" si="59"/>
        <v>0.76616903987526763</v>
      </c>
      <c r="AM64">
        <f t="shared" si="60"/>
        <v>8998.0493633878887</v>
      </c>
      <c r="AO64">
        <f t="shared" si="61"/>
        <v>-244.56374374386905</v>
      </c>
      <c r="AP64" s="1">
        <f t="shared" si="41"/>
        <v>-247.40100000000001</v>
      </c>
      <c r="AQ64" s="1">
        <f t="shared" si="62"/>
        <v>8.0500230629542511</v>
      </c>
      <c r="AS64">
        <f t="shared" si="42"/>
        <v>1.6468938972651115</v>
      </c>
      <c r="AT64" s="1">
        <f t="shared" si="29"/>
        <v>1.6659999999999999</v>
      </c>
      <c r="AV64">
        <f t="shared" ref="AV64:AW89" si="63">AS64</f>
        <v>1.6468938972651115</v>
      </c>
      <c r="AW64">
        <f t="shared" si="63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3"/>
        <v>3.3540164346805303E-3</v>
      </c>
      <c r="I65">
        <f t="shared" si="44"/>
        <v>5.697596715569115</v>
      </c>
      <c r="K65">
        <f t="shared" si="36"/>
        <v>54</v>
      </c>
      <c r="L65" s="1">
        <f t="shared" si="37"/>
        <v>9</v>
      </c>
      <c r="M65" s="1">
        <f t="shared" si="45"/>
        <v>3</v>
      </c>
      <c r="N65" s="1">
        <v>0.2</v>
      </c>
      <c r="O65" s="1">
        <f t="shared" si="46"/>
        <v>1.6</v>
      </c>
      <c r="P65" s="1">
        <f t="shared" si="47"/>
        <v>0.47000362924573563</v>
      </c>
      <c r="Q65" s="1">
        <f t="shared" si="48"/>
        <v>4.2300326632116203</v>
      </c>
      <c r="R65" s="1">
        <f t="shared" si="38"/>
        <v>-162</v>
      </c>
      <c r="S65" s="1">
        <f t="shared" si="49"/>
        <v>-685.26529144028245</v>
      </c>
      <c r="U65">
        <f t="shared" si="50"/>
        <v>0.33333333333333331</v>
      </c>
      <c r="V65">
        <f t="shared" si="51"/>
        <v>3.2</v>
      </c>
      <c r="W65">
        <f t="shared" si="52"/>
        <v>11.354166666666666</v>
      </c>
      <c r="Y65">
        <f t="shared" si="53"/>
        <v>0.75022131528800995</v>
      </c>
      <c r="Z65">
        <f t="shared" si="54"/>
        <v>-0.2873870289307216</v>
      </c>
      <c r="AB65">
        <f t="shared" si="39"/>
        <v>-167054.77695518086</v>
      </c>
      <c r="AC65">
        <f t="shared" si="55"/>
        <v>0.24977868471199002</v>
      </c>
      <c r="AD65">
        <f t="shared" si="56"/>
        <v>6.2389391336451716E-2</v>
      </c>
      <c r="AE65">
        <f t="shared" si="57"/>
        <v>-10422.445854080435</v>
      </c>
      <c r="AJ65">
        <f t="shared" si="40"/>
        <v>213803.44802882048</v>
      </c>
      <c r="AK65">
        <f t="shared" si="58"/>
        <v>6.2389391336451716E-2</v>
      </c>
      <c r="AL65">
        <f t="shared" si="59"/>
        <v>0.75022131528800995</v>
      </c>
      <c r="AM65">
        <f t="shared" si="60"/>
        <v>10007.252380566864</v>
      </c>
      <c r="AO65">
        <f t="shared" si="61"/>
        <v>-281.71337162230884</v>
      </c>
      <c r="AP65" s="1">
        <f t="shared" si="41"/>
        <v>-286.41600000000005</v>
      </c>
      <c r="AQ65" s="1">
        <f t="shared" si="62"/>
        <v>22.114713658666684</v>
      </c>
      <c r="AS65">
        <f t="shared" si="42"/>
        <v>1.7389714297673384</v>
      </c>
      <c r="AT65" s="1">
        <f t="shared" si="29"/>
        <v>1.768</v>
      </c>
      <c r="AV65">
        <f t="shared" si="63"/>
        <v>1.7389714297673384</v>
      </c>
      <c r="AW65">
        <f t="shared" si="63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3"/>
        <v>3.3540164346805303E-3</v>
      </c>
      <c r="I66">
        <f t="shared" si="44"/>
        <v>5.697596715569115</v>
      </c>
      <c r="K66">
        <f t="shared" si="36"/>
        <v>58.5</v>
      </c>
      <c r="L66" s="1">
        <f t="shared" si="37"/>
        <v>9.75</v>
      </c>
      <c r="M66" s="1">
        <f t="shared" si="45"/>
        <v>3.1224989991991992</v>
      </c>
      <c r="N66" s="1">
        <v>0.2</v>
      </c>
      <c r="O66" s="1">
        <f t="shared" si="46"/>
        <v>1.6244997998398398</v>
      </c>
      <c r="P66" s="1">
        <f t="shared" si="47"/>
        <v>0.48519995291361534</v>
      </c>
      <c r="Q66" s="1">
        <f t="shared" si="48"/>
        <v>4.7306995409077492</v>
      </c>
      <c r="R66" s="1">
        <f t="shared" si="38"/>
        <v>-175.5</v>
      </c>
      <c r="S66" s="1">
        <f t="shared" si="49"/>
        <v>-830.23776942930999</v>
      </c>
      <c r="U66">
        <f t="shared" si="50"/>
        <v>0.32025630761017426</v>
      </c>
      <c r="V66">
        <f t="shared" si="51"/>
        <v>3.2489995996796797</v>
      </c>
      <c r="W66">
        <f t="shared" si="52"/>
        <v>11.631347785246362</v>
      </c>
      <c r="Y66">
        <f t="shared" si="53"/>
        <v>0.7349239537438863</v>
      </c>
      <c r="Z66">
        <f t="shared" si="54"/>
        <v>-0.3079882494161319</v>
      </c>
      <c r="AB66">
        <f t="shared" si="39"/>
        <v>-163791.60731735852</v>
      </c>
      <c r="AC66">
        <f t="shared" si="55"/>
        <v>0.26507604625611364</v>
      </c>
      <c r="AD66">
        <f t="shared" si="56"/>
        <v>7.0265310298773295E-2</v>
      </c>
      <c r="AE66">
        <f t="shared" si="57"/>
        <v>-11508.868112489023</v>
      </c>
      <c r="AJ66">
        <f t="shared" si="40"/>
        <v>212823.13998506931</v>
      </c>
      <c r="AK66">
        <f t="shared" si="58"/>
        <v>7.0265310298773295E-2</v>
      </c>
      <c r="AL66">
        <f t="shared" si="59"/>
        <v>0.7349239537438863</v>
      </c>
      <c r="AM66">
        <f t="shared" si="60"/>
        <v>10990.114515710955</v>
      </c>
      <c r="AO66">
        <f t="shared" si="61"/>
        <v>-323.42350868590438</v>
      </c>
      <c r="AP66" s="1">
        <f t="shared" si="41"/>
        <v>-328.3605</v>
      </c>
      <c r="AQ66" s="1">
        <f t="shared" si="62"/>
        <v>24.373883235455612</v>
      </c>
      <c r="AS66">
        <f t="shared" si="42"/>
        <v>1.8428689953612785</v>
      </c>
      <c r="AT66" s="1">
        <f t="shared" si="29"/>
        <v>1.871</v>
      </c>
      <c r="AV66">
        <f t="shared" si="63"/>
        <v>1.8428689953612785</v>
      </c>
      <c r="AW66">
        <f t="shared" si="63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3"/>
        <v>3.3540164346805303E-3</v>
      </c>
      <c r="I67">
        <f t="shared" si="44"/>
        <v>5.697596715569115</v>
      </c>
      <c r="K67">
        <f t="shared" si="36"/>
        <v>63</v>
      </c>
      <c r="L67" s="1">
        <f t="shared" si="37"/>
        <v>10.5</v>
      </c>
      <c r="M67" s="1">
        <f t="shared" si="45"/>
        <v>3.2403703492039302</v>
      </c>
      <c r="N67" s="1">
        <v>0.2</v>
      </c>
      <c r="O67" s="1">
        <f t="shared" si="46"/>
        <v>1.6480740698407861</v>
      </c>
      <c r="P67" s="1">
        <f t="shared" si="47"/>
        <v>0.49960737576900971</v>
      </c>
      <c r="Q67" s="1">
        <f t="shared" si="48"/>
        <v>5.2458774455746022</v>
      </c>
      <c r="R67" s="1">
        <f t="shared" si="38"/>
        <v>-189</v>
      </c>
      <c r="S67" s="1">
        <f t="shared" si="49"/>
        <v>-991.47083721359979</v>
      </c>
      <c r="U67">
        <f t="shared" si="50"/>
        <v>0.30860669992418382</v>
      </c>
      <c r="V67">
        <f t="shared" si="51"/>
        <v>3.2961481396815722</v>
      </c>
      <c r="W67">
        <f t="shared" si="52"/>
        <v>11.890561112389092</v>
      </c>
      <c r="Y67">
        <f t="shared" si="53"/>
        <v>0.72023796662417261</v>
      </c>
      <c r="Z67">
        <f t="shared" si="54"/>
        <v>-0.32817361237793047</v>
      </c>
      <c r="AB67">
        <f t="shared" si="39"/>
        <v>-160673.17724039321</v>
      </c>
      <c r="AC67">
        <f t="shared" si="55"/>
        <v>0.27976203337582739</v>
      </c>
      <c r="AD67">
        <f t="shared" si="56"/>
        <v>7.8266795318577553E-2</v>
      </c>
      <c r="AE67">
        <f t="shared" si="57"/>
        <v>-12575.374676259389</v>
      </c>
      <c r="AJ67">
        <f t="shared" si="40"/>
        <v>211853.18480492369</v>
      </c>
      <c r="AK67">
        <f t="shared" si="58"/>
        <v>7.8266795318577553E-2</v>
      </c>
      <c r="AL67">
        <f t="shared" si="59"/>
        <v>0.72023796662417261</v>
      </c>
      <c r="AM67">
        <f t="shared" si="60"/>
        <v>11942.316035173359</v>
      </c>
      <c r="AO67">
        <f t="shared" si="61"/>
        <v>-370.63093085233595</v>
      </c>
      <c r="AP67" s="1">
        <f t="shared" si="41"/>
        <v>-373.27500000000003</v>
      </c>
      <c r="AQ67" s="1">
        <f t="shared" si="62"/>
        <v>6.9911016576290734</v>
      </c>
      <c r="AS67">
        <f t="shared" si="42"/>
        <v>1.9610102161499257</v>
      </c>
      <c r="AT67" s="1">
        <f t="shared" si="29"/>
        <v>1.9750000000000001</v>
      </c>
      <c r="AV67">
        <f t="shared" si="63"/>
        <v>1.9610102161499257</v>
      </c>
      <c r="AW67">
        <f t="shared" si="63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3"/>
        <v>3.3540164346805303E-3</v>
      </c>
      <c r="I68">
        <f t="shared" si="44"/>
        <v>5.697596715569115</v>
      </c>
      <c r="K68">
        <f t="shared" si="36"/>
        <v>67.5</v>
      </c>
      <c r="L68" s="1">
        <f t="shared" si="37"/>
        <v>11.25</v>
      </c>
      <c r="M68" s="1">
        <f t="shared" si="45"/>
        <v>3.3541019662496847</v>
      </c>
      <c r="N68" s="1">
        <v>0.2</v>
      </c>
      <c r="O68" s="1">
        <f t="shared" si="46"/>
        <v>1.670820393249937</v>
      </c>
      <c r="P68" s="1">
        <f t="shared" si="47"/>
        <v>0.51331475924627068</v>
      </c>
      <c r="Q68" s="1">
        <f t="shared" si="48"/>
        <v>5.7747910415205448</v>
      </c>
      <c r="R68" s="1">
        <f t="shared" si="38"/>
        <v>-202.5</v>
      </c>
      <c r="S68" s="1">
        <f t="shared" si="49"/>
        <v>-1169.3951859079102</v>
      </c>
      <c r="U68">
        <f t="shared" si="50"/>
        <v>0.29814239699997197</v>
      </c>
      <c r="V68">
        <f t="shared" si="51"/>
        <v>3.3416407864998741</v>
      </c>
      <c r="W68">
        <f t="shared" si="52"/>
        <v>12.133969083632897</v>
      </c>
      <c r="Y68">
        <f t="shared" si="53"/>
        <v>0.70612742069306411</v>
      </c>
      <c r="Z68">
        <f t="shared" si="54"/>
        <v>-0.34795957520583476</v>
      </c>
      <c r="AB68">
        <f t="shared" si="39"/>
        <v>-157690.54532197423</v>
      </c>
      <c r="AC68">
        <f t="shared" si="55"/>
        <v>0.29387257930693594</v>
      </c>
      <c r="AD68">
        <f t="shared" si="56"/>
        <v>8.636109286851136E-2</v>
      </c>
      <c r="AE68">
        <f t="shared" si="57"/>
        <v>-13618.327829037216</v>
      </c>
      <c r="AJ68">
        <f t="shared" si="40"/>
        <v>210894.63505305958</v>
      </c>
      <c r="AK68">
        <f t="shared" si="58"/>
        <v>8.636109286851136E-2</v>
      </c>
      <c r="AL68">
        <f t="shared" si="59"/>
        <v>0.70612742069306411</v>
      </c>
      <c r="AM68">
        <f t="shared" si="60"/>
        <v>12860.763085980258</v>
      </c>
      <c r="AO68">
        <f t="shared" si="61"/>
        <v>-424.31237150978995</v>
      </c>
      <c r="AP68" s="1">
        <f t="shared" si="41"/>
        <v>-420.99750000000006</v>
      </c>
      <c r="AQ68" s="1">
        <f t="shared" si="62"/>
        <v>10.988373126416743</v>
      </c>
      <c r="AS68">
        <f t="shared" si="42"/>
        <v>2.0953697358508148</v>
      </c>
      <c r="AT68" s="1">
        <f t="shared" si="29"/>
        <v>2.0790000000000002</v>
      </c>
      <c r="AV68">
        <f t="shared" si="63"/>
        <v>2.0953697358508148</v>
      </c>
      <c r="AW68">
        <f t="shared" si="63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3"/>
        <v>3.298697014679202E-3</v>
      </c>
      <c r="I69">
        <f t="shared" si="44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5"/>
        <v>0.7745966692414834</v>
      </c>
      <c r="N69" s="1">
        <v>0.2</v>
      </c>
      <c r="O69" s="1">
        <f t="shared" si="46"/>
        <v>1.1549193338482966</v>
      </c>
      <c r="P69" s="1">
        <f t="shared" si="47"/>
        <v>0.14403050071078732</v>
      </c>
      <c r="Q69" s="1">
        <f t="shared" si="48"/>
        <v>8.6418300426472403E-2</v>
      </c>
      <c r="R69" s="1">
        <f t="shared" si="38"/>
        <v>-10.8</v>
      </c>
      <c r="S69" s="1">
        <f t="shared" si="49"/>
        <v>-0.93331764460590205</v>
      </c>
      <c r="U69">
        <f t="shared" si="50"/>
        <v>1.2909944487358056</v>
      </c>
      <c r="V69">
        <f t="shared" si="51"/>
        <v>2.3098386676965932</v>
      </c>
      <c r="W69">
        <f t="shared" si="52"/>
        <v>4.5830709424352492</v>
      </c>
      <c r="Y69">
        <f t="shared" si="53"/>
        <v>0.97828596472692131</v>
      </c>
      <c r="Z69">
        <f t="shared" si="54"/>
        <v>-2.1953254215839504E-2</v>
      </c>
      <c r="AB69">
        <f t="shared" si="39"/>
        <v>-217851.989347447</v>
      </c>
      <c r="AC69">
        <f t="shared" si="55"/>
        <v>2.1714035273078747E-2</v>
      </c>
      <c r="AD69">
        <f t="shared" si="56"/>
        <v>4.71499327840508E-4</v>
      </c>
      <c r="AE69">
        <f t="shared" si="57"/>
        <v>-102.71706654603877</v>
      </c>
      <c r="AJ69">
        <f t="shared" si="40"/>
        <v>225423.72334138697</v>
      </c>
      <c r="AK69">
        <f t="shared" si="58"/>
        <v>4.71499327840508E-4</v>
      </c>
      <c r="AL69">
        <f t="shared" si="59"/>
        <v>0.97828596472692131</v>
      </c>
      <c r="AM69">
        <f t="shared" si="60"/>
        <v>103.97921145726318</v>
      </c>
      <c r="AO69">
        <f t="shared" si="61"/>
        <v>-6.8004867524814046</v>
      </c>
      <c r="AP69" s="1">
        <f t="shared" si="41"/>
        <v>-9.2664000000000009</v>
      </c>
      <c r="AQ69" s="1">
        <f t="shared" si="62"/>
        <v>6.0807281442877104</v>
      </c>
      <c r="AS69">
        <f t="shared" si="42"/>
        <v>0.62967469930383368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3"/>
        <v>3.298697014679202E-3</v>
      </c>
      <c r="I70">
        <f t="shared" si="44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5"/>
        <v>0.94868329805051377</v>
      </c>
      <c r="N70" s="1">
        <v>0.2</v>
      </c>
      <c r="O70" s="1">
        <f t="shared" si="46"/>
        <v>1.1897366596101029</v>
      </c>
      <c r="P70" s="1">
        <f t="shared" si="47"/>
        <v>0.17373198818891761</v>
      </c>
      <c r="Q70" s="1">
        <f t="shared" si="48"/>
        <v>0.15635878937002584</v>
      </c>
      <c r="R70" s="1">
        <f t="shared" si="38"/>
        <v>-16.2</v>
      </c>
      <c r="S70" s="1">
        <f t="shared" si="49"/>
        <v>-2.5330123877944186</v>
      </c>
      <c r="U70">
        <f t="shared" si="50"/>
        <v>1.0540925533894598</v>
      </c>
      <c r="V70">
        <f t="shared" si="51"/>
        <v>2.3794733192202058</v>
      </c>
      <c r="W70">
        <f t="shared" si="52"/>
        <v>5.2273299429437881</v>
      </c>
      <c r="Y70">
        <f t="shared" si="53"/>
        <v>0.96777877351460473</v>
      </c>
      <c r="Z70">
        <f t="shared" si="54"/>
        <v>-3.2751757582389782E-2</v>
      </c>
      <c r="AB70">
        <f t="shared" si="39"/>
        <v>-215485.26851356396</v>
      </c>
      <c r="AC70">
        <f t="shared" si="55"/>
        <v>3.2221226485395243E-2</v>
      </c>
      <c r="AD70">
        <f t="shared" si="56"/>
        <v>1.0382074362231359E-3</v>
      </c>
      <c r="AE70">
        <f t="shared" si="57"/>
        <v>-223.71840816732129</v>
      </c>
      <c r="AJ70">
        <f t="shared" si="40"/>
        <v>225069.25965678715</v>
      </c>
      <c r="AK70">
        <f t="shared" si="58"/>
        <v>1.0382074362231359E-3</v>
      </c>
      <c r="AL70">
        <f t="shared" si="59"/>
        <v>0.96777877351460473</v>
      </c>
      <c r="AM70">
        <f t="shared" si="60"/>
        <v>226.13949083311456</v>
      </c>
      <c r="AO70">
        <f t="shared" si="61"/>
        <v>-10.214176754113879</v>
      </c>
      <c r="AP70" s="1">
        <f t="shared" si="41"/>
        <v>-14.142599999999998</v>
      </c>
      <c r="AQ70" s="1">
        <f t="shared" si="62"/>
        <v>15.432509198818432</v>
      </c>
      <c r="AS70">
        <f t="shared" si="42"/>
        <v>0.63050473790826411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4">273.15+B71</f>
        <v>303.14999999999998</v>
      </c>
      <c r="E71">
        <v>110.98</v>
      </c>
      <c r="F71">
        <f t="shared" ref="F71:F102" si="65">E71*A71</f>
        <v>44.392000000000003</v>
      </c>
      <c r="G71" s="1">
        <v>1.7999999999999999E-2</v>
      </c>
      <c r="H71">
        <f t="shared" si="43"/>
        <v>3.298697014679202E-3</v>
      </c>
      <c r="I71">
        <f t="shared" si="44"/>
        <v>5.71422773251774</v>
      </c>
      <c r="K71">
        <f t="shared" ref="K71:K102" si="66">18*A71</f>
        <v>7.2</v>
      </c>
      <c r="L71" s="1">
        <f t="shared" ref="L71:L102" si="67">A71*3</f>
        <v>1.2000000000000002</v>
      </c>
      <c r="M71" s="1">
        <f t="shared" si="45"/>
        <v>1.0954451150103324</v>
      </c>
      <c r="N71" s="1">
        <v>0.2</v>
      </c>
      <c r="O71" s="1">
        <f t="shared" si="46"/>
        <v>1.2190890230020666</v>
      </c>
      <c r="P71" s="1">
        <f t="shared" si="47"/>
        <v>0.19810387736670676</v>
      </c>
      <c r="Q71" s="1">
        <f t="shared" si="48"/>
        <v>0.23772465284004815</v>
      </c>
      <c r="R71" s="1">
        <f t="shared" ref="R71:R102" si="68" xml:space="preserve"> -$N$2 * K71</f>
        <v>-21.6</v>
      </c>
      <c r="S71" s="1">
        <f t="shared" si="49"/>
        <v>-5.1348525013450406</v>
      </c>
      <c r="U71">
        <f t="shared" si="50"/>
        <v>0.91287092917527679</v>
      </c>
      <c r="V71">
        <f t="shared" si="51"/>
        <v>2.4381780460041331</v>
      </c>
      <c r="W71">
        <f t="shared" si="52"/>
        <v>5.7658678095059148</v>
      </c>
      <c r="Y71">
        <f t="shared" si="53"/>
        <v>0.95749488697730356</v>
      </c>
      <c r="Z71">
        <f t="shared" si="54"/>
        <v>-4.3434897913078224E-2</v>
      </c>
      <c r="AB71">
        <f t="shared" ref="AB71:AB102" si="69">($AH$9+($AH$10*H71)+($AH$11*I71)) + (($AH$12+($AH$13*H71)+($AH$14*I71))*AC71) + (($AH$15 + ($AH$16*H71) + ($AH$17*I71))*AD71) + (($AH$18 + ($AH$19*H71) + ($AH$20*I71))*AC71*AD71)</f>
        <v>-213172.52683764457</v>
      </c>
      <c r="AC71">
        <f t="shared" si="55"/>
        <v>4.250511302269646E-2</v>
      </c>
      <c r="AD71">
        <f t="shared" si="56"/>
        <v>1.8066846330722002E-3</v>
      </c>
      <c r="AE71">
        <f t="shared" si="57"/>
        <v>-385.13552843074365</v>
      </c>
      <c r="AJ71">
        <f t="shared" ref="AJ71:AJ102" si="70">($AH$12+($AH$13*H71)+($AH$14*I71)) + (2*($AH$15 + ($AH$16*H71) + ($AH$17*I71))*AC71) + (3*($AH$18 + ($AH$19*H71)+($AH$20*I71))*AD71)</f>
        <v>224708.08735390261</v>
      </c>
      <c r="AK71">
        <f t="shared" si="58"/>
        <v>1.8066846330722002E-3</v>
      </c>
      <c r="AL71">
        <f t="shared" si="59"/>
        <v>0.95749488697730356</v>
      </c>
      <c r="AM71">
        <f t="shared" si="60"/>
        <v>388.72056502667715</v>
      </c>
      <c r="AO71">
        <f t="shared" si="61"/>
        <v>-14.529191804697518</v>
      </c>
      <c r="AP71" s="1">
        <f t="shared" ref="AP71:AP102" si="71">-AT71*A71*18*$N$2</f>
        <v>-19.258560000000003</v>
      </c>
      <c r="AQ71" s="1">
        <f t="shared" si="62"/>
        <v>22.366923526738677</v>
      </c>
      <c r="AS71">
        <f t="shared" ref="AS71:AS102" si="72">-AO71/(A71*18*$N$2)</f>
        <v>0.67264776873599619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4"/>
        <v>303.14999999999998</v>
      </c>
      <c r="E72">
        <v>110.98</v>
      </c>
      <c r="F72">
        <f t="shared" si="65"/>
        <v>55.49</v>
      </c>
      <c r="G72" s="1">
        <v>1.7999999999999999E-2</v>
      </c>
      <c r="H72">
        <f t="shared" si="43"/>
        <v>3.298697014679202E-3</v>
      </c>
      <c r="I72">
        <f t="shared" si="44"/>
        <v>5.71422773251774</v>
      </c>
      <c r="K72">
        <f t="shared" si="66"/>
        <v>9</v>
      </c>
      <c r="L72" s="1">
        <f t="shared" si="67"/>
        <v>1.5</v>
      </c>
      <c r="M72" s="1">
        <f t="shared" si="45"/>
        <v>1.2247448713915889</v>
      </c>
      <c r="N72" s="1">
        <v>0.2</v>
      </c>
      <c r="O72" s="1">
        <f t="shared" si="46"/>
        <v>1.2449489742783177</v>
      </c>
      <c r="P72" s="1">
        <f t="shared" si="47"/>
        <v>0.21909454456137531</v>
      </c>
      <c r="Q72" s="1">
        <f t="shared" si="48"/>
        <v>0.32864181684206295</v>
      </c>
      <c r="R72" s="1">
        <f t="shared" si="68"/>
        <v>-27</v>
      </c>
      <c r="S72" s="1">
        <f t="shared" si="49"/>
        <v>-8.8733290547357004</v>
      </c>
      <c r="U72">
        <f t="shared" si="50"/>
        <v>0.81649658092772615</v>
      </c>
      <c r="V72">
        <f t="shared" si="51"/>
        <v>2.4898979485566355</v>
      </c>
      <c r="W72">
        <f t="shared" si="52"/>
        <v>6.2305505519291478</v>
      </c>
      <c r="Y72">
        <f t="shared" si="53"/>
        <v>0.94742726127201582</v>
      </c>
      <c r="Z72">
        <f t="shared" si="54"/>
        <v>-5.4005114078506188E-2</v>
      </c>
      <c r="AB72">
        <f t="shared" si="69"/>
        <v>-210912.08713382873</v>
      </c>
      <c r="AC72">
        <f t="shared" si="55"/>
        <v>5.257273872798416E-2</v>
      </c>
      <c r="AD72">
        <f t="shared" si="56"/>
        <v>2.7638928573608854E-3</v>
      </c>
      <c r="AE72">
        <f t="shared" si="57"/>
        <v>-582.9384111602659</v>
      </c>
      <c r="AJ72">
        <f t="shared" si="70"/>
        <v>224340.86256414375</v>
      </c>
      <c r="AK72">
        <f t="shared" si="58"/>
        <v>2.7638928573608854E-3</v>
      </c>
      <c r="AL72">
        <f t="shared" si="59"/>
        <v>0.94742726127201582</v>
      </c>
      <c r="AM72">
        <f t="shared" si="60"/>
        <v>587.45616505624582</v>
      </c>
      <c r="AO72">
        <f t="shared" si="61"/>
        <v>-19.67563861672329</v>
      </c>
      <c r="AP72" s="1">
        <f t="shared" si="71"/>
        <v>-24.6402</v>
      </c>
      <c r="AQ72" s="1">
        <f t="shared" si="62"/>
        <v>24.646869728322358</v>
      </c>
      <c r="AS72">
        <f t="shared" si="72"/>
        <v>0.72872735617493667</v>
      </c>
      <c r="AT72" s="1">
        <f t="shared" ref="AT72:AT135" si="73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4"/>
        <v>303.14999999999998</v>
      </c>
      <c r="E73">
        <v>110.98</v>
      </c>
      <c r="F73">
        <f t="shared" si="65"/>
        <v>66.587999999999994</v>
      </c>
      <c r="G73" s="1">
        <v>1.7999999999999999E-2</v>
      </c>
      <c r="H73">
        <f t="shared" si="43"/>
        <v>3.298697014679202E-3</v>
      </c>
      <c r="I73">
        <f t="shared" si="44"/>
        <v>5.71422773251774</v>
      </c>
      <c r="K73">
        <f t="shared" si="66"/>
        <v>10.799999999999999</v>
      </c>
      <c r="L73" s="1">
        <f t="shared" si="67"/>
        <v>1.7999999999999998</v>
      </c>
      <c r="M73" s="1">
        <f t="shared" si="45"/>
        <v>1.3416407864998738</v>
      </c>
      <c r="N73" s="1">
        <v>0.2</v>
      </c>
      <c r="O73" s="1">
        <f t="shared" si="46"/>
        <v>1.2683281572999747</v>
      </c>
      <c r="P73" s="1">
        <f t="shared" si="47"/>
        <v>0.23769962166478761</v>
      </c>
      <c r="Q73" s="1">
        <f t="shared" si="48"/>
        <v>0.42785931899661767</v>
      </c>
      <c r="R73" s="1">
        <f t="shared" si="68"/>
        <v>-32.4</v>
      </c>
      <c r="S73" s="1">
        <f t="shared" si="49"/>
        <v>-13.862641935490412</v>
      </c>
      <c r="U73">
        <f t="shared" si="50"/>
        <v>0.7453559924999299</v>
      </c>
      <c r="V73">
        <f t="shared" si="51"/>
        <v>2.5366563145999494</v>
      </c>
      <c r="W73">
        <f t="shared" si="52"/>
        <v>6.6406494776392329</v>
      </c>
      <c r="Y73">
        <f t="shared" si="53"/>
        <v>0.93756914572449723</v>
      </c>
      <c r="Z73">
        <f t="shared" si="54"/>
        <v>-6.4464768417906146E-2</v>
      </c>
      <c r="AB73">
        <f t="shared" si="69"/>
        <v>-208702.335249008</v>
      </c>
      <c r="AC73">
        <f t="shared" si="55"/>
        <v>6.2430854275502816E-2</v>
      </c>
      <c r="AD73">
        <f t="shared" si="56"/>
        <v>3.8976115655690682E-3</v>
      </c>
      <c r="AE73">
        <f t="shared" si="57"/>
        <v>-813.44063562780661</v>
      </c>
      <c r="AJ73">
        <f t="shared" si="70"/>
        <v>223968.19580180716</v>
      </c>
      <c r="AK73">
        <f t="shared" si="58"/>
        <v>3.8976115655690682E-3</v>
      </c>
      <c r="AL73">
        <f t="shared" si="59"/>
        <v>0.93756914572449723</v>
      </c>
      <c r="AM73">
        <f t="shared" si="60"/>
        <v>818.44257602444554</v>
      </c>
      <c r="AO73">
        <f t="shared" si="61"/>
        <v>-25.569696578186495</v>
      </c>
      <c r="AP73" s="1">
        <f t="shared" si="71"/>
        <v>-30.306959999999997</v>
      </c>
      <c r="AQ73" s="1">
        <f t="shared" si="62"/>
        <v>22.441664727652167</v>
      </c>
      <c r="AS73">
        <f t="shared" si="72"/>
        <v>0.78918816599341035</v>
      </c>
      <c r="AT73" s="1">
        <f t="shared" si="73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4"/>
        <v>303.14999999999998</v>
      </c>
      <c r="E74">
        <v>110.98</v>
      </c>
      <c r="F74">
        <f t="shared" si="65"/>
        <v>77.685999999999993</v>
      </c>
      <c r="G74" s="1">
        <v>1.7999999999999999E-2</v>
      </c>
      <c r="H74">
        <f t="shared" si="43"/>
        <v>3.298697014679202E-3</v>
      </c>
      <c r="I74">
        <f t="shared" si="44"/>
        <v>5.71422773251774</v>
      </c>
      <c r="K74">
        <f t="shared" si="66"/>
        <v>12.6</v>
      </c>
      <c r="L74" s="1">
        <f t="shared" si="67"/>
        <v>2.0999999999999996</v>
      </c>
      <c r="M74" s="1">
        <f t="shared" si="45"/>
        <v>1.4491376746189437</v>
      </c>
      <c r="N74" s="1">
        <v>0.2</v>
      </c>
      <c r="O74" s="1">
        <f t="shared" si="46"/>
        <v>1.2898275349237887</v>
      </c>
      <c r="P74" s="1">
        <f t="shared" si="47"/>
        <v>0.25450851557823218</v>
      </c>
      <c r="Q74" s="1">
        <f t="shared" si="48"/>
        <v>0.53446788271428747</v>
      </c>
      <c r="R74" s="1">
        <f t="shared" si="68"/>
        <v>-37.799999999999997</v>
      </c>
      <c r="S74" s="1">
        <f t="shared" si="49"/>
        <v>-20.202885966600064</v>
      </c>
      <c r="U74">
        <f t="shared" si="50"/>
        <v>0.69006555934235425</v>
      </c>
      <c r="V74">
        <f t="shared" si="51"/>
        <v>2.5796550698475773</v>
      </c>
      <c r="W74">
        <f t="shared" si="52"/>
        <v>7.0085795058786466</v>
      </c>
      <c r="Y74">
        <f t="shared" si="53"/>
        <v>0.9279140677340153</v>
      </c>
      <c r="Z74">
        <f t="shared" si="54"/>
        <v>-7.4816149908080359E-2</v>
      </c>
      <c r="AB74">
        <f t="shared" si="69"/>
        <v>-206541.71745098685</v>
      </c>
      <c r="AC74">
        <f t="shared" si="55"/>
        <v>7.2085932265984712E-2</v>
      </c>
      <c r="AD74">
        <f t="shared" si="56"/>
        <v>5.1963816306561357E-3</v>
      </c>
      <c r="AE74">
        <f t="shared" si="57"/>
        <v>-1073.269586526478</v>
      </c>
      <c r="AJ74">
        <f t="shared" si="70"/>
        <v>223590.65524589713</v>
      </c>
      <c r="AK74">
        <f t="shared" si="58"/>
        <v>5.1963816306561357E-3</v>
      </c>
      <c r="AL74">
        <f t="shared" si="59"/>
        <v>0.9279140677340153</v>
      </c>
      <c r="AM74">
        <f t="shared" si="60"/>
        <v>1078.108441332771</v>
      </c>
      <c r="AO74">
        <f t="shared" si="61"/>
        <v>-32.125136428679752</v>
      </c>
      <c r="AP74" s="1">
        <f t="shared" si="71"/>
        <v>-36.280439999999992</v>
      </c>
      <c r="AQ74" s="1">
        <f t="shared" si="62"/>
        <v>17.266547769826733</v>
      </c>
      <c r="AS74">
        <f t="shared" si="72"/>
        <v>0.84987133409205706</v>
      </c>
      <c r="AT74" s="1">
        <f t="shared" si="73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4"/>
        <v>303.14999999999998</v>
      </c>
      <c r="E75">
        <v>110.98</v>
      </c>
      <c r="F75">
        <f t="shared" si="65"/>
        <v>88.784000000000006</v>
      </c>
      <c r="G75" s="1">
        <v>1.7999999999999999E-2</v>
      </c>
      <c r="H75">
        <f t="shared" si="43"/>
        <v>3.298697014679202E-3</v>
      </c>
      <c r="I75">
        <f t="shared" si="44"/>
        <v>5.71422773251774</v>
      </c>
      <c r="K75">
        <f t="shared" si="66"/>
        <v>14.4</v>
      </c>
      <c r="L75" s="1">
        <f t="shared" si="67"/>
        <v>2.4000000000000004</v>
      </c>
      <c r="M75" s="1">
        <f t="shared" si="45"/>
        <v>1.5491933384829668</v>
      </c>
      <c r="N75" s="1">
        <v>0.2</v>
      </c>
      <c r="O75" s="1">
        <f t="shared" si="46"/>
        <v>1.3098386676965934</v>
      </c>
      <c r="P75" s="1">
        <f t="shared" si="47"/>
        <v>0.26990397519884929</v>
      </c>
      <c r="Q75" s="1">
        <f t="shared" si="48"/>
        <v>0.64776954047723834</v>
      </c>
      <c r="R75" s="1">
        <f t="shared" si="68"/>
        <v>-43.2</v>
      </c>
      <c r="S75" s="1">
        <f t="shared" si="49"/>
        <v>-27.983644148616698</v>
      </c>
      <c r="U75">
        <f t="shared" si="50"/>
        <v>0.6454972243679028</v>
      </c>
      <c r="V75">
        <f t="shared" si="51"/>
        <v>2.6196773353931868</v>
      </c>
      <c r="W75">
        <f t="shared" si="52"/>
        <v>7.3428192954444151</v>
      </c>
      <c r="Y75">
        <f t="shared" si="53"/>
        <v>0.91845581860130199</v>
      </c>
      <c r="Z75">
        <f t="shared" si="54"/>
        <v>-8.5061477169996416E-2</v>
      </c>
      <c r="AB75">
        <f t="shared" si="69"/>
        <v>-204428.73792072621</v>
      </c>
      <c r="AC75">
        <f t="shared" si="55"/>
        <v>8.1544181398697999E-2</v>
      </c>
      <c r="AD75">
        <f t="shared" si="56"/>
        <v>6.6494535199837649E-3</v>
      </c>
      <c r="AE75">
        <f t="shared" si="57"/>
        <v>-1359.3393909528115</v>
      </c>
      <c r="AJ75">
        <f t="shared" si="70"/>
        <v>223208.76976475815</v>
      </c>
      <c r="AK75">
        <f t="shared" si="58"/>
        <v>6.6494535199837649E-3</v>
      </c>
      <c r="AL75">
        <f t="shared" si="59"/>
        <v>0.91845581860130199</v>
      </c>
      <c r="AM75">
        <f t="shared" si="60"/>
        <v>1363.1871333556671</v>
      </c>
      <c r="AO75">
        <f t="shared" si="61"/>
        <v>-39.25926732408675</v>
      </c>
      <c r="AP75" s="1">
        <f t="shared" si="71"/>
        <v>-42.577920000000006</v>
      </c>
      <c r="AQ75" s="1">
        <f t="shared" si="62"/>
        <v>11.013455583346216</v>
      </c>
      <c r="AS75">
        <f t="shared" si="72"/>
        <v>0.90877933620571172</v>
      </c>
      <c r="AT75" s="1">
        <f t="shared" si="73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4"/>
        <v>303.14999999999998</v>
      </c>
      <c r="E76">
        <v>110.98</v>
      </c>
      <c r="F76">
        <f t="shared" si="65"/>
        <v>99.882000000000005</v>
      </c>
      <c r="G76" s="1">
        <v>1.7999999999999999E-2</v>
      </c>
      <c r="H76">
        <f t="shared" si="43"/>
        <v>3.298697014679202E-3</v>
      </c>
      <c r="I76">
        <f t="shared" si="44"/>
        <v>5.71422773251774</v>
      </c>
      <c r="K76">
        <f t="shared" si="66"/>
        <v>16.2</v>
      </c>
      <c r="L76" s="1">
        <f t="shared" si="67"/>
        <v>2.7</v>
      </c>
      <c r="M76" s="1">
        <f t="shared" si="45"/>
        <v>1.6431676725154984</v>
      </c>
      <c r="N76" s="1">
        <v>0.2</v>
      </c>
      <c r="O76" s="1">
        <f t="shared" si="46"/>
        <v>1.3286335345030997</v>
      </c>
      <c r="P76" s="1">
        <f t="shared" si="47"/>
        <v>0.2841509964115006</v>
      </c>
      <c r="Q76" s="1">
        <f t="shared" si="48"/>
        <v>0.76720769031105163</v>
      </c>
      <c r="R76" s="1">
        <f t="shared" si="68"/>
        <v>-48.599999999999994</v>
      </c>
      <c r="S76" s="1">
        <f t="shared" si="49"/>
        <v>-37.286293749117107</v>
      </c>
      <c r="U76">
        <f t="shared" si="50"/>
        <v>0.60858061945018449</v>
      </c>
      <c r="V76">
        <f t="shared" si="51"/>
        <v>2.6572670690061995</v>
      </c>
      <c r="W76">
        <f t="shared" si="52"/>
        <v>7.6494353641458313</v>
      </c>
      <c r="Y76">
        <f t="shared" si="53"/>
        <v>0.90918844021449574</v>
      </c>
      <c r="Z76">
        <f t="shared" si="54"/>
        <v>-9.5202901322921613E-2</v>
      </c>
      <c r="AB76">
        <f t="shared" si="69"/>
        <v>-202361.95634640579</v>
      </c>
      <c r="AC76">
        <f t="shared" si="55"/>
        <v>9.0811559785504259E-2</v>
      </c>
      <c r="AD76">
        <f t="shared" si="56"/>
        <v>8.2467393906762148E-3</v>
      </c>
      <c r="AE76">
        <f t="shared" si="57"/>
        <v>-1668.8263165762053</v>
      </c>
      <c r="AJ76">
        <f t="shared" si="70"/>
        <v>222823.03170563281</v>
      </c>
      <c r="AK76">
        <f t="shared" si="58"/>
        <v>8.2467393906762148E-3</v>
      </c>
      <c r="AL76">
        <f t="shared" si="59"/>
        <v>0.90918844021449574</v>
      </c>
      <c r="AM76">
        <f t="shared" si="60"/>
        <v>1670.6914675544624</v>
      </c>
      <c r="AO76">
        <f t="shared" si="61"/>
        <v>-46.896082992843048</v>
      </c>
      <c r="AP76" s="1">
        <f t="shared" si="71"/>
        <v>-49.231799999999993</v>
      </c>
      <c r="AQ76" s="1">
        <f t="shared" si="62"/>
        <v>5.4555739375221926</v>
      </c>
      <c r="AS76">
        <f t="shared" si="72"/>
        <v>0.96493997927660602</v>
      </c>
      <c r="AT76" s="1">
        <f t="shared" si="73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4"/>
        <v>303.14999999999998</v>
      </c>
      <c r="E77">
        <v>110.98</v>
      </c>
      <c r="F77">
        <f t="shared" si="65"/>
        <v>110.98</v>
      </c>
      <c r="G77" s="1">
        <v>1.7999999999999999E-2</v>
      </c>
      <c r="H77">
        <f t="shared" si="43"/>
        <v>3.298697014679202E-3</v>
      </c>
      <c r="I77">
        <f t="shared" si="44"/>
        <v>5.71422773251774</v>
      </c>
      <c r="K77">
        <f t="shared" si="66"/>
        <v>18</v>
      </c>
      <c r="L77" s="1">
        <f t="shared" si="67"/>
        <v>3</v>
      </c>
      <c r="M77" s="1">
        <f t="shared" si="45"/>
        <v>1.7320508075688772</v>
      </c>
      <c r="N77" s="1">
        <v>0.2</v>
      </c>
      <c r="O77" s="1">
        <f t="shared" si="46"/>
        <v>1.3464101615137753</v>
      </c>
      <c r="P77" s="1">
        <f t="shared" si="47"/>
        <v>0.29744191103901518</v>
      </c>
      <c r="Q77" s="1">
        <f t="shared" si="48"/>
        <v>0.89232573311704555</v>
      </c>
      <c r="R77" s="1">
        <f t="shared" si="68"/>
        <v>-54</v>
      </c>
      <c r="S77" s="1">
        <f t="shared" si="49"/>
        <v>-48.185589588320461</v>
      </c>
      <c r="U77">
        <f t="shared" si="50"/>
        <v>0.57735026918962584</v>
      </c>
      <c r="V77">
        <f t="shared" si="51"/>
        <v>2.6928203230275507</v>
      </c>
      <c r="W77">
        <f t="shared" si="52"/>
        <v>7.932931795463726</v>
      </c>
      <c r="Y77">
        <f t="shared" si="53"/>
        <v>0.90010621253307888</v>
      </c>
      <c r="Z77">
        <f t="shared" si="54"/>
        <v>-0.10524250869527861</v>
      </c>
      <c r="AB77">
        <f t="shared" si="69"/>
        <v>-200339.98561672628</v>
      </c>
      <c r="AC77">
        <f t="shared" si="55"/>
        <v>9.9893787466921097E-2</v>
      </c>
      <c r="AD77">
        <f t="shared" si="56"/>
        <v>9.9787687744864028E-3</v>
      </c>
      <c r="AE77">
        <f t="shared" si="57"/>
        <v>-1999.1463927532432</v>
      </c>
      <c r="AJ77">
        <f t="shared" si="70"/>
        <v>222433.89946918044</v>
      </c>
      <c r="AK77">
        <f t="shared" si="58"/>
        <v>9.9787687744864028E-3</v>
      </c>
      <c r="AL77">
        <f t="shared" si="59"/>
        <v>0.90010621253307888</v>
      </c>
      <c r="AM77">
        <f t="shared" si="60"/>
        <v>1997.8905564549364</v>
      </c>
      <c r="AO77">
        <f t="shared" si="61"/>
        <v>-54.967927594172579</v>
      </c>
      <c r="AP77" s="1">
        <f t="shared" si="71"/>
        <v>-56.213999999999999</v>
      </c>
      <c r="AQ77" s="1">
        <f t="shared" si="62"/>
        <v>1.5526964405645334</v>
      </c>
      <c r="AS77">
        <f t="shared" si="72"/>
        <v>1.01792458507727</v>
      </c>
      <c r="AT77" s="1">
        <f t="shared" si="73"/>
        <v>1.0409999999999999</v>
      </c>
      <c r="AV77">
        <f t="shared" si="63"/>
        <v>1.01792458507727</v>
      </c>
      <c r="AW77">
        <f t="shared" si="63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4"/>
        <v>303.14999999999998</v>
      </c>
      <c r="E78">
        <v>110.98</v>
      </c>
      <c r="F78">
        <f t="shared" si="65"/>
        <v>133.17599999999999</v>
      </c>
      <c r="G78" s="1">
        <v>1.7999999999999999E-2</v>
      </c>
      <c r="H78">
        <f t="shared" si="43"/>
        <v>3.298697014679202E-3</v>
      </c>
      <c r="I78">
        <f t="shared" si="44"/>
        <v>5.71422773251774</v>
      </c>
      <c r="K78">
        <f t="shared" si="66"/>
        <v>21.599999999999998</v>
      </c>
      <c r="L78" s="1">
        <f t="shared" si="67"/>
        <v>3.5999999999999996</v>
      </c>
      <c r="M78" s="1">
        <f t="shared" si="45"/>
        <v>1.8973665961010275</v>
      </c>
      <c r="N78" s="1">
        <v>0.2</v>
      </c>
      <c r="O78" s="1">
        <f t="shared" si="46"/>
        <v>1.3794733192202056</v>
      </c>
      <c r="P78" s="1">
        <f t="shared" si="47"/>
        <v>0.3217017735821896</v>
      </c>
      <c r="Q78" s="1">
        <f t="shared" si="48"/>
        <v>1.1581263848958825</v>
      </c>
      <c r="R78" s="1">
        <f t="shared" si="68"/>
        <v>-64.8</v>
      </c>
      <c r="S78" s="1">
        <f t="shared" si="49"/>
        <v>-75.046589741253186</v>
      </c>
      <c r="U78">
        <f t="shared" si="50"/>
        <v>0.52704627669472992</v>
      </c>
      <c r="V78">
        <f t="shared" si="51"/>
        <v>2.7589466384404111</v>
      </c>
      <c r="W78">
        <f t="shared" si="52"/>
        <v>8.4436013025158054</v>
      </c>
      <c r="Y78">
        <f t="shared" si="53"/>
        <v>0.88247544953299395</v>
      </c>
      <c r="Z78">
        <f t="shared" si="54"/>
        <v>-0.12502430978771625</v>
      </c>
      <c r="AB78">
        <f t="shared" si="69"/>
        <v>-196425.18108050729</v>
      </c>
      <c r="AC78">
        <f t="shared" si="55"/>
        <v>0.11752455046700601</v>
      </c>
      <c r="AD78">
        <f t="shared" si="56"/>
        <v>1.3812019962471842E-2</v>
      </c>
      <c r="AE78">
        <f t="shared" si="57"/>
        <v>-2713.0285222161128</v>
      </c>
      <c r="AJ78">
        <f t="shared" si="70"/>
        <v>221647.13041951164</v>
      </c>
      <c r="AK78">
        <f t="shared" si="58"/>
        <v>1.3812019962471842E-2</v>
      </c>
      <c r="AL78">
        <f t="shared" si="59"/>
        <v>0.88247544953299395</v>
      </c>
      <c r="AM78">
        <f t="shared" si="60"/>
        <v>2701.6055669895009</v>
      </c>
      <c r="AO78">
        <f t="shared" si="61"/>
        <v>-72.192260126944802</v>
      </c>
      <c r="AP78" s="1">
        <f t="shared" si="71"/>
        <v>-71.28</v>
      </c>
      <c r="AQ78" s="1">
        <f t="shared" si="62"/>
        <v>0.83221853921334477</v>
      </c>
      <c r="AS78">
        <f t="shared" si="72"/>
        <v>1.1140780883787778</v>
      </c>
      <c r="AT78" s="1">
        <f t="shared" si="73"/>
        <v>1.1000000000000001</v>
      </c>
      <c r="AV78">
        <f t="shared" si="63"/>
        <v>1.1140780883787778</v>
      </c>
      <c r="AW78">
        <f t="shared" si="63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4"/>
        <v>303.14999999999998</v>
      </c>
      <c r="E79">
        <v>110.98</v>
      </c>
      <c r="F79">
        <f t="shared" si="65"/>
        <v>155.37199999999999</v>
      </c>
      <c r="G79" s="1">
        <v>1.7999999999999999E-2</v>
      </c>
      <c r="H79">
        <f t="shared" si="43"/>
        <v>3.298697014679202E-3</v>
      </c>
      <c r="I79">
        <f t="shared" si="44"/>
        <v>5.71422773251774</v>
      </c>
      <c r="K79">
        <f t="shared" si="66"/>
        <v>25.2</v>
      </c>
      <c r="L79" s="1">
        <f t="shared" si="67"/>
        <v>4.1999999999999993</v>
      </c>
      <c r="M79" s="1">
        <f t="shared" si="45"/>
        <v>2.0493901531919194</v>
      </c>
      <c r="N79" s="1">
        <v>0.2</v>
      </c>
      <c r="O79" s="1">
        <f t="shared" si="46"/>
        <v>1.4098780306383838</v>
      </c>
      <c r="P79" s="1">
        <f t="shared" si="47"/>
        <v>0.34350319755512371</v>
      </c>
      <c r="Q79" s="1">
        <f t="shared" si="48"/>
        <v>1.4427134297315194</v>
      </c>
      <c r="R79" s="1">
        <f t="shared" si="68"/>
        <v>-75.599999999999994</v>
      </c>
      <c r="S79" s="1">
        <f t="shared" si="49"/>
        <v>-109.06913528770286</v>
      </c>
      <c r="U79">
        <f t="shared" si="50"/>
        <v>0.48795003647426666</v>
      </c>
      <c r="V79">
        <f t="shared" si="51"/>
        <v>2.8197560612767676</v>
      </c>
      <c r="W79">
        <f t="shared" si="52"/>
        <v>8.8946105016690531</v>
      </c>
      <c r="Y79">
        <f t="shared" si="53"/>
        <v>0.8655221002413076</v>
      </c>
      <c r="Z79">
        <f t="shared" si="54"/>
        <v>-0.14442237003987493</v>
      </c>
      <c r="AB79">
        <f t="shared" si="69"/>
        <v>-192674.20975295897</v>
      </c>
      <c r="AC79">
        <f t="shared" si="55"/>
        <v>0.13447789975869243</v>
      </c>
      <c r="AD79">
        <f t="shared" si="56"/>
        <v>1.8084305523508929E-2</v>
      </c>
      <c r="AE79">
        <f t="shared" si="57"/>
        <v>-3484.3792756731536</v>
      </c>
      <c r="AJ79">
        <f t="shared" si="70"/>
        <v>220851.53684885785</v>
      </c>
      <c r="AK79">
        <f t="shared" si="58"/>
        <v>1.8084305523508929E-2</v>
      </c>
      <c r="AL79">
        <f t="shared" si="59"/>
        <v>0.8655221002413076</v>
      </c>
      <c r="AM79">
        <f t="shared" si="60"/>
        <v>3456.8491080892009</v>
      </c>
      <c r="AO79">
        <f t="shared" si="61"/>
        <v>-90.5780005754591</v>
      </c>
      <c r="AP79" s="1">
        <f t="shared" si="71"/>
        <v>-87.847199999999987</v>
      </c>
      <c r="AQ79" s="1">
        <f t="shared" si="62"/>
        <v>7.4572717829278261</v>
      </c>
      <c r="AS79">
        <f t="shared" si="72"/>
        <v>1.198121700733586</v>
      </c>
      <c r="AT79" s="1">
        <f t="shared" si="73"/>
        <v>1.1619999999999999</v>
      </c>
      <c r="AV79">
        <f t="shared" si="63"/>
        <v>1.198121700733586</v>
      </c>
      <c r="AW79">
        <f t="shared" si="63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4"/>
        <v>303.14999999999998</v>
      </c>
      <c r="E80">
        <v>110.98</v>
      </c>
      <c r="F80">
        <f t="shared" si="65"/>
        <v>177.56800000000001</v>
      </c>
      <c r="G80" s="1">
        <v>1.7999999999999999E-2</v>
      </c>
      <c r="H80">
        <f t="shared" si="43"/>
        <v>3.298697014679202E-3</v>
      </c>
      <c r="I80">
        <f t="shared" si="44"/>
        <v>5.71422773251774</v>
      </c>
      <c r="K80">
        <f t="shared" si="66"/>
        <v>28.8</v>
      </c>
      <c r="L80" s="1">
        <f t="shared" si="67"/>
        <v>4.8000000000000007</v>
      </c>
      <c r="M80" s="1">
        <f t="shared" si="45"/>
        <v>2.1908902300206647</v>
      </c>
      <c r="N80" s="1">
        <v>0.2</v>
      </c>
      <c r="O80" s="1">
        <f t="shared" si="46"/>
        <v>1.4381780460041329</v>
      </c>
      <c r="P80" s="1">
        <f t="shared" si="47"/>
        <v>0.3633770666581439</v>
      </c>
      <c r="Q80" s="1">
        <f t="shared" si="48"/>
        <v>1.744209919959091</v>
      </c>
      <c r="R80" s="1">
        <f t="shared" si="68"/>
        <v>-86.4</v>
      </c>
      <c r="S80" s="1">
        <f t="shared" si="49"/>
        <v>-150.69973708446548</v>
      </c>
      <c r="U80">
        <f t="shared" si="50"/>
        <v>0.4564354645876384</v>
      </c>
      <c r="V80">
        <f t="shared" si="51"/>
        <v>2.8763560920082658</v>
      </c>
      <c r="W80">
        <f t="shared" si="52"/>
        <v>9.298959297546789</v>
      </c>
      <c r="Y80">
        <f t="shared" si="53"/>
        <v>0.84920785890920947</v>
      </c>
      <c r="Z80">
        <f t="shared" si="54"/>
        <v>-0.16345129471021383</v>
      </c>
      <c r="AB80">
        <f t="shared" si="69"/>
        <v>-189077.67626882321</v>
      </c>
      <c r="AC80">
        <f t="shared" si="55"/>
        <v>0.15079214109079053</v>
      </c>
      <c r="AD80">
        <f t="shared" si="56"/>
        <v>2.2738269814744878E-2</v>
      </c>
      <c r="AE80">
        <f t="shared" si="57"/>
        <v>-4299.2992189454872</v>
      </c>
      <c r="AJ80">
        <f t="shared" si="70"/>
        <v>220049.78451850702</v>
      </c>
      <c r="AK80">
        <f t="shared" si="58"/>
        <v>2.2738269814744878E-2</v>
      </c>
      <c r="AL80">
        <f t="shared" si="59"/>
        <v>0.84920785890920947</v>
      </c>
      <c r="AM80">
        <f t="shared" si="60"/>
        <v>4249.0551484570597</v>
      </c>
      <c r="AO80">
        <f t="shared" si="61"/>
        <v>-109.91807718829477</v>
      </c>
      <c r="AP80" s="1">
        <f t="shared" si="71"/>
        <v>-106.0992</v>
      </c>
      <c r="AQ80" s="1">
        <f t="shared" si="62"/>
        <v>14.583822979278226</v>
      </c>
      <c r="AS80">
        <f t="shared" si="72"/>
        <v>1.2721999674571154</v>
      </c>
      <c r="AT80" s="1">
        <f t="shared" si="73"/>
        <v>1.228</v>
      </c>
      <c r="AV80">
        <f t="shared" si="63"/>
        <v>1.2721999674571154</v>
      </c>
      <c r="AW80">
        <f t="shared" si="63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4"/>
        <v>303.14999999999998</v>
      </c>
      <c r="E81">
        <v>110.98</v>
      </c>
      <c r="F81">
        <f t="shared" si="65"/>
        <v>199.76400000000001</v>
      </c>
      <c r="G81" s="1">
        <v>1.7999999999999999E-2</v>
      </c>
      <c r="H81">
        <f t="shared" si="43"/>
        <v>3.298697014679202E-3</v>
      </c>
      <c r="I81">
        <f t="shared" si="44"/>
        <v>5.71422773251774</v>
      </c>
      <c r="K81">
        <f t="shared" si="66"/>
        <v>32.4</v>
      </c>
      <c r="L81" s="1">
        <f t="shared" si="67"/>
        <v>5.4</v>
      </c>
      <c r="M81" s="1">
        <f t="shared" si="45"/>
        <v>2.3237900077244502</v>
      </c>
      <c r="N81" s="1">
        <v>0.2</v>
      </c>
      <c r="O81" s="1">
        <f t="shared" si="46"/>
        <v>1.46475800154489</v>
      </c>
      <c r="P81" s="1">
        <f t="shared" si="47"/>
        <v>0.38169004216543373</v>
      </c>
      <c r="Q81" s="1">
        <f t="shared" si="48"/>
        <v>2.0611262276933422</v>
      </c>
      <c r="R81" s="1">
        <f t="shared" si="68"/>
        <v>-97.199999999999989</v>
      </c>
      <c r="S81" s="1">
        <f t="shared" si="49"/>
        <v>-200.34146933179284</v>
      </c>
      <c r="U81">
        <f t="shared" si="50"/>
        <v>0.43033148291193518</v>
      </c>
      <c r="V81">
        <f t="shared" si="51"/>
        <v>2.92951600308978</v>
      </c>
      <c r="W81">
        <f t="shared" si="52"/>
        <v>9.6656961579115652</v>
      </c>
      <c r="Y81">
        <f t="shared" si="53"/>
        <v>0.83349725446004386</v>
      </c>
      <c r="Z81">
        <f t="shared" si="54"/>
        <v>-0.18212487078586309</v>
      </c>
      <c r="AB81">
        <f t="shared" si="69"/>
        <v>-185626.84632766724</v>
      </c>
      <c r="AC81">
        <f t="shared" si="55"/>
        <v>0.16650274553995617</v>
      </c>
      <c r="AD81">
        <f t="shared" si="56"/>
        <v>2.7723164272343396E-2</v>
      </c>
      <c r="AE81">
        <f t="shared" si="57"/>
        <v>-5146.1635540989628</v>
      </c>
      <c r="AJ81">
        <f t="shared" si="70"/>
        <v>219244.1845436212</v>
      </c>
      <c r="AK81">
        <f t="shared" si="58"/>
        <v>2.7723164272343396E-2</v>
      </c>
      <c r="AL81">
        <f t="shared" si="59"/>
        <v>0.83349725446004386</v>
      </c>
      <c r="AM81">
        <f t="shared" si="60"/>
        <v>5066.1151225230806</v>
      </c>
      <c r="AO81">
        <f t="shared" si="61"/>
        <v>-130.1408587846081</v>
      </c>
      <c r="AP81" s="1">
        <f t="shared" si="71"/>
        <v>-126.06840000000001</v>
      </c>
      <c r="AQ81" s="1">
        <f t="shared" si="62"/>
        <v>16.584920552331585</v>
      </c>
      <c r="AS81">
        <f t="shared" si="72"/>
        <v>1.3388977241214826</v>
      </c>
      <c r="AT81" s="1">
        <f t="shared" si="73"/>
        <v>1.2969999999999999</v>
      </c>
      <c r="AV81">
        <f t="shared" si="63"/>
        <v>1.3388977241214826</v>
      </c>
      <c r="AW81">
        <f t="shared" si="63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4"/>
        <v>303.14999999999998</v>
      </c>
      <c r="E82">
        <v>110.98</v>
      </c>
      <c r="F82">
        <f t="shared" si="65"/>
        <v>221.96</v>
      </c>
      <c r="G82" s="1">
        <v>1.7999999999999999E-2</v>
      </c>
      <c r="H82">
        <f t="shared" si="43"/>
        <v>3.298697014679202E-3</v>
      </c>
      <c r="I82">
        <f t="shared" si="44"/>
        <v>5.71422773251774</v>
      </c>
      <c r="K82">
        <f t="shared" si="66"/>
        <v>36</v>
      </c>
      <c r="L82" s="1">
        <f t="shared" si="67"/>
        <v>6</v>
      </c>
      <c r="M82" s="1">
        <f t="shared" si="45"/>
        <v>2.4494897427831779</v>
      </c>
      <c r="N82" s="1">
        <v>0.2</v>
      </c>
      <c r="O82" s="1">
        <f t="shared" si="46"/>
        <v>1.4898979485566355</v>
      </c>
      <c r="P82" s="1">
        <f t="shared" si="47"/>
        <v>0.39870762671017196</v>
      </c>
      <c r="Q82" s="1">
        <f t="shared" si="48"/>
        <v>2.3922457602610319</v>
      </c>
      <c r="R82" s="1">
        <f t="shared" si="68"/>
        <v>-108</v>
      </c>
      <c r="S82" s="1">
        <f t="shared" si="49"/>
        <v>-258.36254210819146</v>
      </c>
      <c r="U82">
        <f t="shared" si="50"/>
        <v>0.40824829046386307</v>
      </c>
      <c r="V82">
        <f t="shared" si="51"/>
        <v>2.979795897113271</v>
      </c>
      <c r="W82">
        <f t="shared" si="52"/>
        <v>10.001398160435528</v>
      </c>
      <c r="Y82">
        <f t="shared" si="53"/>
        <v>0.81835739304068866</v>
      </c>
      <c r="Z82">
        <f t="shared" si="54"/>
        <v>-0.20045612698943741</v>
      </c>
      <c r="AB82">
        <f t="shared" si="69"/>
        <v>-182313.59353325475</v>
      </c>
      <c r="AC82">
        <f t="shared" si="55"/>
        <v>0.18164260695931128</v>
      </c>
      <c r="AD82">
        <f t="shared" si="56"/>
        <v>3.2994036662974839E-2</v>
      </c>
      <c r="AE82">
        <f t="shared" si="57"/>
        <v>-6015.2613891948995</v>
      </c>
      <c r="AJ82">
        <f t="shared" si="70"/>
        <v>218436.73963617798</v>
      </c>
      <c r="AK82">
        <f t="shared" si="58"/>
        <v>3.2994036662974839E-2</v>
      </c>
      <c r="AL82">
        <f t="shared" si="59"/>
        <v>0.81835739304068866</v>
      </c>
      <c r="AM82">
        <f t="shared" si="60"/>
        <v>5897.991584091742</v>
      </c>
      <c r="AO82">
        <f t="shared" si="61"/>
        <v>-151.29459129245879</v>
      </c>
      <c r="AP82" s="1">
        <f t="shared" si="71"/>
        <v>-147.74400000000003</v>
      </c>
      <c r="AQ82" s="1">
        <f t="shared" si="62"/>
        <v>12.606698526083981</v>
      </c>
      <c r="AS82">
        <f t="shared" si="72"/>
        <v>1.4008758453005443</v>
      </c>
      <c r="AT82" s="1">
        <f t="shared" si="73"/>
        <v>1.3680000000000001</v>
      </c>
      <c r="AV82">
        <f t="shared" si="63"/>
        <v>1.4008758453005443</v>
      </c>
      <c r="AW82">
        <f t="shared" si="63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4"/>
        <v>303.14999999999998</v>
      </c>
      <c r="E83">
        <v>110.98</v>
      </c>
      <c r="F83">
        <f t="shared" si="65"/>
        <v>249.70500000000001</v>
      </c>
      <c r="G83" s="1">
        <v>1.7999999999999999E-2</v>
      </c>
      <c r="H83">
        <f t="shared" si="43"/>
        <v>3.298697014679202E-3</v>
      </c>
      <c r="I83">
        <f t="shared" si="44"/>
        <v>5.71422773251774</v>
      </c>
      <c r="K83">
        <f t="shared" si="66"/>
        <v>40.5</v>
      </c>
      <c r="L83" s="1">
        <f t="shared" si="67"/>
        <v>6.75</v>
      </c>
      <c r="M83" s="1">
        <f t="shared" si="45"/>
        <v>2.598076211353316</v>
      </c>
      <c r="N83" s="1">
        <v>0.2</v>
      </c>
      <c r="O83" s="1">
        <f t="shared" si="46"/>
        <v>1.5196152422706632</v>
      </c>
      <c r="P83" s="1">
        <f t="shared" si="47"/>
        <v>0.41845717273026761</v>
      </c>
      <c r="Q83" s="1">
        <f t="shared" si="48"/>
        <v>2.8245859159293065</v>
      </c>
      <c r="R83" s="1">
        <f t="shared" si="68"/>
        <v>-121.5</v>
      </c>
      <c r="S83" s="1">
        <f t="shared" si="49"/>
        <v>-343.18718878541074</v>
      </c>
      <c r="U83">
        <f t="shared" si="50"/>
        <v>0.38490017945975052</v>
      </c>
      <c r="V83">
        <f t="shared" si="51"/>
        <v>3.0392304845413265</v>
      </c>
      <c r="W83">
        <f t="shared" si="52"/>
        <v>10.384804599794208</v>
      </c>
      <c r="Y83">
        <f t="shared" si="53"/>
        <v>0.80018884456731787</v>
      </c>
      <c r="Z83">
        <f t="shared" si="54"/>
        <v>-0.22290752346182757</v>
      </c>
      <c r="AB83">
        <f t="shared" si="69"/>
        <v>-178354.01705077666</v>
      </c>
      <c r="AC83">
        <f t="shared" si="55"/>
        <v>0.19981115543268213</v>
      </c>
      <c r="AD83">
        <f t="shared" si="56"/>
        <v>3.9924497835343457E-2</v>
      </c>
      <c r="AE83">
        <f t="shared" si="57"/>
        <v>-7120.6945676685427</v>
      </c>
      <c r="AJ83">
        <f t="shared" si="70"/>
        <v>217427.45815501842</v>
      </c>
      <c r="AK83">
        <f t="shared" si="58"/>
        <v>3.9924497835343457E-2</v>
      </c>
      <c r="AL83">
        <f t="shared" si="59"/>
        <v>0.80018884456731787</v>
      </c>
      <c r="AM83">
        <f t="shared" si="60"/>
        <v>6946.1849656152954</v>
      </c>
      <c r="AO83">
        <f t="shared" si="61"/>
        <v>-179.28529885541957</v>
      </c>
      <c r="AP83" s="1">
        <f t="shared" si="71"/>
        <v>-177.39000000000001</v>
      </c>
      <c r="AQ83" s="1">
        <f t="shared" si="62"/>
        <v>3.5921577513546725</v>
      </c>
      <c r="AS83">
        <f t="shared" si="72"/>
        <v>1.4755991675343174</v>
      </c>
      <c r="AT83" s="1">
        <f t="shared" si="73"/>
        <v>1.46</v>
      </c>
      <c r="AV83">
        <f t="shared" si="63"/>
        <v>1.4755991675343174</v>
      </c>
      <c r="AW83">
        <f t="shared" si="63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4"/>
        <v>303.14999999999998</v>
      </c>
      <c r="E84">
        <v>110.98</v>
      </c>
      <c r="F84">
        <f t="shared" si="65"/>
        <v>277.45</v>
      </c>
      <c r="G84" s="1">
        <v>1.7999999999999999E-2</v>
      </c>
      <c r="H84">
        <f t="shared" si="43"/>
        <v>3.298697014679202E-3</v>
      </c>
      <c r="I84">
        <f t="shared" si="44"/>
        <v>5.71422773251774</v>
      </c>
      <c r="K84">
        <f t="shared" si="66"/>
        <v>45</v>
      </c>
      <c r="L84" s="1">
        <f t="shared" si="67"/>
        <v>7.5</v>
      </c>
      <c r="M84" s="1">
        <f t="shared" si="45"/>
        <v>2.7386127875258306</v>
      </c>
      <c r="N84" s="1">
        <v>0.2</v>
      </c>
      <c r="O84" s="1">
        <f t="shared" si="46"/>
        <v>1.5477225575051663</v>
      </c>
      <c r="P84" s="1">
        <f t="shared" si="47"/>
        <v>0.43678453268671041</v>
      </c>
      <c r="Q84" s="1">
        <f t="shared" si="48"/>
        <v>3.2758839951503282</v>
      </c>
      <c r="R84" s="1">
        <f t="shared" si="68"/>
        <v>-135</v>
      </c>
      <c r="S84" s="1">
        <f t="shared" si="49"/>
        <v>-442.24433934529429</v>
      </c>
      <c r="U84">
        <f t="shared" si="50"/>
        <v>0.36514837167011072</v>
      </c>
      <c r="V84">
        <f t="shared" si="51"/>
        <v>3.0954451150103326</v>
      </c>
      <c r="W84">
        <f t="shared" si="52"/>
        <v>10.734644158557197</v>
      </c>
      <c r="Y84">
        <f t="shared" si="53"/>
        <v>0.7828095033073702</v>
      </c>
      <c r="Z84">
        <f t="shared" si="54"/>
        <v>-0.24486590338652542</v>
      </c>
      <c r="AB84">
        <f t="shared" si="69"/>
        <v>-174583.95972715926</v>
      </c>
      <c r="AC84">
        <f t="shared" si="55"/>
        <v>0.21719049669262983</v>
      </c>
      <c r="AD84">
        <f t="shared" si="56"/>
        <v>4.7171711853591244E-2</v>
      </c>
      <c r="AE84">
        <f t="shared" si="57"/>
        <v>-8235.4242425085358</v>
      </c>
      <c r="AJ84">
        <f t="shared" si="70"/>
        <v>216420.86696987299</v>
      </c>
      <c r="AK84">
        <f t="shared" si="58"/>
        <v>4.7171711853591244E-2</v>
      </c>
      <c r="AL84">
        <f t="shared" si="59"/>
        <v>0.7828095033073702</v>
      </c>
      <c r="AM84">
        <f t="shared" si="60"/>
        <v>7991.6574236230408</v>
      </c>
      <c r="AO84">
        <f t="shared" si="61"/>
        <v>-209.45703052174304</v>
      </c>
      <c r="AP84" s="1">
        <f t="shared" si="71"/>
        <v>-209.92499999999998</v>
      </c>
      <c r="AQ84" s="1">
        <f t="shared" si="62"/>
        <v>0.2189954325800792</v>
      </c>
      <c r="AS84">
        <f t="shared" si="72"/>
        <v>1.5515335594203188</v>
      </c>
      <c r="AT84" s="1">
        <f t="shared" si="73"/>
        <v>1.5549999999999999</v>
      </c>
      <c r="AV84">
        <f t="shared" si="63"/>
        <v>1.5515335594203188</v>
      </c>
      <c r="AW84">
        <f t="shared" si="63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4"/>
        <v>303.14999999999998</v>
      </c>
      <c r="E85">
        <v>110.98</v>
      </c>
      <c r="F85">
        <f t="shared" si="65"/>
        <v>305.19499999999999</v>
      </c>
      <c r="G85" s="1">
        <v>1.7999999999999999E-2</v>
      </c>
      <c r="H85">
        <f t="shared" si="43"/>
        <v>3.298697014679202E-3</v>
      </c>
      <c r="I85">
        <f t="shared" si="44"/>
        <v>5.71422773251774</v>
      </c>
      <c r="K85">
        <f t="shared" si="66"/>
        <v>49.5</v>
      </c>
      <c r="L85" s="1">
        <f t="shared" si="67"/>
        <v>8.25</v>
      </c>
      <c r="M85" s="1">
        <f t="shared" si="45"/>
        <v>2.8722813232690143</v>
      </c>
      <c r="N85" s="1">
        <v>0.2</v>
      </c>
      <c r="O85" s="1">
        <f t="shared" si="46"/>
        <v>1.574456264653803</v>
      </c>
      <c r="P85" s="1">
        <f t="shared" si="47"/>
        <v>0.45390998388118231</v>
      </c>
      <c r="Q85" s="1">
        <f t="shared" si="48"/>
        <v>3.744757367019754</v>
      </c>
      <c r="R85" s="1">
        <f t="shared" si="68"/>
        <v>-148.5</v>
      </c>
      <c r="S85" s="1">
        <f t="shared" si="49"/>
        <v>-556.09646900243342</v>
      </c>
      <c r="U85">
        <f t="shared" si="50"/>
        <v>0.3481553119113957</v>
      </c>
      <c r="V85">
        <f t="shared" si="51"/>
        <v>3.1489125293076059</v>
      </c>
      <c r="W85">
        <f t="shared" si="52"/>
        <v>11.056366560551917</v>
      </c>
      <c r="Y85">
        <f t="shared" si="53"/>
        <v>0.76616903987526763</v>
      </c>
      <c r="Z85">
        <f t="shared" si="54"/>
        <v>-0.26635245489916687</v>
      </c>
      <c r="AB85">
        <f t="shared" si="69"/>
        <v>-170990.89779558175</v>
      </c>
      <c r="AC85">
        <f t="shared" si="55"/>
        <v>0.23383096012473231</v>
      </c>
      <c r="AD85">
        <f t="shared" si="56"/>
        <v>5.4676917912854152E-2</v>
      </c>
      <c r="AE85">
        <f t="shared" si="57"/>
        <v>-9349.2552826142582</v>
      </c>
      <c r="AJ85">
        <f t="shared" si="70"/>
        <v>215419.3630127951</v>
      </c>
      <c r="AK85">
        <f t="shared" si="58"/>
        <v>5.4676917912854152E-2</v>
      </c>
      <c r="AL85">
        <f t="shared" si="59"/>
        <v>0.76616903987526763</v>
      </c>
      <c r="AM85">
        <f t="shared" si="60"/>
        <v>9024.2966210335817</v>
      </c>
      <c r="AO85">
        <f t="shared" si="61"/>
        <v>-242.46052643720759</v>
      </c>
      <c r="AP85" s="1">
        <f t="shared" si="71"/>
        <v>-245.47049999999999</v>
      </c>
      <c r="AQ85" s="1">
        <f t="shared" si="62"/>
        <v>9.059940848709152</v>
      </c>
      <c r="AS85">
        <f t="shared" si="72"/>
        <v>1.6327308177589737</v>
      </c>
      <c r="AT85" s="1">
        <f t="shared" si="73"/>
        <v>1.653</v>
      </c>
      <c r="AV85">
        <f t="shared" si="63"/>
        <v>1.6327308177589737</v>
      </c>
      <c r="AW85">
        <f t="shared" si="63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4"/>
        <v>303.14999999999998</v>
      </c>
      <c r="E86">
        <v>110.98</v>
      </c>
      <c r="F86">
        <f t="shared" si="65"/>
        <v>332.94</v>
      </c>
      <c r="G86" s="1">
        <v>1.7999999999999999E-2</v>
      </c>
      <c r="H86">
        <f t="shared" si="43"/>
        <v>3.298697014679202E-3</v>
      </c>
      <c r="I86">
        <f t="shared" si="44"/>
        <v>5.71422773251774</v>
      </c>
      <c r="K86">
        <f t="shared" si="66"/>
        <v>54</v>
      </c>
      <c r="L86" s="1">
        <f t="shared" si="67"/>
        <v>9</v>
      </c>
      <c r="M86" s="1">
        <f t="shared" si="45"/>
        <v>3</v>
      </c>
      <c r="N86" s="1">
        <v>0.2</v>
      </c>
      <c r="O86" s="1">
        <f t="shared" si="46"/>
        <v>1.6</v>
      </c>
      <c r="P86" s="1">
        <f t="shared" si="47"/>
        <v>0.47000362924573563</v>
      </c>
      <c r="Q86" s="1">
        <f t="shared" si="48"/>
        <v>4.2300326632116203</v>
      </c>
      <c r="R86" s="1">
        <f t="shared" si="68"/>
        <v>-162</v>
      </c>
      <c r="S86" s="1">
        <f t="shared" si="49"/>
        <v>-685.26529144028245</v>
      </c>
      <c r="U86">
        <f t="shared" si="50"/>
        <v>0.33333333333333331</v>
      </c>
      <c r="V86">
        <f t="shared" si="51"/>
        <v>3.2</v>
      </c>
      <c r="W86">
        <f t="shared" si="52"/>
        <v>11.354166666666666</v>
      </c>
      <c r="Y86">
        <f t="shared" si="53"/>
        <v>0.75022131528800995</v>
      </c>
      <c r="Z86">
        <f t="shared" si="54"/>
        <v>-0.2873870289307216</v>
      </c>
      <c r="AB86">
        <f t="shared" si="69"/>
        <v>-167563.33353401814</v>
      </c>
      <c r="AC86">
        <f t="shared" si="55"/>
        <v>0.24977868471199002</v>
      </c>
      <c r="AD86">
        <f t="shared" si="56"/>
        <v>6.2389391336451716E-2</v>
      </c>
      <c r="AE86">
        <f t="shared" si="57"/>
        <v>-10454.174389494241</v>
      </c>
      <c r="AJ86">
        <f t="shared" si="70"/>
        <v>214424.93424762931</v>
      </c>
      <c r="AK86">
        <f t="shared" si="58"/>
        <v>6.2389391336451716E-2</v>
      </c>
      <c r="AL86">
        <f t="shared" si="59"/>
        <v>0.75022131528800995</v>
      </c>
      <c r="AM86">
        <f t="shared" si="60"/>
        <v>10036.341572064963</v>
      </c>
      <c r="AO86">
        <f t="shared" si="61"/>
        <v>-279.07402770660156</v>
      </c>
      <c r="AP86" s="1">
        <f t="shared" si="71"/>
        <v>-283.98599999999999</v>
      </c>
      <c r="AQ86" s="1">
        <f t="shared" si="62"/>
        <v>24.127471811113882</v>
      </c>
      <c r="AS86">
        <f t="shared" si="72"/>
        <v>1.7226791833740838</v>
      </c>
      <c r="AT86" s="1">
        <f t="shared" si="73"/>
        <v>1.7529999999999999</v>
      </c>
      <c r="AV86">
        <f t="shared" si="63"/>
        <v>1.7226791833740838</v>
      </c>
      <c r="AW86">
        <f t="shared" si="63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4"/>
        <v>303.14999999999998</v>
      </c>
      <c r="E87">
        <v>110.98</v>
      </c>
      <c r="F87">
        <f t="shared" si="65"/>
        <v>360.685</v>
      </c>
      <c r="G87" s="1">
        <v>1.7999999999999999E-2</v>
      </c>
      <c r="H87">
        <f t="shared" si="43"/>
        <v>3.298697014679202E-3</v>
      </c>
      <c r="I87">
        <f t="shared" si="44"/>
        <v>5.71422773251774</v>
      </c>
      <c r="K87">
        <f t="shared" si="66"/>
        <v>58.5</v>
      </c>
      <c r="L87" s="1">
        <f t="shared" si="67"/>
        <v>9.75</v>
      </c>
      <c r="M87" s="1">
        <f t="shared" si="45"/>
        <v>3.1224989991991992</v>
      </c>
      <c r="N87" s="1">
        <v>0.2</v>
      </c>
      <c r="O87" s="1">
        <f t="shared" si="46"/>
        <v>1.6244997998398398</v>
      </c>
      <c r="P87" s="1">
        <f t="shared" si="47"/>
        <v>0.48519995291361534</v>
      </c>
      <c r="Q87" s="1">
        <f t="shared" si="48"/>
        <v>4.7306995409077492</v>
      </c>
      <c r="R87" s="1">
        <f t="shared" si="68"/>
        <v>-175.5</v>
      </c>
      <c r="S87" s="1">
        <f t="shared" si="49"/>
        <v>-830.23776942930999</v>
      </c>
      <c r="U87">
        <f t="shared" si="50"/>
        <v>0.32025630761017426</v>
      </c>
      <c r="V87">
        <f t="shared" si="51"/>
        <v>3.2489995996796797</v>
      </c>
      <c r="W87">
        <f t="shared" si="52"/>
        <v>11.631347785246362</v>
      </c>
      <c r="Y87">
        <f t="shared" si="53"/>
        <v>0.7349239537438863</v>
      </c>
      <c r="Z87">
        <f t="shared" si="54"/>
        <v>-0.3079882494161319</v>
      </c>
      <c r="AB87">
        <f t="shared" si="69"/>
        <v>-164290.69744662344</v>
      </c>
      <c r="AC87">
        <f t="shared" si="55"/>
        <v>0.26507604625611364</v>
      </c>
      <c r="AD87">
        <f t="shared" si="56"/>
        <v>7.0265310298773295E-2</v>
      </c>
      <c r="AE87">
        <f t="shared" si="57"/>
        <v>-11543.936835288878</v>
      </c>
      <c r="AJ87">
        <f t="shared" si="70"/>
        <v>213439.22227884567</v>
      </c>
      <c r="AK87">
        <f t="shared" si="58"/>
        <v>7.0265310298773295E-2</v>
      </c>
      <c r="AL87">
        <f t="shared" si="59"/>
        <v>0.7349239537438863</v>
      </c>
      <c r="AM87">
        <f t="shared" si="60"/>
        <v>11021.928795681541</v>
      </c>
      <c r="AO87">
        <f t="shared" si="61"/>
        <v>-320.16906585663492</v>
      </c>
      <c r="AP87" s="1">
        <f t="shared" si="71"/>
        <v>-325.37700000000001</v>
      </c>
      <c r="AQ87" s="1">
        <f t="shared" si="62"/>
        <v>27.122578041627914</v>
      </c>
      <c r="AS87">
        <f t="shared" si="72"/>
        <v>1.8243251615762672</v>
      </c>
      <c r="AT87" s="1">
        <f t="shared" si="73"/>
        <v>1.8540000000000001</v>
      </c>
      <c r="AV87">
        <f t="shared" si="63"/>
        <v>1.8243251615762672</v>
      </c>
      <c r="AW87">
        <f t="shared" si="63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4"/>
        <v>303.14999999999998</v>
      </c>
      <c r="E88">
        <v>110.98</v>
      </c>
      <c r="F88">
        <f t="shared" si="65"/>
        <v>388.43</v>
      </c>
      <c r="G88" s="1">
        <v>1.7999999999999999E-2</v>
      </c>
      <c r="H88">
        <f t="shared" si="43"/>
        <v>3.298697014679202E-3</v>
      </c>
      <c r="I88">
        <f t="shared" si="44"/>
        <v>5.71422773251774</v>
      </c>
      <c r="K88">
        <f t="shared" si="66"/>
        <v>63</v>
      </c>
      <c r="L88" s="1">
        <f t="shared" si="67"/>
        <v>10.5</v>
      </c>
      <c r="M88" s="1">
        <f t="shared" si="45"/>
        <v>3.2403703492039302</v>
      </c>
      <c r="N88" s="1">
        <v>0.2</v>
      </c>
      <c r="O88" s="1">
        <f t="shared" si="46"/>
        <v>1.6480740698407861</v>
      </c>
      <c r="P88" s="1">
        <f t="shared" si="47"/>
        <v>0.49960737576900971</v>
      </c>
      <c r="Q88" s="1">
        <f t="shared" si="48"/>
        <v>5.2458774455746022</v>
      </c>
      <c r="R88" s="1">
        <f t="shared" si="68"/>
        <v>-189</v>
      </c>
      <c r="S88" s="1">
        <f t="shared" si="49"/>
        <v>-991.47083721359979</v>
      </c>
      <c r="U88">
        <f t="shared" si="50"/>
        <v>0.30860669992418382</v>
      </c>
      <c r="V88">
        <f t="shared" si="51"/>
        <v>3.2961481396815722</v>
      </c>
      <c r="W88">
        <f t="shared" si="52"/>
        <v>11.890561112389092</v>
      </c>
      <c r="Y88">
        <f t="shared" si="53"/>
        <v>0.72023796662417261</v>
      </c>
      <c r="Z88">
        <f t="shared" si="54"/>
        <v>-0.32817361237793047</v>
      </c>
      <c r="AB88">
        <f t="shared" si="69"/>
        <v>-161163.26078568323</v>
      </c>
      <c r="AC88">
        <f t="shared" si="55"/>
        <v>0.27976203337582739</v>
      </c>
      <c r="AD88">
        <f t="shared" si="56"/>
        <v>7.8266795318577553E-2</v>
      </c>
      <c r="AE88">
        <f t="shared" si="57"/>
        <v>-12613.731944787605</v>
      </c>
      <c r="AJ88">
        <f t="shared" si="70"/>
        <v>212463.5749963102</v>
      </c>
      <c r="AK88">
        <f t="shared" si="58"/>
        <v>7.8266795318577553E-2</v>
      </c>
      <c r="AL88">
        <f t="shared" si="59"/>
        <v>0.72023796662417261</v>
      </c>
      <c r="AM88">
        <f t="shared" si="60"/>
        <v>11976.724168225595</v>
      </c>
      <c r="AO88">
        <f t="shared" si="61"/>
        <v>-366.6817953763566</v>
      </c>
      <c r="AP88" s="1">
        <f t="shared" si="71"/>
        <v>-369.68400000000003</v>
      </c>
      <c r="AQ88" s="1">
        <f t="shared" si="62"/>
        <v>9.0132326022259424</v>
      </c>
      <c r="AS88">
        <f t="shared" si="72"/>
        <v>1.9401153194516223</v>
      </c>
      <c r="AT88" s="1">
        <f t="shared" si="73"/>
        <v>1.956</v>
      </c>
      <c r="AV88">
        <f t="shared" si="63"/>
        <v>1.9401153194516223</v>
      </c>
      <c r="AW88">
        <f t="shared" si="63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4"/>
        <v>303.14999999999998</v>
      </c>
      <c r="E89">
        <v>110.98</v>
      </c>
      <c r="F89">
        <f t="shared" si="65"/>
        <v>416.17500000000001</v>
      </c>
      <c r="G89" s="1">
        <v>1.7999999999999999E-2</v>
      </c>
      <c r="H89">
        <f t="shared" si="43"/>
        <v>3.298697014679202E-3</v>
      </c>
      <c r="I89">
        <f t="shared" si="44"/>
        <v>5.71422773251774</v>
      </c>
      <c r="K89">
        <f t="shared" si="66"/>
        <v>67.5</v>
      </c>
      <c r="L89" s="1">
        <f t="shared" si="67"/>
        <v>11.25</v>
      </c>
      <c r="M89" s="1">
        <f t="shared" si="45"/>
        <v>3.3541019662496847</v>
      </c>
      <c r="N89" s="1">
        <v>0.2</v>
      </c>
      <c r="O89" s="1">
        <f t="shared" si="46"/>
        <v>1.670820393249937</v>
      </c>
      <c r="P89" s="1">
        <f t="shared" si="47"/>
        <v>0.51331475924627068</v>
      </c>
      <c r="Q89" s="1">
        <f t="shared" si="48"/>
        <v>5.7747910415205448</v>
      </c>
      <c r="R89" s="1">
        <f t="shared" si="68"/>
        <v>-202.5</v>
      </c>
      <c r="S89" s="1">
        <f t="shared" si="49"/>
        <v>-1169.3951859079102</v>
      </c>
      <c r="U89">
        <f t="shared" si="50"/>
        <v>0.29814239699997197</v>
      </c>
      <c r="V89">
        <f t="shared" si="51"/>
        <v>3.3416407864998741</v>
      </c>
      <c r="W89">
        <f t="shared" si="52"/>
        <v>12.133969083632897</v>
      </c>
      <c r="Y89">
        <f t="shared" si="53"/>
        <v>0.70612742069306411</v>
      </c>
      <c r="Z89">
        <f t="shared" si="54"/>
        <v>-0.34795957520583476</v>
      </c>
      <c r="AB89">
        <f t="shared" si="69"/>
        <v>-158172.05726036557</v>
      </c>
      <c r="AC89">
        <f t="shared" si="55"/>
        <v>0.29387257930693594</v>
      </c>
      <c r="AD89">
        <f t="shared" si="56"/>
        <v>8.636109286851136E-2</v>
      </c>
      <c r="AE89">
        <f t="shared" si="57"/>
        <v>-13659.911726265927</v>
      </c>
      <c r="AJ89">
        <f t="shared" si="70"/>
        <v>211499.09095287393</v>
      </c>
      <c r="AK89">
        <f t="shared" si="58"/>
        <v>8.636109286851136E-2</v>
      </c>
      <c r="AL89">
        <f t="shared" si="59"/>
        <v>0.70612742069306411</v>
      </c>
      <c r="AM89">
        <f t="shared" si="60"/>
        <v>12897.623976829753</v>
      </c>
      <c r="AO89">
        <f t="shared" si="61"/>
        <v>-419.58936513057415</v>
      </c>
      <c r="AP89" s="1">
        <f t="shared" si="71"/>
        <v>-416.745</v>
      </c>
      <c r="AQ89" s="1">
        <f t="shared" si="62"/>
        <v>8.0904129960260835</v>
      </c>
      <c r="AS89">
        <f t="shared" si="72"/>
        <v>2.072046247558391</v>
      </c>
      <c r="AT89" s="1">
        <f t="shared" si="73"/>
        <v>2.0579999999999998</v>
      </c>
      <c r="AV89">
        <f t="shared" si="63"/>
        <v>2.072046247558391</v>
      </c>
      <c r="AW89">
        <f t="shared" si="63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4"/>
        <v>313.14999999999998</v>
      </c>
      <c r="E90">
        <v>110.98</v>
      </c>
      <c r="F90">
        <f t="shared" si="65"/>
        <v>22.196000000000002</v>
      </c>
      <c r="G90" s="1">
        <v>1.7999999999999999E-2</v>
      </c>
      <c r="H90">
        <f t="shared" si="43"/>
        <v>3.1933578157432542E-3</v>
      </c>
      <c r="I90">
        <f t="shared" si="44"/>
        <v>5.7466823089714216</v>
      </c>
      <c r="K90">
        <f t="shared" si="66"/>
        <v>3.6</v>
      </c>
      <c r="L90" s="1">
        <f t="shared" si="67"/>
        <v>0.60000000000000009</v>
      </c>
      <c r="M90" s="1">
        <f t="shared" si="45"/>
        <v>0.7745966692414834</v>
      </c>
      <c r="N90" s="1">
        <v>0.2</v>
      </c>
      <c r="O90" s="1">
        <f t="shared" si="46"/>
        <v>1.1549193338482966</v>
      </c>
      <c r="P90" s="1">
        <f t="shared" si="47"/>
        <v>0.14403050071078732</v>
      </c>
      <c r="Q90" s="1">
        <f t="shared" si="48"/>
        <v>8.6418300426472403E-2</v>
      </c>
      <c r="R90" s="1">
        <f t="shared" si="68"/>
        <v>-10.8</v>
      </c>
      <c r="S90" s="1">
        <f t="shared" si="49"/>
        <v>-0.93331764460590205</v>
      </c>
      <c r="U90">
        <f t="shared" si="50"/>
        <v>1.2909944487358056</v>
      </c>
      <c r="V90">
        <f t="shared" si="51"/>
        <v>2.3098386676965932</v>
      </c>
      <c r="W90">
        <f t="shared" si="52"/>
        <v>4.5830709424352492</v>
      </c>
      <c r="Y90">
        <f t="shared" si="53"/>
        <v>0.97828596472692131</v>
      </c>
      <c r="Z90">
        <f t="shared" si="54"/>
        <v>-2.1953254215839504E-2</v>
      </c>
      <c r="AB90">
        <f t="shared" si="69"/>
        <v>-219129.21792719583</v>
      </c>
      <c r="AC90">
        <f t="shared" si="55"/>
        <v>2.1714035273078747E-2</v>
      </c>
      <c r="AD90">
        <f t="shared" si="56"/>
        <v>4.71499327840508E-4</v>
      </c>
      <c r="AE90">
        <f t="shared" si="57"/>
        <v>-103.31927896288903</v>
      </c>
      <c r="AJ90">
        <f t="shared" si="70"/>
        <v>226669.73536034772</v>
      </c>
      <c r="AK90">
        <f t="shared" si="58"/>
        <v>4.71499327840508E-4</v>
      </c>
      <c r="AL90">
        <f t="shared" si="59"/>
        <v>0.97828596472692131</v>
      </c>
      <c r="AM90">
        <f t="shared" si="60"/>
        <v>104.5539484249496</v>
      </c>
      <c r="AO90">
        <f t="shared" si="61"/>
        <v>-6.7730113033175599</v>
      </c>
      <c r="AP90" s="1">
        <f t="shared" si="71"/>
        <v>-9.2253600000000002</v>
      </c>
      <c r="AQ90" s="1">
        <f t="shared" si="62"/>
        <v>6.0140141301200636</v>
      </c>
      <c r="AS90">
        <f t="shared" si="72"/>
        <v>0.62713067623310736</v>
      </c>
      <c r="AT90" s="1">
        <f t="shared" si="73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4"/>
        <v>313.14999999999998</v>
      </c>
      <c r="E91">
        <v>110.98</v>
      </c>
      <c r="F91">
        <f t="shared" si="65"/>
        <v>33.293999999999997</v>
      </c>
      <c r="G91" s="1">
        <v>1.7999999999999999E-2</v>
      </c>
      <c r="H91">
        <f t="shared" si="43"/>
        <v>3.1933578157432542E-3</v>
      </c>
      <c r="I91">
        <f t="shared" si="44"/>
        <v>5.7466823089714216</v>
      </c>
      <c r="K91">
        <f t="shared" si="66"/>
        <v>5.3999999999999995</v>
      </c>
      <c r="L91" s="1">
        <f t="shared" si="67"/>
        <v>0.89999999999999991</v>
      </c>
      <c r="M91" s="1">
        <f t="shared" si="45"/>
        <v>0.94868329805051377</v>
      </c>
      <c r="N91" s="1">
        <v>0.2</v>
      </c>
      <c r="O91" s="1">
        <f t="shared" si="46"/>
        <v>1.1897366596101029</v>
      </c>
      <c r="P91" s="1">
        <f t="shared" si="47"/>
        <v>0.17373198818891761</v>
      </c>
      <c r="Q91" s="1">
        <f t="shared" si="48"/>
        <v>0.15635878937002584</v>
      </c>
      <c r="R91" s="1">
        <f t="shared" si="68"/>
        <v>-16.2</v>
      </c>
      <c r="S91" s="1">
        <f t="shared" si="49"/>
        <v>-2.5330123877944186</v>
      </c>
      <c r="U91">
        <f t="shared" si="50"/>
        <v>1.0540925533894598</v>
      </c>
      <c r="V91">
        <f t="shared" si="51"/>
        <v>2.3794733192202058</v>
      </c>
      <c r="W91">
        <f t="shared" si="52"/>
        <v>5.2273299429437881</v>
      </c>
      <c r="Y91">
        <f t="shared" si="53"/>
        <v>0.96777877351460473</v>
      </c>
      <c r="Z91">
        <f t="shared" si="54"/>
        <v>-3.2751757582389782E-2</v>
      </c>
      <c r="AB91">
        <f t="shared" si="69"/>
        <v>-216749.38578148393</v>
      </c>
      <c r="AC91">
        <f t="shared" si="55"/>
        <v>3.2221226485395243E-2</v>
      </c>
      <c r="AD91">
        <f t="shared" si="56"/>
        <v>1.0382074362231359E-3</v>
      </c>
      <c r="AE91">
        <f t="shared" si="57"/>
        <v>-225.03082411513387</v>
      </c>
      <c r="AJ91">
        <f t="shared" si="70"/>
        <v>226318.84890720242</v>
      </c>
      <c r="AK91">
        <f t="shared" si="58"/>
        <v>1.0382074362231359E-3</v>
      </c>
      <c r="AL91">
        <f t="shared" si="59"/>
        <v>0.96777877351460473</v>
      </c>
      <c r="AM91">
        <f t="shared" si="60"/>
        <v>227.39502202946875</v>
      </c>
      <c r="AO91">
        <f t="shared" si="61"/>
        <v>-10.157292002655481</v>
      </c>
      <c r="AP91" s="1">
        <f t="shared" si="71"/>
        <v>-14.072939999999999</v>
      </c>
      <c r="AQ91" s="1">
        <f t="shared" si="62"/>
        <v>15.332299239108135</v>
      </c>
      <c r="AS91">
        <f t="shared" si="72"/>
        <v>0.62699333349725195</v>
      </c>
      <c r="AT91" s="1">
        <f t="shared" si="73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4"/>
        <v>313.14999999999998</v>
      </c>
      <c r="E92">
        <v>110.98</v>
      </c>
      <c r="F92">
        <f t="shared" si="65"/>
        <v>44.392000000000003</v>
      </c>
      <c r="G92" s="1">
        <v>1.7999999999999999E-2</v>
      </c>
      <c r="H92">
        <f t="shared" si="43"/>
        <v>3.1933578157432542E-3</v>
      </c>
      <c r="I92">
        <f t="shared" si="44"/>
        <v>5.7466823089714216</v>
      </c>
      <c r="K92">
        <f t="shared" si="66"/>
        <v>7.2</v>
      </c>
      <c r="L92" s="1">
        <f t="shared" si="67"/>
        <v>1.2000000000000002</v>
      </c>
      <c r="M92" s="1">
        <f t="shared" si="45"/>
        <v>1.0954451150103324</v>
      </c>
      <c r="N92" s="1">
        <v>0.2</v>
      </c>
      <c r="O92" s="1">
        <f t="shared" si="46"/>
        <v>1.2190890230020666</v>
      </c>
      <c r="P92" s="1">
        <f t="shared" si="47"/>
        <v>0.19810387736670676</v>
      </c>
      <c r="Q92" s="1">
        <f t="shared" si="48"/>
        <v>0.23772465284004815</v>
      </c>
      <c r="R92" s="1">
        <f t="shared" si="68"/>
        <v>-21.6</v>
      </c>
      <c r="S92" s="1">
        <f t="shared" si="49"/>
        <v>-5.1348525013450406</v>
      </c>
      <c r="U92">
        <f t="shared" si="50"/>
        <v>0.91287092917527679</v>
      </c>
      <c r="V92">
        <f t="shared" si="51"/>
        <v>2.4381780460041331</v>
      </c>
      <c r="W92">
        <f t="shared" si="52"/>
        <v>5.7658678095059148</v>
      </c>
      <c r="Y92">
        <f t="shared" si="53"/>
        <v>0.95749488697730356</v>
      </c>
      <c r="Z92">
        <f t="shared" si="54"/>
        <v>-4.3434897913078224E-2</v>
      </c>
      <c r="AB92">
        <f t="shared" si="69"/>
        <v>-214423.77751990187</v>
      </c>
      <c r="AC92">
        <f t="shared" ref="AC92:AC125" si="74">F92/(1000+F92)</f>
        <v>4.250511302269646E-2</v>
      </c>
      <c r="AD92">
        <f t="shared" si="56"/>
        <v>1.8066846330722002E-3</v>
      </c>
      <c r="AE92">
        <f t="shared" si="57"/>
        <v>-387.39614381049898</v>
      </c>
      <c r="AJ92">
        <f t="shared" si="70"/>
        <v>225960.70008919909</v>
      </c>
      <c r="AK92">
        <f t="shared" si="58"/>
        <v>1.8066846330722002E-3</v>
      </c>
      <c r="AL92">
        <f t="shared" si="59"/>
        <v>0.95749488697730356</v>
      </c>
      <c r="AM92">
        <f t="shared" si="60"/>
        <v>390.88744889791582</v>
      </c>
      <c r="AO92">
        <f t="shared" ref="AO92:AO125" si="75">(S92-W92)+Z92-AE92-AM92</f>
        <v>-14.43546029618085</v>
      </c>
      <c r="AP92" s="1">
        <f t="shared" si="71"/>
        <v>-19.157040000000002</v>
      </c>
      <c r="AQ92" s="1">
        <f t="shared" si="62"/>
        <v>22.293314899516957</v>
      </c>
      <c r="AS92">
        <f t="shared" si="72"/>
        <v>0.66830834704540965</v>
      </c>
      <c r="AT92" s="1">
        <f t="shared" si="73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4"/>
        <v>313.14999999999998</v>
      </c>
      <c r="E93">
        <v>110.98</v>
      </c>
      <c r="F93">
        <f t="shared" si="65"/>
        <v>55.49</v>
      </c>
      <c r="G93" s="1">
        <v>1.7999999999999999E-2</v>
      </c>
      <c r="H93">
        <f t="shared" ref="H93:H125" si="76">1/D93</f>
        <v>3.1933578157432542E-3</v>
      </c>
      <c r="I93">
        <f t="shared" ref="I93:I125" si="77">LN(D93)</f>
        <v>5.7466823089714216</v>
      </c>
      <c r="K93">
        <f t="shared" si="66"/>
        <v>9</v>
      </c>
      <c r="L93" s="1">
        <f t="shared" si="67"/>
        <v>1.5</v>
      </c>
      <c r="M93" s="1">
        <f t="shared" ref="M93:M125" si="78">POWER(L93,0.5)</f>
        <v>1.2247448713915889</v>
      </c>
      <c r="N93" s="1">
        <v>0.2</v>
      </c>
      <c r="O93" s="1">
        <f t="shared" ref="O93:O125" si="79">1 + (N93*M93)</f>
        <v>1.2449489742783177</v>
      </c>
      <c r="P93" s="1">
        <f t="shared" ref="P93:P125" si="80">LN(O93)</f>
        <v>0.21909454456137531</v>
      </c>
      <c r="Q93" s="1">
        <f t="shared" ref="Q93:Q125" si="81">L93*P93</f>
        <v>0.32864181684206295</v>
      </c>
      <c r="R93" s="1">
        <f t="shared" si="68"/>
        <v>-27</v>
      </c>
      <c r="S93" s="1">
        <f t="shared" ref="S93:S125" si="82">Q93*R93</f>
        <v>-8.8733290547357004</v>
      </c>
      <c r="U93">
        <f t="shared" ref="U93:U125" si="83">POWER(L93, -0.5)</f>
        <v>0.81649658092772615</v>
      </c>
      <c r="V93">
        <f t="shared" ref="V93:V125" si="84">2*O93</f>
        <v>2.4898979485566355</v>
      </c>
      <c r="W93">
        <f t="shared" ref="W93:W125" si="85">(U93/V93)*(1+(2*K93))</f>
        <v>6.2305505519291478</v>
      </c>
      <c r="Y93">
        <f t="shared" ref="Y93:Y125" si="86">1-AC93</f>
        <v>0.94742726127201582</v>
      </c>
      <c r="Z93">
        <f t="shared" ref="Z93:Z125" si="87">LN(Y93)</f>
        <v>-5.4005114078506188E-2</v>
      </c>
      <c r="AB93">
        <f t="shared" si="69"/>
        <v>-212150.71400474076</v>
      </c>
      <c r="AC93">
        <f t="shared" si="74"/>
        <v>5.257273872798416E-2</v>
      </c>
      <c r="AD93">
        <f t="shared" ref="AD93:AD125" si="88">AC93*AC93</f>
        <v>2.7638928573608854E-3</v>
      </c>
      <c r="AE93">
        <f t="shared" ref="AE93:AE125" si="89">AB93*AD93</f>
        <v>-586.36184312171497</v>
      </c>
      <c r="AJ93">
        <f t="shared" si="70"/>
        <v>225595.97741555693</v>
      </c>
      <c r="AK93">
        <f t="shared" ref="AK93:AK125" si="90">AD93</f>
        <v>2.7638928573608854E-3</v>
      </c>
      <c r="AL93">
        <f t="shared" ref="AL93:AL125" si="91">1-AC93</f>
        <v>0.94742726127201582</v>
      </c>
      <c r="AM93">
        <f t="shared" ref="AM93:AM125" si="92">AJ93*AK93*AL93</f>
        <v>590.74279304228889</v>
      </c>
      <c r="AO93">
        <f t="shared" si="75"/>
        <v>-19.538834641317294</v>
      </c>
      <c r="AP93" s="1">
        <f t="shared" si="71"/>
        <v>-24.499799999999997</v>
      </c>
      <c r="AQ93" s="1">
        <f t="shared" si="62"/>
        <v>24.611177290049799</v>
      </c>
      <c r="AS93">
        <f t="shared" si="72"/>
        <v>0.72366054227101084</v>
      </c>
      <c r="AT93" s="1">
        <f t="shared" si="73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4"/>
        <v>313.14999999999998</v>
      </c>
      <c r="E94">
        <v>110.98</v>
      </c>
      <c r="F94">
        <f t="shared" si="65"/>
        <v>66.587999999999994</v>
      </c>
      <c r="G94" s="1">
        <v>1.7999999999999999E-2</v>
      </c>
      <c r="H94">
        <f t="shared" si="76"/>
        <v>3.1933578157432542E-3</v>
      </c>
      <c r="I94">
        <f t="shared" si="77"/>
        <v>5.7466823089714216</v>
      </c>
      <c r="K94">
        <f t="shared" si="66"/>
        <v>10.799999999999999</v>
      </c>
      <c r="L94" s="1">
        <f t="shared" si="67"/>
        <v>1.7999999999999998</v>
      </c>
      <c r="M94" s="1">
        <f t="shared" si="78"/>
        <v>1.3416407864998738</v>
      </c>
      <c r="N94" s="1">
        <v>0.2</v>
      </c>
      <c r="O94" s="1">
        <f t="shared" si="79"/>
        <v>1.2683281572999747</v>
      </c>
      <c r="P94" s="1">
        <f t="shared" si="80"/>
        <v>0.23769962166478761</v>
      </c>
      <c r="Q94" s="1">
        <f t="shared" si="81"/>
        <v>0.42785931899661767</v>
      </c>
      <c r="R94" s="1">
        <f t="shared" si="68"/>
        <v>-32.4</v>
      </c>
      <c r="S94" s="1">
        <f t="shared" si="82"/>
        <v>-13.862641935490412</v>
      </c>
      <c r="U94">
        <f t="shared" si="83"/>
        <v>0.7453559924999299</v>
      </c>
      <c r="V94">
        <f t="shared" si="84"/>
        <v>2.5366563145999494</v>
      </c>
      <c r="W94">
        <f t="shared" si="85"/>
        <v>6.6406494776392329</v>
      </c>
      <c r="Y94">
        <f t="shared" si="86"/>
        <v>0.93756914572449723</v>
      </c>
      <c r="Z94">
        <f t="shared" si="87"/>
        <v>-6.4464768417906146E-2</v>
      </c>
      <c r="AB94">
        <f t="shared" si="69"/>
        <v>-209928.57878279302</v>
      </c>
      <c r="AC94">
        <f t="shared" si="74"/>
        <v>6.2430854275502816E-2</v>
      </c>
      <c r="AD94">
        <f t="shared" si="88"/>
        <v>3.8976115655690682E-3</v>
      </c>
      <c r="AE94">
        <f t="shared" si="89"/>
        <v>-818.22005660729133</v>
      </c>
      <c r="AJ94">
        <f t="shared" si="70"/>
        <v>225225.3218166673</v>
      </c>
      <c r="AK94">
        <f t="shared" si="90"/>
        <v>3.8976115655690682E-3</v>
      </c>
      <c r="AL94">
        <f t="shared" si="91"/>
        <v>0.93756914572449723</v>
      </c>
      <c r="AM94">
        <f t="shared" si="92"/>
        <v>823.03646691286406</v>
      </c>
      <c r="AO94">
        <f t="shared" si="75"/>
        <v>-25.384166487120297</v>
      </c>
      <c r="AP94" s="1">
        <f t="shared" si="71"/>
        <v>-30.125519999999995</v>
      </c>
      <c r="AQ94" s="1">
        <f t="shared" ref="AQ94:AQ125" si="93">(AP94-AO94)^2</f>
        <v>22.480433134096653</v>
      </c>
      <c r="AS94">
        <f t="shared" si="72"/>
        <v>0.783461928614824</v>
      </c>
      <c r="AT94" s="1">
        <f t="shared" si="73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4"/>
        <v>313.14999999999998</v>
      </c>
      <c r="E95">
        <v>110.98</v>
      </c>
      <c r="F95">
        <f t="shared" si="65"/>
        <v>77.685999999999993</v>
      </c>
      <c r="G95" s="1">
        <v>1.7999999999999999E-2</v>
      </c>
      <c r="H95">
        <f t="shared" si="76"/>
        <v>3.1933578157432542E-3</v>
      </c>
      <c r="I95">
        <f t="shared" si="77"/>
        <v>5.7466823089714216</v>
      </c>
      <c r="K95">
        <f t="shared" si="66"/>
        <v>12.6</v>
      </c>
      <c r="L95" s="1">
        <f t="shared" si="67"/>
        <v>2.0999999999999996</v>
      </c>
      <c r="M95" s="1">
        <f t="shared" si="78"/>
        <v>1.4491376746189437</v>
      </c>
      <c r="N95" s="1">
        <v>0.2</v>
      </c>
      <c r="O95" s="1">
        <f t="shared" si="79"/>
        <v>1.2898275349237887</v>
      </c>
      <c r="P95" s="1">
        <f t="shared" si="80"/>
        <v>0.25450851557823218</v>
      </c>
      <c r="Q95" s="1">
        <f t="shared" si="81"/>
        <v>0.53446788271428747</v>
      </c>
      <c r="R95" s="1">
        <f t="shared" si="68"/>
        <v>-37.799999999999997</v>
      </c>
      <c r="S95" s="1">
        <f t="shared" si="82"/>
        <v>-20.202885966600064</v>
      </c>
      <c r="U95">
        <f t="shared" si="83"/>
        <v>0.69006555934235425</v>
      </c>
      <c r="V95">
        <f t="shared" si="84"/>
        <v>2.5796550698475773</v>
      </c>
      <c r="W95">
        <f t="shared" si="85"/>
        <v>7.0085795058786466</v>
      </c>
      <c r="Y95">
        <f t="shared" si="86"/>
        <v>0.9279140677340153</v>
      </c>
      <c r="Z95">
        <f t="shared" si="87"/>
        <v>-7.4816149908080359E-2</v>
      </c>
      <c r="AB95">
        <f t="shared" si="69"/>
        <v>-207755.81552301117</v>
      </c>
      <c r="AC95">
        <f t="shared" si="74"/>
        <v>7.2085932265984712E-2</v>
      </c>
      <c r="AD95">
        <f t="shared" si="88"/>
        <v>5.1963816306561357E-3</v>
      </c>
      <c r="AE95">
        <f t="shared" si="89"/>
        <v>-1079.5785034457601</v>
      </c>
      <c r="AJ95">
        <f t="shared" si="70"/>
        <v>224849.33005821952</v>
      </c>
      <c r="AK95">
        <f t="shared" si="90"/>
        <v>5.1963816306561357E-3</v>
      </c>
      <c r="AL95">
        <f t="shared" si="91"/>
        <v>0.9279140677340153</v>
      </c>
      <c r="AM95">
        <f t="shared" si="92"/>
        <v>1084.177514025301</v>
      </c>
      <c r="AO95">
        <f t="shared" si="75"/>
        <v>-31.885292201927541</v>
      </c>
      <c r="AP95" s="1">
        <f t="shared" si="71"/>
        <v>-36.049859999999995</v>
      </c>
      <c r="AQ95" s="1">
        <f t="shared" si="93"/>
        <v>17.34362494474205</v>
      </c>
      <c r="AS95">
        <f t="shared" si="72"/>
        <v>0.84352624872824189</v>
      </c>
      <c r="AT95" s="1">
        <f t="shared" si="73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4"/>
        <v>313.14999999999998</v>
      </c>
      <c r="E96">
        <v>110.98</v>
      </c>
      <c r="F96">
        <f t="shared" si="65"/>
        <v>88.784000000000006</v>
      </c>
      <c r="G96" s="1">
        <v>1.7999999999999999E-2</v>
      </c>
      <c r="H96">
        <f t="shared" si="76"/>
        <v>3.1933578157432542E-3</v>
      </c>
      <c r="I96">
        <f t="shared" si="77"/>
        <v>5.7466823089714216</v>
      </c>
      <c r="K96">
        <f t="shared" si="66"/>
        <v>14.4</v>
      </c>
      <c r="L96" s="1">
        <f t="shared" si="67"/>
        <v>2.4000000000000004</v>
      </c>
      <c r="M96" s="1">
        <f t="shared" si="78"/>
        <v>1.5491933384829668</v>
      </c>
      <c r="N96" s="1">
        <v>0.2</v>
      </c>
      <c r="O96" s="1">
        <f t="shared" si="79"/>
        <v>1.3098386676965934</v>
      </c>
      <c r="P96" s="1">
        <f t="shared" si="80"/>
        <v>0.26990397519884929</v>
      </c>
      <c r="Q96" s="1">
        <f t="shared" si="81"/>
        <v>0.64776954047723834</v>
      </c>
      <c r="R96" s="1">
        <f t="shared" si="68"/>
        <v>-43.2</v>
      </c>
      <c r="S96" s="1">
        <f t="shared" si="82"/>
        <v>-27.983644148616698</v>
      </c>
      <c r="U96">
        <f t="shared" si="83"/>
        <v>0.6454972243679028</v>
      </c>
      <c r="V96">
        <f t="shared" si="84"/>
        <v>2.6196773353931868</v>
      </c>
      <c r="W96">
        <f t="shared" si="85"/>
        <v>7.3428192954444151</v>
      </c>
      <c r="Y96">
        <f t="shared" si="86"/>
        <v>0.91845581860130199</v>
      </c>
      <c r="Z96">
        <f t="shared" si="87"/>
        <v>-8.5061477169996416E-2</v>
      </c>
      <c r="AB96">
        <f t="shared" si="69"/>
        <v>-205630.92555273147</v>
      </c>
      <c r="AC96">
        <f t="shared" si="74"/>
        <v>8.1544181398697999E-2</v>
      </c>
      <c r="AD96">
        <f t="shared" si="88"/>
        <v>6.6494535199837649E-3</v>
      </c>
      <c r="AE96">
        <f t="shared" si="89"/>
        <v>-1367.3332817341297</v>
      </c>
      <c r="AJ96">
        <f t="shared" si="70"/>
        <v>224468.55788815176</v>
      </c>
      <c r="AK96">
        <f t="shared" si="90"/>
        <v>6.6494535199837649E-3</v>
      </c>
      <c r="AL96">
        <f t="shared" si="91"/>
        <v>0.91845581860130199</v>
      </c>
      <c r="AM96">
        <f t="shared" si="92"/>
        <v>1370.8809482643483</v>
      </c>
      <c r="AO96">
        <f t="shared" si="75"/>
        <v>-38.959191451449669</v>
      </c>
      <c r="AP96" s="1">
        <f t="shared" si="71"/>
        <v>-42.288480000000007</v>
      </c>
      <c r="AQ96" s="1">
        <f t="shared" si="93"/>
        <v>11.084162239508414</v>
      </c>
      <c r="AS96">
        <f t="shared" si="72"/>
        <v>0.90183313545022381</v>
      </c>
      <c r="AT96" s="1">
        <f t="shared" si="73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4"/>
        <v>313.14999999999998</v>
      </c>
      <c r="E97">
        <v>110.98</v>
      </c>
      <c r="F97">
        <f t="shared" si="65"/>
        <v>99.882000000000005</v>
      </c>
      <c r="G97" s="1">
        <v>1.7999999999999999E-2</v>
      </c>
      <c r="H97">
        <f t="shared" si="76"/>
        <v>3.1933578157432542E-3</v>
      </c>
      <c r="I97">
        <f t="shared" si="77"/>
        <v>5.7466823089714216</v>
      </c>
      <c r="K97">
        <f t="shared" si="66"/>
        <v>16.2</v>
      </c>
      <c r="L97" s="1">
        <f t="shared" si="67"/>
        <v>2.7</v>
      </c>
      <c r="M97" s="1">
        <f t="shared" si="78"/>
        <v>1.6431676725154984</v>
      </c>
      <c r="N97" s="1">
        <v>0.2</v>
      </c>
      <c r="O97" s="1">
        <f t="shared" si="79"/>
        <v>1.3286335345030997</v>
      </c>
      <c r="P97" s="1">
        <f t="shared" si="80"/>
        <v>0.2841509964115006</v>
      </c>
      <c r="Q97" s="1">
        <f t="shared" si="81"/>
        <v>0.76720769031105163</v>
      </c>
      <c r="R97" s="1">
        <f t="shared" si="68"/>
        <v>-48.599999999999994</v>
      </c>
      <c r="S97" s="1">
        <f t="shared" si="82"/>
        <v>-37.286293749117107</v>
      </c>
      <c r="U97">
        <f t="shared" si="83"/>
        <v>0.60858061945018449</v>
      </c>
      <c r="V97">
        <f t="shared" si="84"/>
        <v>2.6572670690061995</v>
      </c>
      <c r="W97">
        <f t="shared" si="85"/>
        <v>7.6494353641458313</v>
      </c>
      <c r="Y97">
        <f t="shared" si="86"/>
        <v>0.90918844021449574</v>
      </c>
      <c r="Z97">
        <f t="shared" si="87"/>
        <v>-9.5202901322921613E-2</v>
      </c>
      <c r="AB97">
        <f t="shared" si="69"/>
        <v>-203552.4654908021</v>
      </c>
      <c r="AC97">
        <f t="shared" si="74"/>
        <v>9.0811559785504259E-2</v>
      </c>
      <c r="AD97">
        <f t="shared" si="88"/>
        <v>8.2467393906762148E-3</v>
      </c>
      <c r="AE97">
        <f t="shared" si="89"/>
        <v>-1678.6441352322586</v>
      </c>
      <c r="AJ97">
        <f t="shared" si="70"/>
        <v>224083.52293937971</v>
      </c>
      <c r="AK97">
        <f t="shared" si="90"/>
        <v>8.2467393906762148E-3</v>
      </c>
      <c r="AL97">
        <f t="shared" si="91"/>
        <v>0.90918844021449574</v>
      </c>
      <c r="AM97">
        <f t="shared" si="92"/>
        <v>1680.1424293021248</v>
      </c>
      <c r="AO97">
        <f t="shared" si="75"/>
        <v>-46.529226084452148</v>
      </c>
      <c r="AP97" s="1">
        <f t="shared" si="71"/>
        <v>-48.842999999999996</v>
      </c>
      <c r="AQ97" s="1">
        <f t="shared" si="93"/>
        <v>5.3535497322696219</v>
      </c>
      <c r="AS97">
        <f t="shared" si="72"/>
        <v>0.95739148321918011</v>
      </c>
      <c r="AT97" s="1">
        <f t="shared" si="73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4"/>
        <v>313.14999999999998</v>
      </c>
      <c r="E98">
        <v>110.98</v>
      </c>
      <c r="F98">
        <f t="shared" si="65"/>
        <v>110.98</v>
      </c>
      <c r="G98" s="1">
        <v>1.7999999999999999E-2</v>
      </c>
      <c r="H98">
        <f t="shared" si="76"/>
        <v>3.1933578157432542E-3</v>
      </c>
      <c r="I98">
        <f t="shared" si="77"/>
        <v>5.7466823089714216</v>
      </c>
      <c r="K98">
        <f t="shared" si="66"/>
        <v>18</v>
      </c>
      <c r="L98" s="1">
        <f t="shared" si="67"/>
        <v>3</v>
      </c>
      <c r="M98" s="1">
        <f t="shared" si="78"/>
        <v>1.7320508075688772</v>
      </c>
      <c r="N98" s="1">
        <v>0.2</v>
      </c>
      <c r="O98" s="1">
        <f t="shared" si="79"/>
        <v>1.3464101615137753</v>
      </c>
      <c r="P98" s="1">
        <f t="shared" si="80"/>
        <v>0.29744191103901518</v>
      </c>
      <c r="Q98" s="1">
        <f t="shared" si="81"/>
        <v>0.89232573311704555</v>
      </c>
      <c r="R98" s="1">
        <f t="shared" si="68"/>
        <v>-54</v>
      </c>
      <c r="S98" s="1">
        <f t="shared" si="82"/>
        <v>-48.185589588320461</v>
      </c>
      <c r="U98">
        <f t="shared" si="83"/>
        <v>0.57735026918962584</v>
      </c>
      <c r="V98">
        <f t="shared" si="84"/>
        <v>2.6928203230275507</v>
      </c>
      <c r="W98">
        <f t="shared" si="85"/>
        <v>7.932931795463726</v>
      </c>
      <c r="Y98">
        <f t="shared" si="86"/>
        <v>0.90010621253307888</v>
      </c>
      <c r="Z98">
        <f t="shared" si="87"/>
        <v>-0.10524250869527861</v>
      </c>
      <c r="AB98">
        <f t="shared" si="69"/>
        <v>-201519.04497557288</v>
      </c>
      <c r="AC98">
        <f t="shared" si="74"/>
        <v>9.9893787466921097E-2</v>
      </c>
      <c r="AD98">
        <f t="shared" si="88"/>
        <v>9.9787687744864028E-3</v>
      </c>
      <c r="AE98">
        <f t="shared" si="89"/>
        <v>-2010.9119534665676</v>
      </c>
      <c r="AJ98">
        <f t="shared" si="70"/>
        <v>223694.70740909726</v>
      </c>
      <c r="AK98">
        <f t="shared" si="90"/>
        <v>9.9787687744864028E-3</v>
      </c>
      <c r="AL98">
        <f t="shared" si="91"/>
        <v>0.90010621253307888</v>
      </c>
      <c r="AM98">
        <f t="shared" si="92"/>
        <v>2009.2150725591566</v>
      </c>
      <c r="AO98">
        <f t="shared" si="75"/>
        <v>-54.526882985068369</v>
      </c>
      <c r="AP98" s="1">
        <f t="shared" si="71"/>
        <v>-55.781999999999996</v>
      </c>
      <c r="AQ98" s="1">
        <f t="shared" si="93"/>
        <v>1.5753187211708799</v>
      </c>
      <c r="AS98">
        <f t="shared" si="72"/>
        <v>1.0097570923160808</v>
      </c>
      <c r="AT98" s="1">
        <f t="shared" si="73"/>
        <v>1.0329999999999999</v>
      </c>
      <c r="AV98">
        <f t="shared" ref="AV98:AW125" si="94">AS98</f>
        <v>1.0097570923160808</v>
      </c>
      <c r="AW98">
        <f t="shared" si="94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4"/>
        <v>313.14999999999998</v>
      </c>
      <c r="E99">
        <v>110.98</v>
      </c>
      <c r="F99">
        <f t="shared" si="65"/>
        <v>133.17599999999999</v>
      </c>
      <c r="G99" s="1">
        <v>1.7999999999999999E-2</v>
      </c>
      <c r="H99">
        <f t="shared" si="76"/>
        <v>3.1933578157432542E-3</v>
      </c>
      <c r="I99">
        <f t="shared" si="77"/>
        <v>5.7466823089714216</v>
      </c>
      <c r="K99">
        <f t="shared" si="66"/>
        <v>21.599999999999998</v>
      </c>
      <c r="L99" s="1">
        <f t="shared" si="67"/>
        <v>3.5999999999999996</v>
      </c>
      <c r="M99" s="1">
        <f t="shared" si="78"/>
        <v>1.8973665961010275</v>
      </c>
      <c r="N99" s="1">
        <v>0.2</v>
      </c>
      <c r="O99" s="1">
        <f t="shared" si="79"/>
        <v>1.3794733192202056</v>
      </c>
      <c r="P99" s="1">
        <f t="shared" si="80"/>
        <v>0.3217017735821896</v>
      </c>
      <c r="Q99" s="1">
        <f t="shared" si="81"/>
        <v>1.1581263848958825</v>
      </c>
      <c r="R99" s="1">
        <f t="shared" si="68"/>
        <v>-64.8</v>
      </c>
      <c r="S99" s="1">
        <f t="shared" si="82"/>
        <v>-75.046589741253186</v>
      </c>
      <c r="U99">
        <f t="shared" si="83"/>
        <v>0.52704627669472992</v>
      </c>
      <c r="V99">
        <f t="shared" si="84"/>
        <v>2.7589466384404111</v>
      </c>
      <c r="W99">
        <f t="shared" si="85"/>
        <v>8.4436013025158054</v>
      </c>
      <c r="Y99">
        <f t="shared" si="86"/>
        <v>0.88247544953299395</v>
      </c>
      <c r="Z99">
        <f t="shared" si="87"/>
        <v>-0.12502430978771625</v>
      </c>
      <c r="AB99">
        <f t="shared" si="69"/>
        <v>-197582.01324915877</v>
      </c>
      <c r="AC99">
        <f t="shared" si="74"/>
        <v>0.11752455046700601</v>
      </c>
      <c r="AD99">
        <f t="shared" si="88"/>
        <v>1.3812019962471842E-2</v>
      </c>
      <c r="AE99">
        <f t="shared" si="89"/>
        <v>-2729.0067112227571</v>
      </c>
      <c r="AJ99">
        <f t="shared" si="70"/>
        <v>222907.50087510809</v>
      </c>
      <c r="AK99">
        <f t="shared" si="90"/>
        <v>1.3812019962471842E-2</v>
      </c>
      <c r="AL99">
        <f t="shared" si="91"/>
        <v>0.88247544953299395</v>
      </c>
      <c r="AM99">
        <f t="shared" si="92"/>
        <v>2716.9679307289443</v>
      </c>
      <c r="AO99">
        <f t="shared" si="75"/>
        <v>-71.57643485974404</v>
      </c>
      <c r="AP99" s="1">
        <f t="shared" si="71"/>
        <v>-70.696799999999996</v>
      </c>
      <c r="AQ99" s="1">
        <f t="shared" si="93"/>
        <v>0.77375748647692433</v>
      </c>
      <c r="AS99">
        <f t="shared" si="72"/>
        <v>1.104574612033087</v>
      </c>
      <c r="AT99" s="1">
        <f t="shared" si="73"/>
        <v>1.091</v>
      </c>
      <c r="AV99">
        <f t="shared" si="94"/>
        <v>1.104574612033087</v>
      </c>
      <c r="AW99">
        <f t="shared" si="94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4"/>
        <v>313.14999999999998</v>
      </c>
      <c r="E100">
        <v>110.98</v>
      </c>
      <c r="F100">
        <f t="shared" si="65"/>
        <v>155.37199999999999</v>
      </c>
      <c r="G100" s="1">
        <v>1.7999999999999999E-2</v>
      </c>
      <c r="H100">
        <f t="shared" si="76"/>
        <v>3.1933578157432542E-3</v>
      </c>
      <c r="I100">
        <f t="shared" si="77"/>
        <v>5.7466823089714216</v>
      </c>
      <c r="K100">
        <f t="shared" si="66"/>
        <v>25.2</v>
      </c>
      <c r="L100" s="1">
        <f t="shared" si="67"/>
        <v>4.1999999999999993</v>
      </c>
      <c r="M100" s="1">
        <f t="shared" si="78"/>
        <v>2.0493901531919194</v>
      </c>
      <c r="N100" s="1">
        <v>0.2</v>
      </c>
      <c r="O100" s="1">
        <f t="shared" si="79"/>
        <v>1.4098780306383838</v>
      </c>
      <c r="P100" s="1">
        <f t="shared" si="80"/>
        <v>0.34350319755512371</v>
      </c>
      <c r="Q100" s="1">
        <f t="shared" si="81"/>
        <v>1.4427134297315194</v>
      </c>
      <c r="R100" s="1">
        <f t="shared" si="68"/>
        <v>-75.599999999999994</v>
      </c>
      <c r="S100" s="1">
        <f t="shared" si="82"/>
        <v>-109.06913528770286</v>
      </c>
      <c r="U100">
        <f t="shared" si="83"/>
        <v>0.48795003647426666</v>
      </c>
      <c r="V100">
        <f t="shared" si="84"/>
        <v>2.8197560612767676</v>
      </c>
      <c r="W100">
        <f t="shared" si="85"/>
        <v>8.8946105016690531</v>
      </c>
      <c r="Y100">
        <f t="shared" si="86"/>
        <v>0.8655221002413076</v>
      </c>
      <c r="Z100">
        <f t="shared" si="87"/>
        <v>-0.14442237003987493</v>
      </c>
      <c r="AB100">
        <f t="shared" si="69"/>
        <v>-193809.68727694519</v>
      </c>
      <c r="AC100">
        <f t="shared" si="74"/>
        <v>0.13447789975869243</v>
      </c>
      <c r="AD100">
        <f t="shared" si="88"/>
        <v>1.8084305523508929E-2</v>
      </c>
      <c r="AE100">
        <f t="shared" si="89"/>
        <v>-3504.9135981319982</v>
      </c>
      <c r="AJ100">
        <f t="shared" si="70"/>
        <v>222110.17662583987</v>
      </c>
      <c r="AK100">
        <f t="shared" si="90"/>
        <v>1.8084305523508929E-2</v>
      </c>
      <c r="AL100">
        <f t="shared" si="91"/>
        <v>0.8655221002413076</v>
      </c>
      <c r="AM100">
        <f t="shared" si="92"/>
        <v>3476.5497986641703</v>
      </c>
      <c r="AO100">
        <f t="shared" si="75"/>
        <v>-89.744368691583986</v>
      </c>
      <c r="AP100" s="1">
        <f t="shared" si="71"/>
        <v>-87.091199999999986</v>
      </c>
      <c r="AQ100" s="1">
        <f t="shared" si="93"/>
        <v>7.0393041060015538</v>
      </c>
      <c r="AS100">
        <f t="shared" si="72"/>
        <v>1.1870948239627512</v>
      </c>
      <c r="AT100" s="1">
        <f t="shared" si="73"/>
        <v>1.1519999999999999</v>
      </c>
      <c r="AV100">
        <f t="shared" si="94"/>
        <v>1.1870948239627512</v>
      </c>
      <c r="AW100">
        <f t="shared" si="94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4"/>
        <v>313.14999999999998</v>
      </c>
      <c r="E101">
        <v>110.98</v>
      </c>
      <c r="F101">
        <f t="shared" si="65"/>
        <v>177.56800000000001</v>
      </c>
      <c r="G101" s="1">
        <v>1.7999999999999999E-2</v>
      </c>
      <c r="H101">
        <f t="shared" si="76"/>
        <v>3.1933578157432542E-3</v>
      </c>
      <c r="I101">
        <f t="shared" si="77"/>
        <v>5.7466823089714216</v>
      </c>
      <c r="K101">
        <f t="shared" si="66"/>
        <v>28.8</v>
      </c>
      <c r="L101" s="1">
        <f t="shared" si="67"/>
        <v>4.8000000000000007</v>
      </c>
      <c r="M101" s="1">
        <f t="shared" si="78"/>
        <v>2.1908902300206647</v>
      </c>
      <c r="N101" s="1">
        <v>0.2</v>
      </c>
      <c r="O101" s="1">
        <f t="shared" si="79"/>
        <v>1.4381780460041329</v>
      </c>
      <c r="P101" s="1">
        <f t="shared" si="80"/>
        <v>0.3633770666581439</v>
      </c>
      <c r="Q101" s="1">
        <f t="shared" si="81"/>
        <v>1.744209919959091</v>
      </c>
      <c r="R101" s="1">
        <f t="shared" si="68"/>
        <v>-86.4</v>
      </c>
      <c r="S101" s="1">
        <f t="shared" si="82"/>
        <v>-150.69973708446548</v>
      </c>
      <c r="U101">
        <f t="shared" si="83"/>
        <v>0.4564354645876384</v>
      </c>
      <c r="V101">
        <f t="shared" si="84"/>
        <v>2.8763560920082658</v>
      </c>
      <c r="W101">
        <f t="shared" si="85"/>
        <v>9.298959297546789</v>
      </c>
      <c r="Y101">
        <f t="shared" si="86"/>
        <v>0.84920785890920947</v>
      </c>
      <c r="Z101">
        <f t="shared" si="87"/>
        <v>-0.16345129471021383</v>
      </c>
      <c r="AB101">
        <f t="shared" si="69"/>
        <v>-190192.64189954515</v>
      </c>
      <c r="AC101">
        <f t="shared" si="74"/>
        <v>0.15079214109079053</v>
      </c>
      <c r="AD101">
        <f t="shared" si="88"/>
        <v>2.2738269814744878E-2</v>
      </c>
      <c r="AE101">
        <f t="shared" si="89"/>
        <v>-4324.6516082910093</v>
      </c>
      <c r="AJ101">
        <f t="shared" si="70"/>
        <v>221305.54622946432</v>
      </c>
      <c r="AK101">
        <f t="shared" si="90"/>
        <v>2.2738269814744878E-2</v>
      </c>
      <c r="AL101">
        <f t="shared" si="91"/>
        <v>0.84920785890920947</v>
      </c>
      <c r="AM101">
        <f t="shared" si="92"/>
        <v>4273.3033010960353</v>
      </c>
      <c r="AO101">
        <f t="shared" si="75"/>
        <v>-108.81384048174823</v>
      </c>
      <c r="AP101" s="1">
        <f t="shared" si="71"/>
        <v>-105.0624</v>
      </c>
      <c r="AQ101" s="1">
        <f t="shared" si="93"/>
        <v>14.073305688099413</v>
      </c>
      <c r="AS101">
        <f t="shared" si="72"/>
        <v>1.259419450020234</v>
      </c>
      <c r="AT101" s="1">
        <f t="shared" si="73"/>
        <v>1.216</v>
      </c>
      <c r="AV101">
        <f t="shared" si="94"/>
        <v>1.259419450020234</v>
      </c>
      <c r="AW101">
        <f t="shared" si="94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4"/>
        <v>313.14999999999998</v>
      </c>
      <c r="E102">
        <v>110.98</v>
      </c>
      <c r="F102">
        <f t="shared" si="65"/>
        <v>199.76400000000001</v>
      </c>
      <c r="G102" s="1">
        <v>1.7999999999999999E-2</v>
      </c>
      <c r="H102">
        <f t="shared" si="76"/>
        <v>3.1933578157432542E-3</v>
      </c>
      <c r="I102">
        <f t="shared" si="77"/>
        <v>5.7466823089714216</v>
      </c>
      <c r="K102">
        <f t="shared" si="66"/>
        <v>32.4</v>
      </c>
      <c r="L102" s="1">
        <f t="shared" si="67"/>
        <v>5.4</v>
      </c>
      <c r="M102" s="1">
        <f t="shared" si="78"/>
        <v>2.3237900077244502</v>
      </c>
      <c r="N102" s="1">
        <v>0.2</v>
      </c>
      <c r="O102" s="1">
        <f t="shared" si="79"/>
        <v>1.46475800154489</v>
      </c>
      <c r="P102" s="1">
        <f t="shared" si="80"/>
        <v>0.38169004216543373</v>
      </c>
      <c r="Q102" s="1">
        <f t="shared" si="81"/>
        <v>2.0611262276933422</v>
      </c>
      <c r="R102" s="1">
        <f t="shared" si="68"/>
        <v>-97.199999999999989</v>
      </c>
      <c r="S102" s="1">
        <f t="shared" si="82"/>
        <v>-200.34146933179284</v>
      </c>
      <c r="U102">
        <f t="shared" si="83"/>
        <v>0.43033148291193518</v>
      </c>
      <c r="V102">
        <f t="shared" si="84"/>
        <v>2.92951600308978</v>
      </c>
      <c r="W102">
        <f t="shared" si="85"/>
        <v>9.6656961579115652</v>
      </c>
      <c r="Y102">
        <f t="shared" si="86"/>
        <v>0.83349725446004386</v>
      </c>
      <c r="Z102">
        <f t="shared" si="87"/>
        <v>-0.18212487078586309</v>
      </c>
      <c r="AB102">
        <f t="shared" si="69"/>
        <v>-186722.11234088591</v>
      </c>
      <c r="AC102">
        <f t="shared" si="74"/>
        <v>0.16650274553995617</v>
      </c>
      <c r="AD102">
        <f t="shared" si="88"/>
        <v>2.7723164272343396E-2</v>
      </c>
      <c r="AE102">
        <f t="shared" si="89"/>
        <v>-5176.5277937053379</v>
      </c>
      <c r="AJ102">
        <f t="shared" si="70"/>
        <v>220496.05053919309</v>
      </c>
      <c r="AK102">
        <f t="shared" si="90"/>
        <v>2.7723164272343396E-2</v>
      </c>
      <c r="AL102">
        <f t="shared" si="91"/>
        <v>0.83349725446004386</v>
      </c>
      <c r="AM102">
        <f t="shared" si="92"/>
        <v>5095.0422170535057</v>
      </c>
      <c r="AO102">
        <f t="shared" si="75"/>
        <v>-128.70371370865814</v>
      </c>
      <c r="AP102" s="1">
        <f t="shared" si="71"/>
        <v>-124.61040000000003</v>
      </c>
      <c r="AQ102" s="1">
        <f t="shared" si="93"/>
        <v>16.755217117488456</v>
      </c>
      <c r="AS102">
        <f t="shared" si="72"/>
        <v>1.3241122809532733</v>
      </c>
      <c r="AT102" s="1">
        <f t="shared" si="73"/>
        <v>1.282</v>
      </c>
      <c r="AV102">
        <f t="shared" si="94"/>
        <v>1.3241122809532733</v>
      </c>
      <c r="AW102">
        <f t="shared" si="94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5">273.15+B103</f>
        <v>313.14999999999998</v>
      </c>
      <c r="E103">
        <v>110.98</v>
      </c>
      <c r="F103">
        <f t="shared" ref="F103:F134" si="96">E103*A103</f>
        <v>221.96</v>
      </c>
      <c r="G103" s="1">
        <v>1.7999999999999999E-2</v>
      </c>
      <c r="H103">
        <f t="shared" si="76"/>
        <v>3.1933578157432542E-3</v>
      </c>
      <c r="I103">
        <f t="shared" si="77"/>
        <v>5.7466823089714216</v>
      </c>
      <c r="K103">
        <f t="shared" ref="K103:K134" si="97">18*A103</f>
        <v>36</v>
      </c>
      <c r="L103" s="1">
        <f t="shared" ref="L103:L134" si="98">A103*3</f>
        <v>6</v>
      </c>
      <c r="M103" s="1">
        <f t="shared" si="78"/>
        <v>2.4494897427831779</v>
      </c>
      <c r="N103" s="1">
        <v>0.2</v>
      </c>
      <c r="O103" s="1">
        <f t="shared" si="79"/>
        <v>1.4898979485566355</v>
      </c>
      <c r="P103" s="1">
        <f t="shared" si="80"/>
        <v>0.39870762671017196</v>
      </c>
      <c r="Q103" s="1">
        <f t="shared" si="81"/>
        <v>2.3922457602610319</v>
      </c>
      <c r="R103" s="1">
        <f t="shared" ref="R103:R134" si="99" xml:space="preserve"> -$N$2 * K103</f>
        <v>-108</v>
      </c>
      <c r="S103" s="1">
        <f t="shared" si="82"/>
        <v>-258.36254210819146</v>
      </c>
      <c r="U103">
        <f t="shared" si="83"/>
        <v>0.40824829046386307</v>
      </c>
      <c r="V103">
        <f t="shared" si="84"/>
        <v>2.979795897113271</v>
      </c>
      <c r="W103">
        <f t="shared" si="85"/>
        <v>10.001398160435528</v>
      </c>
      <c r="Y103">
        <f t="shared" si="86"/>
        <v>0.81835739304068866</v>
      </c>
      <c r="Z103">
        <f t="shared" si="87"/>
        <v>-0.20045612698943741</v>
      </c>
      <c r="AB103">
        <f t="shared" ref="AB103:AB134" si="100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4"/>
        <v>0.18164260695931128</v>
      </c>
      <c r="AD103">
        <f t="shared" si="88"/>
        <v>3.2994036662974839E-2</v>
      </c>
      <c r="AE103">
        <f t="shared" si="89"/>
        <v>-6050.7744533154901</v>
      </c>
      <c r="AJ103">
        <f t="shared" ref="AJ103:AJ134" si="101">($AH$12+($AH$13*H103)+($AH$14*I103)) + (2*($AH$15 + ($AH$16*H103) + ($AH$17*I103))*AC103) + (3*($AH$18 + ($AH$19*H103)+($AH$20*I103))*AD103)</f>
        <v>219683.80786634353</v>
      </c>
      <c r="AK103">
        <f t="shared" si="90"/>
        <v>3.2994036662974839E-2</v>
      </c>
      <c r="AL103">
        <f t="shared" si="91"/>
        <v>0.81835739304068866</v>
      </c>
      <c r="AM103">
        <f t="shared" si="92"/>
        <v>5931.6635659138256</v>
      </c>
      <c r="AO103">
        <f t="shared" si="75"/>
        <v>-149.4535089939518</v>
      </c>
      <c r="AP103" s="1">
        <f t="shared" ref="AP103:AP134" si="102">-AT103*A103*18*$N$2</f>
        <v>-145.90799999999999</v>
      </c>
      <c r="AQ103" s="1">
        <f t="shared" si="93"/>
        <v>12.570634026193199</v>
      </c>
      <c r="AS103">
        <f t="shared" ref="AS103:AS134" si="103">-AO103/(A103*18*$N$2)</f>
        <v>1.3838287869810353</v>
      </c>
      <c r="AT103" s="1">
        <f t="shared" si="73"/>
        <v>1.351</v>
      </c>
      <c r="AV103">
        <f t="shared" si="94"/>
        <v>1.3838287869810353</v>
      </c>
      <c r="AW103">
        <f t="shared" si="94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5"/>
        <v>313.14999999999998</v>
      </c>
      <c r="E104">
        <v>110.98</v>
      </c>
      <c r="F104">
        <f t="shared" si="96"/>
        <v>249.70500000000001</v>
      </c>
      <c r="G104" s="1">
        <v>1.7999999999999999E-2</v>
      </c>
      <c r="H104">
        <f t="shared" si="76"/>
        <v>3.1933578157432542E-3</v>
      </c>
      <c r="I104">
        <f t="shared" si="77"/>
        <v>5.7466823089714216</v>
      </c>
      <c r="K104">
        <f t="shared" si="97"/>
        <v>40.5</v>
      </c>
      <c r="L104" s="1">
        <f t="shared" si="98"/>
        <v>6.75</v>
      </c>
      <c r="M104" s="1">
        <f t="shared" si="78"/>
        <v>2.598076211353316</v>
      </c>
      <c r="N104" s="1">
        <v>0.2</v>
      </c>
      <c r="O104" s="1">
        <f t="shared" si="79"/>
        <v>1.5196152422706632</v>
      </c>
      <c r="P104" s="1">
        <f t="shared" si="80"/>
        <v>0.41845717273026761</v>
      </c>
      <c r="Q104" s="1">
        <f t="shared" si="81"/>
        <v>2.8245859159293065</v>
      </c>
      <c r="R104" s="1">
        <f t="shared" si="99"/>
        <v>-121.5</v>
      </c>
      <c r="S104" s="1">
        <f t="shared" si="82"/>
        <v>-343.18718878541074</v>
      </c>
      <c r="U104">
        <f t="shared" si="83"/>
        <v>0.38490017945975052</v>
      </c>
      <c r="V104">
        <f t="shared" si="84"/>
        <v>3.0392304845413265</v>
      </c>
      <c r="W104">
        <f t="shared" si="85"/>
        <v>10.384804599794208</v>
      </c>
      <c r="Y104">
        <f t="shared" si="86"/>
        <v>0.80018884456731787</v>
      </c>
      <c r="Z104">
        <f t="shared" si="87"/>
        <v>-0.22290752346182757</v>
      </c>
      <c r="AB104">
        <f t="shared" si="100"/>
        <v>-179407.76994600447</v>
      </c>
      <c r="AC104">
        <f t="shared" si="74"/>
        <v>0.19981115543268213</v>
      </c>
      <c r="AD104">
        <f t="shared" si="88"/>
        <v>3.9924497835343457E-2</v>
      </c>
      <c r="AE104">
        <f t="shared" si="89"/>
        <v>-7162.7651228530522</v>
      </c>
      <c r="AJ104">
        <f t="shared" si="101"/>
        <v>218667.41672272419</v>
      </c>
      <c r="AK104">
        <f t="shared" si="90"/>
        <v>3.9924497835343457E-2</v>
      </c>
      <c r="AL104">
        <f t="shared" si="91"/>
        <v>0.80018884456731787</v>
      </c>
      <c r="AM104">
        <f t="shared" si="92"/>
        <v>6985.7980928351462</v>
      </c>
      <c r="AO104">
        <f t="shared" si="75"/>
        <v>-176.82787089076101</v>
      </c>
      <c r="AP104" s="1">
        <f t="shared" si="102"/>
        <v>-175.08150000000001</v>
      </c>
      <c r="AQ104" s="1">
        <f t="shared" si="93"/>
        <v>3.0498112880973678</v>
      </c>
      <c r="AS104">
        <f t="shared" si="103"/>
        <v>1.4553734229692263</v>
      </c>
      <c r="AT104" s="1">
        <f t="shared" si="73"/>
        <v>1.4410000000000001</v>
      </c>
      <c r="AV104">
        <f t="shared" si="94"/>
        <v>1.4553734229692263</v>
      </c>
      <c r="AW104">
        <f t="shared" si="94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5"/>
        <v>313.14999999999998</v>
      </c>
      <c r="E105">
        <v>110.98</v>
      </c>
      <c r="F105">
        <f t="shared" si="96"/>
        <v>277.45</v>
      </c>
      <c r="G105" s="1">
        <v>1.7999999999999999E-2</v>
      </c>
      <c r="H105">
        <f t="shared" si="76"/>
        <v>3.1933578157432542E-3</v>
      </c>
      <c r="I105">
        <f t="shared" si="77"/>
        <v>5.7466823089714216</v>
      </c>
      <c r="K105">
        <f t="shared" si="97"/>
        <v>45</v>
      </c>
      <c r="L105" s="1">
        <f t="shared" si="98"/>
        <v>7.5</v>
      </c>
      <c r="M105" s="1">
        <f t="shared" si="78"/>
        <v>2.7386127875258306</v>
      </c>
      <c r="N105" s="1">
        <v>0.2</v>
      </c>
      <c r="O105" s="1">
        <f t="shared" si="79"/>
        <v>1.5477225575051663</v>
      </c>
      <c r="P105" s="1">
        <f t="shared" si="80"/>
        <v>0.43678453268671041</v>
      </c>
      <c r="Q105" s="1">
        <f t="shared" si="81"/>
        <v>3.2758839951503282</v>
      </c>
      <c r="R105" s="1">
        <f t="shared" si="99"/>
        <v>-135</v>
      </c>
      <c r="S105" s="1">
        <f t="shared" si="82"/>
        <v>-442.24433934529429</v>
      </c>
      <c r="U105">
        <f t="shared" si="83"/>
        <v>0.36514837167011072</v>
      </c>
      <c r="V105">
        <f t="shared" si="84"/>
        <v>3.0954451150103326</v>
      </c>
      <c r="W105">
        <f t="shared" si="85"/>
        <v>10.734644158557197</v>
      </c>
      <c r="Y105">
        <f t="shared" si="86"/>
        <v>0.7828095033073702</v>
      </c>
      <c r="Z105">
        <f t="shared" si="87"/>
        <v>-0.24486590338652542</v>
      </c>
      <c r="AB105">
        <f t="shared" si="100"/>
        <v>-175616.23209628026</v>
      </c>
      <c r="AC105">
        <f t="shared" si="74"/>
        <v>0.21719049669262983</v>
      </c>
      <c r="AD105">
        <f t="shared" si="88"/>
        <v>4.7171711853591244E-2</v>
      </c>
      <c r="AE105">
        <f t="shared" si="89"/>
        <v>-8284.1182972591341</v>
      </c>
      <c r="AJ105">
        <f t="shared" si="101"/>
        <v>217652.64436104582</v>
      </c>
      <c r="AK105">
        <f t="shared" si="90"/>
        <v>4.7171711853591244E-2</v>
      </c>
      <c r="AL105">
        <f t="shared" si="91"/>
        <v>0.7828095033073702</v>
      </c>
      <c r="AM105">
        <f t="shared" si="92"/>
        <v>8037.1426075160871</v>
      </c>
      <c r="AO105">
        <f t="shared" si="75"/>
        <v>-206.24815966419101</v>
      </c>
      <c r="AP105" s="1">
        <f t="shared" si="102"/>
        <v>-206.82</v>
      </c>
      <c r="AQ105" s="1">
        <f t="shared" si="93"/>
        <v>0.3270013696581337</v>
      </c>
      <c r="AS105">
        <f t="shared" si="103"/>
        <v>1.5277641456606741</v>
      </c>
      <c r="AT105" s="1">
        <f t="shared" si="73"/>
        <v>1.532</v>
      </c>
      <c r="AV105">
        <f t="shared" si="94"/>
        <v>1.5277641456606741</v>
      </c>
      <c r="AW105">
        <f t="shared" si="94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5"/>
        <v>313.14999999999998</v>
      </c>
      <c r="E106">
        <v>110.98</v>
      </c>
      <c r="F106">
        <f t="shared" si="96"/>
        <v>305.19499999999999</v>
      </c>
      <c r="G106" s="1">
        <v>1.7999999999999999E-2</v>
      </c>
      <c r="H106">
        <f t="shared" si="76"/>
        <v>3.1933578157432542E-3</v>
      </c>
      <c r="I106">
        <f t="shared" si="77"/>
        <v>5.7466823089714216</v>
      </c>
      <c r="K106">
        <f t="shared" si="97"/>
        <v>49.5</v>
      </c>
      <c r="L106" s="1">
        <f t="shared" si="98"/>
        <v>8.25</v>
      </c>
      <c r="M106" s="1">
        <f t="shared" si="78"/>
        <v>2.8722813232690143</v>
      </c>
      <c r="N106" s="1">
        <v>0.2</v>
      </c>
      <c r="O106" s="1">
        <f t="shared" si="79"/>
        <v>1.574456264653803</v>
      </c>
      <c r="P106" s="1">
        <f t="shared" si="80"/>
        <v>0.45390998388118231</v>
      </c>
      <c r="Q106" s="1">
        <f t="shared" si="81"/>
        <v>3.744757367019754</v>
      </c>
      <c r="R106" s="1">
        <f t="shared" si="99"/>
        <v>-148.5</v>
      </c>
      <c r="S106" s="1">
        <f t="shared" si="82"/>
        <v>-556.09646900243342</v>
      </c>
      <c r="U106">
        <f t="shared" si="83"/>
        <v>0.3481553119113957</v>
      </c>
      <c r="V106">
        <f t="shared" si="84"/>
        <v>3.1489125293076059</v>
      </c>
      <c r="W106">
        <f t="shared" si="85"/>
        <v>11.056366560551917</v>
      </c>
      <c r="Y106">
        <f t="shared" si="86"/>
        <v>0.76616903987526763</v>
      </c>
      <c r="Z106">
        <f t="shared" si="87"/>
        <v>-0.26635245489916687</v>
      </c>
      <c r="AB106">
        <f t="shared" si="100"/>
        <v>-172002.74680134148</v>
      </c>
      <c r="AC106">
        <f t="shared" si="74"/>
        <v>0.23383096012473231</v>
      </c>
      <c r="AD106">
        <f t="shared" si="88"/>
        <v>5.4676917912854152E-2</v>
      </c>
      <c r="AE106">
        <f t="shared" si="89"/>
        <v>-9404.5800676423842</v>
      </c>
      <c r="AJ106">
        <f t="shared" si="101"/>
        <v>216642.04220223948</v>
      </c>
      <c r="AK106">
        <f t="shared" si="90"/>
        <v>5.4676917912854152E-2</v>
      </c>
      <c r="AL106">
        <f t="shared" si="91"/>
        <v>0.76616903987526763</v>
      </c>
      <c r="AM106">
        <f t="shared" si="92"/>
        <v>9075.516806274105</v>
      </c>
      <c r="AO106">
        <f t="shared" si="75"/>
        <v>-238.35592664960495</v>
      </c>
      <c r="AP106" s="1">
        <f t="shared" si="102"/>
        <v>-241.60949999999997</v>
      </c>
      <c r="AQ106" s="1">
        <f t="shared" si="93"/>
        <v>10.585739546400646</v>
      </c>
      <c r="AS106">
        <f t="shared" si="103"/>
        <v>1.605090415148855</v>
      </c>
      <c r="AT106" s="1">
        <f t="shared" si="73"/>
        <v>1.627</v>
      </c>
      <c r="AV106">
        <f t="shared" si="94"/>
        <v>1.605090415148855</v>
      </c>
      <c r="AW106">
        <f t="shared" si="94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5"/>
        <v>313.14999999999998</v>
      </c>
      <c r="E107">
        <v>110.98</v>
      </c>
      <c r="F107">
        <f t="shared" si="96"/>
        <v>332.94</v>
      </c>
      <c r="G107" s="1">
        <v>1.7999999999999999E-2</v>
      </c>
      <c r="H107">
        <f t="shared" si="76"/>
        <v>3.1933578157432542E-3</v>
      </c>
      <c r="I107">
        <f t="shared" si="77"/>
        <v>5.7466823089714216</v>
      </c>
      <c r="K107">
        <f t="shared" si="97"/>
        <v>54</v>
      </c>
      <c r="L107" s="1">
        <f t="shared" si="98"/>
        <v>9</v>
      </c>
      <c r="M107" s="1">
        <f t="shared" si="78"/>
        <v>3</v>
      </c>
      <c r="N107" s="1">
        <v>0.2</v>
      </c>
      <c r="O107" s="1">
        <f t="shared" si="79"/>
        <v>1.6</v>
      </c>
      <c r="P107" s="1">
        <f t="shared" si="80"/>
        <v>0.47000362924573563</v>
      </c>
      <c r="Q107" s="1">
        <f t="shared" si="81"/>
        <v>4.2300326632116203</v>
      </c>
      <c r="R107" s="1">
        <f t="shared" si="99"/>
        <v>-162</v>
      </c>
      <c r="S107" s="1">
        <f t="shared" si="82"/>
        <v>-685.26529144028245</v>
      </c>
      <c r="U107">
        <f t="shared" si="83"/>
        <v>0.33333333333333331</v>
      </c>
      <c r="V107">
        <f t="shared" si="84"/>
        <v>3.2</v>
      </c>
      <c r="W107">
        <f t="shared" si="85"/>
        <v>11.354166666666666</v>
      </c>
      <c r="Y107">
        <f t="shared" si="86"/>
        <v>0.75022131528800995</v>
      </c>
      <c r="Z107">
        <f t="shared" si="87"/>
        <v>-0.2873870289307216</v>
      </c>
      <c r="AB107">
        <f t="shared" si="100"/>
        <v>-168555.76086517054</v>
      </c>
      <c r="AC107">
        <f t="shared" si="74"/>
        <v>0.24977868471199002</v>
      </c>
      <c r="AD107">
        <f t="shared" si="88"/>
        <v>6.2389391336451716E-2</v>
      </c>
      <c r="AE107">
        <f t="shared" si="89"/>
        <v>-10516.091326630498</v>
      </c>
      <c r="AJ107">
        <f t="shared" si="101"/>
        <v>215637.73281233583</v>
      </c>
      <c r="AK107">
        <f t="shared" si="90"/>
        <v>6.2389391336451716E-2</v>
      </c>
      <c r="AL107">
        <f t="shared" si="91"/>
        <v>0.75022131528800995</v>
      </c>
      <c r="AM107">
        <f t="shared" si="92"/>
        <v>10093.107641254697</v>
      </c>
      <c r="AO107">
        <f t="shared" si="75"/>
        <v>-273.92315976007922</v>
      </c>
      <c r="AP107" s="1">
        <f t="shared" si="102"/>
        <v>-278.964</v>
      </c>
      <c r="AQ107" s="1">
        <f t="shared" si="93"/>
        <v>25.410070324404618</v>
      </c>
      <c r="AS107">
        <f t="shared" si="103"/>
        <v>1.6908837022227112</v>
      </c>
      <c r="AT107" s="1">
        <f t="shared" si="73"/>
        <v>1.722</v>
      </c>
      <c r="AV107">
        <f t="shared" si="94"/>
        <v>1.6908837022227112</v>
      </c>
      <c r="AW107">
        <f t="shared" si="94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5"/>
        <v>313.14999999999998</v>
      </c>
      <c r="E108">
        <v>110.98</v>
      </c>
      <c r="F108">
        <f t="shared" si="96"/>
        <v>360.685</v>
      </c>
      <c r="G108" s="1">
        <v>1.7999999999999999E-2</v>
      </c>
      <c r="H108">
        <f t="shared" si="76"/>
        <v>3.1933578157432542E-3</v>
      </c>
      <c r="I108">
        <f t="shared" si="77"/>
        <v>5.7466823089714216</v>
      </c>
      <c r="K108">
        <f t="shared" si="97"/>
        <v>58.5</v>
      </c>
      <c r="L108" s="1">
        <f t="shared" si="98"/>
        <v>9.75</v>
      </c>
      <c r="M108" s="1">
        <f t="shared" si="78"/>
        <v>3.1224989991991992</v>
      </c>
      <c r="N108" s="1">
        <v>0.2</v>
      </c>
      <c r="O108" s="1">
        <f t="shared" si="79"/>
        <v>1.6244997998398398</v>
      </c>
      <c r="P108" s="1">
        <f t="shared" si="80"/>
        <v>0.48519995291361534</v>
      </c>
      <c r="Q108" s="1">
        <f t="shared" si="81"/>
        <v>4.7306995409077492</v>
      </c>
      <c r="R108" s="1">
        <f t="shared" si="99"/>
        <v>-175.5</v>
      </c>
      <c r="S108" s="1">
        <f t="shared" si="82"/>
        <v>-830.23776942930999</v>
      </c>
      <c r="U108">
        <f t="shared" si="83"/>
        <v>0.32025630761017426</v>
      </c>
      <c r="V108">
        <f t="shared" si="84"/>
        <v>3.2489995996796797</v>
      </c>
      <c r="W108">
        <f t="shared" si="85"/>
        <v>11.631347785246362</v>
      </c>
      <c r="Y108">
        <f t="shared" si="86"/>
        <v>0.7349239537438863</v>
      </c>
      <c r="Z108">
        <f t="shared" si="87"/>
        <v>-0.3079882494161319</v>
      </c>
      <c r="AB108">
        <f t="shared" si="100"/>
        <v>-165264.65148657808</v>
      </c>
      <c r="AC108">
        <f t="shared" si="74"/>
        <v>0.26507604625611364</v>
      </c>
      <c r="AD108">
        <f t="shared" si="88"/>
        <v>7.0265310298773295E-2</v>
      </c>
      <c r="AE108">
        <f t="shared" si="89"/>
        <v>-11612.372018123035</v>
      </c>
      <c r="AJ108">
        <f t="shared" si="101"/>
        <v>214641.47524030702</v>
      </c>
      <c r="AK108">
        <f t="shared" si="90"/>
        <v>7.0265310298773295E-2</v>
      </c>
      <c r="AL108">
        <f t="shared" si="91"/>
        <v>0.7349239537438863</v>
      </c>
      <c r="AM108">
        <f t="shared" si="92"/>
        <v>11084.012729431599</v>
      </c>
      <c r="AO108">
        <f t="shared" si="75"/>
        <v>-313.81781677253639</v>
      </c>
      <c r="AP108" s="1">
        <f t="shared" si="102"/>
        <v>-319.23449999999997</v>
      </c>
      <c r="AQ108" s="1">
        <f t="shared" si="93"/>
        <v>29.34045718668526</v>
      </c>
      <c r="AS108">
        <f t="shared" si="103"/>
        <v>1.7881357081056204</v>
      </c>
      <c r="AT108" s="1">
        <f t="shared" si="73"/>
        <v>1.819</v>
      </c>
      <c r="AV108">
        <f t="shared" si="94"/>
        <v>1.7881357081056204</v>
      </c>
      <c r="AW108">
        <f t="shared" si="94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5"/>
        <v>313.14999999999998</v>
      </c>
      <c r="E109">
        <v>110.98</v>
      </c>
      <c r="F109">
        <f t="shared" si="96"/>
        <v>388.43</v>
      </c>
      <c r="G109" s="1">
        <v>1.7999999999999999E-2</v>
      </c>
      <c r="H109">
        <f t="shared" si="76"/>
        <v>3.1933578157432542E-3</v>
      </c>
      <c r="I109">
        <f t="shared" si="77"/>
        <v>5.7466823089714216</v>
      </c>
      <c r="K109">
        <f t="shared" si="97"/>
        <v>63</v>
      </c>
      <c r="L109" s="1">
        <f t="shared" si="98"/>
        <v>10.5</v>
      </c>
      <c r="M109" s="1">
        <f t="shared" si="78"/>
        <v>3.2403703492039302</v>
      </c>
      <c r="N109" s="1">
        <v>0.2</v>
      </c>
      <c r="O109" s="1">
        <f t="shared" si="79"/>
        <v>1.6480740698407861</v>
      </c>
      <c r="P109" s="1">
        <f t="shared" si="80"/>
        <v>0.49960737576900971</v>
      </c>
      <c r="Q109" s="1">
        <f t="shared" si="81"/>
        <v>5.2458774455746022</v>
      </c>
      <c r="R109" s="1">
        <f t="shared" si="99"/>
        <v>-189</v>
      </c>
      <c r="S109" s="1">
        <f t="shared" si="82"/>
        <v>-991.47083721359979</v>
      </c>
      <c r="U109">
        <f t="shared" si="83"/>
        <v>0.30860669992418382</v>
      </c>
      <c r="V109">
        <f t="shared" si="84"/>
        <v>3.2961481396815722</v>
      </c>
      <c r="W109">
        <f t="shared" si="85"/>
        <v>11.890561112389092</v>
      </c>
      <c r="Y109">
        <f t="shared" si="86"/>
        <v>0.72023796662417261</v>
      </c>
      <c r="Z109">
        <f t="shared" si="87"/>
        <v>-0.32817361237793047</v>
      </c>
      <c r="AB109">
        <f t="shared" si="100"/>
        <v>-162119.6389404228</v>
      </c>
      <c r="AC109">
        <f t="shared" si="74"/>
        <v>0.27976203337582739</v>
      </c>
      <c r="AD109">
        <f t="shared" si="88"/>
        <v>7.8266795318577553E-2</v>
      </c>
      <c r="AE109">
        <f t="shared" si="89"/>
        <v>-12688.584598071766</v>
      </c>
      <c r="AJ109">
        <f t="shared" si="101"/>
        <v>213654.71998221244</v>
      </c>
      <c r="AK109">
        <f t="shared" si="90"/>
        <v>7.8266795318577553E-2</v>
      </c>
      <c r="AL109">
        <f t="shared" si="91"/>
        <v>0.72023796662417261</v>
      </c>
      <c r="AM109">
        <f t="shared" si="92"/>
        <v>12043.869865744633</v>
      </c>
      <c r="AO109">
        <f t="shared" si="75"/>
        <v>-358.97483961123362</v>
      </c>
      <c r="AP109" s="1">
        <f t="shared" si="102"/>
        <v>-362.12400000000002</v>
      </c>
      <c r="AQ109" s="1">
        <f t="shared" si="93"/>
        <v>9.9172111541753694</v>
      </c>
      <c r="AS109">
        <f t="shared" si="103"/>
        <v>1.8993377757208127</v>
      </c>
      <c r="AT109" s="1">
        <f t="shared" si="73"/>
        <v>1.9159999999999999</v>
      </c>
      <c r="AV109">
        <f t="shared" si="94"/>
        <v>1.8993377757208127</v>
      </c>
      <c r="AW109">
        <f t="shared" si="94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5"/>
        <v>313.14999999999998</v>
      </c>
      <c r="E110">
        <v>110.98</v>
      </c>
      <c r="F110">
        <f t="shared" si="96"/>
        <v>416.17500000000001</v>
      </c>
      <c r="G110" s="1">
        <v>1.7999999999999999E-2</v>
      </c>
      <c r="H110">
        <f t="shared" si="76"/>
        <v>3.1933578157432542E-3</v>
      </c>
      <c r="I110">
        <f t="shared" si="77"/>
        <v>5.7466823089714216</v>
      </c>
      <c r="K110">
        <f t="shared" si="97"/>
        <v>67.5</v>
      </c>
      <c r="L110" s="1">
        <f t="shared" si="98"/>
        <v>11.25</v>
      </c>
      <c r="M110" s="1">
        <f t="shared" si="78"/>
        <v>3.3541019662496847</v>
      </c>
      <c r="N110" s="1">
        <v>0.2</v>
      </c>
      <c r="O110" s="1">
        <f t="shared" si="79"/>
        <v>1.670820393249937</v>
      </c>
      <c r="P110" s="1">
        <f t="shared" si="80"/>
        <v>0.51331475924627068</v>
      </c>
      <c r="Q110" s="1">
        <f t="shared" si="81"/>
        <v>5.7747910415205448</v>
      </c>
      <c r="R110" s="1">
        <f t="shared" si="99"/>
        <v>-202.5</v>
      </c>
      <c r="S110" s="1">
        <f t="shared" si="82"/>
        <v>-1169.3951859079102</v>
      </c>
      <c r="U110">
        <f t="shared" si="83"/>
        <v>0.29814239699997197</v>
      </c>
      <c r="V110">
        <f t="shared" si="84"/>
        <v>3.3416407864998741</v>
      </c>
      <c r="W110">
        <f t="shared" si="85"/>
        <v>12.133969083632897</v>
      </c>
      <c r="Y110">
        <f t="shared" si="86"/>
        <v>0.70612742069306411</v>
      </c>
      <c r="Z110">
        <f t="shared" si="87"/>
        <v>-0.34795957520583476</v>
      </c>
      <c r="AB110">
        <f t="shared" si="100"/>
        <v>-159111.70836717222</v>
      </c>
      <c r="AC110">
        <f t="shared" si="74"/>
        <v>0.29387257930693594</v>
      </c>
      <c r="AD110">
        <f t="shared" si="88"/>
        <v>8.636109286851136E-2</v>
      </c>
      <c r="AE110">
        <f t="shared" si="89"/>
        <v>-13741.061022764856</v>
      </c>
      <c r="AJ110">
        <f t="shared" si="101"/>
        <v>212678.65533579153</v>
      </c>
      <c r="AK110">
        <f t="shared" si="90"/>
        <v>8.636109286851136E-2</v>
      </c>
      <c r="AL110">
        <f t="shared" si="91"/>
        <v>0.70612742069306411</v>
      </c>
      <c r="AM110">
        <f t="shared" si="92"/>
        <v>12969.556096248285</v>
      </c>
      <c r="AO110">
        <f t="shared" si="75"/>
        <v>-410.37218805017801</v>
      </c>
      <c r="AP110" s="1">
        <f t="shared" si="102"/>
        <v>-407.63249999999999</v>
      </c>
      <c r="AQ110" s="1">
        <f t="shared" si="93"/>
        <v>7.5058906122882272</v>
      </c>
      <c r="AS110">
        <f t="shared" si="103"/>
        <v>2.0265293237045827</v>
      </c>
      <c r="AT110" s="1">
        <f t="shared" si="73"/>
        <v>2.0129999999999999</v>
      </c>
      <c r="AV110">
        <f t="shared" si="94"/>
        <v>2.0265293237045827</v>
      </c>
      <c r="AW110">
        <f t="shared" si="94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5"/>
        <v>323.14999999999998</v>
      </c>
      <c r="E111">
        <v>110.98</v>
      </c>
      <c r="F111">
        <f t="shared" si="96"/>
        <v>22.196000000000002</v>
      </c>
      <c r="G111" s="1">
        <v>1.7999999999999999E-2</v>
      </c>
      <c r="H111">
        <f t="shared" si="76"/>
        <v>3.0945381401825778E-3</v>
      </c>
      <c r="I111">
        <f t="shared" si="77"/>
        <v>5.7781166117089047</v>
      </c>
      <c r="K111">
        <f t="shared" si="97"/>
        <v>3.6</v>
      </c>
      <c r="L111" s="1">
        <f t="shared" si="98"/>
        <v>0.60000000000000009</v>
      </c>
      <c r="M111" s="1">
        <f t="shared" si="78"/>
        <v>0.7745966692414834</v>
      </c>
      <c r="N111" s="1">
        <v>0.2</v>
      </c>
      <c r="O111" s="1">
        <f t="shared" si="79"/>
        <v>1.1549193338482966</v>
      </c>
      <c r="P111" s="1">
        <f t="shared" si="80"/>
        <v>0.14403050071078732</v>
      </c>
      <c r="Q111" s="1">
        <f t="shared" si="81"/>
        <v>8.6418300426472403E-2</v>
      </c>
      <c r="R111" s="1">
        <f t="shared" si="99"/>
        <v>-10.8</v>
      </c>
      <c r="S111" s="1">
        <f t="shared" si="82"/>
        <v>-0.93331764460590205</v>
      </c>
      <c r="U111">
        <f t="shared" si="83"/>
        <v>1.2909944487358056</v>
      </c>
      <c r="V111">
        <f t="shared" si="84"/>
        <v>2.3098386676965932</v>
      </c>
      <c r="W111">
        <f t="shared" si="85"/>
        <v>4.5830709424352492</v>
      </c>
      <c r="Y111">
        <f t="shared" si="86"/>
        <v>0.97828596472692131</v>
      </c>
      <c r="Z111">
        <f t="shared" si="87"/>
        <v>-2.1953254215839504E-2</v>
      </c>
      <c r="AB111">
        <f t="shared" si="100"/>
        <v>-220366.30086263156</v>
      </c>
      <c r="AC111">
        <f t="shared" si="74"/>
        <v>2.1714035273078747E-2</v>
      </c>
      <c r="AD111">
        <f t="shared" si="88"/>
        <v>4.71499327840508E-4</v>
      </c>
      <c r="AE111">
        <f t="shared" si="89"/>
        <v>-103.90256273542994</v>
      </c>
      <c r="AJ111">
        <f t="shared" si="101"/>
        <v>227876.57671282146</v>
      </c>
      <c r="AK111">
        <f t="shared" si="90"/>
        <v>4.71499327840508E-4</v>
      </c>
      <c r="AL111">
        <f t="shared" si="91"/>
        <v>0.97828596472692131</v>
      </c>
      <c r="AM111">
        <f t="shared" si="92"/>
        <v>105.11061748499435</v>
      </c>
      <c r="AO111">
        <f t="shared" si="75"/>
        <v>-6.746396590821405</v>
      </c>
      <c r="AP111" s="1">
        <f t="shared" si="102"/>
        <v>-9.1778399999999998</v>
      </c>
      <c r="AQ111" s="1">
        <f t="shared" si="93"/>
        <v>5.911917052038028</v>
      </c>
      <c r="AS111">
        <f t="shared" si="103"/>
        <v>0.62466635100198187</v>
      </c>
      <c r="AT111" s="1">
        <f t="shared" si="73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5"/>
        <v>323.14999999999998</v>
      </c>
      <c r="E112">
        <v>110.98</v>
      </c>
      <c r="F112">
        <f t="shared" si="96"/>
        <v>33.293999999999997</v>
      </c>
      <c r="G112" s="1">
        <v>1.7999999999999999E-2</v>
      </c>
      <c r="H112">
        <f t="shared" si="76"/>
        <v>3.0945381401825778E-3</v>
      </c>
      <c r="I112">
        <f t="shared" si="77"/>
        <v>5.7781166117089047</v>
      </c>
      <c r="K112">
        <f t="shared" si="97"/>
        <v>5.3999999999999995</v>
      </c>
      <c r="L112" s="1">
        <f t="shared" si="98"/>
        <v>0.89999999999999991</v>
      </c>
      <c r="M112" s="1">
        <f t="shared" si="78"/>
        <v>0.94868329805051377</v>
      </c>
      <c r="N112" s="1">
        <v>0.2</v>
      </c>
      <c r="O112" s="1">
        <f t="shared" si="79"/>
        <v>1.1897366596101029</v>
      </c>
      <c r="P112" s="1">
        <f t="shared" si="80"/>
        <v>0.17373198818891761</v>
      </c>
      <c r="Q112" s="1">
        <f t="shared" si="81"/>
        <v>0.15635878937002584</v>
      </c>
      <c r="R112" s="1">
        <f t="shared" si="99"/>
        <v>-16.2</v>
      </c>
      <c r="S112" s="1">
        <f t="shared" si="82"/>
        <v>-2.5330123877944186</v>
      </c>
      <c r="U112">
        <f t="shared" si="83"/>
        <v>1.0540925533894598</v>
      </c>
      <c r="V112">
        <f t="shared" si="84"/>
        <v>2.3794733192202058</v>
      </c>
      <c r="W112">
        <f t="shared" si="85"/>
        <v>5.2273299429437881</v>
      </c>
      <c r="Y112">
        <f t="shared" si="86"/>
        <v>0.96777877351460473</v>
      </c>
      <c r="Z112">
        <f t="shared" si="87"/>
        <v>-3.2751757582389782E-2</v>
      </c>
      <c r="AB112">
        <f t="shared" si="100"/>
        <v>-217973.76958270647</v>
      </c>
      <c r="AC112">
        <f t="shared" si="74"/>
        <v>3.2221226485395243E-2</v>
      </c>
      <c r="AD112">
        <f t="shared" si="88"/>
        <v>1.0382074362231359E-3</v>
      </c>
      <c r="AE112">
        <f t="shared" si="89"/>
        <v>-226.30198848235426</v>
      </c>
      <c r="AJ112">
        <f t="shared" si="101"/>
        <v>227529.15511840943</v>
      </c>
      <c r="AK112">
        <f t="shared" si="90"/>
        <v>1.0382074362231359E-3</v>
      </c>
      <c r="AL112">
        <f t="shared" si="91"/>
        <v>0.96777877351460473</v>
      </c>
      <c r="AM112">
        <f t="shared" si="92"/>
        <v>228.61108339107753</v>
      </c>
      <c r="AO112">
        <f t="shared" si="75"/>
        <v>-10.102188997043868</v>
      </c>
      <c r="AP112" s="1">
        <f t="shared" si="102"/>
        <v>-13.991940000000001</v>
      </c>
      <c r="AQ112" s="1">
        <f t="shared" si="93"/>
        <v>15.130162864998246</v>
      </c>
      <c r="AS112">
        <f t="shared" si="103"/>
        <v>0.62359191339776965</v>
      </c>
      <c r="AT112" s="1">
        <f t="shared" si="73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5"/>
        <v>323.14999999999998</v>
      </c>
      <c r="E113">
        <v>110.98</v>
      </c>
      <c r="F113">
        <f t="shared" si="96"/>
        <v>44.392000000000003</v>
      </c>
      <c r="G113" s="1">
        <v>1.7999999999999999E-2</v>
      </c>
      <c r="H113">
        <f t="shared" si="76"/>
        <v>3.0945381401825778E-3</v>
      </c>
      <c r="I113">
        <f t="shared" si="77"/>
        <v>5.7781166117089047</v>
      </c>
      <c r="K113">
        <f t="shared" si="97"/>
        <v>7.2</v>
      </c>
      <c r="L113" s="1">
        <f t="shared" si="98"/>
        <v>1.2000000000000002</v>
      </c>
      <c r="M113" s="1">
        <f t="shared" si="78"/>
        <v>1.0954451150103324</v>
      </c>
      <c r="N113" s="1">
        <v>0.2</v>
      </c>
      <c r="O113" s="1">
        <f t="shared" si="79"/>
        <v>1.2190890230020666</v>
      </c>
      <c r="P113" s="1">
        <f t="shared" si="80"/>
        <v>0.19810387736670676</v>
      </c>
      <c r="Q113" s="1">
        <f t="shared" si="81"/>
        <v>0.23772465284004815</v>
      </c>
      <c r="R113" s="1">
        <f t="shared" si="99"/>
        <v>-21.6</v>
      </c>
      <c r="S113" s="1">
        <f t="shared" si="82"/>
        <v>-5.1348525013450406</v>
      </c>
      <c r="U113">
        <f t="shared" si="83"/>
        <v>0.91287092917527679</v>
      </c>
      <c r="V113">
        <f t="shared" si="84"/>
        <v>2.4381780460041331</v>
      </c>
      <c r="W113">
        <f t="shared" si="85"/>
        <v>5.7658678095059148</v>
      </c>
      <c r="Y113">
        <f t="shared" si="86"/>
        <v>0.95749488697730356</v>
      </c>
      <c r="Z113">
        <f t="shared" si="87"/>
        <v>-4.3434897913078224E-2</v>
      </c>
      <c r="AB113">
        <f t="shared" si="100"/>
        <v>-215635.69921885911</v>
      </c>
      <c r="AC113">
        <f t="shared" si="74"/>
        <v>4.250511302269646E-2</v>
      </c>
      <c r="AD113">
        <f t="shared" si="88"/>
        <v>1.8066846330722002E-3</v>
      </c>
      <c r="AE113">
        <f t="shared" si="89"/>
        <v>-389.58570412049181</v>
      </c>
      <c r="AJ113">
        <f t="shared" si="101"/>
        <v>227173.93481065531</v>
      </c>
      <c r="AK113">
        <f t="shared" si="90"/>
        <v>1.8066846330722002E-3</v>
      </c>
      <c r="AL113">
        <f t="shared" si="91"/>
        <v>0.95749488697730356</v>
      </c>
      <c r="AM113">
        <f t="shared" si="92"/>
        <v>392.98621308565816</v>
      </c>
      <c r="AO113">
        <f t="shared" si="75"/>
        <v>-14.344664173930369</v>
      </c>
      <c r="AP113" s="1">
        <f t="shared" si="102"/>
        <v>-19.038239999999998</v>
      </c>
      <c r="AQ113" s="1">
        <f t="shared" si="93"/>
        <v>22.029654035065207</v>
      </c>
      <c r="AS113">
        <f t="shared" si="103"/>
        <v>0.66410482286714667</v>
      </c>
      <c r="AT113" s="1">
        <f t="shared" si="73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5"/>
        <v>323.14999999999998</v>
      </c>
      <c r="E114">
        <v>110.98</v>
      </c>
      <c r="F114">
        <f t="shared" si="96"/>
        <v>55.49</v>
      </c>
      <c r="G114" s="1">
        <v>1.7999999999999999E-2</v>
      </c>
      <c r="H114">
        <f t="shared" si="76"/>
        <v>3.0945381401825778E-3</v>
      </c>
      <c r="I114">
        <f t="shared" si="77"/>
        <v>5.7781166117089047</v>
      </c>
      <c r="K114">
        <f t="shared" si="97"/>
        <v>9</v>
      </c>
      <c r="L114" s="1">
        <f t="shared" si="98"/>
        <v>1.5</v>
      </c>
      <c r="M114" s="1">
        <f t="shared" si="78"/>
        <v>1.2247448713915889</v>
      </c>
      <c r="N114" s="1">
        <v>0.2</v>
      </c>
      <c r="O114" s="1">
        <f t="shared" si="79"/>
        <v>1.2449489742783177</v>
      </c>
      <c r="P114" s="1">
        <f t="shared" si="80"/>
        <v>0.21909454456137531</v>
      </c>
      <c r="Q114" s="1">
        <f t="shared" si="81"/>
        <v>0.32864181684206295</v>
      </c>
      <c r="R114" s="1">
        <f t="shared" si="99"/>
        <v>-27</v>
      </c>
      <c r="S114" s="1">
        <f t="shared" si="82"/>
        <v>-8.8733290547357004</v>
      </c>
      <c r="U114">
        <f t="shared" si="83"/>
        <v>0.81649658092772615</v>
      </c>
      <c r="V114">
        <f t="shared" si="84"/>
        <v>2.4898979485566355</v>
      </c>
      <c r="W114">
        <f t="shared" si="85"/>
        <v>6.2305505519291478</v>
      </c>
      <c r="Y114">
        <f t="shared" si="86"/>
        <v>0.94742726127201582</v>
      </c>
      <c r="Z114">
        <f t="shared" si="87"/>
        <v>-5.4005114078506188E-2</v>
      </c>
      <c r="AB114">
        <f t="shared" si="100"/>
        <v>-213350.408743023</v>
      </c>
      <c r="AC114">
        <f t="shared" si="74"/>
        <v>5.257273872798416E-2</v>
      </c>
      <c r="AD114">
        <f t="shared" si="88"/>
        <v>2.7638928573608854E-3</v>
      </c>
      <c r="AE114">
        <f t="shared" si="89"/>
        <v>-589.67767083986666</v>
      </c>
      <c r="AJ114">
        <f t="shared" si="101"/>
        <v>226811.63565930008</v>
      </c>
      <c r="AK114">
        <f t="shared" si="90"/>
        <v>2.7638928573608854E-3</v>
      </c>
      <c r="AL114">
        <f t="shared" si="91"/>
        <v>0.94742726127201582</v>
      </c>
      <c r="AM114">
        <f t="shared" si="92"/>
        <v>593.92610045105016</v>
      </c>
      <c r="AO114">
        <f t="shared" si="75"/>
        <v>-19.406314331926865</v>
      </c>
      <c r="AP114" s="1">
        <f t="shared" si="102"/>
        <v>-24.335099999999997</v>
      </c>
      <c r="AQ114" s="1">
        <f t="shared" si="93"/>
        <v>24.292928161803115</v>
      </c>
      <c r="AS114">
        <f t="shared" si="103"/>
        <v>0.71875238266395791</v>
      </c>
      <c r="AT114" s="1">
        <f t="shared" si="73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5"/>
        <v>323.14999999999998</v>
      </c>
      <c r="E115">
        <v>110.98</v>
      </c>
      <c r="F115">
        <f t="shared" si="96"/>
        <v>66.587999999999994</v>
      </c>
      <c r="G115" s="1">
        <v>1.7999999999999999E-2</v>
      </c>
      <c r="H115">
        <f t="shared" si="76"/>
        <v>3.0945381401825778E-3</v>
      </c>
      <c r="I115">
        <f t="shared" si="77"/>
        <v>5.7781166117089047</v>
      </c>
      <c r="K115">
        <f t="shared" si="97"/>
        <v>10.799999999999999</v>
      </c>
      <c r="L115" s="1">
        <f t="shared" si="98"/>
        <v>1.7999999999999998</v>
      </c>
      <c r="M115" s="1">
        <f t="shared" si="78"/>
        <v>1.3416407864998738</v>
      </c>
      <c r="N115" s="1">
        <v>0.2</v>
      </c>
      <c r="O115" s="1">
        <f t="shared" si="79"/>
        <v>1.2683281572999747</v>
      </c>
      <c r="P115" s="1">
        <f t="shared" si="80"/>
        <v>0.23769962166478761</v>
      </c>
      <c r="Q115" s="1">
        <f t="shared" si="81"/>
        <v>0.42785931899661767</v>
      </c>
      <c r="R115" s="1">
        <f t="shared" si="99"/>
        <v>-32.4</v>
      </c>
      <c r="S115" s="1">
        <f t="shared" si="82"/>
        <v>-13.862641935490412</v>
      </c>
      <c r="U115">
        <f t="shared" si="83"/>
        <v>0.7453559924999299</v>
      </c>
      <c r="V115">
        <f t="shared" si="84"/>
        <v>2.5366563145999494</v>
      </c>
      <c r="W115">
        <f t="shared" si="85"/>
        <v>6.6406494776392329</v>
      </c>
      <c r="Y115">
        <f t="shared" si="86"/>
        <v>0.93756914572449723</v>
      </c>
      <c r="Z115">
        <f t="shared" si="87"/>
        <v>-6.4464768417906146E-2</v>
      </c>
      <c r="AB115">
        <f t="shared" si="100"/>
        <v>-211116.27947431695</v>
      </c>
      <c r="AC115">
        <f t="shared" si="74"/>
        <v>6.2430854275502816E-2</v>
      </c>
      <c r="AD115">
        <f t="shared" si="88"/>
        <v>3.8976115655690682E-3</v>
      </c>
      <c r="AE115">
        <f t="shared" si="89"/>
        <v>-822.84925255900941</v>
      </c>
      <c r="AJ115">
        <f t="shared" si="101"/>
        <v>226442.92805517846</v>
      </c>
      <c r="AK115">
        <f t="shared" si="90"/>
        <v>3.8976115655690682E-3</v>
      </c>
      <c r="AL115">
        <f t="shared" si="91"/>
        <v>0.93756914572449723</v>
      </c>
      <c r="AM115">
        <f t="shared" si="92"/>
        <v>827.48594145929644</v>
      </c>
      <c r="AO115">
        <f t="shared" si="75"/>
        <v>-25.204445081834592</v>
      </c>
      <c r="AP115" s="1">
        <f t="shared" si="102"/>
        <v>-29.908440000000002</v>
      </c>
      <c r="AQ115" s="1">
        <f t="shared" si="93"/>
        <v>22.127568190126002</v>
      </c>
      <c r="AS115">
        <f t="shared" si="103"/>
        <v>0.77791497166156154</v>
      </c>
      <c r="AT115" s="1">
        <f t="shared" si="73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5"/>
        <v>323.14999999999998</v>
      </c>
      <c r="E116">
        <v>110.98</v>
      </c>
      <c r="F116">
        <f t="shared" si="96"/>
        <v>77.685999999999993</v>
      </c>
      <c r="G116" s="1">
        <v>1.7999999999999999E-2</v>
      </c>
      <c r="H116">
        <f t="shared" si="76"/>
        <v>3.0945381401825778E-3</v>
      </c>
      <c r="I116">
        <f t="shared" si="77"/>
        <v>5.7781166117089047</v>
      </c>
      <c r="K116">
        <f t="shared" si="97"/>
        <v>12.6</v>
      </c>
      <c r="L116" s="1">
        <f t="shared" si="98"/>
        <v>2.0999999999999996</v>
      </c>
      <c r="M116" s="1">
        <f t="shared" si="78"/>
        <v>1.4491376746189437</v>
      </c>
      <c r="N116" s="1">
        <v>0.2</v>
      </c>
      <c r="O116" s="1">
        <f t="shared" si="79"/>
        <v>1.2898275349237887</v>
      </c>
      <c r="P116" s="1">
        <f t="shared" si="80"/>
        <v>0.25450851557823218</v>
      </c>
      <c r="Q116" s="1">
        <f t="shared" si="81"/>
        <v>0.53446788271428747</v>
      </c>
      <c r="R116" s="1">
        <f t="shared" si="99"/>
        <v>-37.799999999999997</v>
      </c>
      <c r="S116" s="1">
        <f t="shared" si="82"/>
        <v>-20.202885966600064</v>
      </c>
      <c r="U116">
        <f t="shared" si="83"/>
        <v>0.69006555934235425</v>
      </c>
      <c r="V116">
        <f t="shared" si="84"/>
        <v>2.5796550698475773</v>
      </c>
      <c r="W116">
        <f t="shared" si="85"/>
        <v>7.0085795058786466</v>
      </c>
      <c r="Y116">
        <f t="shared" si="86"/>
        <v>0.9279140677340153</v>
      </c>
      <c r="Z116">
        <f t="shared" si="87"/>
        <v>-7.4816149908080359E-2</v>
      </c>
      <c r="AB116">
        <f t="shared" si="100"/>
        <v>-208931.75256464761</v>
      </c>
      <c r="AC116">
        <f t="shared" si="74"/>
        <v>7.2085932265984712E-2</v>
      </c>
      <c r="AD116">
        <f t="shared" si="88"/>
        <v>5.1963816306561357E-3</v>
      </c>
      <c r="AE116">
        <f t="shared" si="89"/>
        <v>-1085.6891210877279</v>
      </c>
      <c r="AJ116">
        <f t="shared" si="101"/>
        <v>226068.43645249237</v>
      </c>
      <c r="AK116">
        <f t="shared" si="90"/>
        <v>5.1963816306561357E-3</v>
      </c>
      <c r="AL116">
        <f t="shared" si="91"/>
        <v>0.9279140677340153</v>
      </c>
      <c r="AM116">
        <f t="shared" si="92"/>
        <v>1090.0557958931315</v>
      </c>
      <c r="AO116">
        <f t="shared" si="75"/>
        <v>-31.652956427790286</v>
      </c>
      <c r="AP116" s="1">
        <f t="shared" si="102"/>
        <v>-35.773920000000004</v>
      </c>
      <c r="AQ116" s="1">
        <f t="shared" si="93"/>
        <v>16.982340763479478</v>
      </c>
      <c r="AS116">
        <f t="shared" si="103"/>
        <v>0.83737979967699172</v>
      </c>
      <c r="AT116" s="1">
        <f t="shared" si="73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5"/>
        <v>323.14999999999998</v>
      </c>
      <c r="E117">
        <v>110.98</v>
      </c>
      <c r="F117">
        <f t="shared" si="96"/>
        <v>88.784000000000006</v>
      </c>
      <c r="G117" s="1">
        <v>1.7999999999999999E-2</v>
      </c>
      <c r="H117">
        <f t="shared" si="76"/>
        <v>3.0945381401825778E-3</v>
      </c>
      <c r="I117">
        <f t="shared" si="77"/>
        <v>5.7781166117089047</v>
      </c>
      <c r="K117">
        <f t="shared" si="97"/>
        <v>14.4</v>
      </c>
      <c r="L117" s="1">
        <f t="shared" si="98"/>
        <v>2.4000000000000004</v>
      </c>
      <c r="M117" s="1">
        <f t="shared" si="78"/>
        <v>1.5491933384829668</v>
      </c>
      <c r="N117" s="1">
        <v>0.2</v>
      </c>
      <c r="O117" s="1">
        <f t="shared" si="79"/>
        <v>1.3098386676965934</v>
      </c>
      <c r="P117" s="1">
        <f t="shared" si="80"/>
        <v>0.26990397519884929</v>
      </c>
      <c r="Q117" s="1">
        <f t="shared" si="81"/>
        <v>0.64776954047723834</v>
      </c>
      <c r="R117" s="1">
        <f t="shared" si="99"/>
        <v>-43.2</v>
      </c>
      <c r="S117" s="1">
        <f t="shared" si="82"/>
        <v>-27.983644148616698</v>
      </c>
      <c r="U117">
        <f t="shared" si="83"/>
        <v>0.6454972243679028</v>
      </c>
      <c r="V117">
        <f t="shared" si="84"/>
        <v>2.6196773353931868</v>
      </c>
      <c r="W117">
        <f t="shared" si="85"/>
        <v>7.3428192954444151</v>
      </c>
      <c r="Y117">
        <f t="shared" si="86"/>
        <v>0.91845581860130199</v>
      </c>
      <c r="Z117">
        <f t="shared" si="87"/>
        <v>-8.5061477169996416E-2</v>
      </c>
      <c r="AB117">
        <f t="shared" si="100"/>
        <v>-206795.32657753094</v>
      </c>
      <c r="AC117">
        <f t="shared" si="74"/>
        <v>8.1544181398697999E-2</v>
      </c>
      <c r="AD117">
        <f t="shared" si="88"/>
        <v>6.6494535199837649E-3</v>
      </c>
      <c r="AE117">
        <f t="shared" si="89"/>
        <v>-1375.0759122271554</v>
      </c>
      <c r="AJ117">
        <f t="shared" si="101"/>
        <v>225688.74263423748</v>
      </c>
      <c r="AK117">
        <f t="shared" si="90"/>
        <v>6.6494535199837649E-3</v>
      </c>
      <c r="AL117">
        <f t="shared" si="91"/>
        <v>0.91845581860130199</v>
      </c>
      <c r="AM117">
        <f t="shared" si="92"/>
        <v>1378.3328962677081</v>
      </c>
      <c r="AO117">
        <f t="shared" si="75"/>
        <v>-38.6685089617838</v>
      </c>
      <c r="AP117" s="1">
        <f t="shared" si="102"/>
        <v>-41.947200000000002</v>
      </c>
      <c r="AQ117" s="1">
        <f t="shared" si="93"/>
        <v>10.749814924079237</v>
      </c>
      <c r="AS117">
        <f t="shared" si="103"/>
        <v>0.8951043741153657</v>
      </c>
      <c r="AT117" s="1">
        <f t="shared" si="73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5"/>
        <v>323.14999999999998</v>
      </c>
      <c r="E118">
        <v>110.98</v>
      </c>
      <c r="F118">
        <f t="shared" si="96"/>
        <v>99.882000000000005</v>
      </c>
      <c r="G118" s="1">
        <v>1.7999999999999999E-2</v>
      </c>
      <c r="H118">
        <f t="shared" si="76"/>
        <v>3.0945381401825778E-3</v>
      </c>
      <c r="I118">
        <f t="shared" si="77"/>
        <v>5.7781166117089047</v>
      </c>
      <c r="K118">
        <f t="shared" si="97"/>
        <v>16.2</v>
      </c>
      <c r="L118" s="1">
        <f t="shared" si="98"/>
        <v>2.7</v>
      </c>
      <c r="M118" s="1">
        <f t="shared" si="78"/>
        <v>1.6431676725154984</v>
      </c>
      <c r="N118" s="1">
        <v>0.2</v>
      </c>
      <c r="O118" s="1">
        <f t="shared" si="79"/>
        <v>1.3286335345030997</v>
      </c>
      <c r="P118" s="1">
        <f t="shared" si="80"/>
        <v>0.2841509964115006</v>
      </c>
      <c r="Q118" s="1">
        <f t="shared" si="81"/>
        <v>0.76720769031105163</v>
      </c>
      <c r="R118" s="1">
        <f t="shared" si="99"/>
        <v>-48.599999999999994</v>
      </c>
      <c r="S118" s="1">
        <f t="shared" si="82"/>
        <v>-37.286293749117107</v>
      </c>
      <c r="U118">
        <f t="shared" si="83"/>
        <v>0.60858061945018449</v>
      </c>
      <c r="V118">
        <f t="shared" si="84"/>
        <v>2.6572670690061995</v>
      </c>
      <c r="W118">
        <f t="shared" si="85"/>
        <v>7.6494353641458313</v>
      </c>
      <c r="Y118">
        <f t="shared" si="86"/>
        <v>0.90918844021449574</v>
      </c>
      <c r="Z118">
        <f t="shared" si="87"/>
        <v>-9.5202901322921613E-2</v>
      </c>
      <c r="AB118">
        <f t="shared" si="100"/>
        <v>-204705.55515905938</v>
      </c>
      <c r="AC118">
        <f t="shared" si="74"/>
        <v>9.0811559785504259E-2</v>
      </c>
      <c r="AD118">
        <f t="shared" si="88"/>
        <v>8.2467393906762148E-3</v>
      </c>
      <c r="AE118">
        <f t="shared" si="89"/>
        <v>-1688.1533652204575</v>
      </c>
      <c r="AJ118">
        <f t="shared" si="101"/>
        <v>225304.38872454595</v>
      </c>
      <c r="AK118">
        <f t="shared" si="90"/>
        <v>8.2467393906762148E-3</v>
      </c>
      <c r="AL118">
        <f t="shared" si="91"/>
        <v>0.90918844021449574</v>
      </c>
      <c r="AM118">
        <f t="shared" si="92"/>
        <v>1689.2962857715092</v>
      </c>
      <c r="AO118">
        <f t="shared" si="75"/>
        <v>-46.173852565637617</v>
      </c>
      <c r="AP118" s="1">
        <f t="shared" si="102"/>
        <v>-48.444479999999999</v>
      </c>
      <c r="AQ118" s="1">
        <f t="shared" si="93"/>
        <v>5.1557489456790924</v>
      </c>
      <c r="AS118">
        <f t="shared" si="103"/>
        <v>0.95007927089789346</v>
      </c>
      <c r="AT118" s="1">
        <f t="shared" si="73"/>
        <v>0.99680000000000002</v>
      </c>
      <c r="AV118">
        <f t="shared" si="94"/>
        <v>0.95007927089789346</v>
      </c>
      <c r="AW118">
        <f t="shared" si="94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5"/>
        <v>323.14999999999998</v>
      </c>
      <c r="E119">
        <v>110.98</v>
      </c>
      <c r="F119">
        <f t="shared" si="96"/>
        <v>110.98</v>
      </c>
      <c r="G119" s="1">
        <v>1.7999999999999999E-2</v>
      </c>
      <c r="H119">
        <f t="shared" si="76"/>
        <v>3.0945381401825778E-3</v>
      </c>
      <c r="I119">
        <f t="shared" si="77"/>
        <v>5.7781166117089047</v>
      </c>
      <c r="K119">
        <f t="shared" si="97"/>
        <v>18</v>
      </c>
      <c r="L119" s="1">
        <f t="shared" si="98"/>
        <v>3</v>
      </c>
      <c r="M119" s="1">
        <f t="shared" si="78"/>
        <v>1.7320508075688772</v>
      </c>
      <c r="N119" s="1">
        <v>0.2</v>
      </c>
      <c r="O119" s="1">
        <f t="shared" si="79"/>
        <v>1.3464101615137753</v>
      </c>
      <c r="P119" s="1">
        <f t="shared" si="80"/>
        <v>0.29744191103901518</v>
      </c>
      <c r="Q119" s="1">
        <f t="shared" si="81"/>
        <v>0.89232573311704555</v>
      </c>
      <c r="R119" s="1">
        <f t="shared" si="99"/>
        <v>-54</v>
      </c>
      <c r="S119" s="1">
        <f t="shared" si="82"/>
        <v>-48.185589588320461</v>
      </c>
      <c r="U119">
        <f t="shared" si="83"/>
        <v>0.57735026918962584</v>
      </c>
      <c r="V119">
        <f t="shared" si="84"/>
        <v>2.6928203230275507</v>
      </c>
      <c r="W119">
        <f t="shared" si="85"/>
        <v>7.932931795463726</v>
      </c>
      <c r="Y119">
        <f t="shared" si="86"/>
        <v>0.90010621253307888</v>
      </c>
      <c r="Z119">
        <f t="shared" si="87"/>
        <v>-0.10524250869527861</v>
      </c>
      <c r="AB119">
        <f t="shared" si="100"/>
        <v>-202661.04479948949</v>
      </c>
      <c r="AC119">
        <f t="shared" si="74"/>
        <v>9.9893787466921097E-2</v>
      </c>
      <c r="AD119">
        <f t="shared" si="88"/>
        <v>9.9787687744864028E-3</v>
      </c>
      <c r="AE119">
        <f t="shared" si="89"/>
        <v>-2022.3077056499358</v>
      </c>
      <c r="AJ119">
        <f t="shared" si="101"/>
        <v>224915.87996947771</v>
      </c>
      <c r="AK119">
        <f t="shared" si="90"/>
        <v>9.9787687744864028E-3</v>
      </c>
      <c r="AL119">
        <f t="shared" si="91"/>
        <v>0.90010621253307888</v>
      </c>
      <c r="AM119">
        <f t="shared" si="92"/>
        <v>2020.1835855961006</v>
      </c>
      <c r="AO119">
        <f t="shared" si="75"/>
        <v>-54.09964383864417</v>
      </c>
      <c r="AP119" s="1">
        <f t="shared" si="102"/>
        <v>-55.296000000000006</v>
      </c>
      <c r="AQ119" s="1">
        <f t="shared" si="93"/>
        <v>1.4312680648140732</v>
      </c>
      <c r="AS119">
        <f t="shared" si="103"/>
        <v>1.0018452562711884</v>
      </c>
      <c r="AT119" s="1">
        <f t="shared" si="73"/>
        <v>1.024</v>
      </c>
      <c r="AV119">
        <f t="shared" si="94"/>
        <v>1.0018452562711884</v>
      </c>
      <c r="AW119">
        <f t="shared" si="94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5"/>
        <v>323.14999999999998</v>
      </c>
      <c r="E120">
        <v>110.98</v>
      </c>
      <c r="F120">
        <f t="shared" si="96"/>
        <v>133.17599999999999</v>
      </c>
      <c r="G120" s="1">
        <v>1.7999999999999999E-2</v>
      </c>
      <c r="H120">
        <f t="shared" si="76"/>
        <v>3.0945381401825778E-3</v>
      </c>
      <c r="I120">
        <f t="shared" si="77"/>
        <v>5.7781166117089047</v>
      </c>
      <c r="K120">
        <f t="shared" si="97"/>
        <v>21.599999999999998</v>
      </c>
      <c r="L120" s="1">
        <f t="shared" si="98"/>
        <v>3.5999999999999996</v>
      </c>
      <c r="M120" s="1">
        <f t="shared" si="78"/>
        <v>1.8973665961010275</v>
      </c>
      <c r="N120" s="1">
        <v>0.2</v>
      </c>
      <c r="O120" s="1">
        <f t="shared" si="79"/>
        <v>1.3794733192202056</v>
      </c>
      <c r="P120" s="1">
        <f t="shared" si="80"/>
        <v>0.3217017735821896</v>
      </c>
      <c r="Q120" s="1">
        <f t="shared" si="81"/>
        <v>1.1581263848958825</v>
      </c>
      <c r="R120" s="1">
        <f t="shared" si="99"/>
        <v>-64.8</v>
      </c>
      <c r="S120" s="1">
        <f t="shared" si="82"/>
        <v>-75.046589741253186</v>
      </c>
      <c r="U120">
        <f t="shared" si="83"/>
        <v>0.52704627669472992</v>
      </c>
      <c r="V120">
        <f t="shared" si="84"/>
        <v>2.7589466384404111</v>
      </c>
      <c r="W120">
        <f t="shared" si="85"/>
        <v>8.4436013025158054</v>
      </c>
      <c r="Y120">
        <f t="shared" si="86"/>
        <v>0.88247544953299395</v>
      </c>
      <c r="Z120">
        <f t="shared" si="87"/>
        <v>-0.12502430978771625</v>
      </c>
      <c r="AB120">
        <f t="shared" si="100"/>
        <v>-198702.48462747177</v>
      </c>
      <c r="AC120">
        <f t="shared" si="74"/>
        <v>0.11752455046700601</v>
      </c>
      <c r="AD120">
        <f t="shared" si="88"/>
        <v>1.3812019962471842E-2</v>
      </c>
      <c r="AE120">
        <f t="shared" si="89"/>
        <v>-2744.4826842673942</v>
      </c>
      <c r="AJ120">
        <f t="shared" si="101"/>
        <v>224128.24973539246</v>
      </c>
      <c r="AK120">
        <f t="shared" si="90"/>
        <v>1.3812019962471842E-2</v>
      </c>
      <c r="AL120">
        <f t="shared" si="91"/>
        <v>0.88247544953299395</v>
      </c>
      <c r="AM120">
        <f t="shared" si="92"/>
        <v>2731.8473560145244</v>
      </c>
      <c r="AO120">
        <f t="shared" si="75"/>
        <v>-70.979887100686938</v>
      </c>
      <c r="AP120" s="1">
        <f t="shared" si="102"/>
        <v>-69.983999999999995</v>
      </c>
      <c r="AQ120" s="1">
        <f t="shared" si="93"/>
        <v>0.99179111731464531</v>
      </c>
      <c r="AS120">
        <f t="shared" si="103"/>
        <v>1.0953686280970207</v>
      </c>
      <c r="AT120" s="1">
        <f t="shared" si="73"/>
        <v>1.08</v>
      </c>
      <c r="AV120">
        <f t="shared" si="94"/>
        <v>1.0953686280970207</v>
      </c>
      <c r="AW120">
        <f t="shared" si="94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5"/>
        <v>323.14999999999998</v>
      </c>
      <c r="E121">
        <v>110.98</v>
      </c>
      <c r="F121">
        <f t="shared" si="96"/>
        <v>155.37199999999999</v>
      </c>
      <c r="G121" s="1">
        <v>1.7999999999999999E-2</v>
      </c>
      <c r="H121">
        <f t="shared" si="76"/>
        <v>3.0945381401825778E-3</v>
      </c>
      <c r="I121">
        <f t="shared" si="77"/>
        <v>5.7781166117089047</v>
      </c>
      <c r="K121">
        <f t="shared" si="97"/>
        <v>25.2</v>
      </c>
      <c r="L121" s="1">
        <f t="shared" si="98"/>
        <v>4.1999999999999993</v>
      </c>
      <c r="M121" s="1">
        <f t="shared" si="78"/>
        <v>2.0493901531919194</v>
      </c>
      <c r="N121" s="1">
        <v>0.2</v>
      </c>
      <c r="O121" s="1">
        <f t="shared" si="79"/>
        <v>1.4098780306383838</v>
      </c>
      <c r="P121" s="1">
        <f t="shared" si="80"/>
        <v>0.34350319755512371</v>
      </c>
      <c r="Q121" s="1">
        <f t="shared" si="81"/>
        <v>1.4427134297315194</v>
      </c>
      <c r="R121" s="1">
        <f t="shared" si="99"/>
        <v>-75.599999999999994</v>
      </c>
      <c r="S121" s="1">
        <f t="shared" si="82"/>
        <v>-109.06913528770286</v>
      </c>
      <c r="U121">
        <f t="shared" si="83"/>
        <v>0.48795003647426666</v>
      </c>
      <c r="V121">
        <f t="shared" si="84"/>
        <v>2.8197560612767676</v>
      </c>
      <c r="W121">
        <f t="shared" si="85"/>
        <v>8.8946105016690531</v>
      </c>
      <c r="Y121">
        <f t="shared" si="86"/>
        <v>0.8655221002413076</v>
      </c>
      <c r="Z121">
        <f t="shared" si="87"/>
        <v>-0.14442237003987493</v>
      </c>
      <c r="AB121">
        <f t="shared" si="100"/>
        <v>-194909.47532509401</v>
      </c>
      <c r="AC121">
        <f t="shared" si="74"/>
        <v>0.13447789975869243</v>
      </c>
      <c r="AD121">
        <f t="shared" si="88"/>
        <v>1.8084305523508929E-2</v>
      </c>
      <c r="AE121">
        <f t="shared" si="89"/>
        <v>-3524.8025012058251</v>
      </c>
      <c r="AJ121">
        <f t="shared" si="101"/>
        <v>223329.24922209085</v>
      </c>
      <c r="AK121">
        <f t="shared" si="90"/>
        <v>1.8084305523508929E-2</v>
      </c>
      <c r="AL121">
        <f t="shared" si="91"/>
        <v>0.8655221002413076</v>
      </c>
      <c r="AM121">
        <f t="shared" si="92"/>
        <v>3495.6311692408676</v>
      </c>
      <c r="AO121">
        <f t="shared" si="75"/>
        <v>-88.936836194454372</v>
      </c>
      <c r="AP121" s="1">
        <f t="shared" si="102"/>
        <v>-86.108400000000003</v>
      </c>
      <c r="AQ121" s="1">
        <f t="shared" si="93"/>
        <v>8.0000513060995129</v>
      </c>
      <c r="AS121">
        <f t="shared" si="103"/>
        <v>1.1764131771753226</v>
      </c>
      <c r="AT121" s="1">
        <f t="shared" si="73"/>
        <v>1.139</v>
      </c>
      <c r="AV121">
        <f t="shared" si="94"/>
        <v>1.1764131771753226</v>
      </c>
      <c r="AW121">
        <f t="shared" si="94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5"/>
        <v>323.14999999999998</v>
      </c>
      <c r="E122">
        <v>110.98</v>
      </c>
      <c r="F122">
        <f t="shared" si="96"/>
        <v>177.56800000000001</v>
      </c>
      <c r="G122" s="1">
        <v>1.7999999999999999E-2</v>
      </c>
      <c r="H122">
        <f t="shared" si="76"/>
        <v>3.0945381401825778E-3</v>
      </c>
      <c r="I122">
        <f t="shared" si="77"/>
        <v>5.7781166117089047</v>
      </c>
      <c r="K122">
        <f t="shared" si="97"/>
        <v>28.8</v>
      </c>
      <c r="L122" s="1">
        <f t="shared" si="98"/>
        <v>4.8000000000000007</v>
      </c>
      <c r="M122" s="1">
        <f t="shared" si="78"/>
        <v>2.1908902300206647</v>
      </c>
      <c r="N122" s="1">
        <v>0.2</v>
      </c>
      <c r="O122" s="1">
        <f t="shared" si="79"/>
        <v>1.4381780460041329</v>
      </c>
      <c r="P122" s="1">
        <f t="shared" si="80"/>
        <v>0.3633770666581439</v>
      </c>
      <c r="Q122" s="1">
        <f t="shared" si="81"/>
        <v>1.744209919959091</v>
      </c>
      <c r="R122" s="1">
        <f t="shared" si="99"/>
        <v>-86.4</v>
      </c>
      <c r="S122" s="1">
        <f t="shared" si="82"/>
        <v>-150.69973708446548</v>
      </c>
      <c r="U122">
        <f t="shared" si="83"/>
        <v>0.4564354645876384</v>
      </c>
      <c r="V122">
        <f t="shared" si="84"/>
        <v>2.8763560920082658</v>
      </c>
      <c r="W122">
        <f t="shared" si="85"/>
        <v>9.298959297546789</v>
      </c>
      <c r="Y122">
        <f t="shared" si="86"/>
        <v>0.84920785890920947</v>
      </c>
      <c r="Z122">
        <f t="shared" si="87"/>
        <v>-0.16345129471021383</v>
      </c>
      <c r="AB122">
        <f t="shared" si="100"/>
        <v>-191272.56287584407</v>
      </c>
      <c r="AC122">
        <f t="shared" si="74"/>
        <v>0.15079214109079053</v>
      </c>
      <c r="AD122">
        <f t="shared" si="88"/>
        <v>2.2738269814744878E-2</v>
      </c>
      <c r="AE122">
        <f t="shared" si="89"/>
        <v>-4349.2071428286972</v>
      </c>
      <c r="AJ122">
        <f t="shared" si="101"/>
        <v>222521.83122349679</v>
      </c>
      <c r="AK122">
        <f t="shared" si="90"/>
        <v>2.2738269814744878E-2</v>
      </c>
      <c r="AL122">
        <f t="shared" si="91"/>
        <v>0.84920785890920947</v>
      </c>
      <c r="AM122">
        <f t="shared" si="92"/>
        <v>4296.7891773816809</v>
      </c>
      <c r="AO122">
        <f t="shared" si="75"/>
        <v>-107.74418222970598</v>
      </c>
      <c r="AP122" s="1">
        <f t="shared" si="102"/>
        <v>-103.76640000000002</v>
      </c>
      <c r="AQ122" s="1">
        <f t="shared" si="93"/>
        <v>15.822751466964565</v>
      </c>
      <c r="AS122">
        <f t="shared" si="103"/>
        <v>1.2470391461771526</v>
      </c>
      <c r="AT122" s="1">
        <f t="shared" si="73"/>
        <v>1.2010000000000001</v>
      </c>
      <c r="AV122">
        <f t="shared" si="94"/>
        <v>1.2470391461771526</v>
      </c>
      <c r="AW122">
        <f t="shared" si="94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5"/>
        <v>323.14999999999998</v>
      </c>
      <c r="E123">
        <v>110.98</v>
      </c>
      <c r="F123">
        <f t="shared" si="96"/>
        <v>199.76400000000001</v>
      </c>
      <c r="G123" s="1">
        <v>1.7999999999999999E-2</v>
      </c>
      <c r="H123">
        <f t="shared" si="76"/>
        <v>3.0945381401825778E-3</v>
      </c>
      <c r="I123">
        <f t="shared" si="77"/>
        <v>5.7781166117089047</v>
      </c>
      <c r="K123">
        <f t="shared" si="97"/>
        <v>32.4</v>
      </c>
      <c r="L123" s="1">
        <f t="shared" si="98"/>
        <v>5.4</v>
      </c>
      <c r="M123" s="1">
        <f t="shared" si="78"/>
        <v>2.3237900077244502</v>
      </c>
      <c r="N123" s="1">
        <v>0.2</v>
      </c>
      <c r="O123" s="1">
        <f t="shared" si="79"/>
        <v>1.46475800154489</v>
      </c>
      <c r="P123" s="1">
        <f t="shared" si="80"/>
        <v>0.38169004216543373</v>
      </c>
      <c r="Q123" s="1">
        <f t="shared" si="81"/>
        <v>2.0611262276933422</v>
      </c>
      <c r="R123" s="1">
        <f t="shared" si="99"/>
        <v>-97.199999999999989</v>
      </c>
      <c r="S123" s="1">
        <f t="shared" si="82"/>
        <v>-200.34146933179284</v>
      </c>
      <c r="U123">
        <f t="shared" si="83"/>
        <v>0.43033148291193518</v>
      </c>
      <c r="V123">
        <f t="shared" si="84"/>
        <v>2.92951600308978</v>
      </c>
      <c r="W123">
        <f t="shared" si="85"/>
        <v>9.6656961579115652</v>
      </c>
      <c r="Y123">
        <f t="shared" si="86"/>
        <v>0.83349725446004386</v>
      </c>
      <c r="Z123">
        <f t="shared" si="87"/>
        <v>-0.18212487078586309</v>
      </c>
      <c r="AB123">
        <f t="shared" si="100"/>
        <v>-187782.95298635843</v>
      </c>
      <c r="AC123">
        <f t="shared" si="74"/>
        <v>0.16650274553995617</v>
      </c>
      <c r="AD123">
        <f t="shared" si="88"/>
        <v>2.7723164272343396E-2</v>
      </c>
      <c r="AE123">
        <f t="shared" si="89"/>
        <v>-5205.9376531865519</v>
      </c>
      <c r="AJ123">
        <f t="shared" si="101"/>
        <v>221708.56225461216</v>
      </c>
      <c r="AK123">
        <f t="shared" si="90"/>
        <v>2.7723164272343396E-2</v>
      </c>
      <c r="AL123">
        <f t="shared" si="91"/>
        <v>0.83349725446004386</v>
      </c>
      <c r="AM123">
        <f t="shared" si="92"/>
        <v>5123.0599450972741</v>
      </c>
      <c r="AO123">
        <f t="shared" si="75"/>
        <v>-127.3115822712125</v>
      </c>
      <c r="AP123" s="1">
        <f t="shared" si="102"/>
        <v>-123.0552</v>
      </c>
      <c r="AQ123" s="1">
        <f t="shared" si="93"/>
        <v>18.116790038692095</v>
      </c>
      <c r="AS123">
        <f t="shared" si="103"/>
        <v>1.3097899410618572</v>
      </c>
      <c r="AT123" s="1">
        <f t="shared" si="73"/>
        <v>1.266</v>
      </c>
      <c r="AV123">
        <f t="shared" si="94"/>
        <v>1.3097899410618572</v>
      </c>
      <c r="AW123">
        <f t="shared" si="94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5"/>
        <v>323.14999999999998</v>
      </c>
      <c r="E124">
        <v>110.98</v>
      </c>
      <c r="F124">
        <f t="shared" si="96"/>
        <v>221.96</v>
      </c>
      <c r="G124" s="1">
        <v>1.7999999999999999E-2</v>
      </c>
      <c r="H124">
        <f t="shared" si="76"/>
        <v>3.0945381401825778E-3</v>
      </c>
      <c r="I124">
        <f t="shared" si="77"/>
        <v>5.7781166117089047</v>
      </c>
      <c r="K124">
        <f t="shared" si="97"/>
        <v>36</v>
      </c>
      <c r="L124" s="1">
        <f t="shared" si="98"/>
        <v>6</v>
      </c>
      <c r="M124" s="1">
        <f t="shared" si="78"/>
        <v>2.4494897427831779</v>
      </c>
      <c r="N124" s="1">
        <v>0.2</v>
      </c>
      <c r="O124" s="1">
        <f t="shared" si="79"/>
        <v>1.4898979485566355</v>
      </c>
      <c r="P124" s="1">
        <f t="shared" si="80"/>
        <v>0.39870762671017196</v>
      </c>
      <c r="Q124" s="1">
        <f t="shared" si="81"/>
        <v>2.3922457602610319</v>
      </c>
      <c r="R124" s="1">
        <f t="shared" si="99"/>
        <v>-108</v>
      </c>
      <c r="S124" s="1">
        <f t="shared" si="82"/>
        <v>-258.36254210819146</v>
      </c>
      <c r="U124">
        <f t="shared" si="83"/>
        <v>0.40824829046386307</v>
      </c>
      <c r="V124">
        <f t="shared" si="84"/>
        <v>2.979795897113271</v>
      </c>
      <c r="W124">
        <f t="shared" si="85"/>
        <v>10.001398160435528</v>
      </c>
      <c r="Y124">
        <f t="shared" si="86"/>
        <v>0.81835739304068866</v>
      </c>
      <c r="Z124">
        <f t="shared" si="87"/>
        <v>-0.20045612698943741</v>
      </c>
      <c r="AB124">
        <f t="shared" si="100"/>
        <v>-184432.45880709731</v>
      </c>
      <c r="AC124">
        <f t="shared" si="74"/>
        <v>0.18164260695931128</v>
      </c>
      <c r="AD124">
        <f t="shared" si="88"/>
        <v>3.2994036662974839E-2</v>
      </c>
      <c r="AE124">
        <f t="shared" si="89"/>
        <v>-6085.1713077239656</v>
      </c>
      <c r="AJ124">
        <f t="shared" si="101"/>
        <v>220891.67259406415</v>
      </c>
      <c r="AK124">
        <f t="shared" si="90"/>
        <v>3.2994036662974839E-2</v>
      </c>
      <c r="AL124">
        <f t="shared" si="91"/>
        <v>0.81835739304068866</v>
      </c>
      <c r="AM124">
        <f t="shared" si="92"/>
        <v>5964.2770173445824</v>
      </c>
      <c r="AO124">
        <f t="shared" si="75"/>
        <v>-147.67010601623315</v>
      </c>
      <c r="AP124" s="1">
        <f t="shared" si="102"/>
        <v>-143.964</v>
      </c>
      <c r="AQ124" s="1">
        <f t="shared" si="93"/>
        <v>13.735221803559551</v>
      </c>
      <c r="AS124">
        <f t="shared" si="103"/>
        <v>1.3673157964466032</v>
      </c>
      <c r="AT124" s="1">
        <f t="shared" si="73"/>
        <v>1.333</v>
      </c>
      <c r="AV124">
        <f t="shared" si="94"/>
        <v>1.3673157964466032</v>
      </c>
      <c r="AW124">
        <f t="shared" si="94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5"/>
        <v>323.14999999999998</v>
      </c>
      <c r="E125">
        <v>110.98</v>
      </c>
      <c r="F125">
        <f t="shared" si="96"/>
        <v>249.70500000000001</v>
      </c>
      <c r="G125" s="1">
        <v>1.7999999999999999E-2</v>
      </c>
      <c r="H125">
        <f t="shared" si="76"/>
        <v>3.0945381401825778E-3</v>
      </c>
      <c r="I125">
        <f t="shared" si="77"/>
        <v>5.7781166117089047</v>
      </c>
      <c r="K125">
        <f t="shared" si="97"/>
        <v>40.5</v>
      </c>
      <c r="L125" s="1">
        <f t="shared" si="98"/>
        <v>6.75</v>
      </c>
      <c r="M125" s="1">
        <f t="shared" si="78"/>
        <v>2.598076211353316</v>
      </c>
      <c r="N125" s="1">
        <v>0.2</v>
      </c>
      <c r="O125" s="1">
        <f t="shared" si="79"/>
        <v>1.5196152422706632</v>
      </c>
      <c r="P125" s="1">
        <f t="shared" si="80"/>
        <v>0.41845717273026761</v>
      </c>
      <c r="Q125" s="1">
        <f t="shared" si="81"/>
        <v>2.8245859159293065</v>
      </c>
      <c r="R125" s="1">
        <f t="shared" si="99"/>
        <v>-121.5</v>
      </c>
      <c r="S125" s="1">
        <f t="shared" si="82"/>
        <v>-343.18718878541074</v>
      </c>
      <c r="U125">
        <f t="shared" si="83"/>
        <v>0.38490017945975052</v>
      </c>
      <c r="V125">
        <f t="shared" si="84"/>
        <v>3.0392304845413265</v>
      </c>
      <c r="W125">
        <f t="shared" si="85"/>
        <v>10.384804599794208</v>
      </c>
      <c r="Y125">
        <f t="shared" si="86"/>
        <v>0.80018884456731787</v>
      </c>
      <c r="Z125">
        <f t="shared" si="87"/>
        <v>-0.22290752346182757</v>
      </c>
      <c r="AB125">
        <f t="shared" si="100"/>
        <v>-180428.40250232385</v>
      </c>
      <c r="AC125">
        <f t="shared" si="74"/>
        <v>0.19981115543268213</v>
      </c>
      <c r="AD125">
        <f t="shared" si="88"/>
        <v>3.9924497835343457E-2</v>
      </c>
      <c r="AE125">
        <f t="shared" si="89"/>
        <v>-7203.5133651385067</v>
      </c>
      <c r="AJ125">
        <f t="shared" si="101"/>
        <v>219868.3952115429</v>
      </c>
      <c r="AK125">
        <f t="shared" si="90"/>
        <v>3.9924497835343457E-2</v>
      </c>
      <c r="AL125">
        <f t="shared" si="91"/>
        <v>0.80018884456731787</v>
      </c>
      <c r="AM125">
        <f t="shared" si="92"/>
        <v>7024.1659181036193</v>
      </c>
      <c r="AO125">
        <f t="shared" si="75"/>
        <v>-174.44745387377952</v>
      </c>
      <c r="AP125" s="1">
        <f t="shared" si="102"/>
        <v>-172.4085</v>
      </c>
      <c r="AQ125" s="1">
        <f t="shared" si="93"/>
        <v>4.1573328994005072</v>
      </c>
      <c r="AS125">
        <f t="shared" si="103"/>
        <v>1.4357815133644405</v>
      </c>
      <c r="AT125" s="1">
        <f t="shared" si="73"/>
        <v>1.419</v>
      </c>
      <c r="AV125">
        <f t="shared" si="94"/>
        <v>1.4357815133644405</v>
      </c>
      <c r="AW125">
        <f t="shared" si="94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5"/>
        <v>323.14999999999998</v>
      </c>
      <c r="E126">
        <v>110.98</v>
      </c>
      <c r="F126">
        <f t="shared" si="96"/>
        <v>277.45</v>
      </c>
      <c r="G126" s="1">
        <v>1.7999999999999999E-2</v>
      </c>
      <c r="H126">
        <f t="shared" ref="H126:H163" si="104">1/D126</f>
        <v>3.0945381401825778E-3</v>
      </c>
      <c r="I126">
        <f t="shared" ref="I126:I163" si="105">LN(D126)</f>
        <v>5.7781166117089047</v>
      </c>
      <c r="K126">
        <f t="shared" si="97"/>
        <v>45</v>
      </c>
      <c r="L126" s="1">
        <f t="shared" si="98"/>
        <v>7.5</v>
      </c>
      <c r="M126" s="1">
        <f t="shared" ref="M126:M163" si="106">POWER(L126,0.5)</f>
        <v>2.7386127875258306</v>
      </c>
      <c r="N126" s="1">
        <v>0.2</v>
      </c>
      <c r="O126" s="1">
        <f t="shared" ref="O126:O163" si="107">1 + (N126*M126)</f>
        <v>1.5477225575051663</v>
      </c>
      <c r="P126" s="1">
        <f t="shared" ref="P126:P163" si="108">LN(O126)</f>
        <v>0.43678453268671041</v>
      </c>
      <c r="Q126" s="1">
        <f t="shared" ref="Q126:Q163" si="109">L126*P126</f>
        <v>3.2758839951503282</v>
      </c>
      <c r="R126" s="1">
        <f t="shared" si="99"/>
        <v>-135</v>
      </c>
      <c r="S126" s="1">
        <f t="shared" ref="S126:S163" si="110">Q126*R126</f>
        <v>-442.24433934529429</v>
      </c>
      <c r="U126">
        <f t="shared" ref="U126:U163" si="111">POWER(L126, -0.5)</f>
        <v>0.36514837167011072</v>
      </c>
      <c r="V126">
        <f t="shared" ref="V126:V163" si="112">2*O126</f>
        <v>3.0954451150103326</v>
      </c>
      <c r="W126">
        <f t="shared" ref="W126:W163" si="113">(U126/V126)*(1+(2*K126))</f>
        <v>10.734644158557197</v>
      </c>
      <c r="Y126">
        <f t="shared" ref="Y126:Y163" si="114">1-AC126</f>
        <v>0.7828095033073702</v>
      </c>
      <c r="Z126">
        <f t="shared" ref="Z126:Z163" si="115">LN(Y126)</f>
        <v>-0.24486590338652542</v>
      </c>
      <c r="AB126">
        <f t="shared" si="100"/>
        <v>-176616.05940198895</v>
      </c>
      <c r="AC126">
        <f t="shared" ref="AC126:AC162" si="116">F126/(1000+F126)</f>
        <v>0.21719049669262983</v>
      </c>
      <c r="AD126">
        <f t="shared" ref="AD126:AD163" si="117">AC126*AC126</f>
        <v>4.7171711853591244E-2</v>
      </c>
      <c r="AE126">
        <f t="shared" ref="AE126:AE163" si="118">AB126*AD126</f>
        <v>-8331.2818628273781</v>
      </c>
      <c r="AJ126">
        <f t="shared" si="101"/>
        <v>218845.69876186518</v>
      </c>
      <c r="AK126">
        <f t="shared" ref="AK126:AK163" si="119">AD126</f>
        <v>4.7171711853591244E-2</v>
      </c>
      <c r="AL126">
        <f t="shared" ref="AL126:AL163" si="120">1-AC126</f>
        <v>0.7828095033073702</v>
      </c>
      <c r="AM126">
        <f t="shared" ref="AM126:AM163" si="121">AJ126*AK126*AL126</f>
        <v>8081.1978882872399</v>
      </c>
      <c r="AO126">
        <f t="shared" ref="AO126:AO162" si="122">(S126-W126)+Z126-AE126-AM126</f>
        <v>-203.13987486709993</v>
      </c>
      <c r="AP126" s="1">
        <f t="shared" si="102"/>
        <v>-203.44499999999999</v>
      </c>
      <c r="AQ126" s="1">
        <f t="shared" ref="AQ126:AQ164" si="123">(AP126-AO126)^2</f>
        <v>9.3101346727278836E-2</v>
      </c>
      <c r="AS126">
        <f t="shared" si="103"/>
        <v>1.5047398138303698</v>
      </c>
      <c r="AT126" s="1">
        <f t="shared" si="73"/>
        <v>1.5069999999999999</v>
      </c>
      <c r="AV126">
        <f t="shared" ref="AV126:AW163" si="124">AS126</f>
        <v>1.5047398138303698</v>
      </c>
      <c r="AW126">
        <f t="shared" si="124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5"/>
        <v>323.14999999999998</v>
      </c>
      <c r="E127">
        <v>110.98</v>
      </c>
      <c r="F127">
        <f t="shared" si="96"/>
        <v>305.19499999999999</v>
      </c>
      <c r="G127" s="1">
        <v>1.7999999999999999E-2</v>
      </c>
      <c r="H127">
        <f t="shared" si="104"/>
        <v>3.0945381401825778E-3</v>
      </c>
      <c r="I127">
        <f t="shared" si="105"/>
        <v>5.7781166117089047</v>
      </c>
      <c r="K127">
        <f t="shared" si="97"/>
        <v>49.5</v>
      </c>
      <c r="L127" s="1">
        <f t="shared" si="98"/>
        <v>8.25</v>
      </c>
      <c r="M127" s="1">
        <f t="shared" si="106"/>
        <v>2.8722813232690143</v>
      </c>
      <c r="N127" s="1">
        <v>0.2</v>
      </c>
      <c r="O127" s="1">
        <f t="shared" si="107"/>
        <v>1.574456264653803</v>
      </c>
      <c r="P127" s="1">
        <f t="shared" si="108"/>
        <v>0.45390998388118231</v>
      </c>
      <c r="Q127" s="1">
        <f t="shared" si="109"/>
        <v>3.744757367019754</v>
      </c>
      <c r="R127" s="1">
        <f t="shared" si="99"/>
        <v>-148.5</v>
      </c>
      <c r="S127" s="1">
        <f t="shared" si="110"/>
        <v>-556.09646900243342</v>
      </c>
      <c r="U127">
        <f t="shared" si="111"/>
        <v>0.3481553119113957</v>
      </c>
      <c r="V127">
        <f t="shared" si="112"/>
        <v>3.1489125293076059</v>
      </c>
      <c r="W127">
        <f t="shared" si="113"/>
        <v>11.056366560551917</v>
      </c>
      <c r="Y127">
        <f t="shared" si="114"/>
        <v>0.76616903987526763</v>
      </c>
      <c r="Z127">
        <f t="shared" si="115"/>
        <v>-0.26635245489916687</v>
      </c>
      <c r="AB127">
        <f t="shared" si="100"/>
        <v>-172982.79278735502</v>
      </c>
      <c r="AC127">
        <f t="shared" si="116"/>
        <v>0.23383096012473231</v>
      </c>
      <c r="AD127">
        <f t="shared" si="117"/>
        <v>5.4676917912854152E-2</v>
      </c>
      <c r="AE127">
        <f t="shared" si="118"/>
        <v>-9458.1659615704702</v>
      </c>
      <c r="AJ127">
        <f t="shared" si="101"/>
        <v>217826.28430094779</v>
      </c>
      <c r="AK127">
        <f t="shared" si="119"/>
        <v>5.4676917912854152E-2</v>
      </c>
      <c r="AL127">
        <f t="shared" si="120"/>
        <v>0.76616903987526763</v>
      </c>
      <c r="AM127">
        <f t="shared" si="121"/>
        <v>9125.1267940690486</v>
      </c>
      <c r="AO127">
        <f t="shared" si="122"/>
        <v>-234.38002051646254</v>
      </c>
      <c r="AP127" s="1">
        <f t="shared" si="102"/>
        <v>-237.303</v>
      </c>
      <c r="AQ127" s="1">
        <f t="shared" si="123"/>
        <v>8.5438090611809194</v>
      </c>
      <c r="AS127">
        <f t="shared" si="103"/>
        <v>1.5783166364744952</v>
      </c>
      <c r="AT127" s="1">
        <f t="shared" si="73"/>
        <v>1.5980000000000001</v>
      </c>
      <c r="AV127">
        <f t="shared" si="124"/>
        <v>1.5783166364744952</v>
      </c>
      <c r="AW127">
        <f t="shared" si="124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5"/>
        <v>323.14999999999998</v>
      </c>
      <c r="E128">
        <v>110.98</v>
      </c>
      <c r="F128">
        <f t="shared" si="96"/>
        <v>332.94</v>
      </c>
      <c r="G128" s="1">
        <v>1.7999999999999999E-2</v>
      </c>
      <c r="H128">
        <f t="shared" si="104"/>
        <v>3.0945381401825778E-3</v>
      </c>
      <c r="I128">
        <f t="shared" si="105"/>
        <v>5.7781166117089047</v>
      </c>
      <c r="K128">
        <f t="shared" si="97"/>
        <v>54</v>
      </c>
      <c r="L128" s="1">
        <f t="shared" si="98"/>
        <v>9</v>
      </c>
      <c r="M128" s="1">
        <f t="shared" si="106"/>
        <v>3</v>
      </c>
      <c r="N128" s="1">
        <v>0.2</v>
      </c>
      <c r="O128" s="1">
        <f t="shared" si="107"/>
        <v>1.6</v>
      </c>
      <c r="P128" s="1">
        <f t="shared" si="108"/>
        <v>0.47000362924573563</v>
      </c>
      <c r="Q128" s="1">
        <f t="shared" si="109"/>
        <v>4.2300326632116203</v>
      </c>
      <c r="R128" s="1">
        <f t="shared" si="99"/>
        <v>-162</v>
      </c>
      <c r="S128" s="1">
        <f t="shared" si="110"/>
        <v>-685.26529144028245</v>
      </c>
      <c r="U128">
        <f t="shared" si="111"/>
        <v>0.33333333333333331</v>
      </c>
      <c r="V128">
        <f t="shared" si="112"/>
        <v>3.2</v>
      </c>
      <c r="W128">
        <f t="shared" si="113"/>
        <v>11.354166666666666</v>
      </c>
      <c r="Y128">
        <f t="shared" si="114"/>
        <v>0.75022131528800995</v>
      </c>
      <c r="Z128">
        <f t="shared" si="115"/>
        <v>-0.2873870289307216</v>
      </c>
      <c r="AB128">
        <f t="shared" si="100"/>
        <v>-169516.99573243162</v>
      </c>
      <c r="AC128">
        <f t="shared" si="116"/>
        <v>0.24977868471199002</v>
      </c>
      <c r="AD128">
        <f t="shared" si="117"/>
        <v>6.2389391336451716E-2</v>
      </c>
      <c r="AE128">
        <f t="shared" si="118"/>
        <v>-10576.062184930292</v>
      </c>
      <c r="AJ128">
        <f t="shared" si="101"/>
        <v>216812.404767942</v>
      </c>
      <c r="AK128">
        <f t="shared" si="119"/>
        <v>6.2389391336451716E-2</v>
      </c>
      <c r="AL128">
        <f t="shared" si="120"/>
        <v>0.75022131528800995</v>
      </c>
      <c r="AM128">
        <f t="shared" si="121"/>
        <v>10148.089162051032</v>
      </c>
      <c r="AO128">
        <f t="shared" si="122"/>
        <v>-268.93382225662026</v>
      </c>
      <c r="AP128" s="1">
        <f t="shared" si="102"/>
        <v>-273.78000000000003</v>
      </c>
      <c r="AQ128" s="1">
        <f t="shared" si="123"/>
        <v>23.485438720429432</v>
      </c>
      <c r="AS128">
        <f t="shared" si="103"/>
        <v>1.66008532257173</v>
      </c>
      <c r="AT128" s="1">
        <f t="shared" si="73"/>
        <v>1.69</v>
      </c>
      <c r="AV128">
        <f t="shared" si="124"/>
        <v>1.66008532257173</v>
      </c>
      <c r="AW128">
        <f t="shared" si="124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5"/>
        <v>323.14999999999998</v>
      </c>
      <c r="E129">
        <v>110.98</v>
      </c>
      <c r="F129">
        <f t="shared" si="96"/>
        <v>360.685</v>
      </c>
      <c r="G129" s="1">
        <v>1.7999999999999999E-2</v>
      </c>
      <c r="H129">
        <f t="shared" si="104"/>
        <v>3.0945381401825778E-3</v>
      </c>
      <c r="I129">
        <f t="shared" si="105"/>
        <v>5.7781166117089047</v>
      </c>
      <c r="K129">
        <f t="shared" si="97"/>
        <v>58.5</v>
      </c>
      <c r="L129" s="1">
        <f t="shared" si="98"/>
        <v>9.75</v>
      </c>
      <c r="M129" s="1">
        <f t="shared" si="106"/>
        <v>3.1224989991991992</v>
      </c>
      <c r="N129" s="1">
        <v>0.2</v>
      </c>
      <c r="O129" s="1">
        <f t="shared" si="107"/>
        <v>1.6244997998398398</v>
      </c>
      <c r="P129" s="1">
        <f t="shared" si="108"/>
        <v>0.48519995291361534</v>
      </c>
      <c r="Q129" s="1">
        <f t="shared" si="109"/>
        <v>4.7306995409077492</v>
      </c>
      <c r="R129" s="1">
        <f t="shared" si="99"/>
        <v>-175.5</v>
      </c>
      <c r="S129" s="1">
        <f t="shared" si="110"/>
        <v>-830.23776942930999</v>
      </c>
      <c r="U129">
        <f t="shared" si="111"/>
        <v>0.32025630761017426</v>
      </c>
      <c r="V129">
        <f t="shared" si="112"/>
        <v>3.2489995996796797</v>
      </c>
      <c r="W129">
        <f t="shared" si="113"/>
        <v>11.631347785246362</v>
      </c>
      <c r="Y129">
        <f t="shared" si="114"/>
        <v>0.7349239537438863</v>
      </c>
      <c r="Z129">
        <f t="shared" si="115"/>
        <v>-0.3079882494161319</v>
      </c>
      <c r="AB129">
        <f t="shared" si="100"/>
        <v>-166207.99380647717</v>
      </c>
      <c r="AC129">
        <f t="shared" si="116"/>
        <v>0.26507604625611364</v>
      </c>
      <c r="AD129">
        <f t="shared" si="117"/>
        <v>7.0265310298773295E-2</v>
      </c>
      <c r="AE129">
        <f t="shared" si="118"/>
        <v>-11678.656258948708</v>
      </c>
      <c r="AJ129">
        <f t="shared" si="101"/>
        <v>215805.932966338</v>
      </c>
      <c r="AK129">
        <f t="shared" si="119"/>
        <v>7.0265310298773295E-2</v>
      </c>
      <c r="AL129">
        <f t="shared" si="120"/>
        <v>0.7349239537438863</v>
      </c>
      <c r="AM129">
        <f t="shared" si="121"/>
        <v>11144.144930087425</v>
      </c>
      <c r="AO129">
        <f t="shared" si="122"/>
        <v>-307.66577660268922</v>
      </c>
      <c r="AP129" s="1">
        <f t="shared" si="102"/>
        <v>-312.74099999999999</v>
      </c>
      <c r="AQ129" s="1">
        <f t="shared" si="123"/>
        <v>25.757892532610622</v>
      </c>
      <c r="AS129">
        <f t="shared" si="103"/>
        <v>1.7530813481634713</v>
      </c>
      <c r="AT129" s="1">
        <f t="shared" si="73"/>
        <v>1.782</v>
      </c>
      <c r="AV129">
        <f t="shared" si="124"/>
        <v>1.7530813481634713</v>
      </c>
      <c r="AW129">
        <f t="shared" si="124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5"/>
        <v>323.14999999999998</v>
      </c>
      <c r="E130">
        <v>110.98</v>
      </c>
      <c r="F130">
        <f t="shared" si="96"/>
        <v>388.43</v>
      </c>
      <c r="G130" s="1">
        <v>1.7999999999999999E-2</v>
      </c>
      <c r="H130">
        <f t="shared" si="104"/>
        <v>3.0945381401825778E-3</v>
      </c>
      <c r="I130">
        <f t="shared" si="105"/>
        <v>5.7781166117089047</v>
      </c>
      <c r="K130">
        <f t="shared" si="97"/>
        <v>63</v>
      </c>
      <c r="L130" s="1">
        <f t="shared" si="98"/>
        <v>10.5</v>
      </c>
      <c r="M130" s="1">
        <f t="shared" si="106"/>
        <v>3.2403703492039302</v>
      </c>
      <c r="N130" s="1">
        <v>0.2</v>
      </c>
      <c r="O130" s="1">
        <f t="shared" si="107"/>
        <v>1.6480740698407861</v>
      </c>
      <c r="P130" s="1">
        <f t="shared" si="108"/>
        <v>0.49960737576900971</v>
      </c>
      <c r="Q130" s="1">
        <f t="shared" si="109"/>
        <v>5.2458774455746022</v>
      </c>
      <c r="R130" s="1">
        <f t="shared" si="99"/>
        <v>-189</v>
      </c>
      <c r="S130" s="1">
        <f t="shared" si="110"/>
        <v>-991.47083721359979</v>
      </c>
      <c r="U130">
        <f t="shared" si="111"/>
        <v>0.30860669992418382</v>
      </c>
      <c r="V130">
        <f t="shared" si="112"/>
        <v>3.2961481396815722</v>
      </c>
      <c r="W130">
        <f t="shared" si="113"/>
        <v>11.890561112389092</v>
      </c>
      <c r="Y130">
        <f t="shared" si="114"/>
        <v>0.72023796662417261</v>
      </c>
      <c r="Z130">
        <f t="shared" si="115"/>
        <v>-0.32817361237793047</v>
      </c>
      <c r="AB130">
        <f t="shared" si="100"/>
        <v>-163045.95790949452</v>
      </c>
      <c r="AC130">
        <f t="shared" si="116"/>
        <v>0.27976203337582739</v>
      </c>
      <c r="AD130">
        <f t="shared" si="117"/>
        <v>7.8266795318577553E-2</v>
      </c>
      <c r="AE130">
        <f t="shared" si="118"/>
        <v>-12761.084615223819</v>
      </c>
      <c r="AJ130">
        <f t="shared" si="101"/>
        <v>214808.41877461303</v>
      </c>
      <c r="AK130">
        <f t="shared" si="119"/>
        <v>7.8266795318577553E-2</v>
      </c>
      <c r="AL130">
        <f t="shared" si="120"/>
        <v>0.72023796662417261</v>
      </c>
      <c r="AM130">
        <f t="shared" si="121"/>
        <v>12108.904694467801</v>
      </c>
      <c r="AO130">
        <f t="shared" si="122"/>
        <v>-351.50965118234853</v>
      </c>
      <c r="AP130" s="1">
        <f t="shared" si="102"/>
        <v>-354.375</v>
      </c>
      <c r="AQ130" s="1">
        <f t="shared" si="123"/>
        <v>8.2102238468166515</v>
      </c>
      <c r="AS130">
        <f t="shared" si="103"/>
        <v>1.8598394242452303</v>
      </c>
      <c r="AT130" s="1">
        <f t="shared" si="73"/>
        <v>1.875</v>
      </c>
      <c r="AV130">
        <f t="shared" si="124"/>
        <v>1.8598394242452303</v>
      </c>
      <c r="AW130">
        <f t="shared" si="124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5"/>
        <v>323.14999999999998</v>
      </c>
      <c r="E131">
        <v>110.98</v>
      </c>
      <c r="F131">
        <f t="shared" si="96"/>
        <v>416.17500000000001</v>
      </c>
      <c r="G131" s="1">
        <v>1.7999999999999999E-2</v>
      </c>
      <c r="H131">
        <f t="shared" si="104"/>
        <v>3.0945381401825778E-3</v>
      </c>
      <c r="I131">
        <f t="shared" si="105"/>
        <v>5.7781166117089047</v>
      </c>
      <c r="K131">
        <f t="shared" si="97"/>
        <v>67.5</v>
      </c>
      <c r="L131" s="1">
        <f t="shared" si="98"/>
        <v>11.25</v>
      </c>
      <c r="M131" s="1">
        <f t="shared" si="106"/>
        <v>3.3541019662496847</v>
      </c>
      <c r="N131" s="1">
        <v>0.2</v>
      </c>
      <c r="O131" s="1">
        <f t="shared" si="107"/>
        <v>1.670820393249937</v>
      </c>
      <c r="P131" s="1">
        <f t="shared" si="108"/>
        <v>0.51331475924627068</v>
      </c>
      <c r="Q131" s="1">
        <f t="shared" si="109"/>
        <v>5.7747910415205448</v>
      </c>
      <c r="R131" s="1">
        <f t="shared" si="99"/>
        <v>-202.5</v>
      </c>
      <c r="S131" s="1">
        <f t="shared" si="110"/>
        <v>-1169.3951859079102</v>
      </c>
      <c r="U131">
        <f t="shared" si="111"/>
        <v>0.29814239699997197</v>
      </c>
      <c r="V131">
        <f t="shared" si="112"/>
        <v>3.3416407864998741</v>
      </c>
      <c r="W131">
        <f t="shared" si="113"/>
        <v>12.133969083632897</v>
      </c>
      <c r="Y131">
        <f t="shared" si="114"/>
        <v>0.70612742069306411</v>
      </c>
      <c r="Z131">
        <f t="shared" si="115"/>
        <v>-0.34795957520583476</v>
      </c>
      <c r="AB131">
        <f t="shared" si="100"/>
        <v>-160021.82614006929</v>
      </c>
      <c r="AC131">
        <f t="shared" si="116"/>
        <v>0.29387257930693594</v>
      </c>
      <c r="AD131">
        <f t="shared" si="117"/>
        <v>8.636109286851136E-2</v>
      </c>
      <c r="AE131">
        <f t="shared" si="118"/>
        <v>-13819.659788271303</v>
      </c>
      <c r="AJ131">
        <f t="shared" si="101"/>
        <v>213821.13741571174</v>
      </c>
      <c r="AK131">
        <f t="shared" si="119"/>
        <v>8.636109286851136E-2</v>
      </c>
      <c r="AL131">
        <f t="shared" si="120"/>
        <v>0.70612742069306411</v>
      </c>
      <c r="AM131">
        <f t="shared" si="121"/>
        <v>13039.22686504776</v>
      </c>
      <c r="AO131">
        <f t="shared" si="122"/>
        <v>-401.4441913432056</v>
      </c>
      <c r="AP131" s="1">
        <f t="shared" si="102"/>
        <v>-398.3175</v>
      </c>
      <c r="AQ131" s="1">
        <f t="shared" si="123"/>
        <v>9.7761987556768837</v>
      </c>
      <c r="AS131">
        <f t="shared" si="103"/>
        <v>1.9824404510775586</v>
      </c>
      <c r="AT131" s="1">
        <f t="shared" si="73"/>
        <v>1.9670000000000001</v>
      </c>
      <c r="AV131">
        <f t="shared" si="124"/>
        <v>1.9824404510775586</v>
      </c>
      <c r="AW131">
        <f t="shared" si="124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5"/>
        <v>333.15</v>
      </c>
      <c r="E132">
        <v>110.98</v>
      </c>
      <c r="F132">
        <f t="shared" si="96"/>
        <v>22.196000000000002</v>
      </c>
      <c r="G132" s="1">
        <v>1.7999999999999999E-2</v>
      </c>
      <c r="H132">
        <f t="shared" si="104"/>
        <v>3.0016509079993999E-3</v>
      </c>
      <c r="I132">
        <f t="shared" si="105"/>
        <v>5.8085928390085462</v>
      </c>
      <c r="K132">
        <f t="shared" si="97"/>
        <v>3.6</v>
      </c>
      <c r="L132" s="1">
        <f t="shared" si="98"/>
        <v>0.60000000000000009</v>
      </c>
      <c r="M132" s="1">
        <f t="shared" si="106"/>
        <v>0.7745966692414834</v>
      </c>
      <c r="N132" s="1">
        <v>0.2</v>
      </c>
      <c r="O132" s="1">
        <f t="shared" si="107"/>
        <v>1.1549193338482966</v>
      </c>
      <c r="P132" s="1">
        <f t="shared" si="108"/>
        <v>0.14403050071078732</v>
      </c>
      <c r="Q132" s="1">
        <f t="shared" si="109"/>
        <v>8.6418300426472403E-2</v>
      </c>
      <c r="R132" s="1">
        <f t="shared" si="99"/>
        <v>-10.8</v>
      </c>
      <c r="S132" s="1">
        <f t="shared" si="110"/>
        <v>-0.93331764460590205</v>
      </c>
      <c r="U132">
        <f t="shared" si="111"/>
        <v>1.2909944487358056</v>
      </c>
      <c r="V132">
        <f t="shared" si="112"/>
        <v>2.3098386676965932</v>
      </c>
      <c r="W132">
        <f t="shared" si="113"/>
        <v>4.5830709424352492</v>
      </c>
      <c r="Y132">
        <f t="shared" si="114"/>
        <v>0.97828596472692131</v>
      </c>
      <c r="Z132">
        <f t="shared" si="115"/>
        <v>-2.1953254215839504E-2</v>
      </c>
      <c r="AB132">
        <f t="shared" si="100"/>
        <v>-221565.68513865588</v>
      </c>
      <c r="AC132">
        <f t="shared" si="116"/>
        <v>2.1714035273078747E-2</v>
      </c>
      <c r="AD132">
        <f t="shared" si="117"/>
        <v>4.71499327840508E-4</v>
      </c>
      <c r="AE132">
        <f t="shared" si="118"/>
        <v>-104.46807161539789</v>
      </c>
      <c r="AJ132">
        <f t="shared" si="101"/>
        <v>229046.63532370763</v>
      </c>
      <c r="AK132">
        <f t="shared" si="119"/>
        <v>4.71499327840508E-4</v>
      </c>
      <c r="AL132">
        <f t="shared" si="120"/>
        <v>0.97828596472692131</v>
      </c>
      <c r="AM132">
        <f t="shared" si="121"/>
        <v>105.65032009444188</v>
      </c>
      <c r="AO132">
        <f t="shared" si="122"/>
        <v>-6.7205903203009854</v>
      </c>
      <c r="AP132" s="1">
        <f t="shared" si="102"/>
        <v>-9.1238399999999995</v>
      </c>
      <c r="AQ132" s="1">
        <f t="shared" si="123"/>
        <v>5.7756090229734145</v>
      </c>
      <c r="AS132">
        <f t="shared" si="103"/>
        <v>0.62227688150935045</v>
      </c>
      <c r="AT132" s="1">
        <f t="shared" si="73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5"/>
        <v>333.15</v>
      </c>
      <c r="E133">
        <v>110.98</v>
      </c>
      <c r="F133">
        <f t="shared" si="96"/>
        <v>33.293999999999997</v>
      </c>
      <c r="G133" s="1">
        <v>1.7999999999999999E-2</v>
      </c>
      <c r="H133">
        <f t="shared" si="104"/>
        <v>3.0016509079993999E-3</v>
      </c>
      <c r="I133">
        <f t="shared" si="105"/>
        <v>5.8085928390085462</v>
      </c>
      <c r="K133">
        <f t="shared" si="97"/>
        <v>5.3999999999999995</v>
      </c>
      <c r="L133" s="1">
        <f t="shared" si="98"/>
        <v>0.89999999999999991</v>
      </c>
      <c r="M133" s="1">
        <f t="shared" si="106"/>
        <v>0.94868329805051377</v>
      </c>
      <c r="N133" s="1">
        <v>0.2</v>
      </c>
      <c r="O133" s="1">
        <f t="shared" si="107"/>
        <v>1.1897366596101029</v>
      </c>
      <c r="P133" s="1">
        <f t="shared" si="108"/>
        <v>0.17373198818891761</v>
      </c>
      <c r="Q133" s="1">
        <f t="shared" si="109"/>
        <v>0.15635878937002584</v>
      </c>
      <c r="R133" s="1">
        <f t="shared" si="99"/>
        <v>-16.2</v>
      </c>
      <c r="S133" s="1">
        <f t="shared" si="110"/>
        <v>-2.5330123877944186</v>
      </c>
      <c r="U133">
        <f t="shared" si="111"/>
        <v>1.0540925533894598</v>
      </c>
      <c r="V133">
        <f t="shared" si="112"/>
        <v>2.3794733192202058</v>
      </c>
      <c r="W133">
        <f t="shared" si="113"/>
        <v>5.2273299429437881</v>
      </c>
      <c r="Y133">
        <f t="shared" si="114"/>
        <v>0.96777877351460473</v>
      </c>
      <c r="Z133">
        <f t="shared" si="115"/>
        <v>-3.2751757582389782E-2</v>
      </c>
      <c r="AB133">
        <f t="shared" si="100"/>
        <v>-219160.84177495952</v>
      </c>
      <c r="AC133">
        <f t="shared" si="116"/>
        <v>3.2221226485395243E-2</v>
      </c>
      <c r="AD133">
        <f t="shared" si="117"/>
        <v>1.0382074362231359E-3</v>
      </c>
      <c r="AE133">
        <f t="shared" si="118"/>
        <v>-227.53441565968507</v>
      </c>
      <c r="AJ133">
        <f t="shared" si="101"/>
        <v>228702.5730608103</v>
      </c>
      <c r="AK133">
        <f t="shared" si="119"/>
        <v>1.0382074362231359E-3</v>
      </c>
      <c r="AL133">
        <f t="shared" si="120"/>
        <v>0.96777877351460473</v>
      </c>
      <c r="AM133">
        <f t="shared" si="121"/>
        <v>229.79008107576189</v>
      </c>
      <c r="AO133">
        <f t="shared" si="122"/>
        <v>-10.048759504397424</v>
      </c>
      <c r="AP133" s="1">
        <f t="shared" si="102"/>
        <v>-13.901219999999999</v>
      </c>
      <c r="AQ133" s="1">
        <f t="shared" si="123"/>
        <v>14.841451870178435</v>
      </c>
      <c r="AS133">
        <f t="shared" si="103"/>
        <v>0.62029379656774219</v>
      </c>
      <c r="AT133" s="1">
        <f t="shared" si="73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5"/>
        <v>333.15</v>
      </c>
      <c r="E134">
        <v>110.98</v>
      </c>
      <c r="F134">
        <f t="shared" si="96"/>
        <v>44.392000000000003</v>
      </c>
      <c r="G134" s="1">
        <v>1.7999999999999999E-2</v>
      </c>
      <c r="H134">
        <f t="shared" si="104"/>
        <v>3.0016509079993999E-3</v>
      </c>
      <c r="I134">
        <f t="shared" si="105"/>
        <v>5.8085928390085462</v>
      </c>
      <c r="K134">
        <f t="shared" si="97"/>
        <v>7.2</v>
      </c>
      <c r="L134" s="1">
        <f t="shared" si="98"/>
        <v>1.2000000000000002</v>
      </c>
      <c r="M134" s="1">
        <f t="shared" si="106"/>
        <v>1.0954451150103324</v>
      </c>
      <c r="N134" s="1">
        <v>0.2</v>
      </c>
      <c r="O134" s="1">
        <f t="shared" si="107"/>
        <v>1.2190890230020666</v>
      </c>
      <c r="P134" s="1">
        <f t="shared" si="108"/>
        <v>0.19810387736670676</v>
      </c>
      <c r="Q134" s="1">
        <f t="shared" si="109"/>
        <v>0.23772465284004815</v>
      </c>
      <c r="R134" s="1">
        <f t="shared" si="99"/>
        <v>-21.6</v>
      </c>
      <c r="S134" s="1">
        <f t="shared" si="110"/>
        <v>-5.1348525013450406</v>
      </c>
      <c r="U134">
        <f t="shared" si="111"/>
        <v>0.91287092917527679</v>
      </c>
      <c r="V134">
        <f t="shared" si="112"/>
        <v>2.4381780460041331</v>
      </c>
      <c r="W134">
        <f t="shared" si="113"/>
        <v>5.7658678095059148</v>
      </c>
      <c r="Y134">
        <f t="shared" si="114"/>
        <v>0.95749488697730356</v>
      </c>
      <c r="Z134">
        <f t="shared" si="115"/>
        <v>-4.3434897913078224E-2</v>
      </c>
      <c r="AB134">
        <f t="shared" si="100"/>
        <v>-216810.68913417324</v>
      </c>
      <c r="AC134">
        <f t="shared" si="116"/>
        <v>4.250511302269646E-2</v>
      </c>
      <c r="AD134">
        <f t="shared" si="117"/>
        <v>1.8066846330722002E-3</v>
      </c>
      <c r="AE134">
        <f t="shared" si="118"/>
        <v>-391.70854034450463</v>
      </c>
      <c r="AJ134">
        <f t="shared" si="101"/>
        <v>228350.19207414068</v>
      </c>
      <c r="AK134">
        <f t="shared" si="119"/>
        <v>1.8066846330722002E-3</v>
      </c>
      <c r="AL134">
        <f t="shared" si="120"/>
        <v>0.95749488697730356</v>
      </c>
      <c r="AM134">
        <f t="shared" si="121"/>
        <v>395.02101029061436</v>
      </c>
      <c r="AO134">
        <f t="shared" si="122"/>
        <v>-14.256625154873745</v>
      </c>
      <c r="AP134" s="1">
        <f t="shared" si="102"/>
        <v>-18.900000000000002</v>
      </c>
      <c r="AQ134" s="1">
        <f t="shared" si="123"/>
        <v>21.560929952351287</v>
      </c>
      <c r="AS134">
        <f t="shared" si="103"/>
        <v>0.66002894235526599</v>
      </c>
      <c r="AT134" s="1">
        <f t="shared" si="73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5">273.15+B135</f>
        <v>333.15</v>
      </c>
      <c r="E135">
        <v>110.98</v>
      </c>
      <c r="F135">
        <f t="shared" ref="F135:F166" si="126">E135*A135</f>
        <v>55.49</v>
      </c>
      <c r="G135" s="1">
        <v>1.7999999999999999E-2</v>
      </c>
      <c r="H135">
        <f t="shared" si="104"/>
        <v>3.0016509079993999E-3</v>
      </c>
      <c r="I135">
        <f t="shared" si="105"/>
        <v>5.8085928390085462</v>
      </c>
      <c r="K135">
        <f t="shared" ref="K135:K166" si="127">18*A135</f>
        <v>9</v>
      </c>
      <c r="L135" s="1">
        <f t="shared" ref="L135:L166" si="128">A135*3</f>
        <v>1.5</v>
      </c>
      <c r="M135" s="1">
        <f t="shared" si="106"/>
        <v>1.2247448713915889</v>
      </c>
      <c r="N135" s="1">
        <v>0.2</v>
      </c>
      <c r="O135" s="1">
        <f t="shared" si="107"/>
        <v>1.2449489742783177</v>
      </c>
      <c r="P135" s="1">
        <f t="shared" si="108"/>
        <v>0.21909454456137531</v>
      </c>
      <c r="Q135" s="1">
        <f t="shared" si="109"/>
        <v>0.32864181684206295</v>
      </c>
      <c r="R135" s="1">
        <f t="shared" ref="R135:R166" si="129" xml:space="preserve"> -$N$2 * K135</f>
        <v>-27</v>
      </c>
      <c r="S135" s="1">
        <f t="shared" si="110"/>
        <v>-8.8733290547357004</v>
      </c>
      <c r="U135">
        <f t="shared" si="111"/>
        <v>0.81649658092772615</v>
      </c>
      <c r="V135">
        <f t="shared" si="112"/>
        <v>2.4898979485566355</v>
      </c>
      <c r="W135">
        <f t="shared" si="113"/>
        <v>6.2305505519291478</v>
      </c>
      <c r="Y135">
        <f t="shared" si="114"/>
        <v>0.94742726127201582</v>
      </c>
      <c r="Z135">
        <f t="shared" si="115"/>
        <v>-5.4005114078506188E-2</v>
      </c>
      <c r="AB135">
        <f t="shared" ref="AB135:AB166" si="130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6"/>
        <v>5.257273872798416E-2</v>
      </c>
      <c r="AD135">
        <f t="shared" si="117"/>
        <v>2.7638928573608854E-3</v>
      </c>
      <c r="AE135">
        <f t="shared" si="118"/>
        <v>-592.89245305163195</v>
      </c>
      <c r="AJ135">
        <f t="shared" ref="AJ135:AJ166" si="131">($AH$12+($AH$13*H135)+($AH$14*I135)) + (2*($AH$15 + ($AH$16*H135) + ($AH$17*I135))*AC135) + (3*($AH$18 + ($AH$19*H135)+($AH$20*I135))*AD135)</f>
        <v>227990.24263865646</v>
      </c>
      <c r="AK135">
        <f t="shared" si="119"/>
        <v>2.7638928573608854E-3</v>
      </c>
      <c r="AL135">
        <f t="shared" si="120"/>
        <v>0.94742726127201582</v>
      </c>
      <c r="AM135">
        <f t="shared" si="121"/>
        <v>597.01238588424121</v>
      </c>
      <c r="AO135">
        <f t="shared" si="122"/>
        <v>-19.277817553352634</v>
      </c>
      <c r="AP135" s="1">
        <f t="shared" ref="AP135:AP166" si="132">-AT135*A135*18*$N$2</f>
        <v>-24.148800000000001</v>
      </c>
      <c r="AQ135" s="1">
        <f t="shared" si="123"/>
        <v>23.726469995546775</v>
      </c>
      <c r="AS135">
        <f t="shared" ref="AS135:AS166" si="133">-AO135/(A135*18*$N$2)</f>
        <v>0.71399324271676423</v>
      </c>
      <c r="AT135" s="1">
        <f t="shared" si="73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5"/>
        <v>333.15</v>
      </c>
      <c r="E136">
        <v>110.98</v>
      </c>
      <c r="F136">
        <f t="shared" si="126"/>
        <v>66.587999999999994</v>
      </c>
      <c r="G136" s="1">
        <v>1.7999999999999999E-2</v>
      </c>
      <c r="H136">
        <f t="shared" si="104"/>
        <v>3.0016509079993999E-3</v>
      </c>
      <c r="I136">
        <f t="shared" si="105"/>
        <v>5.8085928390085462</v>
      </c>
      <c r="K136">
        <f t="shared" si="127"/>
        <v>10.799999999999999</v>
      </c>
      <c r="L136" s="1">
        <f t="shared" si="128"/>
        <v>1.7999999999999998</v>
      </c>
      <c r="M136" s="1">
        <f t="shared" si="106"/>
        <v>1.3416407864998738</v>
      </c>
      <c r="N136" s="1">
        <v>0.2</v>
      </c>
      <c r="O136" s="1">
        <f t="shared" si="107"/>
        <v>1.2683281572999747</v>
      </c>
      <c r="P136" s="1">
        <f t="shared" si="108"/>
        <v>0.23769962166478761</v>
      </c>
      <c r="Q136" s="1">
        <f t="shared" si="109"/>
        <v>0.42785931899661767</v>
      </c>
      <c r="R136" s="1">
        <f t="shared" si="129"/>
        <v>-32.4</v>
      </c>
      <c r="S136" s="1">
        <f t="shared" si="110"/>
        <v>-13.862641935490412</v>
      </c>
      <c r="U136">
        <f t="shared" si="111"/>
        <v>0.7453559924999299</v>
      </c>
      <c r="V136">
        <f t="shared" si="112"/>
        <v>2.5366563145999494</v>
      </c>
      <c r="W136">
        <f t="shared" si="113"/>
        <v>6.6406494776392329</v>
      </c>
      <c r="Y136">
        <f t="shared" si="114"/>
        <v>0.93756914572449723</v>
      </c>
      <c r="Z136">
        <f t="shared" si="115"/>
        <v>-6.4464768417906146E-2</v>
      </c>
      <c r="AB136">
        <f t="shared" si="130"/>
        <v>-212267.78659871229</v>
      </c>
      <c r="AC136">
        <f t="shared" si="116"/>
        <v>6.2430854275502816E-2</v>
      </c>
      <c r="AD136">
        <f t="shared" si="117"/>
        <v>3.8976115655690682E-3</v>
      </c>
      <c r="AE136">
        <f t="shared" si="118"/>
        <v>-827.33738004488794</v>
      </c>
      <c r="AJ136">
        <f t="shared" si="131"/>
        <v>227623.42370821146</v>
      </c>
      <c r="AK136">
        <f t="shared" si="119"/>
        <v>3.8976115655690682E-3</v>
      </c>
      <c r="AL136">
        <f t="shared" si="120"/>
        <v>0.93756914572449723</v>
      </c>
      <c r="AM136">
        <f t="shared" si="121"/>
        <v>831.79980352259111</v>
      </c>
      <c r="AO136">
        <f t="shared" si="122"/>
        <v>-25.030179659250734</v>
      </c>
      <c r="AP136" s="1">
        <f t="shared" si="132"/>
        <v>-29.662199999999999</v>
      </c>
      <c r="AQ136" s="1">
        <f t="shared" si="123"/>
        <v>21.455612437114929</v>
      </c>
      <c r="AS136">
        <f t="shared" si="133"/>
        <v>0.77253640923613376</v>
      </c>
      <c r="AT136" s="1">
        <f t="shared" ref="AT136:AT173" si="134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5"/>
        <v>333.15</v>
      </c>
      <c r="E137">
        <v>110.98</v>
      </c>
      <c r="F137">
        <f t="shared" si="126"/>
        <v>77.685999999999993</v>
      </c>
      <c r="G137" s="1">
        <v>1.7999999999999999E-2</v>
      </c>
      <c r="H137">
        <f t="shared" si="104"/>
        <v>3.0016509079993999E-3</v>
      </c>
      <c r="I137">
        <f t="shared" si="105"/>
        <v>5.8085928390085462</v>
      </c>
      <c r="K137">
        <f t="shared" si="127"/>
        <v>12.6</v>
      </c>
      <c r="L137" s="1">
        <f t="shared" si="128"/>
        <v>2.0999999999999996</v>
      </c>
      <c r="M137" s="1">
        <f t="shared" si="106"/>
        <v>1.4491376746189437</v>
      </c>
      <c r="N137" s="1">
        <v>0.2</v>
      </c>
      <c r="O137" s="1">
        <f t="shared" si="107"/>
        <v>1.2898275349237887</v>
      </c>
      <c r="P137" s="1">
        <f t="shared" si="108"/>
        <v>0.25450851557823218</v>
      </c>
      <c r="Q137" s="1">
        <f t="shared" si="109"/>
        <v>0.53446788271428747</v>
      </c>
      <c r="R137" s="1">
        <f t="shared" si="129"/>
        <v>-37.799999999999997</v>
      </c>
      <c r="S137" s="1">
        <f t="shared" si="110"/>
        <v>-20.202885966600064</v>
      </c>
      <c r="U137">
        <f t="shared" si="111"/>
        <v>0.69006555934235425</v>
      </c>
      <c r="V137">
        <f t="shared" si="112"/>
        <v>2.5796550698475773</v>
      </c>
      <c r="W137">
        <f t="shared" si="113"/>
        <v>7.0085795058786466</v>
      </c>
      <c r="Y137">
        <f t="shared" si="114"/>
        <v>0.9279140677340153</v>
      </c>
      <c r="Z137">
        <f t="shared" si="115"/>
        <v>-7.4816149908080359E-2</v>
      </c>
      <c r="AB137">
        <f t="shared" si="130"/>
        <v>-210071.85457515987</v>
      </c>
      <c r="AC137">
        <f t="shared" si="116"/>
        <v>7.2085932265984712E-2</v>
      </c>
      <c r="AD137">
        <f t="shared" si="117"/>
        <v>5.1963816306561357E-3</v>
      </c>
      <c r="AE137">
        <f t="shared" si="118"/>
        <v>-1091.613526232228</v>
      </c>
      <c r="AJ137">
        <f t="shared" si="131"/>
        <v>227250.3865820728</v>
      </c>
      <c r="AK137">
        <f t="shared" si="119"/>
        <v>5.1963816306561357E-3</v>
      </c>
      <c r="AL137">
        <f t="shared" si="120"/>
        <v>0.9279140677340153</v>
      </c>
      <c r="AM137">
        <f t="shared" si="121"/>
        <v>1095.7549178467464</v>
      </c>
      <c r="AO137">
        <f t="shared" si="122"/>
        <v>-31.427673236905093</v>
      </c>
      <c r="AP137" s="1">
        <f t="shared" si="132"/>
        <v>-35.460180000000001</v>
      </c>
      <c r="AQ137" s="1">
        <f t="shared" si="123"/>
        <v>16.261110794406171</v>
      </c>
      <c r="AS137">
        <f t="shared" si="133"/>
        <v>0.83141992690225119</v>
      </c>
      <c r="AT137" s="1">
        <f t="shared" si="134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5"/>
        <v>333.15</v>
      </c>
      <c r="E138">
        <v>110.98</v>
      </c>
      <c r="F138">
        <f t="shared" si="126"/>
        <v>88.784000000000006</v>
      </c>
      <c r="G138" s="1">
        <v>1.7999999999999999E-2</v>
      </c>
      <c r="H138">
        <f t="shared" si="104"/>
        <v>3.0016509079993999E-3</v>
      </c>
      <c r="I138">
        <f t="shared" si="105"/>
        <v>5.8085928390085462</v>
      </c>
      <c r="K138">
        <f t="shared" si="127"/>
        <v>14.4</v>
      </c>
      <c r="L138" s="1">
        <f t="shared" si="128"/>
        <v>2.4000000000000004</v>
      </c>
      <c r="M138" s="1">
        <f t="shared" si="106"/>
        <v>1.5491933384829668</v>
      </c>
      <c r="N138" s="1">
        <v>0.2</v>
      </c>
      <c r="O138" s="1">
        <f t="shared" si="107"/>
        <v>1.3098386676965934</v>
      </c>
      <c r="P138" s="1">
        <f t="shared" si="108"/>
        <v>0.26990397519884929</v>
      </c>
      <c r="Q138" s="1">
        <f t="shared" si="109"/>
        <v>0.64776954047723834</v>
      </c>
      <c r="R138" s="1">
        <f t="shared" si="129"/>
        <v>-43.2</v>
      </c>
      <c r="S138" s="1">
        <f t="shared" si="110"/>
        <v>-27.983644148616698</v>
      </c>
      <c r="U138">
        <f t="shared" si="111"/>
        <v>0.6454972243679028</v>
      </c>
      <c r="V138">
        <f t="shared" si="112"/>
        <v>2.6196773353931868</v>
      </c>
      <c r="W138">
        <f t="shared" si="113"/>
        <v>7.3428192954444151</v>
      </c>
      <c r="Y138">
        <f t="shared" si="114"/>
        <v>0.91845581860130199</v>
      </c>
      <c r="Z138">
        <f t="shared" si="115"/>
        <v>-8.5061477169996416E-2</v>
      </c>
      <c r="AB138">
        <f t="shared" si="130"/>
        <v>-207924.24416897027</v>
      </c>
      <c r="AC138">
        <f t="shared" si="116"/>
        <v>8.1544181398697999E-2</v>
      </c>
      <c r="AD138">
        <f t="shared" si="117"/>
        <v>6.6494535199837649E-3</v>
      </c>
      <c r="AE138">
        <f t="shared" si="118"/>
        <v>-1382.5825972793232</v>
      </c>
      <c r="AJ138">
        <f t="shared" si="131"/>
        <v>226871.73828521362</v>
      </c>
      <c r="AK138">
        <f t="shared" si="119"/>
        <v>6.6494535199837649E-3</v>
      </c>
      <c r="AL138">
        <f t="shared" si="120"/>
        <v>0.91845581860130199</v>
      </c>
      <c r="AM138">
        <f t="shared" si="121"/>
        <v>1385.5577219406689</v>
      </c>
      <c r="AO138">
        <f t="shared" si="122"/>
        <v>-38.386649582576865</v>
      </c>
      <c r="AP138" s="1">
        <f t="shared" si="132"/>
        <v>-41.562719999999999</v>
      </c>
      <c r="AQ138" s="1">
        <f t="shared" si="123"/>
        <v>10.087423296430359</v>
      </c>
      <c r="AS138">
        <f t="shared" si="133"/>
        <v>0.88857985144853846</v>
      </c>
      <c r="AT138" s="1">
        <f t="shared" si="134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5"/>
        <v>333.15</v>
      </c>
      <c r="E139">
        <v>110.98</v>
      </c>
      <c r="F139">
        <f t="shared" si="126"/>
        <v>99.882000000000005</v>
      </c>
      <c r="G139" s="1">
        <v>1.7999999999999999E-2</v>
      </c>
      <c r="H139">
        <f t="shared" si="104"/>
        <v>3.0016509079993999E-3</v>
      </c>
      <c r="I139">
        <f t="shared" si="105"/>
        <v>5.8085928390085462</v>
      </c>
      <c r="K139">
        <f t="shared" si="127"/>
        <v>16.2</v>
      </c>
      <c r="L139" s="1">
        <f t="shared" si="128"/>
        <v>2.7</v>
      </c>
      <c r="M139" s="1">
        <f t="shared" si="106"/>
        <v>1.6431676725154984</v>
      </c>
      <c r="N139" s="1">
        <v>0.2</v>
      </c>
      <c r="O139" s="1">
        <f t="shared" si="107"/>
        <v>1.3286335345030997</v>
      </c>
      <c r="P139" s="1">
        <f t="shared" si="108"/>
        <v>0.2841509964115006</v>
      </c>
      <c r="Q139" s="1">
        <f t="shared" si="109"/>
        <v>0.76720769031105163</v>
      </c>
      <c r="R139" s="1">
        <f t="shared" si="129"/>
        <v>-48.599999999999994</v>
      </c>
      <c r="S139" s="1">
        <f t="shared" si="110"/>
        <v>-37.286293749117107</v>
      </c>
      <c r="U139">
        <f t="shared" si="111"/>
        <v>0.60858061945018449</v>
      </c>
      <c r="V139">
        <f t="shared" si="112"/>
        <v>2.6572670690061995</v>
      </c>
      <c r="W139">
        <f t="shared" si="113"/>
        <v>7.6494353641458313</v>
      </c>
      <c r="Y139">
        <f t="shared" si="114"/>
        <v>0.90918844021449574</v>
      </c>
      <c r="Z139">
        <f t="shared" si="115"/>
        <v>-9.5202901322921613E-2</v>
      </c>
      <c r="AB139">
        <f t="shared" si="130"/>
        <v>-205823.50614416337</v>
      </c>
      <c r="AC139">
        <f t="shared" si="116"/>
        <v>9.0811559785504259E-2</v>
      </c>
      <c r="AD139">
        <f t="shared" si="117"/>
        <v>8.2467393906762148E-3</v>
      </c>
      <c r="AE139">
        <f t="shared" si="118"/>
        <v>-1697.37281564616</v>
      </c>
      <c r="AJ139">
        <f t="shared" si="131"/>
        <v>226488.04468693174</v>
      </c>
      <c r="AK139">
        <f t="shared" si="119"/>
        <v>8.2467393906762148E-3</v>
      </c>
      <c r="AL139">
        <f t="shared" si="120"/>
        <v>0.90918844021449574</v>
      </c>
      <c r="AM139">
        <f t="shared" si="121"/>
        <v>1698.1711489386632</v>
      </c>
      <c r="AO139">
        <f t="shared" si="122"/>
        <v>-45.829265307089145</v>
      </c>
      <c r="AP139" s="1">
        <f t="shared" si="132"/>
        <v>-47.973060000000004</v>
      </c>
      <c r="AQ139" s="1">
        <f t="shared" si="123"/>
        <v>4.595855685352765</v>
      </c>
      <c r="AS139">
        <f t="shared" si="133"/>
        <v>0.94298899808825409</v>
      </c>
      <c r="AT139" s="1">
        <f t="shared" si="134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5"/>
        <v>333.15</v>
      </c>
      <c r="E140">
        <v>110.98</v>
      </c>
      <c r="F140">
        <f t="shared" si="126"/>
        <v>110.98</v>
      </c>
      <c r="G140" s="1">
        <v>1.7999999999999999E-2</v>
      </c>
      <c r="H140">
        <f t="shared" si="104"/>
        <v>3.0016509079993999E-3</v>
      </c>
      <c r="I140">
        <f t="shared" si="105"/>
        <v>5.8085928390085462</v>
      </c>
      <c r="K140">
        <f t="shared" si="127"/>
        <v>18</v>
      </c>
      <c r="L140" s="1">
        <f t="shared" si="128"/>
        <v>3</v>
      </c>
      <c r="M140" s="1">
        <f t="shared" si="106"/>
        <v>1.7320508075688772</v>
      </c>
      <c r="N140" s="1">
        <v>0.2</v>
      </c>
      <c r="O140" s="1">
        <f t="shared" si="107"/>
        <v>1.3464101615137753</v>
      </c>
      <c r="P140" s="1">
        <f t="shared" si="108"/>
        <v>0.29744191103901518</v>
      </c>
      <c r="Q140" s="1">
        <f t="shared" si="109"/>
        <v>0.89232573311704555</v>
      </c>
      <c r="R140" s="1">
        <f t="shared" si="129"/>
        <v>-54</v>
      </c>
      <c r="S140" s="1">
        <f t="shared" si="110"/>
        <v>-48.185589588320461</v>
      </c>
      <c r="U140">
        <f t="shared" si="111"/>
        <v>0.57735026918962584</v>
      </c>
      <c r="V140">
        <f t="shared" si="112"/>
        <v>2.6928203230275507</v>
      </c>
      <c r="W140">
        <f t="shared" si="113"/>
        <v>7.932931795463726</v>
      </c>
      <c r="Y140">
        <f t="shared" si="114"/>
        <v>0.90010621253307888</v>
      </c>
      <c r="Z140">
        <f t="shared" si="115"/>
        <v>-0.10524250869527861</v>
      </c>
      <c r="AB140">
        <f t="shared" si="130"/>
        <v>-203768.24393892157</v>
      </c>
      <c r="AC140">
        <f t="shared" si="116"/>
        <v>9.9893787466921097E-2</v>
      </c>
      <c r="AD140">
        <f t="shared" si="117"/>
        <v>9.9787687744864028E-3</v>
      </c>
      <c r="AE140">
        <f t="shared" si="118"/>
        <v>-2033.3561898496389</v>
      </c>
      <c r="AJ140">
        <f t="shared" si="131"/>
        <v>226099.83338003911</v>
      </c>
      <c r="AK140">
        <f t="shared" si="119"/>
        <v>9.9787687744864028E-3</v>
      </c>
      <c r="AL140">
        <f t="shared" si="120"/>
        <v>0.90010621253307888</v>
      </c>
      <c r="AM140">
        <f t="shared" si="121"/>
        <v>2030.8177980245484</v>
      </c>
      <c r="AO140">
        <f t="shared" si="122"/>
        <v>-53.685372067388926</v>
      </c>
      <c r="AP140" s="1">
        <f t="shared" si="132"/>
        <v>-54.701999999999998</v>
      </c>
      <c r="AQ140" s="1">
        <f t="shared" si="123"/>
        <v>1.0335323533650635</v>
      </c>
      <c r="AS140">
        <f t="shared" si="133"/>
        <v>0.99417355680349861</v>
      </c>
      <c r="AT140" s="1">
        <f t="shared" si="134"/>
        <v>1.0129999999999999</v>
      </c>
      <c r="AV140">
        <f t="shared" si="124"/>
        <v>0.99417355680349861</v>
      </c>
      <c r="AW140">
        <f t="shared" si="124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5"/>
        <v>333.15</v>
      </c>
      <c r="E141">
        <v>110.98</v>
      </c>
      <c r="F141">
        <f t="shared" si="126"/>
        <v>133.17599999999999</v>
      </c>
      <c r="G141" s="1">
        <v>1.7999999999999999E-2</v>
      </c>
      <c r="H141">
        <f t="shared" si="104"/>
        <v>3.0016509079993999E-3</v>
      </c>
      <c r="I141">
        <f t="shared" si="105"/>
        <v>5.8085928390085462</v>
      </c>
      <c r="K141">
        <f t="shared" si="127"/>
        <v>21.599999999999998</v>
      </c>
      <c r="L141" s="1">
        <f t="shared" si="128"/>
        <v>3.5999999999999996</v>
      </c>
      <c r="M141" s="1">
        <f t="shared" si="106"/>
        <v>1.8973665961010275</v>
      </c>
      <c r="N141" s="1">
        <v>0.2</v>
      </c>
      <c r="O141" s="1">
        <f t="shared" si="107"/>
        <v>1.3794733192202056</v>
      </c>
      <c r="P141" s="1">
        <f t="shared" si="108"/>
        <v>0.3217017735821896</v>
      </c>
      <c r="Q141" s="1">
        <f t="shared" si="109"/>
        <v>1.1581263848958825</v>
      </c>
      <c r="R141" s="1">
        <f t="shared" si="129"/>
        <v>-64.8</v>
      </c>
      <c r="S141" s="1">
        <f t="shared" si="110"/>
        <v>-75.046589741253186</v>
      </c>
      <c r="U141">
        <f t="shared" si="111"/>
        <v>0.52704627669472992</v>
      </c>
      <c r="V141">
        <f t="shared" si="112"/>
        <v>2.7589466384404111</v>
      </c>
      <c r="W141">
        <f t="shared" si="113"/>
        <v>8.4436013025158054</v>
      </c>
      <c r="Y141">
        <f t="shared" si="114"/>
        <v>0.88247544953299395</v>
      </c>
      <c r="Z141">
        <f t="shared" si="115"/>
        <v>-0.12502430978771625</v>
      </c>
      <c r="AB141">
        <f t="shared" si="130"/>
        <v>-199788.81146943526</v>
      </c>
      <c r="AC141">
        <f t="shared" si="116"/>
        <v>0.11752455046700601</v>
      </c>
      <c r="AD141">
        <f t="shared" si="117"/>
        <v>1.3812019962471842E-2</v>
      </c>
      <c r="AE141">
        <f t="shared" si="118"/>
        <v>-2759.4870522943629</v>
      </c>
      <c r="AJ141">
        <f t="shared" si="131"/>
        <v>225311.79238792841</v>
      </c>
      <c r="AK141">
        <f t="shared" si="119"/>
        <v>1.3812019962471842E-2</v>
      </c>
      <c r="AL141">
        <f t="shared" si="120"/>
        <v>0.88247544953299395</v>
      </c>
      <c r="AM141">
        <f t="shared" si="121"/>
        <v>2746.2732834461531</v>
      </c>
      <c r="AO141">
        <f t="shared" si="122"/>
        <v>-70.401446505346939</v>
      </c>
      <c r="AP141" s="1">
        <f t="shared" si="132"/>
        <v>-69.206400000000002</v>
      </c>
      <c r="AQ141" s="1">
        <f t="shared" si="123"/>
        <v>1.4281361499419274</v>
      </c>
      <c r="AS141">
        <f t="shared" si="133"/>
        <v>1.0864420756997986</v>
      </c>
      <c r="AT141" s="1">
        <f t="shared" si="134"/>
        <v>1.0680000000000001</v>
      </c>
      <c r="AV141">
        <f t="shared" si="124"/>
        <v>1.0864420756997986</v>
      </c>
      <c r="AW141">
        <f t="shared" si="124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5"/>
        <v>333.15</v>
      </c>
      <c r="E142">
        <v>110.98</v>
      </c>
      <c r="F142">
        <f t="shared" si="126"/>
        <v>155.37199999999999</v>
      </c>
      <c r="G142" s="1">
        <v>1.7999999999999999E-2</v>
      </c>
      <c r="H142">
        <f t="shared" si="104"/>
        <v>3.0016509079993999E-3</v>
      </c>
      <c r="I142">
        <f t="shared" si="105"/>
        <v>5.8085928390085462</v>
      </c>
      <c r="K142">
        <f t="shared" si="127"/>
        <v>25.2</v>
      </c>
      <c r="L142" s="1">
        <f t="shared" si="128"/>
        <v>4.1999999999999993</v>
      </c>
      <c r="M142" s="1">
        <f t="shared" si="106"/>
        <v>2.0493901531919194</v>
      </c>
      <c r="N142" s="1">
        <v>0.2</v>
      </c>
      <c r="O142" s="1">
        <f t="shared" si="107"/>
        <v>1.4098780306383838</v>
      </c>
      <c r="P142" s="1">
        <f t="shared" si="108"/>
        <v>0.34350319755512371</v>
      </c>
      <c r="Q142" s="1">
        <f t="shared" si="109"/>
        <v>1.4427134297315194</v>
      </c>
      <c r="R142" s="1">
        <f t="shared" si="129"/>
        <v>-75.599999999999994</v>
      </c>
      <c r="S142" s="1">
        <f t="shared" si="110"/>
        <v>-109.06913528770286</v>
      </c>
      <c r="U142">
        <f t="shared" si="111"/>
        <v>0.48795003647426666</v>
      </c>
      <c r="V142">
        <f t="shared" si="112"/>
        <v>2.8197560612767676</v>
      </c>
      <c r="W142">
        <f t="shared" si="113"/>
        <v>8.8946105016690531</v>
      </c>
      <c r="Y142">
        <f t="shared" si="114"/>
        <v>0.8655221002413076</v>
      </c>
      <c r="Z142">
        <f t="shared" si="115"/>
        <v>-0.14442237003987493</v>
      </c>
      <c r="AB142">
        <f t="shared" si="130"/>
        <v>-195975.74922713448</v>
      </c>
      <c r="AC142">
        <f t="shared" si="116"/>
        <v>0.13447789975869243</v>
      </c>
      <c r="AD142">
        <f t="shared" si="117"/>
        <v>1.8084305523508929E-2</v>
      </c>
      <c r="AE142">
        <f t="shared" si="118"/>
        <v>-3544.0853242220687</v>
      </c>
      <c r="AJ142">
        <f t="shared" si="131"/>
        <v>224511.16670750373</v>
      </c>
      <c r="AK142">
        <f t="shared" si="119"/>
        <v>1.8084305523508929E-2</v>
      </c>
      <c r="AL142">
        <f t="shared" si="120"/>
        <v>0.8655221002413076</v>
      </c>
      <c r="AM142">
        <f t="shared" si="121"/>
        <v>3514.1309744203113</v>
      </c>
      <c r="AO142">
        <f t="shared" si="122"/>
        <v>-88.153818357654472</v>
      </c>
      <c r="AP142" s="1">
        <f t="shared" si="132"/>
        <v>-85.125599999999991</v>
      </c>
      <c r="AQ142" s="1">
        <f t="shared" si="123"/>
        <v>9.1701064216356016</v>
      </c>
      <c r="AS142">
        <f t="shared" si="133"/>
        <v>1.1660557983816731</v>
      </c>
      <c r="AT142" s="1">
        <f t="shared" si="134"/>
        <v>1.1259999999999999</v>
      </c>
      <c r="AV142">
        <f t="shared" si="124"/>
        <v>1.1660557983816731</v>
      </c>
      <c r="AW142">
        <f t="shared" si="124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5"/>
        <v>333.15</v>
      </c>
      <c r="E143">
        <v>110.98</v>
      </c>
      <c r="F143">
        <f t="shared" si="126"/>
        <v>177.56800000000001</v>
      </c>
      <c r="G143" s="1">
        <v>1.7999999999999999E-2</v>
      </c>
      <c r="H143">
        <f t="shared" si="104"/>
        <v>3.0016509079993999E-3</v>
      </c>
      <c r="I143">
        <f t="shared" si="105"/>
        <v>5.8085928390085462</v>
      </c>
      <c r="K143">
        <f t="shared" si="127"/>
        <v>28.8</v>
      </c>
      <c r="L143" s="1">
        <f t="shared" si="128"/>
        <v>4.8000000000000007</v>
      </c>
      <c r="M143" s="1">
        <f t="shared" si="106"/>
        <v>2.1908902300206647</v>
      </c>
      <c r="N143" s="1">
        <v>0.2</v>
      </c>
      <c r="O143" s="1">
        <f t="shared" si="107"/>
        <v>1.4381780460041329</v>
      </c>
      <c r="P143" s="1">
        <f t="shared" si="108"/>
        <v>0.3633770666581439</v>
      </c>
      <c r="Q143" s="1">
        <f t="shared" si="109"/>
        <v>1.744209919959091</v>
      </c>
      <c r="R143" s="1">
        <f t="shared" si="129"/>
        <v>-86.4</v>
      </c>
      <c r="S143" s="1">
        <f t="shared" si="110"/>
        <v>-150.69973708446548</v>
      </c>
      <c r="U143">
        <f t="shared" si="111"/>
        <v>0.4564354645876384</v>
      </c>
      <c r="V143">
        <f t="shared" si="112"/>
        <v>2.8763560920082658</v>
      </c>
      <c r="W143">
        <f t="shared" si="113"/>
        <v>9.298959297546789</v>
      </c>
      <c r="Y143">
        <f t="shared" si="114"/>
        <v>0.84920785890920947</v>
      </c>
      <c r="Z143">
        <f t="shared" si="115"/>
        <v>-0.16345129471021383</v>
      </c>
      <c r="AB143">
        <f t="shared" si="130"/>
        <v>-192319.57521824224</v>
      </c>
      <c r="AC143">
        <f t="shared" si="116"/>
        <v>0.15079214109079053</v>
      </c>
      <c r="AD143">
        <f t="shared" si="117"/>
        <v>2.2738269814744878E-2</v>
      </c>
      <c r="AE143">
        <f t="shared" si="118"/>
        <v>-4373.0143919695147</v>
      </c>
      <c r="AJ143">
        <f t="shared" si="131"/>
        <v>223701.0460564323</v>
      </c>
      <c r="AK143">
        <f t="shared" si="119"/>
        <v>2.2738269814744878E-2</v>
      </c>
      <c r="AL143">
        <f t="shared" si="120"/>
        <v>0.84920785890920947</v>
      </c>
      <c r="AM143">
        <f t="shared" si="121"/>
        <v>4319.55924674569</v>
      </c>
      <c r="AO143">
        <f t="shared" si="122"/>
        <v>-106.70700245289754</v>
      </c>
      <c r="AP143" s="1">
        <f t="shared" si="132"/>
        <v>-102.47039999999998</v>
      </c>
      <c r="AQ143" s="1">
        <f t="shared" si="123"/>
        <v>17.948800343897599</v>
      </c>
      <c r="AS143">
        <f t="shared" si="133"/>
        <v>1.2350347506122399</v>
      </c>
      <c r="AT143" s="1">
        <f t="shared" si="134"/>
        <v>1.1859999999999999</v>
      </c>
      <c r="AV143">
        <f t="shared" si="124"/>
        <v>1.2350347506122399</v>
      </c>
      <c r="AW143">
        <f t="shared" si="124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5"/>
        <v>333.15</v>
      </c>
      <c r="E144">
        <v>110.98</v>
      </c>
      <c r="F144">
        <f t="shared" si="126"/>
        <v>199.76400000000001</v>
      </c>
      <c r="G144" s="1">
        <v>1.7999999999999999E-2</v>
      </c>
      <c r="H144">
        <f t="shared" si="104"/>
        <v>3.0016509079993999E-3</v>
      </c>
      <c r="I144">
        <f t="shared" si="105"/>
        <v>5.8085928390085462</v>
      </c>
      <c r="K144">
        <f t="shared" si="127"/>
        <v>32.4</v>
      </c>
      <c r="L144" s="1">
        <f t="shared" si="128"/>
        <v>5.4</v>
      </c>
      <c r="M144" s="1">
        <f t="shared" si="106"/>
        <v>2.3237900077244502</v>
      </c>
      <c r="N144" s="1">
        <v>0.2</v>
      </c>
      <c r="O144" s="1">
        <f t="shared" si="107"/>
        <v>1.46475800154489</v>
      </c>
      <c r="P144" s="1">
        <f t="shared" si="108"/>
        <v>0.38169004216543373</v>
      </c>
      <c r="Q144" s="1">
        <f t="shared" si="109"/>
        <v>2.0611262276933422</v>
      </c>
      <c r="R144" s="1">
        <f t="shared" si="129"/>
        <v>-97.199999999999989</v>
      </c>
      <c r="S144" s="1">
        <f t="shared" si="110"/>
        <v>-200.34146933179284</v>
      </c>
      <c r="U144">
        <f t="shared" si="111"/>
        <v>0.43033148291193518</v>
      </c>
      <c r="V144">
        <f t="shared" si="112"/>
        <v>2.92951600308978</v>
      </c>
      <c r="W144">
        <f t="shared" si="113"/>
        <v>9.6656961579115652</v>
      </c>
      <c r="Y144">
        <f t="shared" si="114"/>
        <v>0.83349725446004386</v>
      </c>
      <c r="Z144">
        <f t="shared" si="115"/>
        <v>-0.18212487078586309</v>
      </c>
      <c r="AB144">
        <f t="shared" si="130"/>
        <v>-188811.46653201303</v>
      </c>
      <c r="AC144">
        <f t="shared" si="116"/>
        <v>0.16650274553995617</v>
      </c>
      <c r="AD144">
        <f t="shared" si="117"/>
        <v>2.7723164272343396E-2</v>
      </c>
      <c r="AE144">
        <f t="shared" si="118"/>
        <v>-5234.4513031690649</v>
      </c>
      <c r="AJ144">
        <f t="shared" si="131"/>
        <v>222884.11878360878</v>
      </c>
      <c r="AK144">
        <f t="shared" si="119"/>
        <v>2.7723164272343396E-2</v>
      </c>
      <c r="AL144">
        <f t="shared" si="120"/>
        <v>0.83349725446004386</v>
      </c>
      <c r="AM144">
        <f t="shared" si="121"/>
        <v>5150.2237429481838</v>
      </c>
      <c r="AO144">
        <f t="shared" si="122"/>
        <v>-125.96173013960924</v>
      </c>
      <c r="AP144" s="1">
        <f t="shared" si="132"/>
        <v>-121.3056</v>
      </c>
      <c r="AQ144" s="1">
        <f t="shared" si="123"/>
        <v>21.679547876977615</v>
      </c>
      <c r="AS144">
        <f t="shared" si="133"/>
        <v>1.29590257345277</v>
      </c>
      <c r="AT144" s="1">
        <f t="shared" si="134"/>
        <v>1.248</v>
      </c>
      <c r="AV144">
        <f t="shared" si="124"/>
        <v>1.29590257345277</v>
      </c>
      <c r="AW144">
        <f t="shared" si="124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5"/>
        <v>333.15</v>
      </c>
      <c r="E145">
        <v>110.98</v>
      </c>
      <c r="F145">
        <f t="shared" si="126"/>
        <v>221.96</v>
      </c>
      <c r="G145" s="1">
        <v>1.7999999999999999E-2</v>
      </c>
      <c r="H145">
        <f t="shared" si="104"/>
        <v>3.0016509079993999E-3</v>
      </c>
      <c r="I145">
        <f t="shared" si="105"/>
        <v>5.8085928390085462</v>
      </c>
      <c r="K145">
        <f t="shared" si="127"/>
        <v>36</v>
      </c>
      <c r="L145" s="1">
        <f t="shared" si="128"/>
        <v>6</v>
      </c>
      <c r="M145" s="1">
        <f t="shared" si="106"/>
        <v>2.4494897427831779</v>
      </c>
      <c r="N145" s="1">
        <v>0.2</v>
      </c>
      <c r="O145" s="1">
        <f t="shared" si="107"/>
        <v>1.4898979485566355</v>
      </c>
      <c r="P145" s="1">
        <f t="shared" si="108"/>
        <v>0.39870762671017196</v>
      </c>
      <c r="Q145" s="1">
        <f t="shared" si="109"/>
        <v>2.3922457602610319</v>
      </c>
      <c r="R145" s="1">
        <f t="shared" si="129"/>
        <v>-108</v>
      </c>
      <c r="S145" s="1">
        <f t="shared" si="110"/>
        <v>-258.36254210819146</v>
      </c>
      <c r="U145">
        <f t="shared" si="111"/>
        <v>0.40824829046386307</v>
      </c>
      <c r="V145">
        <f t="shared" si="112"/>
        <v>2.979795897113271</v>
      </c>
      <c r="W145">
        <f t="shared" si="113"/>
        <v>10.001398160435528</v>
      </c>
      <c r="Y145">
        <f t="shared" si="114"/>
        <v>0.81835739304068866</v>
      </c>
      <c r="Z145">
        <f t="shared" si="115"/>
        <v>-0.20045612698943741</v>
      </c>
      <c r="AB145">
        <f t="shared" si="130"/>
        <v>-185443.20748182674</v>
      </c>
      <c r="AC145">
        <f t="shared" si="116"/>
        <v>0.18164260695931128</v>
      </c>
      <c r="AD145">
        <f t="shared" si="117"/>
        <v>3.2994036662974839E-2</v>
      </c>
      <c r="AE145">
        <f t="shared" si="118"/>
        <v>-6118.5199865550412</v>
      </c>
      <c r="AJ145">
        <f t="shared" si="131"/>
        <v>222062.72372423485</v>
      </c>
      <c r="AK145">
        <f t="shared" si="119"/>
        <v>3.2994036662974839E-2</v>
      </c>
      <c r="AL145">
        <f t="shared" si="120"/>
        <v>0.81835739304068866</v>
      </c>
      <c r="AM145">
        <f t="shared" si="121"/>
        <v>5995.8964680001445</v>
      </c>
      <c r="AO145">
        <f t="shared" si="122"/>
        <v>-145.94087784071962</v>
      </c>
      <c r="AP145" s="1">
        <f t="shared" si="132"/>
        <v>-141.804</v>
      </c>
      <c r="AQ145" s="1">
        <f t="shared" si="123"/>
        <v>17.113758269037028</v>
      </c>
      <c r="AS145">
        <f t="shared" si="133"/>
        <v>1.3513044244511077</v>
      </c>
      <c r="AT145" s="1">
        <f t="shared" si="134"/>
        <v>1.3129999999999999</v>
      </c>
      <c r="AV145">
        <f t="shared" si="124"/>
        <v>1.3513044244511077</v>
      </c>
      <c r="AW145">
        <f t="shared" si="124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5"/>
        <v>333.15</v>
      </c>
      <c r="E146">
        <v>110.98</v>
      </c>
      <c r="F146">
        <f t="shared" si="126"/>
        <v>249.70500000000001</v>
      </c>
      <c r="G146" s="1">
        <v>1.7999999999999999E-2</v>
      </c>
      <c r="H146">
        <f t="shared" si="104"/>
        <v>3.0016509079993999E-3</v>
      </c>
      <c r="I146">
        <f t="shared" si="105"/>
        <v>5.8085928390085462</v>
      </c>
      <c r="K146">
        <f t="shared" si="127"/>
        <v>40.5</v>
      </c>
      <c r="L146" s="1">
        <f t="shared" si="128"/>
        <v>6.75</v>
      </c>
      <c r="M146" s="1">
        <f t="shared" si="106"/>
        <v>2.598076211353316</v>
      </c>
      <c r="N146" s="1">
        <v>0.2</v>
      </c>
      <c r="O146" s="1">
        <f t="shared" si="107"/>
        <v>1.5196152422706632</v>
      </c>
      <c r="P146" s="1">
        <f t="shared" si="108"/>
        <v>0.41845717273026761</v>
      </c>
      <c r="Q146" s="1">
        <f t="shared" si="109"/>
        <v>2.8245859159293065</v>
      </c>
      <c r="R146" s="1">
        <f t="shared" si="129"/>
        <v>-121.5</v>
      </c>
      <c r="S146" s="1">
        <f t="shared" si="110"/>
        <v>-343.18718878541074</v>
      </c>
      <c r="U146">
        <f t="shared" si="111"/>
        <v>0.38490017945975052</v>
      </c>
      <c r="V146">
        <f t="shared" si="112"/>
        <v>3.0392304845413265</v>
      </c>
      <c r="W146">
        <f t="shared" si="113"/>
        <v>10.384804599794208</v>
      </c>
      <c r="Y146">
        <f t="shared" si="114"/>
        <v>0.80018884456731787</v>
      </c>
      <c r="Z146">
        <f t="shared" si="115"/>
        <v>-0.22290752346182757</v>
      </c>
      <c r="AB146">
        <f t="shared" si="130"/>
        <v>-181417.93343111014</v>
      </c>
      <c r="AC146">
        <f t="shared" si="116"/>
        <v>0.19981115543268213</v>
      </c>
      <c r="AD146">
        <f t="shared" si="117"/>
        <v>3.9924497835343457E-2</v>
      </c>
      <c r="AE146">
        <f t="shared" si="118"/>
        <v>-7243.0198905628404</v>
      </c>
      <c r="AJ146">
        <f t="shared" si="131"/>
        <v>221032.76991083584</v>
      </c>
      <c r="AK146">
        <f t="shared" si="119"/>
        <v>3.9924497835343457E-2</v>
      </c>
      <c r="AL146">
        <f t="shared" si="120"/>
        <v>0.80018884456731787</v>
      </c>
      <c r="AM146">
        <f t="shared" si="121"/>
        <v>7061.3643570643744</v>
      </c>
      <c r="AO146">
        <f t="shared" si="122"/>
        <v>-172.13936741020098</v>
      </c>
      <c r="AP146" s="1">
        <f t="shared" si="132"/>
        <v>-169.61399999999998</v>
      </c>
      <c r="AQ146" s="1">
        <f t="shared" si="123"/>
        <v>6.3774805565053034</v>
      </c>
      <c r="AS146">
        <f t="shared" si="133"/>
        <v>1.4167849169563866</v>
      </c>
      <c r="AT146" s="1">
        <f t="shared" si="134"/>
        <v>1.3959999999999999</v>
      </c>
      <c r="AV146">
        <f t="shared" si="124"/>
        <v>1.4167849169563866</v>
      </c>
      <c r="AW146">
        <f t="shared" si="124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5"/>
        <v>333.15</v>
      </c>
      <c r="E147">
        <v>110.98</v>
      </c>
      <c r="F147">
        <f t="shared" si="126"/>
        <v>277.45</v>
      </c>
      <c r="G147" s="1">
        <v>1.7999999999999999E-2</v>
      </c>
      <c r="H147">
        <f t="shared" si="104"/>
        <v>3.0016509079993999E-3</v>
      </c>
      <c r="I147">
        <f t="shared" si="105"/>
        <v>5.8085928390085462</v>
      </c>
      <c r="K147">
        <f t="shared" si="127"/>
        <v>45</v>
      </c>
      <c r="L147" s="1">
        <f t="shared" si="128"/>
        <v>7.5</v>
      </c>
      <c r="M147" s="1">
        <f t="shared" si="106"/>
        <v>2.7386127875258306</v>
      </c>
      <c r="N147" s="1">
        <v>0.2</v>
      </c>
      <c r="O147" s="1">
        <f t="shared" si="107"/>
        <v>1.5477225575051663</v>
      </c>
      <c r="P147" s="1">
        <f t="shared" si="108"/>
        <v>0.43678453268671041</v>
      </c>
      <c r="Q147" s="1">
        <f t="shared" si="109"/>
        <v>3.2758839951503282</v>
      </c>
      <c r="R147" s="1">
        <f t="shared" si="129"/>
        <v>-135</v>
      </c>
      <c r="S147" s="1">
        <f t="shared" si="110"/>
        <v>-442.24433934529429</v>
      </c>
      <c r="U147">
        <f t="shared" si="111"/>
        <v>0.36514837167011072</v>
      </c>
      <c r="V147">
        <f t="shared" si="112"/>
        <v>3.0954451150103326</v>
      </c>
      <c r="W147">
        <f t="shared" si="113"/>
        <v>10.734644158557197</v>
      </c>
      <c r="Y147">
        <f t="shared" si="114"/>
        <v>0.7828095033073702</v>
      </c>
      <c r="Z147">
        <f t="shared" si="115"/>
        <v>-0.24486590338652542</v>
      </c>
      <c r="AB147">
        <f t="shared" si="130"/>
        <v>-177585.41918971259</v>
      </c>
      <c r="AC147">
        <f t="shared" si="116"/>
        <v>0.21719049669262983</v>
      </c>
      <c r="AD147">
        <f t="shared" si="117"/>
        <v>4.7171711853591244E-2</v>
      </c>
      <c r="AE147">
        <f t="shared" si="118"/>
        <v>-8377.0082234163347</v>
      </c>
      <c r="AJ147">
        <f t="shared" si="131"/>
        <v>220002.39079505569</v>
      </c>
      <c r="AK147">
        <f t="shared" si="119"/>
        <v>4.7171711853591244E-2</v>
      </c>
      <c r="AL147">
        <f t="shared" si="120"/>
        <v>0.7828095033073702</v>
      </c>
      <c r="AM147">
        <f t="shared" si="121"/>
        <v>8123.9104353873281</v>
      </c>
      <c r="AO147">
        <f t="shared" si="122"/>
        <v>-200.1260613782315</v>
      </c>
      <c r="AP147" s="1">
        <f t="shared" si="132"/>
        <v>-199.935</v>
      </c>
      <c r="AQ147" s="1">
        <f t="shared" si="123"/>
        <v>3.6504450251718536E-2</v>
      </c>
      <c r="AS147">
        <f t="shared" si="133"/>
        <v>1.4824152694683814</v>
      </c>
      <c r="AT147" s="1">
        <f t="shared" si="134"/>
        <v>1.4810000000000001</v>
      </c>
      <c r="AV147">
        <f t="shared" si="124"/>
        <v>1.4824152694683814</v>
      </c>
      <c r="AW147">
        <f t="shared" si="124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5"/>
        <v>333.15</v>
      </c>
      <c r="E148">
        <v>110.98</v>
      </c>
      <c r="F148">
        <f t="shared" si="126"/>
        <v>305.19499999999999</v>
      </c>
      <c r="G148" s="1">
        <v>1.7999999999999999E-2</v>
      </c>
      <c r="H148">
        <f t="shared" si="104"/>
        <v>3.0016509079993999E-3</v>
      </c>
      <c r="I148">
        <f t="shared" si="105"/>
        <v>5.8085928390085462</v>
      </c>
      <c r="K148">
        <f t="shared" si="127"/>
        <v>49.5</v>
      </c>
      <c r="L148" s="1">
        <f t="shared" si="128"/>
        <v>8.25</v>
      </c>
      <c r="M148" s="1">
        <f t="shared" si="106"/>
        <v>2.8722813232690143</v>
      </c>
      <c r="N148" s="1">
        <v>0.2</v>
      </c>
      <c r="O148" s="1">
        <f t="shared" si="107"/>
        <v>1.574456264653803</v>
      </c>
      <c r="P148" s="1">
        <f t="shared" si="108"/>
        <v>0.45390998388118231</v>
      </c>
      <c r="Q148" s="1">
        <f t="shared" si="109"/>
        <v>3.744757367019754</v>
      </c>
      <c r="R148" s="1">
        <f t="shared" si="129"/>
        <v>-148.5</v>
      </c>
      <c r="S148" s="1">
        <f t="shared" si="110"/>
        <v>-556.09646900243342</v>
      </c>
      <c r="U148">
        <f t="shared" si="111"/>
        <v>0.3481553119113957</v>
      </c>
      <c r="V148">
        <f t="shared" si="112"/>
        <v>3.1489125293076059</v>
      </c>
      <c r="W148">
        <f t="shared" si="113"/>
        <v>11.056366560551917</v>
      </c>
      <c r="Y148">
        <f t="shared" si="114"/>
        <v>0.76616903987526763</v>
      </c>
      <c r="Z148">
        <f t="shared" si="115"/>
        <v>-0.26635245489916687</v>
      </c>
      <c r="AB148">
        <f t="shared" si="130"/>
        <v>-173932.9741588638</v>
      </c>
      <c r="AC148">
        <f t="shared" si="116"/>
        <v>0.23383096012473231</v>
      </c>
      <c r="AD148">
        <f t="shared" si="117"/>
        <v>5.4676917912854152E-2</v>
      </c>
      <c r="AE148">
        <f t="shared" si="118"/>
        <v>-9510.1189504227787</v>
      </c>
      <c r="AJ148">
        <f t="shared" si="131"/>
        <v>218974.43250964658</v>
      </c>
      <c r="AK148">
        <f t="shared" si="119"/>
        <v>5.4676917912854152E-2</v>
      </c>
      <c r="AL148">
        <f t="shared" si="120"/>
        <v>0.76616903987526763</v>
      </c>
      <c r="AM148">
        <f t="shared" si="121"/>
        <v>9173.2247452248648</v>
      </c>
      <c r="AO148">
        <f t="shared" si="122"/>
        <v>-230.52498281997032</v>
      </c>
      <c r="AP148" s="1">
        <f t="shared" si="132"/>
        <v>-232.84800000000001</v>
      </c>
      <c r="AQ148" s="1">
        <f t="shared" si="123"/>
        <v>5.3964088187131134</v>
      </c>
      <c r="AS148">
        <f t="shared" si="133"/>
        <v>1.5523567866664667</v>
      </c>
      <c r="AT148" s="1">
        <f t="shared" si="134"/>
        <v>1.5680000000000001</v>
      </c>
      <c r="AV148">
        <f t="shared" si="124"/>
        <v>1.5523567866664667</v>
      </c>
      <c r="AW148">
        <f t="shared" si="124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5"/>
        <v>333.15</v>
      </c>
      <c r="E149">
        <v>110.98</v>
      </c>
      <c r="F149">
        <f t="shared" si="126"/>
        <v>332.94</v>
      </c>
      <c r="G149" s="1">
        <v>1.7999999999999999E-2</v>
      </c>
      <c r="H149">
        <f t="shared" si="104"/>
        <v>3.0016509079993999E-3</v>
      </c>
      <c r="I149">
        <f t="shared" si="105"/>
        <v>5.8085928390085462</v>
      </c>
      <c r="K149">
        <f t="shared" si="127"/>
        <v>54</v>
      </c>
      <c r="L149" s="1">
        <f t="shared" si="128"/>
        <v>9</v>
      </c>
      <c r="M149" s="1">
        <f t="shared" si="106"/>
        <v>3</v>
      </c>
      <c r="N149" s="1">
        <v>0.2</v>
      </c>
      <c r="O149" s="1">
        <f t="shared" si="107"/>
        <v>1.6</v>
      </c>
      <c r="P149" s="1">
        <f t="shared" si="108"/>
        <v>0.47000362924573563</v>
      </c>
      <c r="Q149" s="1">
        <f t="shared" si="109"/>
        <v>4.2300326632116203</v>
      </c>
      <c r="R149" s="1">
        <f t="shared" si="129"/>
        <v>-162</v>
      </c>
      <c r="S149" s="1">
        <f t="shared" si="110"/>
        <v>-685.26529144028245</v>
      </c>
      <c r="U149">
        <f t="shared" si="111"/>
        <v>0.33333333333333331</v>
      </c>
      <c r="V149">
        <f t="shared" si="112"/>
        <v>3.2</v>
      </c>
      <c r="W149">
        <f t="shared" si="113"/>
        <v>11.354166666666666</v>
      </c>
      <c r="Y149">
        <f t="shared" si="114"/>
        <v>0.75022131528800995</v>
      </c>
      <c r="Z149">
        <f t="shared" si="115"/>
        <v>-0.2873870289307216</v>
      </c>
      <c r="AB149">
        <f t="shared" si="130"/>
        <v>-170448.93932029448</v>
      </c>
      <c r="AC149">
        <f t="shared" si="116"/>
        <v>0.24977868471199002</v>
      </c>
      <c r="AD149">
        <f t="shared" si="117"/>
        <v>6.2389391336451716E-2</v>
      </c>
      <c r="AE149">
        <f t="shared" si="118"/>
        <v>-10634.205578136965</v>
      </c>
      <c r="AJ149">
        <f t="shared" si="131"/>
        <v>217951.27439548491</v>
      </c>
      <c r="AK149">
        <f t="shared" si="119"/>
        <v>6.2389391336451716E-2</v>
      </c>
      <c r="AL149">
        <f t="shared" si="120"/>
        <v>0.75022131528800995</v>
      </c>
      <c r="AM149">
        <f t="shared" si="121"/>
        <v>10201.394924406408</v>
      </c>
      <c r="AO149">
        <f t="shared" si="122"/>
        <v>-264.09619140532232</v>
      </c>
      <c r="AP149" s="1">
        <f t="shared" si="132"/>
        <v>-268.11</v>
      </c>
      <c r="AQ149" s="1">
        <f t="shared" si="123"/>
        <v>16.110659434708559</v>
      </c>
      <c r="AS149">
        <f t="shared" si="133"/>
        <v>1.6302234037365575</v>
      </c>
      <c r="AT149" s="1">
        <f t="shared" si="134"/>
        <v>1.655</v>
      </c>
      <c r="AV149">
        <f t="shared" si="124"/>
        <v>1.6302234037365575</v>
      </c>
      <c r="AW149">
        <f t="shared" si="124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5"/>
        <v>333.15</v>
      </c>
      <c r="E150">
        <v>110.98</v>
      </c>
      <c r="F150">
        <f t="shared" si="126"/>
        <v>360.685</v>
      </c>
      <c r="G150" s="1">
        <v>1.7999999999999999E-2</v>
      </c>
      <c r="H150">
        <f t="shared" si="104"/>
        <v>3.0016509079993999E-3</v>
      </c>
      <c r="I150">
        <f t="shared" si="105"/>
        <v>5.8085928390085462</v>
      </c>
      <c r="K150">
        <f t="shared" si="127"/>
        <v>58.5</v>
      </c>
      <c r="L150" s="1">
        <f t="shared" si="128"/>
        <v>9.75</v>
      </c>
      <c r="M150" s="1">
        <f t="shared" si="106"/>
        <v>3.1224989991991992</v>
      </c>
      <c r="N150" s="1">
        <v>0.2</v>
      </c>
      <c r="O150" s="1">
        <f t="shared" si="107"/>
        <v>1.6244997998398398</v>
      </c>
      <c r="P150" s="1">
        <f t="shared" si="108"/>
        <v>0.48519995291361534</v>
      </c>
      <c r="Q150" s="1">
        <f t="shared" si="109"/>
        <v>4.7306995409077492</v>
      </c>
      <c r="R150" s="1">
        <f t="shared" si="129"/>
        <v>-175.5</v>
      </c>
      <c r="S150" s="1">
        <f t="shared" si="110"/>
        <v>-830.23776942930999</v>
      </c>
      <c r="U150">
        <f t="shared" si="111"/>
        <v>0.32025630761017426</v>
      </c>
      <c r="V150">
        <f t="shared" si="112"/>
        <v>3.2489995996796797</v>
      </c>
      <c r="W150">
        <f t="shared" si="113"/>
        <v>11.631347785246362</v>
      </c>
      <c r="Y150">
        <f t="shared" si="114"/>
        <v>0.7349239537438863</v>
      </c>
      <c r="Z150">
        <f t="shared" si="115"/>
        <v>-0.3079882494161319</v>
      </c>
      <c r="AB150">
        <f t="shared" si="130"/>
        <v>-167122.59018734095</v>
      </c>
      <c r="AC150">
        <f t="shared" si="116"/>
        <v>0.26507604625611364</v>
      </c>
      <c r="AD150">
        <f t="shared" si="117"/>
        <v>7.0265310298773295E-2</v>
      </c>
      <c r="AE150">
        <f t="shared" si="118"/>
        <v>-11742.920657448236</v>
      </c>
      <c r="AJ150">
        <f t="shared" si="131"/>
        <v>216934.89954542011</v>
      </c>
      <c r="AK150">
        <f t="shared" si="119"/>
        <v>7.0265310298773295E-2</v>
      </c>
      <c r="AL150">
        <f t="shared" si="120"/>
        <v>0.7349239537438863</v>
      </c>
      <c r="AM150">
        <f t="shared" si="121"/>
        <v>11202.444379994015</v>
      </c>
      <c r="AO150">
        <f t="shared" si="122"/>
        <v>-301.70082800975069</v>
      </c>
      <c r="AP150" s="1">
        <f t="shared" si="132"/>
        <v>-306.072</v>
      </c>
      <c r="AQ150" s="1">
        <f t="shared" si="123"/>
        <v>19.107144568340104</v>
      </c>
      <c r="AS150">
        <f t="shared" si="133"/>
        <v>1.7190930370925965</v>
      </c>
      <c r="AT150" s="1">
        <f t="shared" si="134"/>
        <v>1.744</v>
      </c>
      <c r="AV150">
        <f t="shared" si="124"/>
        <v>1.7190930370925965</v>
      </c>
      <c r="AW150">
        <f t="shared" si="124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5"/>
        <v>333.15</v>
      </c>
      <c r="E151">
        <v>110.98</v>
      </c>
      <c r="F151">
        <f t="shared" si="126"/>
        <v>388.43</v>
      </c>
      <c r="G151" s="1">
        <v>1.7999999999999999E-2</v>
      </c>
      <c r="H151">
        <f t="shared" si="104"/>
        <v>3.0016509079993999E-3</v>
      </c>
      <c r="I151">
        <f t="shared" si="105"/>
        <v>5.8085928390085462</v>
      </c>
      <c r="K151">
        <f t="shared" si="127"/>
        <v>63</v>
      </c>
      <c r="L151" s="1">
        <f t="shared" si="128"/>
        <v>10.5</v>
      </c>
      <c r="M151" s="1">
        <f t="shared" si="106"/>
        <v>3.2403703492039302</v>
      </c>
      <c r="N151" s="1">
        <v>0.2</v>
      </c>
      <c r="O151" s="1">
        <f t="shared" si="107"/>
        <v>1.6480740698407861</v>
      </c>
      <c r="P151" s="1">
        <f t="shared" si="108"/>
        <v>0.49960737576900971</v>
      </c>
      <c r="Q151" s="1">
        <f t="shared" si="109"/>
        <v>5.2458774455746022</v>
      </c>
      <c r="R151" s="1">
        <f t="shared" si="129"/>
        <v>-189</v>
      </c>
      <c r="S151" s="1">
        <f t="shared" si="110"/>
        <v>-991.47083721359979</v>
      </c>
      <c r="U151">
        <f t="shared" si="111"/>
        <v>0.30860669992418382</v>
      </c>
      <c r="V151">
        <f t="shared" si="112"/>
        <v>3.2961481396815722</v>
      </c>
      <c r="W151">
        <f t="shared" si="113"/>
        <v>11.890561112389092</v>
      </c>
      <c r="Y151">
        <f t="shared" si="114"/>
        <v>0.72023796662417261</v>
      </c>
      <c r="Z151">
        <f t="shared" si="115"/>
        <v>-0.32817361237793047</v>
      </c>
      <c r="AB151">
        <f t="shared" si="130"/>
        <v>-163944.04979002496</v>
      </c>
      <c r="AC151">
        <f t="shared" si="116"/>
        <v>0.27976203337582739</v>
      </c>
      <c r="AD151">
        <f t="shared" si="117"/>
        <v>7.8266795318577553E-2</v>
      </c>
      <c r="AE151">
        <f t="shared" si="118"/>
        <v>-12831.375388614571</v>
      </c>
      <c r="AJ151">
        <f t="shared" si="131"/>
        <v>215926.95419299119</v>
      </c>
      <c r="AK151">
        <f t="shared" si="119"/>
        <v>7.8266795318577553E-2</v>
      </c>
      <c r="AL151">
        <f t="shared" si="120"/>
        <v>0.72023796662417261</v>
      </c>
      <c r="AM151">
        <f t="shared" si="121"/>
        <v>12171.957338567096</v>
      </c>
      <c r="AO151">
        <f t="shared" si="122"/>
        <v>-344.27152189089065</v>
      </c>
      <c r="AP151" s="1">
        <f t="shared" si="132"/>
        <v>-346.24799999999999</v>
      </c>
      <c r="AQ151" s="1">
        <f t="shared" si="123"/>
        <v>3.9064657157884195</v>
      </c>
      <c r="AS151">
        <f t="shared" si="133"/>
        <v>1.8215424438671464</v>
      </c>
      <c r="AT151" s="1">
        <f t="shared" si="134"/>
        <v>1.8320000000000001</v>
      </c>
      <c r="AV151">
        <f t="shared" si="124"/>
        <v>1.8215424438671464</v>
      </c>
      <c r="AW151">
        <f t="shared" si="124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5"/>
        <v>333.15</v>
      </c>
      <c r="E152">
        <v>110.98</v>
      </c>
      <c r="F152">
        <f t="shared" si="126"/>
        <v>416.17500000000001</v>
      </c>
      <c r="G152" s="1">
        <v>1.7999999999999999E-2</v>
      </c>
      <c r="H152">
        <f t="shared" si="104"/>
        <v>3.0016509079993999E-3</v>
      </c>
      <c r="I152">
        <f t="shared" si="105"/>
        <v>5.8085928390085462</v>
      </c>
      <c r="K152">
        <f t="shared" si="127"/>
        <v>67.5</v>
      </c>
      <c r="L152" s="1">
        <f t="shared" si="128"/>
        <v>11.25</v>
      </c>
      <c r="M152" s="1">
        <f t="shared" si="106"/>
        <v>3.3541019662496847</v>
      </c>
      <c r="N152" s="1">
        <v>0.2</v>
      </c>
      <c r="O152" s="1">
        <f t="shared" si="107"/>
        <v>1.670820393249937</v>
      </c>
      <c r="P152" s="1">
        <f t="shared" si="108"/>
        <v>0.51331475924627068</v>
      </c>
      <c r="Q152" s="1">
        <f t="shared" si="109"/>
        <v>5.7747910415205448</v>
      </c>
      <c r="R152" s="1">
        <f t="shared" si="129"/>
        <v>-202.5</v>
      </c>
      <c r="S152" s="1">
        <f t="shared" si="110"/>
        <v>-1169.3951859079102</v>
      </c>
      <c r="U152">
        <f t="shared" si="111"/>
        <v>0.29814239699997197</v>
      </c>
      <c r="V152">
        <f t="shared" si="112"/>
        <v>3.3416407864998741</v>
      </c>
      <c r="W152">
        <f t="shared" si="113"/>
        <v>12.133969083632897</v>
      </c>
      <c r="Y152">
        <f t="shared" si="114"/>
        <v>0.70612742069306411</v>
      </c>
      <c r="Z152">
        <f t="shared" si="115"/>
        <v>-0.34795957520583476</v>
      </c>
      <c r="AB152">
        <f t="shared" si="130"/>
        <v>-160904.2106187926</v>
      </c>
      <c r="AC152">
        <f t="shared" si="116"/>
        <v>0.29387257930693594</v>
      </c>
      <c r="AD152">
        <f t="shared" si="117"/>
        <v>8.636109286851136E-2</v>
      </c>
      <c r="AE152">
        <f t="shared" si="118"/>
        <v>-13895.863476184059</v>
      </c>
      <c r="AJ152">
        <f t="shared" si="131"/>
        <v>214928.79783846333</v>
      </c>
      <c r="AK152">
        <f t="shared" si="119"/>
        <v>8.636109286851136E-2</v>
      </c>
      <c r="AL152">
        <f t="shared" si="120"/>
        <v>0.70612742069306411</v>
      </c>
      <c r="AM152">
        <f t="shared" si="121"/>
        <v>13106.774141786882</v>
      </c>
      <c r="AO152">
        <f t="shared" si="122"/>
        <v>-392.78778016957222</v>
      </c>
      <c r="AP152" s="1">
        <f t="shared" si="132"/>
        <v>-388.59749999999997</v>
      </c>
      <c r="AQ152" s="1">
        <f t="shared" si="123"/>
        <v>17.558447899510423</v>
      </c>
      <c r="AS152">
        <f t="shared" si="133"/>
        <v>1.9396927415781344</v>
      </c>
      <c r="AT152" s="1">
        <f t="shared" si="134"/>
        <v>1.919</v>
      </c>
      <c r="AV152">
        <f t="shared" si="124"/>
        <v>1.9396927415781344</v>
      </c>
      <c r="AW152">
        <f t="shared" si="124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5"/>
        <v>343.15</v>
      </c>
      <c r="E153">
        <v>110.98</v>
      </c>
      <c r="F153">
        <f t="shared" si="126"/>
        <v>22.196000000000002</v>
      </c>
      <c r="G153" s="1">
        <v>1.7999999999999999E-2</v>
      </c>
      <c r="H153">
        <f t="shared" si="104"/>
        <v>2.9141774734081308E-3</v>
      </c>
      <c r="I153">
        <f t="shared" si="105"/>
        <v>5.838167669354644</v>
      </c>
      <c r="K153">
        <f t="shared" si="127"/>
        <v>3.6</v>
      </c>
      <c r="L153" s="1">
        <f t="shared" si="128"/>
        <v>0.60000000000000009</v>
      </c>
      <c r="M153" s="1">
        <f t="shared" si="106"/>
        <v>0.7745966692414834</v>
      </c>
      <c r="N153" s="1">
        <v>0.2</v>
      </c>
      <c r="O153" s="1">
        <f t="shared" si="107"/>
        <v>1.1549193338482966</v>
      </c>
      <c r="P153" s="1">
        <f t="shared" si="108"/>
        <v>0.14403050071078732</v>
      </c>
      <c r="Q153" s="1">
        <f t="shared" si="109"/>
        <v>8.6418300426472403E-2</v>
      </c>
      <c r="R153" s="1">
        <f t="shared" si="129"/>
        <v>-10.8</v>
      </c>
      <c r="S153" s="1">
        <f t="shared" si="110"/>
        <v>-0.93331764460590205</v>
      </c>
      <c r="U153">
        <f t="shared" si="111"/>
        <v>1.2909944487358056</v>
      </c>
      <c r="V153">
        <f t="shared" si="112"/>
        <v>2.3098386676965932</v>
      </c>
      <c r="W153">
        <f t="shared" si="113"/>
        <v>4.5830709424352492</v>
      </c>
      <c r="Y153">
        <f t="shared" si="114"/>
        <v>0.97828596472692131</v>
      </c>
      <c r="Z153">
        <f t="shared" si="115"/>
        <v>-2.1953254215839504E-2</v>
      </c>
      <c r="AB153">
        <f t="shared" si="130"/>
        <v>-222729.60061558225</v>
      </c>
      <c r="AC153">
        <f t="shared" si="116"/>
        <v>2.1714035273078747E-2</v>
      </c>
      <c r="AD153">
        <f t="shared" si="117"/>
        <v>4.71499327840508E-4</v>
      </c>
      <c r="AE153">
        <f t="shared" si="118"/>
        <v>-105.01685698043183</v>
      </c>
      <c r="AJ153">
        <f t="shared" si="131"/>
        <v>230182.08720213818</v>
      </c>
      <c r="AK153">
        <f t="shared" si="119"/>
        <v>4.71499327840508E-4</v>
      </c>
      <c r="AL153">
        <f t="shared" si="120"/>
        <v>0.97828596472692131</v>
      </c>
      <c r="AM153">
        <f t="shared" si="121"/>
        <v>106.17405996182079</v>
      </c>
      <c r="AO153">
        <f t="shared" si="122"/>
        <v>-6.6955448226459566</v>
      </c>
      <c r="AP153" s="1">
        <f t="shared" si="132"/>
        <v>-9.0644400000000012</v>
      </c>
      <c r="AQ153" s="1">
        <f t="shared" si="123"/>
        <v>5.6116643612912505</v>
      </c>
      <c r="AS153">
        <f t="shared" si="133"/>
        <v>0.61995785394869962</v>
      </c>
      <c r="AT153" s="1">
        <f t="shared" si="134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5"/>
        <v>343.15</v>
      </c>
      <c r="E154">
        <v>110.98</v>
      </c>
      <c r="F154">
        <f t="shared" si="126"/>
        <v>33.293999999999997</v>
      </c>
      <c r="G154" s="1">
        <v>1.7999999999999999E-2</v>
      </c>
      <c r="H154">
        <f t="shared" si="104"/>
        <v>2.9141774734081308E-3</v>
      </c>
      <c r="I154">
        <f t="shared" si="105"/>
        <v>5.838167669354644</v>
      </c>
      <c r="K154">
        <f t="shared" si="127"/>
        <v>5.3999999999999995</v>
      </c>
      <c r="L154" s="1">
        <f t="shared" si="128"/>
        <v>0.89999999999999991</v>
      </c>
      <c r="M154" s="1">
        <f t="shared" si="106"/>
        <v>0.94868329805051377</v>
      </c>
      <c r="N154" s="1">
        <v>0.2</v>
      </c>
      <c r="O154" s="1">
        <f t="shared" si="107"/>
        <v>1.1897366596101029</v>
      </c>
      <c r="P154" s="1">
        <f t="shared" si="108"/>
        <v>0.17373198818891761</v>
      </c>
      <c r="Q154" s="1">
        <f t="shared" si="109"/>
        <v>0.15635878937002584</v>
      </c>
      <c r="R154" s="1">
        <f t="shared" si="129"/>
        <v>-16.2</v>
      </c>
      <c r="S154" s="1">
        <f t="shared" si="110"/>
        <v>-2.5330123877944186</v>
      </c>
      <c r="U154">
        <f t="shared" si="111"/>
        <v>1.0540925533894598</v>
      </c>
      <c r="V154">
        <f t="shared" si="112"/>
        <v>2.3794733192202058</v>
      </c>
      <c r="W154">
        <f t="shared" si="113"/>
        <v>5.2273299429437881</v>
      </c>
      <c r="Y154">
        <f t="shared" si="114"/>
        <v>0.96777877351460473</v>
      </c>
      <c r="Z154">
        <f t="shared" si="115"/>
        <v>-3.2751757582389782E-2</v>
      </c>
      <c r="AB154">
        <f t="shared" si="130"/>
        <v>-220312.80932128447</v>
      </c>
      <c r="AC154">
        <f t="shared" si="116"/>
        <v>3.2221226485395243E-2</v>
      </c>
      <c r="AD154">
        <f t="shared" si="117"/>
        <v>1.0382074362231359E-3</v>
      </c>
      <c r="AE154">
        <f t="shared" si="118"/>
        <v>-228.73039693256734</v>
      </c>
      <c r="AJ154">
        <f t="shared" si="131"/>
        <v>229841.28498196561</v>
      </c>
      <c r="AK154">
        <f t="shared" si="119"/>
        <v>1.0382074362231359E-3</v>
      </c>
      <c r="AL154">
        <f t="shared" si="120"/>
        <v>0.96777877351460473</v>
      </c>
      <c r="AM154">
        <f t="shared" si="121"/>
        <v>230.93420770792986</v>
      </c>
      <c r="AO154">
        <f t="shared" si="122"/>
        <v>-9.9969048636831133</v>
      </c>
      <c r="AP154" s="1">
        <f t="shared" si="132"/>
        <v>-13.799159999999999</v>
      </c>
      <c r="AQ154" s="1">
        <f t="shared" si="123"/>
        <v>14.457144121648138</v>
      </c>
      <c r="AS154">
        <f t="shared" si="133"/>
        <v>0.61709289281994528</v>
      </c>
      <c r="AT154" s="1">
        <f t="shared" si="134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5"/>
        <v>343.15</v>
      </c>
      <c r="E155">
        <v>110.98</v>
      </c>
      <c r="F155">
        <f t="shared" si="126"/>
        <v>44.392000000000003</v>
      </c>
      <c r="G155" s="1">
        <v>1.7999999999999999E-2</v>
      </c>
      <c r="H155">
        <f t="shared" si="104"/>
        <v>2.9141774734081308E-3</v>
      </c>
      <c r="I155">
        <f t="shared" si="105"/>
        <v>5.838167669354644</v>
      </c>
      <c r="K155">
        <f t="shared" si="127"/>
        <v>7.2</v>
      </c>
      <c r="L155" s="1">
        <f t="shared" si="128"/>
        <v>1.2000000000000002</v>
      </c>
      <c r="M155" s="1">
        <f t="shared" si="106"/>
        <v>1.0954451150103324</v>
      </c>
      <c r="N155" s="1">
        <v>0.2</v>
      </c>
      <c r="O155" s="1">
        <f t="shared" si="107"/>
        <v>1.2190890230020666</v>
      </c>
      <c r="P155" s="1">
        <f t="shared" si="108"/>
        <v>0.19810387736670676</v>
      </c>
      <c r="Q155" s="1">
        <f t="shared" si="109"/>
        <v>0.23772465284004815</v>
      </c>
      <c r="R155" s="1">
        <f t="shared" si="129"/>
        <v>-21.6</v>
      </c>
      <c r="S155" s="1">
        <f t="shared" si="110"/>
        <v>-5.1348525013450406</v>
      </c>
      <c r="U155">
        <f t="shared" si="111"/>
        <v>0.91287092917527679</v>
      </c>
      <c r="V155">
        <f t="shared" si="112"/>
        <v>2.4381780460041331</v>
      </c>
      <c r="W155">
        <f t="shared" si="113"/>
        <v>5.7658678095059148</v>
      </c>
      <c r="Y155">
        <f t="shared" si="114"/>
        <v>0.95749488697730356</v>
      </c>
      <c r="Z155">
        <f t="shared" si="115"/>
        <v>-4.3434897913078224E-2</v>
      </c>
      <c r="AB155">
        <f t="shared" si="130"/>
        <v>-217950.93175908242</v>
      </c>
      <c r="AC155">
        <f t="shared" si="116"/>
        <v>4.250511302269646E-2</v>
      </c>
      <c r="AD155">
        <f t="shared" si="117"/>
        <v>1.8066846330722002E-3</v>
      </c>
      <c r="AE155">
        <f t="shared" si="118"/>
        <v>-393.76859917290199</v>
      </c>
      <c r="AJ155">
        <f t="shared" si="131"/>
        <v>229491.65939963059</v>
      </c>
      <c r="AK155">
        <f t="shared" si="119"/>
        <v>1.8066846330722002E-3</v>
      </c>
      <c r="AL155">
        <f t="shared" si="120"/>
        <v>0.95749488697730356</v>
      </c>
      <c r="AM155">
        <f t="shared" si="121"/>
        <v>396.99562468455514</v>
      </c>
      <c r="AO155">
        <f t="shared" si="122"/>
        <v>-14.171180720417169</v>
      </c>
      <c r="AP155" s="1">
        <f t="shared" si="132"/>
        <v>-18.748799999999999</v>
      </c>
      <c r="AQ155" s="1">
        <f t="shared" si="123"/>
        <v>20.954598268808429</v>
      </c>
      <c r="AS155">
        <f t="shared" si="133"/>
        <v>0.65607318150079486</v>
      </c>
      <c r="AT155" s="1">
        <f t="shared" si="134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5"/>
        <v>343.15</v>
      </c>
      <c r="E156">
        <v>110.98</v>
      </c>
      <c r="F156">
        <f t="shared" si="126"/>
        <v>55.49</v>
      </c>
      <c r="G156" s="1">
        <v>1.7999999999999999E-2</v>
      </c>
      <c r="H156">
        <f t="shared" si="104"/>
        <v>2.9141774734081308E-3</v>
      </c>
      <c r="I156">
        <f t="shared" si="105"/>
        <v>5.838167669354644</v>
      </c>
      <c r="K156">
        <f t="shared" si="127"/>
        <v>9</v>
      </c>
      <c r="L156" s="1">
        <f t="shared" si="128"/>
        <v>1.5</v>
      </c>
      <c r="M156" s="1">
        <f t="shared" si="106"/>
        <v>1.2247448713915889</v>
      </c>
      <c r="N156" s="1">
        <v>0.2</v>
      </c>
      <c r="O156" s="1">
        <f t="shared" si="107"/>
        <v>1.2449489742783177</v>
      </c>
      <c r="P156" s="1">
        <f t="shared" si="108"/>
        <v>0.21909454456137531</v>
      </c>
      <c r="Q156" s="1">
        <f t="shared" si="109"/>
        <v>0.32864181684206295</v>
      </c>
      <c r="R156" s="1">
        <f t="shared" si="129"/>
        <v>-27</v>
      </c>
      <c r="S156" s="1">
        <f t="shared" si="110"/>
        <v>-8.8733290547357004</v>
      </c>
      <c r="U156">
        <f t="shared" si="111"/>
        <v>0.81649658092772615</v>
      </c>
      <c r="V156">
        <f t="shared" si="112"/>
        <v>2.4898979485566355</v>
      </c>
      <c r="W156">
        <f t="shared" si="113"/>
        <v>6.2305505519291478</v>
      </c>
      <c r="Y156">
        <f t="shared" si="114"/>
        <v>0.94742726127201582</v>
      </c>
      <c r="Z156">
        <f t="shared" si="115"/>
        <v>-5.4005114078506188E-2</v>
      </c>
      <c r="AB156">
        <f t="shared" si="130"/>
        <v>-215642.28328997619</v>
      </c>
      <c r="AC156">
        <f t="shared" si="116"/>
        <v>5.257273872798416E-2</v>
      </c>
      <c r="AD156">
        <f t="shared" si="117"/>
        <v>2.7638928573608854E-3</v>
      </c>
      <c r="AE156">
        <f t="shared" si="118"/>
        <v>-596.01216653015774</v>
      </c>
      <c r="AJ156">
        <f t="shared" si="131"/>
        <v>229133.99023648747</v>
      </c>
      <c r="AK156">
        <f t="shared" si="119"/>
        <v>2.7638928573608854E-3</v>
      </c>
      <c r="AL156">
        <f t="shared" si="120"/>
        <v>0.94742726127201582</v>
      </c>
      <c r="AM156">
        <f t="shared" si="121"/>
        <v>600.0073889787933</v>
      </c>
      <c r="AO156">
        <f t="shared" si="122"/>
        <v>-19.153107169378927</v>
      </c>
      <c r="AP156" s="1">
        <f t="shared" si="132"/>
        <v>-23.938200000000002</v>
      </c>
      <c r="AQ156" s="1">
        <f t="shared" si="123"/>
        <v>22.897113397661208</v>
      </c>
      <c r="AS156">
        <f t="shared" si="133"/>
        <v>0.70937433960662688</v>
      </c>
      <c r="AT156" s="1">
        <f t="shared" si="134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5"/>
        <v>343.15</v>
      </c>
      <c r="E157">
        <v>110.98</v>
      </c>
      <c r="F157">
        <f t="shared" si="126"/>
        <v>66.587999999999994</v>
      </c>
      <c r="G157" s="1">
        <v>1.7999999999999999E-2</v>
      </c>
      <c r="H157">
        <f t="shared" si="104"/>
        <v>2.9141774734081308E-3</v>
      </c>
      <c r="I157">
        <f t="shared" si="105"/>
        <v>5.838167669354644</v>
      </c>
      <c r="K157">
        <f t="shared" si="127"/>
        <v>10.799999999999999</v>
      </c>
      <c r="L157" s="1">
        <f t="shared" si="128"/>
        <v>1.7999999999999998</v>
      </c>
      <c r="M157" s="1">
        <f t="shared" si="106"/>
        <v>1.3416407864998738</v>
      </c>
      <c r="N157" s="1">
        <v>0.2</v>
      </c>
      <c r="O157" s="1">
        <f t="shared" si="107"/>
        <v>1.2683281572999747</v>
      </c>
      <c r="P157" s="1">
        <f t="shared" si="108"/>
        <v>0.23769962166478761</v>
      </c>
      <c r="Q157" s="1">
        <f t="shared" si="109"/>
        <v>0.42785931899661767</v>
      </c>
      <c r="R157" s="1">
        <f t="shared" si="129"/>
        <v>-32.4</v>
      </c>
      <c r="S157" s="1">
        <f t="shared" si="110"/>
        <v>-13.862641935490412</v>
      </c>
      <c r="U157">
        <f t="shared" si="111"/>
        <v>0.7453559924999299</v>
      </c>
      <c r="V157">
        <f t="shared" si="112"/>
        <v>2.5366563145999494</v>
      </c>
      <c r="W157">
        <f t="shared" si="113"/>
        <v>6.6406494776392329</v>
      </c>
      <c r="Y157">
        <f t="shared" si="114"/>
        <v>0.93756914572449723</v>
      </c>
      <c r="Z157">
        <f t="shared" si="115"/>
        <v>-6.4464768417906146E-2</v>
      </c>
      <c r="AB157">
        <f t="shared" si="130"/>
        <v>-213385.24097771975</v>
      </c>
      <c r="AC157">
        <f t="shared" si="116"/>
        <v>6.2430854275502816E-2</v>
      </c>
      <c r="AD157">
        <f t="shared" si="117"/>
        <v>3.8976115655690682E-3</v>
      </c>
      <c r="AE157">
        <f t="shared" si="118"/>
        <v>-831.6927831565032</v>
      </c>
      <c r="AJ157">
        <f t="shared" si="131"/>
        <v>228769.00416504696</v>
      </c>
      <c r="AK157">
        <f t="shared" si="119"/>
        <v>3.8976115655690682E-3</v>
      </c>
      <c r="AL157">
        <f t="shared" si="120"/>
        <v>0.93756914572449723</v>
      </c>
      <c r="AM157">
        <f t="shared" si="121"/>
        <v>835.98607567064835</v>
      </c>
      <c r="AO157">
        <f t="shared" si="122"/>
        <v>-24.861048695692716</v>
      </c>
      <c r="AP157" s="1">
        <f t="shared" si="132"/>
        <v>-29.390039999999996</v>
      </c>
      <c r="AQ157" s="1">
        <f t="shared" si="123"/>
        <v>20.511762234490952</v>
      </c>
      <c r="AS157">
        <f t="shared" si="133"/>
        <v>0.76731631776829379</v>
      </c>
      <c r="AT157" s="1">
        <f t="shared" si="134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5"/>
        <v>343.15</v>
      </c>
      <c r="E158">
        <v>110.98</v>
      </c>
      <c r="F158">
        <f t="shared" si="126"/>
        <v>77.685999999999993</v>
      </c>
      <c r="G158" s="1">
        <v>1.7999999999999999E-2</v>
      </c>
      <c r="H158">
        <f t="shared" si="104"/>
        <v>2.9141774734081308E-3</v>
      </c>
      <c r="I158">
        <f t="shared" si="105"/>
        <v>5.838167669354644</v>
      </c>
      <c r="K158">
        <f t="shared" si="127"/>
        <v>12.6</v>
      </c>
      <c r="L158" s="1">
        <f t="shared" si="128"/>
        <v>2.0999999999999996</v>
      </c>
      <c r="M158" s="1">
        <f t="shared" si="106"/>
        <v>1.4491376746189437</v>
      </c>
      <c r="N158" s="1">
        <v>0.2</v>
      </c>
      <c r="O158" s="1">
        <f t="shared" si="107"/>
        <v>1.2898275349237887</v>
      </c>
      <c r="P158" s="1">
        <f t="shared" si="108"/>
        <v>0.25450851557823218</v>
      </c>
      <c r="Q158" s="1">
        <f t="shared" si="109"/>
        <v>0.53446788271428747</v>
      </c>
      <c r="R158" s="1">
        <f t="shared" si="129"/>
        <v>-37.799999999999997</v>
      </c>
      <c r="S158" s="1">
        <f t="shared" si="110"/>
        <v>-20.202885966600064</v>
      </c>
      <c r="U158">
        <f t="shared" si="111"/>
        <v>0.69006555934235425</v>
      </c>
      <c r="V158">
        <f t="shared" si="112"/>
        <v>2.5796550698475773</v>
      </c>
      <c r="W158">
        <f t="shared" si="113"/>
        <v>7.0085795058786466</v>
      </c>
      <c r="Y158">
        <f t="shared" si="114"/>
        <v>0.9279140677340153</v>
      </c>
      <c r="Z158">
        <f t="shared" si="115"/>
        <v>-7.4816149908080359E-2</v>
      </c>
      <c r="AB158">
        <f t="shared" si="130"/>
        <v>-211178.24116601562</v>
      </c>
      <c r="AC158">
        <f t="shared" si="116"/>
        <v>7.2085932265984712E-2</v>
      </c>
      <c r="AD158">
        <f t="shared" si="117"/>
        <v>5.1963816306561357E-3</v>
      </c>
      <c r="AE158">
        <f t="shared" si="118"/>
        <v>-1097.3627331893549</v>
      </c>
      <c r="AJ158">
        <f t="shared" si="131"/>
        <v>228397.37853606464</v>
      </c>
      <c r="AK158">
        <f t="shared" si="119"/>
        <v>5.1963816306561357E-3</v>
      </c>
      <c r="AL158">
        <f t="shared" si="120"/>
        <v>0.9279140677340153</v>
      </c>
      <c r="AM158">
        <f t="shared" si="121"/>
        <v>1101.285478622551</v>
      </c>
      <c r="AO158">
        <f t="shared" si="122"/>
        <v>-31.209027055582737</v>
      </c>
      <c r="AP158" s="1">
        <f t="shared" si="132"/>
        <v>-35.116199999999999</v>
      </c>
      <c r="AQ158" s="1">
        <f t="shared" si="123"/>
        <v>15.266000417586255</v>
      </c>
      <c r="AS158">
        <f t="shared" si="133"/>
        <v>0.82563563639107773</v>
      </c>
      <c r="AT158" s="1">
        <f t="shared" si="134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5"/>
        <v>343.15</v>
      </c>
      <c r="E159">
        <v>110.98</v>
      </c>
      <c r="F159">
        <f t="shared" si="126"/>
        <v>88.784000000000006</v>
      </c>
      <c r="G159" s="1">
        <v>1.7999999999999999E-2</v>
      </c>
      <c r="H159">
        <f t="shared" si="104"/>
        <v>2.9141774734081308E-3</v>
      </c>
      <c r="I159">
        <f t="shared" si="105"/>
        <v>5.838167669354644</v>
      </c>
      <c r="K159">
        <f t="shared" si="127"/>
        <v>14.4</v>
      </c>
      <c r="L159" s="1">
        <f t="shared" si="128"/>
        <v>2.4000000000000004</v>
      </c>
      <c r="M159" s="1">
        <f t="shared" si="106"/>
        <v>1.5491933384829668</v>
      </c>
      <c r="N159" s="1">
        <v>0.2</v>
      </c>
      <c r="O159" s="1">
        <f t="shared" si="107"/>
        <v>1.3098386676965934</v>
      </c>
      <c r="P159" s="1">
        <f t="shared" si="108"/>
        <v>0.26990397519884929</v>
      </c>
      <c r="Q159" s="1">
        <f t="shared" si="109"/>
        <v>0.64776954047723834</v>
      </c>
      <c r="R159" s="1">
        <f t="shared" si="129"/>
        <v>-43.2</v>
      </c>
      <c r="S159" s="1">
        <f t="shared" si="110"/>
        <v>-27.983644148616698</v>
      </c>
      <c r="U159">
        <f t="shared" si="111"/>
        <v>0.6454972243679028</v>
      </c>
      <c r="V159">
        <f t="shared" si="112"/>
        <v>2.6196773353931868</v>
      </c>
      <c r="W159">
        <f t="shared" si="113"/>
        <v>7.3428192954444151</v>
      </c>
      <c r="Y159">
        <f t="shared" si="114"/>
        <v>0.91845581860130199</v>
      </c>
      <c r="Z159">
        <f t="shared" si="115"/>
        <v>-8.5061477169996416E-2</v>
      </c>
      <c r="AB159">
        <f t="shared" si="130"/>
        <v>-209019.77713871791</v>
      </c>
      <c r="AC159">
        <f t="shared" si="116"/>
        <v>8.1544181398697999E-2</v>
      </c>
      <c r="AD159">
        <f t="shared" si="117"/>
        <v>6.6494535199837649E-3</v>
      </c>
      <c r="AE159">
        <f t="shared" si="118"/>
        <v>-1389.8672928412698</v>
      </c>
      <c r="AJ159">
        <f t="shared" si="131"/>
        <v>228019.74487030416</v>
      </c>
      <c r="AK159">
        <f t="shared" si="119"/>
        <v>6.6494535199837649E-3</v>
      </c>
      <c r="AL159">
        <f t="shared" si="120"/>
        <v>0.91845581860130199</v>
      </c>
      <c r="AM159">
        <f t="shared" si="121"/>
        <v>1392.5688613661148</v>
      </c>
      <c r="AO159">
        <f t="shared" si="122"/>
        <v>-38.113093446076164</v>
      </c>
      <c r="AP159" s="1">
        <f t="shared" si="132"/>
        <v>-41.135040000000004</v>
      </c>
      <c r="AQ159" s="1">
        <f t="shared" si="123"/>
        <v>9.1321609747721713</v>
      </c>
      <c r="AS159">
        <f t="shared" si="133"/>
        <v>0.88224753347398521</v>
      </c>
      <c r="AT159" s="1">
        <f t="shared" si="134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5"/>
        <v>343.15</v>
      </c>
      <c r="E160">
        <v>110.98</v>
      </c>
      <c r="F160">
        <f t="shared" si="126"/>
        <v>99.882000000000005</v>
      </c>
      <c r="G160" s="1">
        <v>1.7999999999999999E-2</v>
      </c>
      <c r="H160">
        <f t="shared" si="104"/>
        <v>2.9141774734081308E-3</v>
      </c>
      <c r="I160">
        <f t="shared" si="105"/>
        <v>5.838167669354644</v>
      </c>
      <c r="K160">
        <f t="shared" si="127"/>
        <v>16.2</v>
      </c>
      <c r="L160" s="1">
        <f t="shared" si="128"/>
        <v>2.7</v>
      </c>
      <c r="M160" s="1">
        <f t="shared" si="106"/>
        <v>1.6431676725154984</v>
      </c>
      <c r="N160" s="1">
        <v>0.2</v>
      </c>
      <c r="O160" s="1">
        <f t="shared" si="107"/>
        <v>1.3286335345030997</v>
      </c>
      <c r="P160" s="1">
        <f t="shared" si="108"/>
        <v>0.2841509964115006</v>
      </c>
      <c r="Q160" s="1">
        <f t="shared" si="109"/>
        <v>0.76720769031105163</v>
      </c>
      <c r="R160" s="1">
        <f t="shared" si="129"/>
        <v>-48.599999999999994</v>
      </c>
      <c r="S160" s="1">
        <f t="shared" si="110"/>
        <v>-37.286293749117107</v>
      </c>
      <c r="U160">
        <f t="shared" si="111"/>
        <v>0.60858061945018449</v>
      </c>
      <c r="V160">
        <f t="shared" si="112"/>
        <v>2.6572670690061995</v>
      </c>
      <c r="W160">
        <f t="shared" si="113"/>
        <v>7.6494353641458313</v>
      </c>
      <c r="Y160">
        <f t="shared" si="114"/>
        <v>0.90918844021449574</v>
      </c>
      <c r="Z160">
        <f t="shared" si="115"/>
        <v>-9.5202901322921613E-2</v>
      </c>
      <c r="AB160">
        <f t="shared" si="130"/>
        <v>-206908.39686308804</v>
      </c>
      <c r="AC160">
        <f t="shared" si="116"/>
        <v>9.0811559785504259E-2</v>
      </c>
      <c r="AD160">
        <f t="shared" si="117"/>
        <v>8.2467393906762148E-3</v>
      </c>
      <c r="AE160">
        <f t="shared" si="118"/>
        <v>-1706.3196266724951</v>
      </c>
      <c r="AJ160">
        <f t="shared" si="131"/>
        <v>227636.69208028971</v>
      </c>
      <c r="AK160">
        <f t="shared" si="119"/>
        <v>8.2467393906762148E-3</v>
      </c>
      <c r="AL160">
        <f t="shared" si="120"/>
        <v>0.90918844021449574</v>
      </c>
      <c r="AM160">
        <f t="shared" si="121"/>
        <v>1706.7835234522954</v>
      </c>
      <c r="AO160">
        <f t="shared" si="122"/>
        <v>-45.494828794386194</v>
      </c>
      <c r="AP160" s="1">
        <f t="shared" si="132"/>
        <v>-47.457900000000002</v>
      </c>
      <c r="AQ160" s="1">
        <f t="shared" si="123"/>
        <v>3.8536485583100495</v>
      </c>
      <c r="AS160">
        <f t="shared" si="133"/>
        <v>0.93610758836185592</v>
      </c>
      <c r="AT160" s="1">
        <f t="shared" si="134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5"/>
        <v>343.15</v>
      </c>
      <c r="E161">
        <v>110.98</v>
      </c>
      <c r="F161">
        <f t="shared" si="126"/>
        <v>110.98</v>
      </c>
      <c r="G161" s="1">
        <v>1.7999999999999999E-2</v>
      </c>
      <c r="H161">
        <f t="shared" si="104"/>
        <v>2.9141774734081308E-3</v>
      </c>
      <c r="I161">
        <f t="shared" si="105"/>
        <v>5.838167669354644</v>
      </c>
      <c r="K161">
        <f t="shared" si="127"/>
        <v>18</v>
      </c>
      <c r="L161" s="1">
        <f t="shared" si="128"/>
        <v>3</v>
      </c>
      <c r="M161" s="1">
        <f t="shared" si="106"/>
        <v>1.7320508075688772</v>
      </c>
      <c r="N161" s="1">
        <v>0.2</v>
      </c>
      <c r="O161" s="1">
        <f t="shared" si="107"/>
        <v>1.3464101615137753</v>
      </c>
      <c r="P161" s="1">
        <f t="shared" si="108"/>
        <v>0.29744191103901518</v>
      </c>
      <c r="Q161" s="1">
        <f t="shared" si="109"/>
        <v>0.89232573311704555</v>
      </c>
      <c r="R161" s="1">
        <f t="shared" si="129"/>
        <v>-54</v>
      </c>
      <c r="S161" s="1">
        <f t="shared" si="110"/>
        <v>-48.185589588320461</v>
      </c>
      <c r="U161">
        <f t="shared" si="111"/>
        <v>0.57735026918962584</v>
      </c>
      <c r="V161">
        <f t="shared" si="112"/>
        <v>2.6928203230275507</v>
      </c>
      <c r="W161">
        <f t="shared" si="113"/>
        <v>7.932931795463726</v>
      </c>
      <c r="Y161">
        <f t="shared" si="114"/>
        <v>0.90010621253307888</v>
      </c>
      <c r="Z161">
        <f t="shared" si="115"/>
        <v>-0.10524250869527861</v>
      </c>
      <c r="AB161">
        <f t="shared" si="130"/>
        <v>-204842.70081556914</v>
      </c>
      <c r="AC161">
        <f t="shared" si="116"/>
        <v>9.9893787466921097E-2</v>
      </c>
      <c r="AD161">
        <f t="shared" si="117"/>
        <v>9.9787687744864028E-3</v>
      </c>
      <c r="AE161">
        <f t="shared" si="118"/>
        <v>-2044.0779465798619</v>
      </c>
      <c r="AJ161">
        <f t="shared" si="131"/>
        <v>227248.76944498543</v>
      </c>
      <c r="AK161">
        <f t="shared" si="119"/>
        <v>9.9787687744864028E-3</v>
      </c>
      <c r="AL161">
        <f t="shared" si="120"/>
        <v>0.90010621253307888</v>
      </c>
      <c r="AM161">
        <f t="shared" si="121"/>
        <v>2041.1374863436608</v>
      </c>
      <c r="AO161">
        <f t="shared" si="122"/>
        <v>-53.283303656278349</v>
      </c>
      <c r="AP161" s="1">
        <f t="shared" si="132"/>
        <v>-54.108000000000004</v>
      </c>
      <c r="AQ161" s="1">
        <f t="shared" si="123"/>
        <v>0.68012405934786613</v>
      </c>
      <c r="AS161">
        <f t="shared" si="133"/>
        <v>0.98672784548663606</v>
      </c>
      <c r="AT161" s="1">
        <f t="shared" si="134"/>
        <v>1.002</v>
      </c>
      <c r="AV161">
        <f t="shared" si="124"/>
        <v>0.98672784548663606</v>
      </c>
      <c r="AW161">
        <f t="shared" si="124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5"/>
        <v>343.15</v>
      </c>
      <c r="E162">
        <v>110.98</v>
      </c>
      <c r="F162">
        <f t="shared" si="126"/>
        <v>133.17599999999999</v>
      </c>
      <c r="G162" s="1">
        <v>1.7999999999999999E-2</v>
      </c>
      <c r="H162">
        <f t="shared" si="104"/>
        <v>2.9141774734081308E-3</v>
      </c>
      <c r="I162">
        <f t="shared" si="105"/>
        <v>5.838167669354644</v>
      </c>
      <c r="K162">
        <f t="shared" si="127"/>
        <v>21.599999999999998</v>
      </c>
      <c r="L162" s="1">
        <f t="shared" si="128"/>
        <v>3.5999999999999996</v>
      </c>
      <c r="M162" s="1">
        <f t="shared" si="106"/>
        <v>1.8973665961010275</v>
      </c>
      <c r="N162" s="1">
        <v>0.2</v>
      </c>
      <c r="O162" s="1">
        <f t="shared" si="107"/>
        <v>1.3794733192202056</v>
      </c>
      <c r="P162" s="1">
        <f t="shared" si="108"/>
        <v>0.3217017735821896</v>
      </c>
      <c r="Q162" s="1">
        <f t="shared" si="109"/>
        <v>1.1581263848958825</v>
      </c>
      <c r="R162" s="1">
        <f t="shared" si="129"/>
        <v>-64.8</v>
      </c>
      <c r="S162" s="1">
        <f t="shared" si="110"/>
        <v>-75.046589741253186</v>
      </c>
      <c r="U162">
        <f t="shared" si="111"/>
        <v>0.52704627669472992</v>
      </c>
      <c r="V162">
        <f t="shared" si="112"/>
        <v>2.7589466384404111</v>
      </c>
      <c r="W162">
        <f t="shared" si="113"/>
        <v>8.4436013025158054</v>
      </c>
      <c r="Y162">
        <f t="shared" si="114"/>
        <v>0.88247544953299395</v>
      </c>
      <c r="Z162">
        <f t="shared" si="115"/>
        <v>-0.12502430978771625</v>
      </c>
      <c r="AB162">
        <f t="shared" si="130"/>
        <v>-200843.01338046454</v>
      </c>
      <c r="AC162">
        <f t="shared" si="116"/>
        <v>0.11752455046700601</v>
      </c>
      <c r="AD162">
        <f t="shared" si="117"/>
        <v>1.3812019962471842E-2</v>
      </c>
      <c r="AE162">
        <f t="shared" si="118"/>
        <v>-2774.0477101339757</v>
      </c>
      <c r="AJ162">
        <f t="shared" si="131"/>
        <v>226460.32986966151</v>
      </c>
      <c r="AK162">
        <f t="shared" si="119"/>
        <v>1.3812019962471842E-2</v>
      </c>
      <c r="AL162">
        <f t="shared" si="120"/>
        <v>0.88247544953299395</v>
      </c>
      <c r="AM162">
        <f t="shared" si="121"/>
        <v>2760.2725409536761</v>
      </c>
      <c r="AO162">
        <f t="shared" si="122"/>
        <v>-69.840046173257178</v>
      </c>
      <c r="AP162" s="1">
        <f t="shared" si="132"/>
        <v>-68.36399999999999</v>
      </c>
      <c r="AQ162" s="1">
        <f t="shared" si="123"/>
        <v>2.1787123055871898</v>
      </c>
      <c r="AS162">
        <f t="shared" si="133"/>
        <v>1.077778490328043</v>
      </c>
      <c r="AT162" s="1">
        <f t="shared" si="134"/>
        <v>1.0549999999999999</v>
      </c>
      <c r="AV162">
        <f t="shared" si="124"/>
        <v>1.077778490328043</v>
      </c>
      <c r="AW162">
        <f t="shared" si="124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5"/>
        <v>343.15</v>
      </c>
      <c r="E163">
        <v>110.98</v>
      </c>
      <c r="F163">
        <f t="shared" si="126"/>
        <v>155.37199999999999</v>
      </c>
      <c r="G163" s="1">
        <v>1.7999999999999999E-2</v>
      </c>
      <c r="H163">
        <f t="shared" si="104"/>
        <v>2.9141774734081308E-3</v>
      </c>
      <c r="I163">
        <f t="shared" si="105"/>
        <v>5.838167669354644</v>
      </c>
      <c r="K163">
        <f t="shared" si="127"/>
        <v>25.2</v>
      </c>
      <c r="L163" s="1">
        <f t="shared" si="128"/>
        <v>4.1999999999999993</v>
      </c>
      <c r="M163" s="1">
        <f t="shared" si="106"/>
        <v>2.0493901531919194</v>
      </c>
      <c r="N163" s="1">
        <v>0.2</v>
      </c>
      <c r="O163" s="1">
        <f t="shared" si="107"/>
        <v>1.4098780306383838</v>
      </c>
      <c r="P163" s="1">
        <f t="shared" si="108"/>
        <v>0.34350319755512371</v>
      </c>
      <c r="Q163" s="1">
        <f t="shared" si="109"/>
        <v>1.4427134297315194</v>
      </c>
      <c r="R163" s="1">
        <f t="shared" si="129"/>
        <v>-75.599999999999994</v>
      </c>
      <c r="S163" s="1">
        <f t="shared" si="110"/>
        <v>-109.06913528770286</v>
      </c>
      <c r="U163">
        <f t="shared" si="111"/>
        <v>0.48795003647426666</v>
      </c>
      <c r="V163">
        <f t="shared" si="112"/>
        <v>2.8197560612767676</v>
      </c>
      <c r="W163">
        <f t="shared" si="113"/>
        <v>8.8946105016690531</v>
      </c>
      <c r="Y163">
        <f t="shared" si="114"/>
        <v>0.8655221002413076</v>
      </c>
      <c r="Z163">
        <f t="shared" si="115"/>
        <v>-0.14442237003987493</v>
      </c>
      <c r="AB163">
        <f t="shared" si="130"/>
        <v>-197010.49129599493</v>
      </c>
      <c r="AC163">
        <f t="shared" ref="AC163:AC173" si="135">F163/(1000+F163)</f>
        <v>0.13447789975869243</v>
      </c>
      <c r="AD163">
        <f t="shared" si="117"/>
        <v>1.8084305523508929E-2</v>
      </c>
      <c r="AE163">
        <f t="shared" si="118"/>
        <v>-3562.797915933369</v>
      </c>
      <c r="AJ163">
        <f t="shared" si="131"/>
        <v>225658.12709581727</v>
      </c>
      <c r="AK163">
        <f t="shared" si="119"/>
        <v>1.8084305523508929E-2</v>
      </c>
      <c r="AL163">
        <f t="shared" si="120"/>
        <v>0.8655221002413076</v>
      </c>
      <c r="AM163">
        <f t="shared" si="121"/>
        <v>3532.0836183182287</v>
      </c>
      <c r="AO163">
        <f t="shared" ref="AO163:AO173" si="136">(S163-W163)+Z163-AE163-AM163</f>
        <v>-87.393870544271522</v>
      </c>
      <c r="AP163" s="1">
        <f t="shared" si="132"/>
        <v>-83.991600000000005</v>
      </c>
      <c r="AQ163" s="1">
        <f t="shared" si="123"/>
        <v>11.575444856417601</v>
      </c>
      <c r="AS163">
        <f t="shared" si="133"/>
        <v>1.1560035786279304</v>
      </c>
      <c r="AT163" s="1">
        <f t="shared" si="134"/>
        <v>1.111</v>
      </c>
      <c r="AV163">
        <f t="shared" si="124"/>
        <v>1.1560035786279304</v>
      </c>
      <c r="AW163">
        <f t="shared" si="124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5"/>
        <v>343.15</v>
      </c>
      <c r="E164">
        <v>110.98</v>
      </c>
      <c r="F164">
        <f t="shared" si="126"/>
        <v>177.56800000000001</v>
      </c>
      <c r="G164" s="1">
        <v>1.7999999999999999E-2</v>
      </c>
      <c r="H164">
        <f t="shared" ref="H164:H173" si="137">1/D164</f>
        <v>2.9141774734081308E-3</v>
      </c>
      <c r="I164">
        <f t="shared" ref="I164:I173" si="138">LN(D164)</f>
        <v>5.838167669354644</v>
      </c>
      <c r="K164">
        <f t="shared" si="127"/>
        <v>28.8</v>
      </c>
      <c r="L164" s="1">
        <f t="shared" si="128"/>
        <v>4.8000000000000007</v>
      </c>
      <c r="M164" s="1">
        <f t="shared" ref="M164:M173" si="139">POWER(L164,0.5)</f>
        <v>2.1908902300206647</v>
      </c>
      <c r="N164" s="1">
        <v>0.2</v>
      </c>
      <c r="O164" s="1">
        <f t="shared" ref="O164:O173" si="140">1 + (N164*M164)</f>
        <v>1.4381780460041329</v>
      </c>
      <c r="P164" s="1">
        <f t="shared" ref="P164:P173" si="141">LN(O164)</f>
        <v>0.3633770666581439</v>
      </c>
      <c r="Q164" s="1">
        <f t="shared" ref="Q164:Q173" si="142">L164*P164</f>
        <v>1.744209919959091</v>
      </c>
      <c r="R164" s="1">
        <f t="shared" si="129"/>
        <v>-86.4</v>
      </c>
      <c r="S164" s="1">
        <f t="shared" ref="S164:S173" si="143">Q164*R164</f>
        <v>-150.69973708446548</v>
      </c>
      <c r="U164">
        <f t="shared" ref="U164:U173" si="144">POWER(L164, -0.5)</f>
        <v>0.4564354645876384</v>
      </c>
      <c r="V164">
        <f t="shared" ref="V164:V173" si="145">2*O164</f>
        <v>2.8763560920082658</v>
      </c>
      <c r="W164">
        <f t="shared" ref="W164:W173" si="146">(U164/V164)*(1+(2*K164))</f>
        <v>9.298959297546789</v>
      </c>
      <c r="Y164">
        <f t="shared" ref="Y164:Y173" si="147">1-AC164</f>
        <v>0.84920785890920947</v>
      </c>
      <c r="Z164">
        <f t="shared" ref="Z164:Z173" si="148">LN(Y164)</f>
        <v>-0.16345129471021383</v>
      </c>
      <c r="AB164">
        <f t="shared" si="130"/>
        <v>-193335.62541890825</v>
      </c>
      <c r="AC164">
        <f t="shared" si="135"/>
        <v>0.15079214109079053</v>
      </c>
      <c r="AD164">
        <f t="shared" ref="AD164:AD173" si="149">AC164*AC164</f>
        <v>2.2738269814744878E-2</v>
      </c>
      <c r="AE164">
        <f t="shared" ref="AE164:AE173" si="150">AB164*AD164</f>
        <v>-4396.1176155775838</v>
      </c>
      <c r="AJ164">
        <f t="shared" si="131"/>
        <v>224845.38371722036</v>
      </c>
      <c r="AK164">
        <f t="shared" ref="AK164:AK173" si="151">AD164</f>
        <v>2.2738269814744878E-2</v>
      </c>
      <c r="AL164">
        <f t="shared" ref="AL164:AL173" si="152">1-AC164</f>
        <v>0.84920785890920947</v>
      </c>
      <c r="AM164">
        <f t="shared" ref="AM164:AM173" si="153">AJ164*AK164*AL164</f>
        <v>4341.6558547463937</v>
      </c>
      <c r="AO164">
        <f t="shared" si="136"/>
        <v>-105.70038684553219</v>
      </c>
      <c r="AP164" s="1">
        <f t="shared" si="132"/>
        <v>-101.0016</v>
      </c>
      <c r="AQ164" s="1">
        <f t="shared" si="123"/>
        <v>22.078597819746417</v>
      </c>
      <c r="AS164">
        <f t="shared" si="133"/>
        <v>1.2233841070084743</v>
      </c>
      <c r="AT164" s="1">
        <f t="shared" si="134"/>
        <v>1.169</v>
      </c>
      <c r="AV164">
        <f t="shared" ref="AV164:AW173" si="154">AS164</f>
        <v>1.2233841070084743</v>
      </c>
      <c r="AW164">
        <f t="shared" si="154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5"/>
        <v>343.15</v>
      </c>
      <c r="E165">
        <v>110.98</v>
      </c>
      <c r="F165">
        <f t="shared" si="126"/>
        <v>199.76400000000001</v>
      </c>
      <c r="G165" s="1">
        <v>1.7999999999999999E-2</v>
      </c>
      <c r="H165">
        <f t="shared" si="137"/>
        <v>2.9141774734081308E-3</v>
      </c>
      <c r="I165">
        <f t="shared" si="138"/>
        <v>5.838167669354644</v>
      </c>
      <c r="K165">
        <f t="shared" si="127"/>
        <v>32.4</v>
      </c>
      <c r="L165" s="1">
        <f t="shared" si="128"/>
        <v>5.4</v>
      </c>
      <c r="M165" s="1">
        <f t="shared" si="139"/>
        <v>2.3237900077244502</v>
      </c>
      <c r="N165" s="1">
        <v>0.2</v>
      </c>
      <c r="O165" s="1">
        <f t="shared" si="140"/>
        <v>1.46475800154489</v>
      </c>
      <c r="P165" s="1">
        <f t="shared" si="141"/>
        <v>0.38169004216543373</v>
      </c>
      <c r="Q165" s="1">
        <f t="shared" si="142"/>
        <v>2.0611262276933422</v>
      </c>
      <c r="R165" s="1">
        <f t="shared" si="129"/>
        <v>-97.199999999999989</v>
      </c>
      <c r="S165" s="1">
        <f t="shared" si="143"/>
        <v>-200.34146933179284</v>
      </c>
      <c r="U165">
        <f t="shared" si="144"/>
        <v>0.43033148291193518</v>
      </c>
      <c r="V165">
        <f t="shared" si="145"/>
        <v>2.92951600308978</v>
      </c>
      <c r="W165">
        <f t="shared" si="146"/>
        <v>9.6656961579115652</v>
      </c>
      <c r="Y165">
        <f t="shared" si="147"/>
        <v>0.83349725446004386</v>
      </c>
      <c r="Z165">
        <f t="shared" si="148"/>
        <v>-0.18212487078586309</v>
      </c>
      <c r="AB165">
        <f t="shared" si="130"/>
        <v>-189809.56506773352</v>
      </c>
      <c r="AC165">
        <f t="shared" si="135"/>
        <v>0.16650274553995617</v>
      </c>
      <c r="AD165">
        <f t="shared" si="149"/>
        <v>2.7723164272343396E-2</v>
      </c>
      <c r="AE165">
        <f t="shared" si="150"/>
        <v>-5262.1217528348288</v>
      </c>
      <c r="AJ165">
        <f t="shared" si="131"/>
        <v>224024.9063150929</v>
      </c>
      <c r="AK165">
        <f t="shared" si="151"/>
        <v>2.7723164272343396E-2</v>
      </c>
      <c r="AL165">
        <f t="shared" si="152"/>
        <v>0.83349725446004386</v>
      </c>
      <c r="AM165">
        <f t="shared" si="153"/>
        <v>5176.5841272697471</v>
      </c>
      <c r="AO165">
        <f t="shared" si="136"/>
        <v>-124.65166479540858</v>
      </c>
      <c r="AP165" s="1">
        <f t="shared" si="132"/>
        <v>-119.55599999999998</v>
      </c>
      <c r="AQ165" s="1">
        <f t="shared" ref="AQ165:AQ173" si="155">(AP165-AO165)^2</f>
        <v>25.965799707166521</v>
      </c>
      <c r="AS165">
        <f t="shared" si="133"/>
        <v>1.2824245349321872</v>
      </c>
      <c r="AT165" s="1">
        <f t="shared" si="134"/>
        <v>1.23</v>
      </c>
      <c r="AV165">
        <f t="shared" si="154"/>
        <v>1.2824245349321872</v>
      </c>
      <c r="AW165">
        <f t="shared" si="154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5"/>
        <v>343.15</v>
      </c>
      <c r="E166">
        <v>110.98</v>
      </c>
      <c r="F166">
        <f t="shared" si="126"/>
        <v>221.96</v>
      </c>
      <c r="G166" s="1">
        <v>1.7999999999999999E-2</v>
      </c>
      <c r="H166">
        <f t="shared" si="137"/>
        <v>2.9141774734081308E-3</v>
      </c>
      <c r="I166">
        <f t="shared" si="138"/>
        <v>5.838167669354644</v>
      </c>
      <c r="K166">
        <f t="shared" si="127"/>
        <v>36</v>
      </c>
      <c r="L166" s="1">
        <f t="shared" si="128"/>
        <v>6</v>
      </c>
      <c r="M166" s="1">
        <f t="shared" si="139"/>
        <v>2.4494897427831779</v>
      </c>
      <c r="N166" s="1">
        <v>0.2</v>
      </c>
      <c r="O166" s="1">
        <f t="shared" si="140"/>
        <v>1.4898979485566355</v>
      </c>
      <c r="P166" s="1">
        <f t="shared" si="141"/>
        <v>0.39870762671017196</v>
      </c>
      <c r="Q166" s="1">
        <f t="shared" si="142"/>
        <v>2.3922457602610319</v>
      </c>
      <c r="R166" s="1">
        <f t="shared" si="129"/>
        <v>-108</v>
      </c>
      <c r="S166" s="1">
        <f t="shared" si="143"/>
        <v>-258.36254210819146</v>
      </c>
      <c r="U166">
        <f t="shared" si="144"/>
        <v>0.40824829046386307</v>
      </c>
      <c r="V166">
        <f t="shared" si="145"/>
        <v>2.979795897113271</v>
      </c>
      <c r="W166">
        <f t="shared" si="146"/>
        <v>10.001398160435528</v>
      </c>
      <c r="Y166">
        <f t="shared" si="147"/>
        <v>0.81835739304068866</v>
      </c>
      <c r="Z166">
        <f t="shared" si="148"/>
        <v>-0.20045612698943741</v>
      </c>
      <c r="AB166">
        <f t="shared" si="130"/>
        <v>-186424.06657187038</v>
      </c>
      <c r="AC166">
        <f t="shared" si="135"/>
        <v>0.18164260695931128</v>
      </c>
      <c r="AD166">
        <f t="shared" si="149"/>
        <v>3.2994036662974839E-2</v>
      </c>
      <c r="AE166">
        <f t="shared" si="150"/>
        <v>-6150.8824873331532</v>
      </c>
      <c r="AJ166">
        <f t="shared" si="131"/>
        <v>223199.13907214289</v>
      </c>
      <c r="AK166">
        <f t="shared" si="151"/>
        <v>3.2994036662974839E-2</v>
      </c>
      <c r="AL166">
        <f t="shared" si="152"/>
        <v>0.81835739304068866</v>
      </c>
      <c r="AM166">
        <f t="shared" si="153"/>
        <v>6026.5807208834185</v>
      </c>
      <c r="AO166">
        <f t="shared" si="136"/>
        <v>-144.2626299458816</v>
      </c>
      <c r="AP166" s="1">
        <f t="shared" si="132"/>
        <v>-139.536</v>
      </c>
      <c r="AQ166" s="1">
        <f t="shared" si="155"/>
        <v>22.341030645304677</v>
      </c>
      <c r="AS166">
        <f t="shared" si="133"/>
        <v>1.3357650920914963</v>
      </c>
      <c r="AT166" s="1">
        <f t="shared" si="134"/>
        <v>1.292</v>
      </c>
      <c r="AV166">
        <f t="shared" si="154"/>
        <v>1.3357650920914963</v>
      </c>
      <c r="AW166">
        <f t="shared" si="154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6">273.15+B167</f>
        <v>343.15</v>
      </c>
      <c r="E167">
        <v>110.98</v>
      </c>
      <c r="F167">
        <f t="shared" ref="F167:F173" si="157">E167*A167</f>
        <v>249.70500000000001</v>
      </c>
      <c r="G167" s="1">
        <v>1.7999999999999999E-2</v>
      </c>
      <c r="H167">
        <f t="shared" si="137"/>
        <v>2.9141774734081308E-3</v>
      </c>
      <c r="I167">
        <f t="shared" si="138"/>
        <v>5.838167669354644</v>
      </c>
      <c r="K167">
        <f t="shared" ref="K167:K173" si="158">18*A167</f>
        <v>40.5</v>
      </c>
      <c r="L167" s="1">
        <f t="shared" ref="L167:L173" si="159">A167*3</f>
        <v>6.75</v>
      </c>
      <c r="M167" s="1">
        <f t="shared" si="139"/>
        <v>2.598076211353316</v>
      </c>
      <c r="N167" s="1">
        <v>0.2</v>
      </c>
      <c r="O167" s="1">
        <f t="shared" si="140"/>
        <v>1.5196152422706632</v>
      </c>
      <c r="P167" s="1">
        <f t="shared" si="141"/>
        <v>0.41845717273026761</v>
      </c>
      <c r="Q167" s="1">
        <f t="shared" si="142"/>
        <v>2.8245859159293065</v>
      </c>
      <c r="R167" s="1">
        <f t="shared" ref="R167:R173" si="160" xml:space="preserve"> -$N$2 * K167</f>
        <v>-121.5</v>
      </c>
      <c r="S167" s="1">
        <f t="shared" si="143"/>
        <v>-343.18718878541074</v>
      </c>
      <c r="U167">
        <f t="shared" si="144"/>
        <v>0.38490017945975052</v>
      </c>
      <c r="V167">
        <f t="shared" si="145"/>
        <v>3.0392304845413265</v>
      </c>
      <c r="W167">
        <f t="shared" si="146"/>
        <v>10.384804599794208</v>
      </c>
      <c r="Y167">
        <f t="shared" si="147"/>
        <v>0.80018884456731787</v>
      </c>
      <c r="Z167">
        <f t="shared" si="148"/>
        <v>-0.22290752346182757</v>
      </c>
      <c r="AB167">
        <f t="shared" ref="AB167:AB173" si="161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5"/>
        <v>0.19981115543268213</v>
      </c>
      <c r="AD167">
        <f t="shared" si="149"/>
        <v>3.9924497835343457E-2</v>
      </c>
      <c r="AE167">
        <f t="shared" si="150"/>
        <v>-7281.3581439725804</v>
      </c>
      <c r="AJ167">
        <f t="shared" ref="AJ167:AJ173" si="162">($AH$12+($AH$13*H167)+($AH$14*I167)) + (2*($AH$15 + ($AH$16*H167) + ($AH$17*I167))*AC167) + (3*($AH$18 + ($AH$19*H167)+($AH$20*I167))*AD167)</f>
        <v>222162.70622824732</v>
      </c>
      <c r="AK167">
        <f t="shared" si="151"/>
        <v>3.9924497835343457E-2</v>
      </c>
      <c r="AL167">
        <f t="shared" si="152"/>
        <v>0.80018884456731787</v>
      </c>
      <c r="AM167">
        <f t="shared" si="153"/>
        <v>7097.4625882938008</v>
      </c>
      <c r="AO167">
        <f t="shared" si="136"/>
        <v>-169.89934522988733</v>
      </c>
      <c r="AP167" s="1">
        <f t="shared" ref="AP167:AP173" si="163">-AT167*A167*18*$N$2</f>
        <v>-166.69800000000001</v>
      </c>
      <c r="AQ167" s="1">
        <f t="shared" si="155"/>
        <v>10.248611280922319</v>
      </c>
      <c r="AS167">
        <f t="shared" ref="AS167:AS173" si="164">-AO167/(A167*18*$N$2)</f>
        <v>1.3983485204105952</v>
      </c>
      <c r="AT167" s="1">
        <f t="shared" si="134"/>
        <v>1.3720000000000001</v>
      </c>
      <c r="AV167">
        <f t="shared" si="154"/>
        <v>1.3983485204105952</v>
      </c>
      <c r="AW167">
        <f t="shared" si="154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6"/>
        <v>343.15</v>
      </c>
      <c r="E168">
        <v>110.98</v>
      </c>
      <c r="F168">
        <f t="shared" si="157"/>
        <v>277.45</v>
      </c>
      <c r="G168" s="1">
        <v>1.7999999999999999E-2</v>
      </c>
      <c r="H168">
        <f t="shared" si="137"/>
        <v>2.9141774734081308E-3</v>
      </c>
      <c r="I168">
        <f t="shared" si="138"/>
        <v>5.838167669354644</v>
      </c>
      <c r="K168">
        <f t="shared" si="158"/>
        <v>45</v>
      </c>
      <c r="L168" s="1">
        <f t="shared" si="159"/>
        <v>7.5</v>
      </c>
      <c r="M168" s="1">
        <f t="shared" si="139"/>
        <v>2.7386127875258306</v>
      </c>
      <c r="N168" s="1">
        <v>0.2</v>
      </c>
      <c r="O168" s="1">
        <f t="shared" si="140"/>
        <v>1.5477225575051663</v>
      </c>
      <c r="P168" s="1">
        <f t="shared" si="141"/>
        <v>0.43678453268671041</v>
      </c>
      <c r="Q168" s="1">
        <f t="shared" si="142"/>
        <v>3.2758839951503282</v>
      </c>
      <c r="R168" s="1">
        <f t="shared" si="160"/>
        <v>-135</v>
      </c>
      <c r="S168" s="1">
        <f t="shared" si="143"/>
        <v>-442.24433934529429</v>
      </c>
      <c r="U168">
        <f t="shared" si="144"/>
        <v>0.36514837167011072</v>
      </c>
      <c r="V168">
        <f t="shared" si="145"/>
        <v>3.0954451150103326</v>
      </c>
      <c r="W168">
        <f t="shared" si="146"/>
        <v>10.734644158557197</v>
      </c>
      <c r="Y168">
        <f t="shared" si="147"/>
        <v>0.7828095033073702</v>
      </c>
      <c r="Z168">
        <f t="shared" si="148"/>
        <v>-0.24486590338652542</v>
      </c>
      <c r="AB168">
        <f t="shared" si="161"/>
        <v>-178526.11354023896</v>
      </c>
      <c r="AC168">
        <f t="shared" si="135"/>
        <v>0.21719049669262983</v>
      </c>
      <c r="AD168">
        <f t="shared" si="149"/>
        <v>4.7171711853591244E-2</v>
      </c>
      <c r="AE168">
        <f t="shared" si="150"/>
        <v>-8421.3823862616664</v>
      </c>
      <c r="AJ168">
        <f t="shared" si="162"/>
        <v>221124.87159143889</v>
      </c>
      <c r="AK168">
        <f t="shared" si="151"/>
        <v>4.7171711853591244E-2</v>
      </c>
      <c r="AL168">
        <f t="shared" si="152"/>
        <v>0.7828095033073702</v>
      </c>
      <c r="AM168">
        <f t="shared" si="153"/>
        <v>8165.3596824718943</v>
      </c>
      <c r="AO168">
        <f t="shared" si="136"/>
        <v>-197.20114561746595</v>
      </c>
      <c r="AP168" s="1">
        <f t="shared" si="163"/>
        <v>-196.28999999999996</v>
      </c>
      <c r="AQ168" s="1">
        <f t="shared" si="155"/>
        <v>0.83018633622748139</v>
      </c>
      <c r="AS168">
        <f t="shared" si="164"/>
        <v>1.460749226796044</v>
      </c>
      <c r="AT168" s="1">
        <f t="shared" si="134"/>
        <v>1.454</v>
      </c>
      <c r="AV168">
        <f t="shared" si="154"/>
        <v>1.460749226796044</v>
      </c>
      <c r="AW168">
        <f t="shared" si="154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6"/>
        <v>343.15</v>
      </c>
      <c r="E169">
        <v>110.98</v>
      </c>
      <c r="F169">
        <f t="shared" si="157"/>
        <v>305.19499999999999</v>
      </c>
      <c r="G169" s="1">
        <v>1.7999999999999999E-2</v>
      </c>
      <c r="H169">
        <f t="shared" si="137"/>
        <v>2.9141774734081308E-3</v>
      </c>
      <c r="I169">
        <f t="shared" si="138"/>
        <v>5.838167669354644</v>
      </c>
      <c r="K169">
        <f t="shared" si="158"/>
        <v>49.5</v>
      </c>
      <c r="L169" s="1">
        <f t="shared" si="159"/>
        <v>8.25</v>
      </c>
      <c r="M169" s="1">
        <f t="shared" si="139"/>
        <v>2.8722813232690143</v>
      </c>
      <c r="N169" s="1">
        <v>0.2</v>
      </c>
      <c r="O169" s="1">
        <f t="shared" si="140"/>
        <v>1.574456264653803</v>
      </c>
      <c r="P169" s="1">
        <f t="shared" si="141"/>
        <v>0.45390998388118231</v>
      </c>
      <c r="Q169" s="1">
        <f t="shared" si="142"/>
        <v>3.744757367019754</v>
      </c>
      <c r="R169" s="1">
        <f t="shared" si="160"/>
        <v>-148.5</v>
      </c>
      <c r="S169" s="1">
        <f t="shared" si="143"/>
        <v>-556.09646900243342</v>
      </c>
      <c r="U169">
        <f t="shared" si="144"/>
        <v>0.3481553119113957</v>
      </c>
      <c r="V169">
        <f t="shared" si="145"/>
        <v>3.1489125293076059</v>
      </c>
      <c r="W169">
        <f t="shared" si="146"/>
        <v>11.056366560551917</v>
      </c>
      <c r="Y169">
        <f t="shared" si="147"/>
        <v>0.76616903987526763</v>
      </c>
      <c r="Z169">
        <f t="shared" si="148"/>
        <v>-0.26635245489916687</v>
      </c>
      <c r="AB169">
        <f t="shared" si="161"/>
        <v>-174855.05732994442</v>
      </c>
      <c r="AC169">
        <f t="shared" si="135"/>
        <v>0.23383096012473231</v>
      </c>
      <c r="AD169">
        <f t="shared" si="149"/>
        <v>5.4676917912854152E-2</v>
      </c>
      <c r="AE169">
        <f t="shared" si="150"/>
        <v>-9560.5356162767785</v>
      </c>
      <c r="AJ169">
        <f t="shared" si="162"/>
        <v>220088.62208266364</v>
      </c>
      <c r="AK169">
        <f t="shared" si="151"/>
        <v>5.4676917912854152E-2</v>
      </c>
      <c r="AL169">
        <f t="shared" si="152"/>
        <v>0.76616903987526763</v>
      </c>
      <c r="AM169">
        <f t="shared" si="153"/>
        <v>9219.9001093070219</v>
      </c>
      <c r="AO169">
        <f t="shared" si="136"/>
        <v>-226.78368104812762</v>
      </c>
      <c r="AP169" s="1">
        <f t="shared" si="163"/>
        <v>-228.24450000000002</v>
      </c>
      <c r="AQ169" s="1">
        <f t="shared" si="155"/>
        <v>2.1339920101495702</v>
      </c>
      <c r="AS169">
        <f t="shared" si="164"/>
        <v>1.5271628353409268</v>
      </c>
      <c r="AT169" s="1">
        <f t="shared" si="134"/>
        <v>1.5369999999999999</v>
      </c>
      <c r="AV169">
        <f t="shared" si="154"/>
        <v>1.5271628353409268</v>
      </c>
      <c r="AW169">
        <f t="shared" si="154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6"/>
        <v>343.15</v>
      </c>
      <c r="E170">
        <v>110.98</v>
      </c>
      <c r="F170">
        <f t="shared" si="157"/>
        <v>332.94</v>
      </c>
      <c r="G170" s="1">
        <v>1.7999999999999999E-2</v>
      </c>
      <c r="H170">
        <f t="shared" si="137"/>
        <v>2.9141774734081308E-3</v>
      </c>
      <c r="I170">
        <f t="shared" si="138"/>
        <v>5.838167669354644</v>
      </c>
      <c r="K170">
        <f t="shared" si="158"/>
        <v>54</v>
      </c>
      <c r="L170" s="1">
        <f t="shared" si="159"/>
        <v>9</v>
      </c>
      <c r="M170" s="1">
        <f t="shared" si="139"/>
        <v>3</v>
      </c>
      <c r="N170" s="1">
        <v>0.2</v>
      </c>
      <c r="O170" s="1">
        <f t="shared" si="140"/>
        <v>1.6</v>
      </c>
      <c r="P170" s="1">
        <f t="shared" si="141"/>
        <v>0.47000362924573563</v>
      </c>
      <c r="Q170" s="1">
        <f t="shared" si="142"/>
        <v>4.2300326632116203</v>
      </c>
      <c r="R170" s="1">
        <f t="shared" si="160"/>
        <v>-162</v>
      </c>
      <c r="S170" s="1">
        <f t="shared" si="143"/>
        <v>-685.26529144028245</v>
      </c>
      <c r="U170">
        <f t="shared" si="144"/>
        <v>0.33333333333333331</v>
      </c>
      <c r="V170">
        <f t="shared" si="145"/>
        <v>3.2</v>
      </c>
      <c r="W170">
        <f t="shared" si="146"/>
        <v>11.354166666666666</v>
      </c>
      <c r="Y170">
        <f t="shared" si="147"/>
        <v>0.75022131528800995</v>
      </c>
      <c r="Z170">
        <f t="shared" si="148"/>
        <v>-0.2873870289307216</v>
      </c>
      <c r="AB170">
        <f t="shared" si="161"/>
        <v>-171353.3241252329</v>
      </c>
      <c r="AC170">
        <f t="shared" si="135"/>
        <v>0.24977868471199002</v>
      </c>
      <c r="AD170">
        <f t="shared" si="149"/>
        <v>6.2389391336451716E-2</v>
      </c>
      <c r="AE170">
        <f t="shared" si="150"/>
        <v>-10690.629595651009</v>
      </c>
      <c r="AJ170">
        <f t="shared" si="162"/>
        <v>219056.45970794425</v>
      </c>
      <c r="AK170">
        <f t="shared" si="151"/>
        <v>6.2389391336451716E-2</v>
      </c>
      <c r="AL170">
        <f t="shared" si="152"/>
        <v>0.75022131528800995</v>
      </c>
      <c r="AM170">
        <f t="shared" si="153"/>
        <v>10253.124063721249</v>
      </c>
      <c r="AO170">
        <f t="shared" si="136"/>
        <v>-259.40131320611908</v>
      </c>
      <c r="AP170" s="1">
        <f t="shared" si="163"/>
        <v>-262.44</v>
      </c>
      <c r="AQ170" s="1">
        <f t="shared" si="155"/>
        <v>9.2336174313062642</v>
      </c>
      <c r="AS170">
        <f t="shared" si="164"/>
        <v>1.6012426741118462</v>
      </c>
      <c r="AT170" s="1">
        <f t="shared" si="134"/>
        <v>1.62</v>
      </c>
      <c r="AV170">
        <f t="shared" si="154"/>
        <v>1.6012426741118462</v>
      </c>
      <c r="AW170">
        <f t="shared" si="154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6"/>
        <v>343.15</v>
      </c>
      <c r="E171">
        <v>110.98</v>
      </c>
      <c r="F171">
        <f t="shared" si="157"/>
        <v>360.685</v>
      </c>
      <c r="G171" s="1">
        <v>1.7999999999999999E-2</v>
      </c>
      <c r="H171">
        <f t="shared" si="137"/>
        <v>2.9141774734081308E-3</v>
      </c>
      <c r="I171">
        <f t="shared" si="138"/>
        <v>5.838167669354644</v>
      </c>
      <c r="K171">
        <f t="shared" si="158"/>
        <v>58.5</v>
      </c>
      <c r="L171" s="1">
        <f t="shared" si="159"/>
        <v>9.75</v>
      </c>
      <c r="M171" s="1">
        <f t="shared" si="139"/>
        <v>3.1224989991991992</v>
      </c>
      <c r="N171" s="1">
        <v>0.2</v>
      </c>
      <c r="O171" s="1">
        <f t="shared" si="140"/>
        <v>1.6244997998398398</v>
      </c>
      <c r="P171" s="1">
        <f t="shared" si="141"/>
        <v>0.48519995291361534</v>
      </c>
      <c r="Q171" s="1">
        <f t="shared" si="142"/>
        <v>4.7306995409077492</v>
      </c>
      <c r="R171" s="1">
        <f t="shared" si="160"/>
        <v>-175.5</v>
      </c>
      <c r="S171" s="1">
        <f t="shared" si="143"/>
        <v>-830.23776942930999</v>
      </c>
      <c r="U171">
        <f t="shared" si="144"/>
        <v>0.32025630761017426</v>
      </c>
      <c r="V171">
        <f t="shared" si="145"/>
        <v>3.2489995996796797</v>
      </c>
      <c r="W171">
        <f t="shared" si="146"/>
        <v>11.631347785246362</v>
      </c>
      <c r="Y171">
        <f t="shared" si="147"/>
        <v>0.7349239537438863</v>
      </c>
      <c r="Z171">
        <f t="shared" si="148"/>
        <v>-0.3079882494161319</v>
      </c>
      <c r="AB171">
        <f t="shared" si="161"/>
        <v>-168010.14086405304</v>
      </c>
      <c r="AC171">
        <f t="shared" si="135"/>
        <v>0.26507604625611364</v>
      </c>
      <c r="AD171">
        <f t="shared" si="149"/>
        <v>7.0265310298773295E-2</v>
      </c>
      <c r="AE171">
        <f t="shared" si="150"/>
        <v>-11805.284681153298</v>
      </c>
      <c r="AJ171">
        <f t="shared" si="162"/>
        <v>218030.47458921385</v>
      </c>
      <c r="AK171">
        <f t="shared" si="151"/>
        <v>7.0265310298773295E-2</v>
      </c>
      <c r="AL171">
        <f t="shared" si="152"/>
        <v>0.7349239537438863</v>
      </c>
      <c r="AM171">
        <f t="shared" si="153"/>
        <v>11259.019502382929</v>
      </c>
      <c r="AO171">
        <f t="shared" si="136"/>
        <v>-295.91192669360316</v>
      </c>
      <c r="AP171" s="1">
        <f t="shared" si="163"/>
        <v>-299.22749999999996</v>
      </c>
      <c r="AQ171" s="1">
        <f t="shared" si="155"/>
        <v>10.993026350091009</v>
      </c>
      <c r="AS171">
        <f t="shared" si="164"/>
        <v>1.6861078444079953</v>
      </c>
      <c r="AT171" s="1">
        <f t="shared" si="134"/>
        <v>1.7050000000000001</v>
      </c>
      <c r="AV171">
        <f t="shared" si="154"/>
        <v>1.6861078444079953</v>
      </c>
      <c r="AW171">
        <f t="shared" si="154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6"/>
        <v>343.15</v>
      </c>
      <c r="E172">
        <v>110.98</v>
      </c>
      <c r="F172">
        <f t="shared" si="157"/>
        <v>388.43</v>
      </c>
      <c r="G172" s="1">
        <v>1.7999999999999999E-2</v>
      </c>
      <c r="H172">
        <f t="shared" si="137"/>
        <v>2.9141774734081308E-3</v>
      </c>
      <c r="I172">
        <f t="shared" si="138"/>
        <v>5.838167669354644</v>
      </c>
      <c r="K172">
        <f t="shared" si="158"/>
        <v>63</v>
      </c>
      <c r="L172" s="1">
        <f t="shared" si="159"/>
        <v>10.5</v>
      </c>
      <c r="M172" s="1">
        <f t="shared" si="139"/>
        <v>3.2403703492039302</v>
      </c>
      <c r="N172" s="1">
        <v>0.2</v>
      </c>
      <c r="O172" s="1">
        <f t="shared" si="140"/>
        <v>1.6480740698407861</v>
      </c>
      <c r="P172" s="1">
        <f t="shared" si="141"/>
        <v>0.49960737576900971</v>
      </c>
      <c r="Q172" s="1">
        <f t="shared" si="142"/>
        <v>5.2458774455746022</v>
      </c>
      <c r="R172" s="1">
        <f t="shared" si="160"/>
        <v>-189</v>
      </c>
      <c r="S172" s="1">
        <f t="shared" si="143"/>
        <v>-991.47083721359979</v>
      </c>
      <c r="U172">
        <f t="shared" si="144"/>
        <v>0.30860669992418382</v>
      </c>
      <c r="V172">
        <f t="shared" si="145"/>
        <v>3.2961481396815722</v>
      </c>
      <c r="W172">
        <f t="shared" si="146"/>
        <v>11.890561112389092</v>
      </c>
      <c r="Y172">
        <f t="shared" si="147"/>
        <v>0.72023796662417261</v>
      </c>
      <c r="Z172">
        <f t="shared" si="148"/>
        <v>-0.32817361237793047</v>
      </c>
      <c r="AB172">
        <f t="shared" si="161"/>
        <v>-164815.58412229436</v>
      </c>
      <c r="AC172">
        <f t="shared" si="135"/>
        <v>0.27976203337582739</v>
      </c>
      <c r="AD172">
        <f t="shared" si="149"/>
        <v>7.8266795318577553E-2</v>
      </c>
      <c r="AE172">
        <f t="shared" si="150"/>
        <v>-12899.587587811413</v>
      </c>
      <c r="AJ172">
        <f t="shared" si="162"/>
        <v>217012.4064667148</v>
      </c>
      <c r="AK172">
        <f t="shared" si="151"/>
        <v>7.8266795318577553E-2</v>
      </c>
      <c r="AL172">
        <f t="shared" si="152"/>
        <v>0.72023796662417261</v>
      </c>
      <c r="AM172">
        <f t="shared" si="153"/>
        <v>12233.145062064579</v>
      </c>
      <c r="AO172">
        <f t="shared" si="136"/>
        <v>-337.24704619153272</v>
      </c>
      <c r="AP172" s="1">
        <f t="shared" si="163"/>
        <v>-337.93200000000002</v>
      </c>
      <c r="AQ172" s="1">
        <f t="shared" si="155"/>
        <v>0.46916171973385673</v>
      </c>
      <c r="AS172">
        <f t="shared" si="164"/>
        <v>1.7843759057753055</v>
      </c>
      <c r="AT172" s="1">
        <f t="shared" si="134"/>
        <v>1.788</v>
      </c>
      <c r="AV172">
        <f t="shared" si="154"/>
        <v>1.7843759057753055</v>
      </c>
      <c r="AW172">
        <f t="shared" si="154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6"/>
        <v>343.15</v>
      </c>
      <c r="E173">
        <v>110.98</v>
      </c>
      <c r="F173">
        <f t="shared" si="157"/>
        <v>416.17500000000001</v>
      </c>
      <c r="G173" s="1">
        <v>1.7999999999999999E-2</v>
      </c>
      <c r="H173">
        <f t="shared" si="137"/>
        <v>2.9141774734081308E-3</v>
      </c>
      <c r="I173">
        <f t="shared" si="138"/>
        <v>5.838167669354644</v>
      </c>
      <c r="K173">
        <f t="shared" si="158"/>
        <v>67.5</v>
      </c>
      <c r="L173" s="1">
        <f t="shared" si="159"/>
        <v>11.25</v>
      </c>
      <c r="M173" s="1">
        <f t="shared" si="139"/>
        <v>3.3541019662496847</v>
      </c>
      <c r="N173" s="1">
        <v>0.2</v>
      </c>
      <c r="O173" s="1">
        <f t="shared" si="140"/>
        <v>1.670820393249937</v>
      </c>
      <c r="P173" s="1">
        <f t="shared" si="141"/>
        <v>0.51331475924627068</v>
      </c>
      <c r="Q173" s="1">
        <f t="shared" si="142"/>
        <v>5.7747910415205448</v>
      </c>
      <c r="R173" s="1">
        <f t="shared" si="160"/>
        <v>-202.5</v>
      </c>
      <c r="S173" s="1">
        <f t="shared" si="143"/>
        <v>-1169.3951859079102</v>
      </c>
      <c r="U173">
        <f t="shared" si="144"/>
        <v>0.29814239699997197</v>
      </c>
      <c r="V173">
        <f t="shared" si="145"/>
        <v>3.3416407864998741</v>
      </c>
      <c r="W173">
        <f t="shared" si="146"/>
        <v>12.133969083632897</v>
      </c>
      <c r="Y173">
        <f t="shared" si="147"/>
        <v>0.70612742069306411</v>
      </c>
      <c r="Z173">
        <f t="shared" si="148"/>
        <v>-0.34795957520583476</v>
      </c>
      <c r="AB173">
        <f t="shared" si="161"/>
        <v>-161760.50213118881</v>
      </c>
      <c r="AC173">
        <f t="shared" si="135"/>
        <v>0.29387257930693594</v>
      </c>
      <c r="AD173">
        <f t="shared" si="149"/>
        <v>8.636109286851136E-2</v>
      </c>
      <c r="AE173">
        <f t="shared" si="150"/>
        <v>-13969.813747008628</v>
      </c>
      <c r="AJ173">
        <f t="shared" si="162"/>
        <v>216003.69662670858</v>
      </c>
      <c r="AK173">
        <f t="shared" si="151"/>
        <v>8.636109286851136E-2</v>
      </c>
      <c r="AL173">
        <f t="shared" si="152"/>
        <v>0.70612742069306411</v>
      </c>
      <c r="AM173">
        <f t="shared" si="153"/>
        <v>13172.323550635294</v>
      </c>
      <c r="AO173">
        <f t="shared" si="136"/>
        <v>-384.38691819341511</v>
      </c>
      <c r="AP173" s="1">
        <f t="shared" si="163"/>
        <v>-378.8775</v>
      </c>
      <c r="AQ173" s="1">
        <f t="shared" si="155"/>
        <v>30.353688829933471</v>
      </c>
      <c r="AS173">
        <f t="shared" si="164"/>
        <v>1.8982070034242722</v>
      </c>
      <c r="AT173" s="1">
        <f t="shared" si="134"/>
        <v>1.871</v>
      </c>
      <c r="AV173">
        <f t="shared" si="154"/>
        <v>1.8982070034242722</v>
      </c>
      <c r="AW173">
        <f t="shared" si="154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2</v>
      </c>
      <c r="E2">
        <v>3</v>
      </c>
    </row>
    <row r="3" spans="2:5" x14ac:dyDescent="0.3">
      <c r="D3" t="s">
        <v>47</v>
      </c>
      <c r="E3">
        <f>1000/18</f>
        <v>55.555555555555557</v>
      </c>
    </row>
    <row r="5" spans="2:5" x14ac:dyDescent="0.3">
      <c r="B5" t="s">
        <v>30</v>
      </c>
      <c r="C5" t="s">
        <v>0</v>
      </c>
      <c r="E5" t="s">
        <v>48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E1" zoomScaleNormal="100" workbookViewId="0">
      <selection activeCell="G4" sqref="G4:H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49</v>
      </c>
      <c r="D1" t="s">
        <v>50</v>
      </c>
    </row>
    <row r="2" spans="1:20" x14ac:dyDescent="0.3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">
      <c r="A78">
        <v>0.34512612285390565</v>
      </c>
      <c r="B78">
        <v>297.483443708609</v>
      </c>
    </row>
    <row r="79" spans="1:5" x14ac:dyDescent="0.3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">
      <c r="D91">
        <v>0.48119800000000001</v>
      </c>
      <c r="E91">
        <v>407</v>
      </c>
    </row>
    <row r="92" spans="1:5" x14ac:dyDescent="0.3">
      <c r="D92">
        <v>0.48283300000000001</v>
      </c>
      <c r="E92">
        <v>408</v>
      </c>
    </row>
    <row r="93" spans="1:5" x14ac:dyDescent="0.3">
      <c r="D93">
        <v>0.48448600000000003</v>
      </c>
      <c r="E93">
        <v>409</v>
      </c>
    </row>
    <row r="94" spans="1:5" x14ac:dyDescent="0.3">
      <c r="D94">
        <v>0.48615599999999998</v>
      </c>
      <c r="E94">
        <v>410</v>
      </c>
    </row>
    <row r="95" spans="1:5" x14ac:dyDescent="0.3">
      <c r="D95">
        <v>0.48784499999999997</v>
      </c>
      <c r="E95">
        <v>411</v>
      </c>
    </row>
    <row r="96" spans="1:5" x14ac:dyDescent="0.3">
      <c r="D96">
        <v>0.48955199999999999</v>
      </c>
      <c r="E96">
        <v>412</v>
      </c>
    </row>
    <row r="97" spans="4:5" x14ac:dyDescent="0.3">
      <c r="D97">
        <v>0.49127700000000002</v>
      </c>
      <c r="E97">
        <v>413</v>
      </c>
    </row>
    <row r="98" spans="4:5" x14ac:dyDescent="0.3">
      <c r="D98">
        <v>0.49302000000000001</v>
      </c>
      <c r="E98">
        <v>414</v>
      </c>
    </row>
    <row r="99" spans="4:5" x14ac:dyDescent="0.3">
      <c r="D99">
        <v>0.49478100000000003</v>
      </c>
      <c r="E99">
        <v>415</v>
      </c>
    </row>
    <row r="100" spans="4:5" x14ac:dyDescent="0.3">
      <c r="D100">
        <v>0.49655899999999997</v>
      </c>
      <c r="E100">
        <v>416</v>
      </c>
    </row>
    <row r="101" spans="4:5" x14ac:dyDescent="0.3">
      <c r="D101">
        <v>0.49835600000000002</v>
      </c>
      <c r="E101">
        <v>417</v>
      </c>
    </row>
    <row r="102" spans="4:5" x14ac:dyDescent="0.3">
      <c r="D102">
        <v>0.50017100000000003</v>
      </c>
      <c r="E102">
        <v>418</v>
      </c>
    </row>
    <row r="103" spans="4:5" x14ac:dyDescent="0.3">
      <c r="D103">
        <v>0.50200400000000001</v>
      </c>
      <c r="E103">
        <v>419</v>
      </c>
    </row>
    <row r="104" spans="4:5" x14ac:dyDescent="0.3">
      <c r="D104">
        <v>0.50385500000000005</v>
      </c>
      <c r="E104">
        <v>420</v>
      </c>
    </row>
    <row r="105" spans="4:5" x14ac:dyDescent="0.3">
      <c r="D105">
        <v>0.50572399999999995</v>
      </c>
      <c r="E105">
        <v>421</v>
      </c>
    </row>
    <row r="106" spans="4:5" x14ac:dyDescent="0.3">
      <c r="D106">
        <v>0.50761100000000003</v>
      </c>
      <c r="E106">
        <v>422</v>
      </c>
    </row>
    <row r="107" spans="4:5" x14ac:dyDescent="0.3">
      <c r="D107">
        <v>0.50951500000000005</v>
      </c>
      <c r="E107">
        <v>423</v>
      </c>
    </row>
    <row r="108" spans="4:5" x14ac:dyDescent="0.3">
      <c r="D108">
        <v>0.51143799999999995</v>
      </c>
      <c r="E108">
        <v>424</v>
      </c>
    </row>
    <row r="109" spans="4:5" x14ac:dyDescent="0.3">
      <c r="D109">
        <v>0.51337900000000003</v>
      </c>
      <c r="E109">
        <v>425</v>
      </c>
    </row>
    <row r="110" spans="4:5" x14ac:dyDescent="0.3">
      <c r="D110">
        <v>0.51533799999999996</v>
      </c>
      <c r="E110">
        <v>426</v>
      </c>
    </row>
    <row r="111" spans="4:5" x14ac:dyDescent="0.3">
      <c r="D111">
        <v>0.51731499999999997</v>
      </c>
      <c r="E111">
        <v>427</v>
      </c>
    </row>
    <row r="112" spans="4:5" x14ac:dyDescent="0.3">
      <c r="D112">
        <v>0.51931000000000005</v>
      </c>
      <c r="E112">
        <v>428</v>
      </c>
    </row>
    <row r="113" spans="4:5" x14ac:dyDescent="0.3">
      <c r="D113">
        <v>0.52132299999999998</v>
      </c>
      <c r="E113">
        <v>429</v>
      </c>
    </row>
    <row r="114" spans="4:5" x14ac:dyDescent="0.3">
      <c r="D114">
        <v>0.52335399999999999</v>
      </c>
      <c r="E114">
        <v>430</v>
      </c>
    </row>
    <row r="115" spans="4:5" x14ac:dyDescent="0.3">
      <c r="D115">
        <v>0.52540299999999995</v>
      </c>
      <c r="E115">
        <v>431</v>
      </c>
    </row>
    <row r="116" spans="4:5" x14ac:dyDescent="0.3">
      <c r="D116">
        <v>0.52746899999999997</v>
      </c>
      <c r="E116">
        <v>432</v>
      </c>
    </row>
    <row r="117" spans="4:5" x14ac:dyDescent="0.3">
      <c r="D117">
        <v>0.52955399999999997</v>
      </c>
      <c r="E117">
        <v>433</v>
      </c>
    </row>
    <row r="118" spans="4:5" x14ac:dyDescent="0.3">
      <c r="D118">
        <v>0.53165700000000005</v>
      </c>
      <c r="E118">
        <v>434</v>
      </c>
    </row>
    <row r="119" spans="4:5" x14ac:dyDescent="0.3">
      <c r="D119">
        <v>0.53377799999999997</v>
      </c>
      <c r="E119">
        <v>435</v>
      </c>
    </row>
    <row r="120" spans="4:5" x14ac:dyDescent="0.3">
      <c r="D120">
        <v>0.53591699999999998</v>
      </c>
      <c r="E120">
        <v>436</v>
      </c>
    </row>
    <row r="121" spans="4:5" x14ac:dyDescent="0.3">
      <c r="D121">
        <v>0.53807400000000005</v>
      </c>
      <c r="E121">
        <v>437</v>
      </c>
    </row>
    <row r="122" spans="4:5" x14ac:dyDescent="0.3">
      <c r="D122">
        <v>0.54024899999999998</v>
      </c>
      <c r="E122">
        <v>438</v>
      </c>
    </row>
    <row r="123" spans="4:5" x14ac:dyDescent="0.3">
      <c r="D123">
        <v>0.54244199999999998</v>
      </c>
      <c r="E123">
        <v>439</v>
      </c>
    </row>
    <row r="124" spans="4:5" x14ac:dyDescent="0.3">
      <c r="D124">
        <v>0.54465300000000005</v>
      </c>
      <c r="E124">
        <v>440</v>
      </c>
    </row>
    <row r="125" spans="4:5" x14ac:dyDescent="0.3">
      <c r="D125">
        <v>0.54688199999999998</v>
      </c>
      <c r="E125">
        <v>441</v>
      </c>
    </row>
    <row r="126" spans="4:5" x14ac:dyDescent="0.3">
      <c r="D126">
        <v>0.54912899999999998</v>
      </c>
      <c r="E126">
        <v>442</v>
      </c>
    </row>
    <row r="127" spans="4:5" x14ac:dyDescent="0.3">
      <c r="D127">
        <v>0.55139400000000005</v>
      </c>
      <c r="E127">
        <v>443</v>
      </c>
    </row>
    <row r="128" spans="4:5" x14ac:dyDescent="0.3">
      <c r="D128">
        <v>0.55367699999999997</v>
      </c>
      <c r="E128">
        <v>444</v>
      </c>
    </row>
    <row r="129" spans="4:5" x14ac:dyDescent="0.3">
      <c r="D129">
        <v>0.55597700000000005</v>
      </c>
      <c r="E129">
        <v>445</v>
      </c>
    </row>
    <row r="130" spans="4:5" x14ac:dyDescent="0.3">
      <c r="D130">
        <v>0.55829600000000001</v>
      </c>
      <c r="E130">
        <v>446</v>
      </c>
    </row>
    <row r="131" spans="4:5" x14ac:dyDescent="0.3">
      <c r="D131">
        <v>0.56063300000000005</v>
      </c>
      <c r="E131">
        <v>447</v>
      </c>
    </row>
    <row r="132" spans="4:5" x14ac:dyDescent="0.3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1:B308"/>
  <sheetViews>
    <sheetView topLeftCell="A267" zoomScale="62" workbookViewId="0">
      <selection sqref="A1:B308"/>
    </sheetView>
  </sheetViews>
  <sheetFormatPr defaultRowHeight="14.4" x14ac:dyDescent="0.3"/>
  <sheetData>
    <row r="1" spans="1:2" x14ac:dyDescent="0.3">
      <c r="A1">
        <v>2.4978700000000001E-3</v>
      </c>
      <c r="B1">
        <v>275</v>
      </c>
    </row>
    <row r="2" spans="1:2" x14ac:dyDescent="0.3">
      <c r="A2">
        <v>9.4282900000000006E-3</v>
      </c>
      <c r="B2">
        <v>274</v>
      </c>
    </row>
    <row r="3" spans="1:2" x14ac:dyDescent="0.3">
      <c r="A3">
        <v>1.6218300000000001E-2</v>
      </c>
      <c r="B3">
        <v>273</v>
      </c>
    </row>
    <row r="4" spans="1:2" x14ac:dyDescent="0.3">
      <c r="A4">
        <v>2.2868200000000002E-2</v>
      </c>
      <c r="B4">
        <v>272</v>
      </c>
    </row>
    <row r="5" spans="1:2" x14ac:dyDescent="0.3">
      <c r="A5">
        <v>2.93782E-2</v>
      </c>
      <c r="B5">
        <v>271</v>
      </c>
    </row>
    <row r="6" spans="1:2" x14ac:dyDescent="0.3">
      <c r="A6">
        <v>3.5748200000000001E-2</v>
      </c>
      <c r="B6">
        <v>270</v>
      </c>
    </row>
    <row r="7" spans="1:2" x14ac:dyDescent="0.3">
      <c r="A7">
        <v>4.1978099999999997E-2</v>
      </c>
      <c r="B7">
        <v>269</v>
      </c>
    </row>
    <row r="8" spans="1:2" x14ac:dyDescent="0.3">
      <c r="A8">
        <v>4.8068100000000002E-2</v>
      </c>
      <c r="B8">
        <v>268</v>
      </c>
    </row>
    <row r="9" spans="1:2" x14ac:dyDescent="0.3">
      <c r="A9">
        <v>5.4018099999999999E-2</v>
      </c>
      <c r="B9">
        <v>267</v>
      </c>
    </row>
    <row r="10" spans="1:2" x14ac:dyDescent="0.3">
      <c r="A10">
        <v>5.9827999999999999E-2</v>
      </c>
      <c r="B10">
        <v>266</v>
      </c>
    </row>
    <row r="11" spans="1:2" x14ac:dyDescent="0.3">
      <c r="A11">
        <v>6.5498000000000001E-2</v>
      </c>
      <c r="B11">
        <v>265</v>
      </c>
    </row>
    <row r="12" spans="1:2" x14ac:dyDescent="0.3">
      <c r="A12">
        <v>7.1027999999999994E-2</v>
      </c>
      <c r="B12">
        <v>264</v>
      </c>
    </row>
    <row r="13" spans="1:2" x14ac:dyDescent="0.3">
      <c r="A13">
        <v>7.6417899999999997E-2</v>
      </c>
      <c r="B13">
        <v>263</v>
      </c>
    </row>
    <row r="14" spans="1:2" x14ac:dyDescent="0.3">
      <c r="A14">
        <v>8.1667900000000002E-2</v>
      </c>
      <c r="B14">
        <v>262</v>
      </c>
    </row>
    <row r="15" spans="1:2" x14ac:dyDescent="0.3">
      <c r="A15">
        <v>8.6777900000000005E-2</v>
      </c>
      <c r="B15">
        <v>261</v>
      </c>
    </row>
    <row r="16" spans="1:2" x14ac:dyDescent="0.3">
      <c r="A16">
        <v>9.1747800000000004E-2</v>
      </c>
      <c r="B16">
        <v>260</v>
      </c>
    </row>
    <row r="17" spans="1:2" x14ac:dyDescent="0.3">
      <c r="A17">
        <v>9.6577800000000005E-2</v>
      </c>
      <c r="B17">
        <v>259</v>
      </c>
    </row>
    <row r="18" spans="1:2" x14ac:dyDescent="0.3">
      <c r="A18">
        <v>0.101268</v>
      </c>
      <c r="B18">
        <v>258</v>
      </c>
    </row>
    <row r="19" spans="1:2" x14ac:dyDescent="0.3">
      <c r="A19">
        <v>0.105818</v>
      </c>
      <c r="B19">
        <v>257</v>
      </c>
    </row>
    <row r="20" spans="1:2" x14ac:dyDescent="0.3">
      <c r="A20">
        <v>0.11022800000000001</v>
      </c>
      <c r="B20">
        <v>256</v>
      </c>
    </row>
    <row r="21" spans="1:2" x14ac:dyDescent="0.3">
      <c r="A21">
        <v>0.114498</v>
      </c>
      <c r="B21">
        <v>255</v>
      </c>
    </row>
    <row r="22" spans="1:2" x14ac:dyDescent="0.3">
      <c r="A22">
        <v>0.118628</v>
      </c>
      <c r="B22">
        <v>254</v>
      </c>
    </row>
    <row r="23" spans="1:2" x14ac:dyDescent="0.3">
      <c r="A23">
        <v>0.122618</v>
      </c>
      <c r="B23">
        <v>253</v>
      </c>
    </row>
    <row r="24" spans="1:2" x14ac:dyDescent="0.3">
      <c r="A24">
        <v>0.126468</v>
      </c>
      <c r="B24">
        <v>252</v>
      </c>
    </row>
    <row r="25" spans="1:2" x14ac:dyDescent="0.3">
      <c r="A25">
        <v>0.13017799999999999</v>
      </c>
      <c r="B25">
        <v>251</v>
      </c>
    </row>
    <row r="26" spans="1:2" x14ac:dyDescent="0.3">
      <c r="A26">
        <v>0.13374800000000001</v>
      </c>
      <c r="B26">
        <v>250</v>
      </c>
    </row>
    <row r="27" spans="1:2" x14ac:dyDescent="0.3">
      <c r="A27">
        <v>0.13717799999999999</v>
      </c>
      <c r="B27">
        <v>249</v>
      </c>
    </row>
    <row r="28" spans="1:2" x14ac:dyDescent="0.3">
      <c r="A28">
        <v>0.14046700000000001</v>
      </c>
      <c r="B28">
        <v>248</v>
      </c>
    </row>
    <row r="29" spans="1:2" x14ac:dyDescent="0.3">
      <c r="A29">
        <v>0.14361699999999999</v>
      </c>
      <c r="B29">
        <v>247</v>
      </c>
    </row>
    <row r="30" spans="1:2" x14ac:dyDescent="0.3">
      <c r="A30">
        <v>0.14662700000000001</v>
      </c>
      <c r="B30">
        <v>246</v>
      </c>
    </row>
    <row r="31" spans="1:2" x14ac:dyDescent="0.3">
      <c r="A31">
        <v>0.14949699999999999</v>
      </c>
      <c r="B31">
        <v>245</v>
      </c>
    </row>
    <row r="32" spans="1:2" x14ac:dyDescent="0.3">
      <c r="A32">
        <v>0.152227</v>
      </c>
      <c r="B32">
        <v>244</v>
      </c>
    </row>
    <row r="33" spans="1:2" x14ac:dyDescent="0.3">
      <c r="A33">
        <v>0.15481700000000001</v>
      </c>
      <c r="B33">
        <v>243</v>
      </c>
    </row>
    <row r="34" spans="1:2" x14ac:dyDescent="0.3">
      <c r="A34">
        <v>0.15726699999999999</v>
      </c>
      <c r="B34">
        <v>242</v>
      </c>
    </row>
    <row r="35" spans="1:2" x14ac:dyDescent="0.3">
      <c r="A35">
        <v>0.159577</v>
      </c>
      <c r="B35">
        <v>241</v>
      </c>
    </row>
    <row r="36" spans="1:2" x14ac:dyDescent="0.3">
      <c r="A36">
        <v>0.161747</v>
      </c>
      <c r="B36">
        <v>240</v>
      </c>
    </row>
    <row r="37" spans="1:2" x14ac:dyDescent="0.3">
      <c r="A37">
        <v>0.16377700000000001</v>
      </c>
      <c r="B37">
        <v>239</v>
      </c>
    </row>
    <row r="38" spans="1:2" x14ac:dyDescent="0.3">
      <c r="A38">
        <v>0.16566700000000001</v>
      </c>
      <c r="B38">
        <v>238</v>
      </c>
    </row>
    <row r="39" spans="1:2" x14ac:dyDescent="0.3">
      <c r="A39">
        <v>0.16741700000000001</v>
      </c>
      <c r="B39">
        <v>237</v>
      </c>
    </row>
    <row r="40" spans="1:2" x14ac:dyDescent="0.3">
      <c r="A40">
        <v>0.16902700000000001</v>
      </c>
      <c r="B40">
        <v>236</v>
      </c>
    </row>
    <row r="41" spans="1:2" x14ac:dyDescent="0.3">
      <c r="A41">
        <v>0.17049700000000001</v>
      </c>
      <c r="B41">
        <v>235</v>
      </c>
    </row>
    <row r="42" spans="1:2" x14ac:dyDescent="0.3">
      <c r="A42">
        <v>0.17182700000000001</v>
      </c>
      <c r="B42">
        <v>234</v>
      </c>
    </row>
    <row r="43" spans="1:2" x14ac:dyDescent="0.3">
      <c r="A43">
        <v>0.173017</v>
      </c>
      <c r="B43">
        <v>233</v>
      </c>
    </row>
    <row r="44" spans="1:2" x14ac:dyDescent="0.3">
      <c r="A44">
        <v>0.174067</v>
      </c>
      <c r="B44">
        <v>232</v>
      </c>
    </row>
    <row r="45" spans="1:2" x14ac:dyDescent="0.3">
      <c r="A45">
        <v>0.17497699999999999</v>
      </c>
      <c r="B45">
        <v>231</v>
      </c>
    </row>
    <row r="46" spans="1:2" x14ac:dyDescent="0.3">
      <c r="A46">
        <v>0.17574699999999999</v>
      </c>
      <c r="B46">
        <v>230</v>
      </c>
    </row>
    <row r="47" spans="1:2" x14ac:dyDescent="0.3">
      <c r="A47">
        <v>0.20601700000000001</v>
      </c>
      <c r="B47">
        <v>253</v>
      </c>
    </row>
    <row r="48" spans="1:2" x14ac:dyDescent="0.3">
      <c r="A48">
        <v>0.20622699999999999</v>
      </c>
      <c r="B48">
        <v>254</v>
      </c>
    </row>
    <row r="49" spans="1:2" x14ac:dyDescent="0.3">
      <c r="A49">
        <v>0.20649700000000001</v>
      </c>
      <c r="B49">
        <v>255</v>
      </c>
    </row>
    <row r="50" spans="1:2" x14ac:dyDescent="0.3">
      <c r="A50">
        <v>0.20682700000000001</v>
      </c>
      <c r="B50">
        <v>256</v>
      </c>
    </row>
    <row r="51" spans="1:2" x14ac:dyDescent="0.3">
      <c r="A51">
        <v>0.20721700000000001</v>
      </c>
      <c r="B51">
        <v>257</v>
      </c>
    </row>
    <row r="52" spans="1:2" x14ac:dyDescent="0.3">
      <c r="A52">
        <v>0.20766699999999999</v>
      </c>
      <c r="B52">
        <v>258</v>
      </c>
    </row>
    <row r="53" spans="1:2" x14ac:dyDescent="0.3">
      <c r="A53">
        <v>0.208177</v>
      </c>
      <c r="B53">
        <v>259</v>
      </c>
    </row>
    <row r="54" spans="1:2" x14ac:dyDescent="0.3">
      <c r="A54">
        <v>0.20874699999999999</v>
      </c>
      <c r="B54">
        <v>260</v>
      </c>
    </row>
    <row r="55" spans="1:2" x14ac:dyDescent="0.3">
      <c r="A55">
        <v>0.20937700000000001</v>
      </c>
      <c r="B55">
        <v>261</v>
      </c>
    </row>
    <row r="56" spans="1:2" x14ac:dyDescent="0.3">
      <c r="A56">
        <v>0.210067</v>
      </c>
      <c r="B56">
        <v>262</v>
      </c>
    </row>
    <row r="57" spans="1:2" x14ac:dyDescent="0.3">
      <c r="A57">
        <v>0.210817</v>
      </c>
      <c r="B57">
        <v>263</v>
      </c>
    </row>
    <row r="58" spans="1:2" x14ac:dyDescent="0.3">
      <c r="A58">
        <v>0.21162700000000001</v>
      </c>
      <c r="B58">
        <v>264</v>
      </c>
    </row>
    <row r="59" spans="1:2" x14ac:dyDescent="0.3">
      <c r="A59">
        <v>0.21249699999999999</v>
      </c>
      <c r="B59">
        <v>265</v>
      </c>
    </row>
    <row r="60" spans="1:2" x14ac:dyDescent="0.3">
      <c r="A60">
        <v>0.21342700000000001</v>
      </c>
      <c r="B60">
        <v>266</v>
      </c>
    </row>
    <row r="61" spans="1:2" x14ac:dyDescent="0.3">
      <c r="A61">
        <v>0.214417</v>
      </c>
      <c r="B61">
        <v>267</v>
      </c>
    </row>
    <row r="62" spans="1:2" x14ac:dyDescent="0.3">
      <c r="A62">
        <v>0.21546699999999999</v>
      </c>
      <c r="B62">
        <v>268</v>
      </c>
    </row>
    <row r="63" spans="1:2" x14ac:dyDescent="0.3">
      <c r="A63">
        <v>0.21657699999999999</v>
      </c>
      <c r="B63">
        <v>269</v>
      </c>
    </row>
    <row r="64" spans="1:2" x14ac:dyDescent="0.3">
      <c r="A64">
        <v>0.217747</v>
      </c>
      <c r="B64">
        <v>270</v>
      </c>
    </row>
    <row r="65" spans="1:2" x14ac:dyDescent="0.3">
      <c r="A65">
        <v>0.218977</v>
      </c>
      <c r="B65">
        <v>271</v>
      </c>
    </row>
    <row r="66" spans="1:2" x14ac:dyDescent="0.3">
      <c r="A66">
        <v>0.22026699999999999</v>
      </c>
      <c r="B66">
        <v>272</v>
      </c>
    </row>
    <row r="67" spans="1:2" x14ac:dyDescent="0.3">
      <c r="A67">
        <v>0.22161700000000001</v>
      </c>
      <c r="B67">
        <v>273</v>
      </c>
    </row>
    <row r="68" spans="1:2" x14ac:dyDescent="0.3">
      <c r="A68">
        <v>0.223027</v>
      </c>
      <c r="B68">
        <v>274</v>
      </c>
    </row>
    <row r="69" spans="1:2" x14ac:dyDescent="0.3">
      <c r="A69">
        <v>0.224497</v>
      </c>
      <c r="B69">
        <v>275</v>
      </c>
    </row>
    <row r="70" spans="1:2" x14ac:dyDescent="0.3">
      <c r="A70">
        <v>0.22602700000000001</v>
      </c>
      <c r="B70">
        <v>276</v>
      </c>
    </row>
    <row r="71" spans="1:2" x14ac:dyDescent="0.3">
      <c r="A71">
        <v>0.22761600000000001</v>
      </c>
      <c r="B71">
        <v>277</v>
      </c>
    </row>
    <row r="72" spans="1:2" x14ac:dyDescent="0.3">
      <c r="A72">
        <v>0.23097599999999999</v>
      </c>
      <c r="B72">
        <v>279</v>
      </c>
    </row>
    <row r="73" spans="1:2" x14ac:dyDescent="0.3">
      <c r="A73">
        <v>0.23274600000000001</v>
      </c>
      <c r="B73">
        <v>280</v>
      </c>
    </row>
    <row r="74" spans="1:2" x14ac:dyDescent="0.3">
      <c r="A74">
        <v>0.23457600000000001</v>
      </c>
      <c r="B74">
        <v>281</v>
      </c>
    </row>
    <row r="75" spans="1:2" x14ac:dyDescent="0.3">
      <c r="A75">
        <v>0.23841599999999999</v>
      </c>
      <c r="B75">
        <v>283</v>
      </c>
    </row>
    <row r="76" spans="1:2" x14ac:dyDescent="0.3">
      <c r="A76">
        <v>0.240426</v>
      </c>
      <c r="B76">
        <v>284</v>
      </c>
    </row>
    <row r="77" spans="1:2" x14ac:dyDescent="0.3">
      <c r="A77">
        <v>0.24249599999999999</v>
      </c>
      <c r="B77">
        <v>285</v>
      </c>
    </row>
    <row r="78" spans="1:2" x14ac:dyDescent="0.3">
      <c r="A78">
        <v>0.24462600000000001</v>
      </c>
      <c r="B78">
        <v>286</v>
      </c>
    </row>
    <row r="79" spans="1:2" x14ac:dyDescent="0.3">
      <c r="A79">
        <v>0.24681600000000001</v>
      </c>
      <c r="B79">
        <v>287</v>
      </c>
    </row>
    <row r="80" spans="1:2" x14ac:dyDescent="0.3">
      <c r="A80">
        <v>0.24906600000000001</v>
      </c>
      <c r="B80">
        <v>288</v>
      </c>
    </row>
    <row r="81" spans="1:2" x14ac:dyDescent="0.3">
      <c r="A81">
        <v>0.25137599999999999</v>
      </c>
      <c r="B81">
        <v>289</v>
      </c>
    </row>
    <row r="82" spans="1:2" x14ac:dyDescent="0.3">
      <c r="A82">
        <v>0.25374600000000003</v>
      </c>
      <c r="B82">
        <v>290</v>
      </c>
    </row>
    <row r="83" spans="1:2" x14ac:dyDescent="0.3">
      <c r="A83">
        <v>0.25617600000000001</v>
      </c>
      <c r="B83">
        <v>291</v>
      </c>
    </row>
    <row r="84" spans="1:2" x14ac:dyDescent="0.3">
      <c r="A84">
        <v>0.25866600000000001</v>
      </c>
      <c r="B84">
        <v>292</v>
      </c>
    </row>
    <row r="85" spans="1:2" x14ac:dyDescent="0.3">
      <c r="A85">
        <v>0.261216</v>
      </c>
      <c r="B85">
        <v>293</v>
      </c>
    </row>
    <row r="86" spans="1:2" x14ac:dyDescent="0.3">
      <c r="A86">
        <v>0.263826</v>
      </c>
      <c r="B86">
        <v>294</v>
      </c>
    </row>
    <row r="87" spans="1:2" x14ac:dyDescent="0.3">
      <c r="A87">
        <v>0.26649600000000001</v>
      </c>
      <c r="B87">
        <v>295</v>
      </c>
    </row>
    <row r="88" spans="1:2" x14ac:dyDescent="0.3">
      <c r="A88">
        <v>0.25929600000000003</v>
      </c>
      <c r="B88">
        <v>295</v>
      </c>
    </row>
    <row r="89" spans="1:2" x14ac:dyDescent="0.3">
      <c r="A89">
        <v>0.26374999999999998</v>
      </c>
      <c r="B89">
        <v>296</v>
      </c>
    </row>
    <row r="90" spans="1:2" x14ac:dyDescent="0.3">
      <c r="A90">
        <v>0.26819199999999999</v>
      </c>
      <c r="B90">
        <v>297</v>
      </c>
    </row>
    <row r="91" spans="1:2" x14ac:dyDescent="0.3">
      <c r="A91">
        <v>0.27262199999999998</v>
      </c>
      <c r="B91">
        <v>298</v>
      </c>
    </row>
    <row r="92" spans="1:2" x14ac:dyDescent="0.3">
      <c r="A92">
        <v>0.27704000000000001</v>
      </c>
      <c r="B92">
        <v>299</v>
      </c>
    </row>
    <row r="93" spans="1:2" x14ac:dyDescent="0.3">
      <c r="A93">
        <v>0.281445</v>
      </c>
      <c r="B93">
        <v>300</v>
      </c>
    </row>
    <row r="94" spans="1:2" x14ac:dyDescent="0.3">
      <c r="A94">
        <v>0.28583900000000001</v>
      </c>
      <c r="B94">
        <v>301</v>
      </c>
    </row>
    <row r="95" spans="1:2" x14ac:dyDescent="0.3">
      <c r="A95">
        <v>0.29022100000000001</v>
      </c>
      <c r="B95">
        <v>302</v>
      </c>
    </row>
    <row r="96" spans="1:2" x14ac:dyDescent="0.3">
      <c r="A96">
        <v>0.29459099999999999</v>
      </c>
      <c r="B96">
        <v>303</v>
      </c>
    </row>
    <row r="97" spans="1:2" x14ac:dyDescent="0.3">
      <c r="A97">
        <v>0.29894900000000002</v>
      </c>
      <c r="B97">
        <v>304</v>
      </c>
    </row>
    <row r="98" spans="1:2" x14ac:dyDescent="0.3">
      <c r="A98">
        <v>0.30329499999999998</v>
      </c>
      <c r="B98">
        <v>305</v>
      </c>
    </row>
    <row r="99" spans="1:2" x14ac:dyDescent="0.3">
      <c r="A99">
        <v>0.30762899999999999</v>
      </c>
      <c r="B99">
        <v>306</v>
      </c>
    </row>
    <row r="100" spans="1:2" x14ac:dyDescent="0.3">
      <c r="A100">
        <v>0.31195000000000001</v>
      </c>
      <c r="B100">
        <v>307</v>
      </c>
    </row>
    <row r="101" spans="1:2" x14ac:dyDescent="0.3">
      <c r="A101">
        <v>0.31625999999999999</v>
      </c>
      <c r="B101">
        <v>308</v>
      </c>
    </row>
    <row r="102" spans="1:2" x14ac:dyDescent="0.3">
      <c r="A102">
        <v>0.32055800000000001</v>
      </c>
      <c r="B102">
        <v>309</v>
      </c>
    </row>
    <row r="103" spans="1:2" x14ac:dyDescent="0.3">
      <c r="A103">
        <v>0.32484400000000002</v>
      </c>
      <c r="B103">
        <v>310</v>
      </c>
    </row>
    <row r="104" spans="1:2" x14ac:dyDescent="0.3">
      <c r="A104">
        <v>0.32911699999999999</v>
      </c>
      <c r="B104">
        <v>311</v>
      </c>
    </row>
    <row r="105" spans="1:2" x14ac:dyDescent="0.3">
      <c r="A105">
        <v>0.33337899999999998</v>
      </c>
      <c r="B105">
        <v>312</v>
      </c>
    </row>
    <row r="106" spans="1:2" x14ac:dyDescent="0.3">
      <c r="A106">
        <v>0.33762900000000001</v>
      </c>
      <c r="B106">
        <v>313</v>
      </c>
    </row>
    <row r="107" spans="1:2" x14ac:dyDescent="0.3">
      <c r="A107">
        <v>0.341866</v>
      </c>
      <c r="B107">
        <v>314</v>
      </c>
    </row>
    <row r="108" spans="1:2" x14ac:dyDescent="0.3">
      <c r="A108">
        <v>0.34609200000000001</v>
      </c>
      <c r="B108">
        <v>315</v>
      </c>
    </row>
    <row r="109" spans="1:2" x14ac:dyDescent="0.3">
      <c r="A109">
        <v>0.35030600000000001</v>
      </c>
      <c r="B109">
        <v>316</v>
      </c>
    </row>
    <row r="110" spans="1:2" x14ac:dyDescent="0.3">
      <c r="A110">
        <v>0.35450700000000002</v>
      </c>
      <c r="B110">
        <v>317</v>
      </c>
    </row>
    <row r="111" spans="1:2" x14ac:dyDescent="0.3">
      <c r="A111">
        <v>0.35869600000000001</v>
      </c>
      <c r="B111">
        <v>318</v>
      </c>
    </row>
    <row r="112" spans="1:2" x14ac:dyDescent="0.3">
      <c r="A112">
        <v>0.36287399999999997</v>
      </c>
      <c r="B112">
        <v>319</v>
      </c>
    </row>
    <row r="113" spans="1:2" x14ac:dyDescent="0.3">
      <c r="A113">
        <v>0.367039</v>
      </c>
      <c r="B113">
        <v>320</v>
      </c>
    </row>
    <row r="114" spans="1:2" x14ac:dyDescent="0.3">
      <c r="A114">
        <v>0.37119200000000002</v>
      </c>
      <c r="B114">
        <v>321</v>
      </c>
    </row>
    <row r="115" spans="1:2" x14ac:dyDescent="0.3">
      <c r="A115">
        <v>0.37533300000000003</v>
      </c>
      <c r="B115">
        <v>322</v>
      </c>
    </row>
    <row r="116" spans="1:2" x14ac:dyDescent="0.3">
      <c r="A116">
        <v>0.37946200000000002</v>
      </c>
      <c r="B116">
        <v>323</v>
      </c>
    </row>
    <row r="117" spans="1:2" x14ac:dyDescent="0.3">
      <c r="A117">
        <v>0.407802</v>
      </c>
      <c r="B117">
        <v>320</v>
      </c>
    </row>
    <row r="118" spans="1:2" x14ac:dyDescent="0.3">
      <c r="A118">
        <v>0.40787000000000001</v>
      </c>
      <c r="B118">
        <v>321</v>
      </c>
    </row>
    <row r="119" spans="1:2" x14ac:dyDescent="0.3">
      <c r="A119">
        <v>0.40795700000000001</v>
      </c>
      <c r="B119">
        <v>322</v>
      </c>
    </row>
    <row r="120" spans="1:2" x14ac:dyDescent="0.3">
      <c r="A120">
        <v>0.40806100000000001</v>
      </c>
      <c r="B120">
        <v>323</v>
      </c>
    </row>
    <row r="121" spans="1:2" x14ac:dyDescent="0.3">
      <c r="A121">
        <v>0.40818399999999999</v>
      </c>
      <c r="B121">
        <v>324</v>
      </c>
    </row>
    <row r="122" spans="1:2" x14ac:dyDescent="0.3">
      <c r="A122">
        <v>0.40832400000000002</v>
      </c>
      <c r="B122">
        <v>325</v>
      </c>
    </row>
    <row r="123" spans="1:2" x14ac:dyDescent="0.3">
      <c r="A123">
        <v>0.40848200000000001</v>
      </c>
      <c r="B123">
        <v>326</v>
      </c>
    </row>
    <row r="124" spans="1:2" x14ac:dyDescent="0.3">
      <c r="A124">
        <v>0.40865800000000002</v>
      </c>
      <c r="B124">
        <v>327</v>
      </c>
    </row>
    <row r="125" spans="1:2" x14ac:dyDescent="0.3">
      <c r="A125">
        <v>0.40885199999999999</v>
      </c>
      <c r="B125">
        <v>328</v>
      </c>
    </row>
    <row r="126" spans="1:2" x14ac:dyDescent="0.3">
      <c r="A126">
        <v>0.40906300000000001</v>
      </c>
      <c r="B126">
        <v>329</v>
      </c>
    </row>
    <row r="127" spans="1:2" x14ac:dyDescent="0.3">
      <c r="A127">
        <v>0.40929300000000002</v>
      </c>
      <c r="B127">
        <v>330</v>
      </c>
    </row>
    <row r="128" spans="1:2" x14ac:dyDescent="0.3">
      <c r="A128">
        <v>0.40954000000000002</v>
      </c>
      <c r="B128">
        <v>331</v>
      </c>
    </row>
    <row r="129" spans="1:2" x14ac:dyDescent="0.3">
      <c r="A129">
        <v>0.40980499999999997</v>
      </c>
      <c r="B129">
        <v>332</v>
      </c>
    </row>
    <row r="130" spans="1:2" x14ac:dyDescent="0.3">
      <c r="A130">
        <v>0.41008800000000001</v>
      </c>
      <c r="B130">
        <v>333</v>
      </c>
    </row>
    <row r="131" spans="1:2" x14ac:dyDescent="0.3">
      <c r="A131">
        <v>0.41038799999999998</v>
      </c>
      <c r="B131">
        <v>334</v>
      </c>
    </row>
    <row r="132" spans="1:2" x14ac:dyDescent="0.3">
      <c r="A132">
        <v>0.41070600000000002</v>
      </c>
      <c r="B132">
        <v>335</v>
      </c>
    </row>
    <row r="133" spans="1:2" x14ac:dyDescent="0.3">
      <c r="A133">
        <v>0.41104200000000002</v>
      </c>
      <c r="B133">
        <v>336</v>
      </c>
    </row>
    <row r="134" spans="1:2" x14ac:dyDescent="0.3">
      <c r="A134">
        <v>0.41139500000000001</v>
      </c>
      <c r="B134">
        <v>337</v>
      </c>
    </row>
    <row r="135" spans="1:2" x14ac:dyDescent="0.3">
      <c r="A135">
        <v>0.41176499999999999</v>
      </c>
      <c r="B135">
        <v>338</v>
      </c>
    </row>
    <row r="136" spans="1:2" x14ac:dyDescent="0.3">
      <c r="A136">
        <v>0.41215299999999999</v>
      </c>
      <c r="B136">
        <v>339</v>
      </c>
    </row>
    <row r="137" spans="1:2" x14ac:dyDescent="0.3">
      <c r="A137">
        <v>0.41255700000000001</v>
      </c>
      <c r="B137">
        <v>340</v>
      </c>
    </row>
    <row r="138" spans="1:2" x14ac:dyDescent="0.3">
      <c r="A138">
        <v>0.41297800000000001</v>
      </c>
      <c r="B138">
        <v>341</v>
      </c>
    </row>
    <row r="139" spans="1:2" x14ac:dyDescent="0.3">
      <c r="A139">
        <v>0.41341499999999998</v>
      </c>
      <c r="B139">
        <v>342</v>
      </c>
    </row>
    <row r="140" spans="1:2" x14ac:dyDescent="0.3">
      <c r="A140">
        <v>0.41386699999999998</v>
      </c>
      <c r="B140">
        <v>343</v>
      </c>
    </row>
    <row r="141" spans="1:2" x14ac:dyDescent="0.3">
      <c r="A141">
        <v>0.41433300000000001</v>
      </c>
      <c r="B141">
        <v>344</v>
      </c>
    </row>
    <row r="142" spans="1:2" x14ac:dyDescent="0.3">
      <c r="A142">
        <v>0.41481099999999999</v>
      </c>
      <c r="B142">
        <v>345</v>
      </c>
    </row>
    <row r="143" spans="1:2" x14ac:dyDescent="0.3">
      <c r="A143">
        <v>0.415296</v>
      </c>
      <c r="B143">
        <v>346</v>
      </c>
    </row>
    <row r="144" spans="1:2" x14ac:dyDescent="0.3">
      <c r="A144">
        <v>0.41577999999999998</v>
      </c>
      <c r="B144">
        <v>347</v>
      </c>
    </row>
    <row r="145" spans="1:2" x14ac:dyDescent="0.3">
      <c r="A145">
        <v>0.41623700000000002</v>
      </c>
      <c r="B145">
        <v>348</v>
      </c>
    </row>
    <row r="146" spans="1:2" x14ac:dyDescent="0.3">
      <c r="A146">
        <v>0.416578</v>
      </c>
      <c r="B146">
        <v>349</v>
      </c>
    </row>
    <row r="147" spans="1:2" x14ac:dyDescent="0.3">
      <c r="A147">
        <v>0.419819</v>
      </c>
      <c r="B147">
        <v>351</v>
      </c>
    </row>
    <row r="148" spans="1:2" x14ac:dyDescent="0.3">
      <c r="A148">
        <v>0.41950100000000001</v>
      </c>
      <c r="B148">
        <v>352</v>
      </c>
    </row>
    <row r="149" spans="1:2" x14ac:dyDescent="0.3">
      <c r="A149">
        <v>0.41993999999999998</v>
      </c>
      <c r="B149">
        <v>353</v>
      </c>
    </row>
    <row r="150" spans="1:2" x14ac:dyDescent="0.3">
      <c r="A150">
        <v>0.42051300000000003</v>
      </c>
      <c r="B150">
        <v>354</v>
      </c>
    </row>
    <row r="151" spans="1:2" x14ac:dyDescent="0.3">
      <c r="A151">
        <v>0.42114299999999999</v>
      </c>
      <c r="B151">
        <v>355</v>
      </c>
    </row>
    <row r="152" spans="1:2" x14ac:dyDescent="0.3">
      <c r="A152">
        <v>0.42181000000000002</v>
      </c>
      <c r="B152">
        <v>356</v>
      </c>
    </row>
    <row r="153" spans="1:2" x14ac:dyDescent="0.3">
      <c r="A153">
        <v>0.42250500000000002</v>
      </c>
      <c r="B153">
        <v>357</v>
      </c>
    </row>
    <row r="154" spans="1:2" x14ac:dyDescent="0.3">
      <c r="A154">
        <v>0.42322300000000002</v>
      </c>
      <c r="B154">
        <v>358</v>
      </c>
    </row>
    <row r="155" spans="1:2" x14ac:dyDescent="0.3">
      <c r="A155">
        <v>0.42396400000000001</v>
      </c>
      <c r="B155">
        <v>359</v>
      </c>
    </row>
    <row r="156" spans="1:2" x14ac:dyDescent="0.3">
      <c r="A156">
        <v>0.42472500000000002</v>
      </c>
      <c r="B156">
        <v>360</v>
      </c>
    </row>
    <row r="157" spans="1:2" x14ac:dyDescent="0.3">
      <c r="A157">
        <v>0.425506</v>
      </c>
      <c r="B157">
        <v>361</v>
      </c>
    </row>
    <row r="158" spans="1:2" x14ac:dyDescent="0.3">
      <c r="A158">
        <v>0.42630600000000002</v>
      </c>
      <c r="B158">
        <v>362</v>
      </c>
    </row>
    <row r="159" spans="1:2" x14ac:dyDescent="0.3">
      <c r="A159">
        <v>0.42712600000000001</v>
      </c>
      <c r="B159">
        <v>363</v>
      </c>
    </row>
    <row r="160" spans="1:2" x14ac:dyDescent="0.3">
      <c r="A160">
        <v>0.42796400000000001</v>
      </c>
      <c r="B160">
        <v>364</v>
      </c>
    </row>
    <row r="161" spans="1:2" x14ac:dyDescent="0.3">
      <c r="A161">
        <v>0.42882100000000001</v>
      </c>
      <c r="B161">
        <v>365</v>
      </c>
    </row>
    <row r="162" spans="1:2" x14ac:dyDescent="0.3">
      <c r="A162">
        <v>0.42969600000000002</v>
      </c>
      <c r="B162">
        <v>366</v>
      </c>
    </row>
    <row r="163" spans="1:2" x14ac:dyDescent="0.3">
      <c r="A163">
        <v>0.43058999999999997</v>
      </c>
      <c r="B163">
        <v>367</v>
      </c>
    </row>
    <row r="164" spans="1:2" x14ac:dyDescent="0.3">
      <c r="A164">
        <v>0.431502</v>
      </c>
      <c r="B164">
        <v>368</v>
      </c>
    </row>
    <row r="165" spans="1:2" x14ac:dyDescent="0.3">
      <c r="A165">
        <v>0.43243300000000001</v>
      </c>
      <c r="B165">
        <v>369</v>
      </c>
    </row>
    <row r="166" spans="1:2" x14ac:dyDescent="0.3">
      <c r="A166">
        <v>0.43338199999999999</v>
      </c>
      <c r="B166">
        <v>370</v>
      </c>
    </row>
    <row r="167" spans="1:2" x14ac:dyDescent="0.3">
      <c r="A167">
        <v>0.43434899999999999</v>
      </c>
      <c r="B167">
        <v>371</v>
      </c>
    </row>
    <row r="168" spans="1:2" x14ac:dyDescent="0.3">
      <c r="A168">
        <v>0.435334</v>
      </c>
      <c r="B168">
        <v>372</v>
      </c>
    </row>
    <row r="169" spans="1:2" x14ac:dyDescent="0.3">
      <c r="A169">
        <v>0.436338</v>
      </c>
      <c r="B169">
        <v>373</v>
      </c>
    </row>
    <row r="170" spans="1:2" x14ac:dyDescent="0.3">
      <c r="A170">
        <v>0.437359</v>
      </c>
      <c r="B170">
        <v>374</v>
      </c>
    </row>
    <row r="171" spans="1:2" x14ac:dyDescent="0.3">
      <c r="A171">
        <v>0.43839899999999998</v>
      </c>
      <c r="B171">
        <v>375</v>
      </c>
    </row>
    <row r="172" spans="1:2" x14ac:dyDescent="0.3">
      <c r="A172">
        <v>0.43945699999999999</v>
      </c>
      <c r="B172">
        <v>376</v>
      </c>
    </row>
    <row r="173" spans="1:2" x14ac:dyDescent="0.3">
      <c r="A173">
        <v>0.44053199999999998</v>
      </c>
      <c r="B173">
        <v>377</v>
      </c>
    </row>
    <row r="174" spans="1:2" x14ac:dyDescent="0.3">
      <c r="A174">
        <v>0.44162600000000002</v>
      </c>
      <c r="B174">
        <v>378</v>
      </c>
    </row>
    <row r="175" spans="1:2" x14ac:dyDescent="0.3">
      <c r="A175">
        <v>0.44273800000000002</v>
      </c>
      <c r="B175">
        <v>379</v>
      </c>
    </row>
    <row r="176" spans="1:2" x14ac:dyDescent="0.3">
      <c r="A176">
        <v>0.44386900000000001</v>
      </c>
      <c r="B176">
        <v>380</v>
      </c>
    </row>
    <row r="177" spans="1:2" x14ac:dyDescent="0.3">
      <c r="A177">
        <v>0.445017</v>
      </c>
      <c r="B177">
        <v>381</v>
      </c>
    </row>
    <row r="178" spans="1:2" x14ac:dyDescent="0.3">
      <c r="A178">
        <v>0.446183</v>
      </c>
      <c r="B178">
        <v>382</v>
      </c>
    </row>
    <row r="179" spans="1:2" x14ac:dyDescent="0.3">
      <c r="A179">
        <v>0.44736700000000001</v>
      </c>
      <c r="B179">
        <v>383</v>
      </c>
    </row>
    <row r="180" spans="1:2" x14ac:dyDescent="0.3">
      <c r="A180">
        <v>0.44857000000000002</v>
      </c>
      <c r="B180">
        <v>384</v>
      </c>
    </row>
    <row r="181" spans="1:2" x14ac:dyDescent="0.3">
      <c r="A181">
        <v>0.44979000000000002</v>
      </c>
      <c r="B181">
        <v>385</v>
      </c>
    </row>
    <row r="182" spans="1:2" x14ac:dyDescent="0.3">
      <c r="A182">
        <v>0.45102799999999998</v>
      </c>
      <c r="B182">
        <v>386</v>
      </c>
    </row>
    <row r="183" spans="1:2" x14ac:dyDescent="0.3">
      <c r="A183">
        <v>0.45228499999999999</v>
      </c>
      <c r="B183">
        <v>387</v>
      </c>
    </row>
    <row r="184" spans="1:2" x14ac:dyDescent="0.3">
      <c r="A184">
        <v>0.45355899999999999</v>
      </c>
      <c r="B184">
        <v>388</v>
      </c>
    </row>
    <row r="185" spans="1:2" x14ac:dyDescent="0.3">
      <c r="A185">
        <v>0.45485199999999998</v>
      </c>
      <c r="B185">
        <v>389</v>
      </c>
    </row>
    <row r="186" spans="1:2" x14ac:dyDescent="0.3">
      <c r="A186">
        <v>0.45616200000000001</v>
      </c>
      <c r="B186">
        <v>390</v>
      </c>
    </row>
    <row r="187" spans="1:2" x14ac:dyDescent="0.3">
      <c r="A187">
        <v>0.45749099999999998</v>
      </c>
      <c r="B187">
        <v>391</v>
      </c>
    </row>
    <row r="188" spans="1:2" x14ac:dyDescent="0.3">
      <c r="A188">
        <v>0.45883699999999999</v>
      </c>
      <c r="B188">
        <v>392</v>
      </c>
    </row>
    <row r="189" spans="1:2" x14ac:dyDescent="0.3">
      <c r="A189">
        <v>0.460202</v>
      </c>
      <c r="B189">
        <v>393</v>
      </c>
    </row>
    <row r="190" spans="1:2" x14ac:dyDescent="0.3">
      <c r="A190">
        <v>0.46298499999999998</v>
      </c>
      <c r="B190">
        <v>395</v>
      </c>
    </row>
    <row r="191" spans="1:2" x14ac:dyDescent="0.3">
      <c r="A191">
        <v>0.46440399999999998</v>
      </c>
      <c r="B191">
        <v>396</v>
      </c>
    </row>
    <row r="192" spans="1:2" x14ac:dyDescent="0.3">
      <c r="A192">
        <v>0.46584100000000001</v>
      </c>
      <c r="B192">
        <v>397</v>
      </c>
    </row>
    <row r="193" spans="1:2" x14ac:dyDescent="0.3">
      <c r="A193">
        <v>0.46729500000000002</v>
      </c>
      <c r="B193">
        <v>398</v>
      </c>
    </row>
    <row r="194" spans="1:2" x14ac:dyDescent="0.3">
      <c r="A194">
        <v>0.46876800000000002</v>
      </c>
      <c r="B194">
        <v>399</v>
      </c>
    </row>
    <row r="195" spans="1:2" x14ac:dyDescent="0.3">
      <c r="A195">
        <v>0.47025899999999998</v>
      </c>
      <c r="B195">
        <v>400</v>
      </c>
    </row>
    <row r="196" spans="1:2" x14ac:dyDescent="0.3">
      <c r="A196">
        <v>0.47176699999999999</v>
      </c>
      <c r="B196">
        <v>401</v>
      </c>
    </row>
    <row r="197" spans="1:2" x14ac:dyDescent="0.3">
      <c r="A197">
        <v>0.47329399999999999</v>
      </c>
      <c r="B197">
        <v>402</v>
      </c>
    </row>
    <row r="198" spans="1:2" x14ac:dyDescent="0.3">
      <c r="A198">
        <v>0.47483900000000001</v>
      </c>
      <c r="B198">
        <v>403</v>
      </c>
    </row>
    <row r="199" spans="1:2" x14ac:dyDescent="0.3">
      <c r="A199">
        <v>0.47640199999999999</v>
      </c>
      <c r="B199">
        <v>404</v>
      </c>
    </row>
    <row r="200" spans="1:2" x14ac:dyDescent="0.3">
      <c r="A200">
        <v>0.47798200000000002</v>
      </c>
      <c r="B200">
        <v>405</v>
      </c>
    </row>
    <row r="201" spans="1:2" x14ac:dyDescent="0.3">
      <c r="A201">
        <v>0.47958099999999998</v>
      </c>
      <c r="B201">
        <v>406</v>
      </c>
    </row>
    <row r="202" spans="1:2" x14ac:dyDescent="0.3">
      <c r="A202">
        <v>0.48119800000000001</v>
      </c>
      <c r="B202">
        <v>407</v>
      </c>
    </row>
    <row r="203" spans="1:2" x14ac:dyDescent="0.3">
      <c r="A203">
        <v>0.48283300000000001</v>
      </c>
      <c r="B203">
        <v>408</v>
      </c>
    </row>
    <row r="204" spans="1:2" x14ac:dyDescent="0.3">
      <c r="A204">
        <v>0.48448600000000003</v>
      </c>
      <c r="B204">
        <v>409</v>
      </c>
    </row>
    <row r="205" spans="1:2" x14ac:dyDescent="0.3">
      <c r="A205">
        <v>0.48615599999999998</v>
      </c>
      <c r="B205">
        <v>410</v>
      </c>
    </row>
    <row r="206" spans="1:2" x14ac:dyDescent="0.3">
      <c r="A206">
        <v>0.48784499999999997</v>
      </c>
      <c r="B206">
        <v>411</v>
      </c>
    </row>
    <row r="207" spans="1:2" x14ac:dyDescent="0.3">
      <c r="A207">
        <v>0.48955199999999999</v>
      </c>
      <c r="B207">
        <v>412</v>
      </c>
    </row>
    <row r="208" spans="1:2" x14ac:dyDescent="0.3">
      <c r="A208">
        <v>0.49127700000000002</v>
      </c>
      <c r="B208">
        <v>413</v>
      </c>
    </row>
    <row r="209" spans="1:2" x14ac:dyDescent="0.3">
      <c r="A209">
        <v>0.49302000000000001</v>
      </c>
      <c r="B209">
        <v>414</v>
      </c>
    </row>
    <row r="210" spans="1:2" x14ac:dyDescent="0.3">
      <c r="A210">
        <v>0.49478100000000003</v>
      </c>
      <c r="B210">
        <v>415</v>
      </c>
    </row>
    <row r="211" spans="1:2" x14ac:dyDescent="0.3">
      <c r="A211">
        <v>0.49655899999999997</v>
      </c>
      <c r="B211">
        <v>416</v>
      </c>
    </row>
    <row r="212" spans="1:2" x14ac:dyDescent="0.3">
      <c r="A212">
        <v>0.49835600000000002</v>
      </c>
      <c r="B212">
        <v>417</v>
      </c>
    </row>
    <row r="213" spans="1:2" x14ac:dyDescent="0.3">
      <c r="A213">
        <v>0.50017100000000003</v>
      </c>
      <c r="B213">
        <v>418</v>
      </c>
    </row>
    <row r="214" spans="1:2" x14ac:dyDescent="0.3">
      <c r="A214">
        <v>0.50200400000000001</v>
      </c>
      <c r="B214">
        <v>419</v>
      </c>
    </row>
    <row r="215" spans="1:2" x14ac:dyDescent="0.3">
      <c r="A215">
        <v>0.50385500000000005</v>
      </c>
      <c r="B215">
        <v>420</v>
      </c>
    </row>
    <row r="216" spans="1:2" x14ac:dyDescent="0.3">
      <c r="A216">
        <v>0.50572399999999995</v>
      </c>
      <c r="B216">
        <v>421</v>
      </c>
    </row>
    <row r="217" spans="1:2" x14ac:dyDescent="0.3">
      <c r="A217">
        <v>0.50761100000000003</v>
      </c>
      <c r="B217">
        <v>422</v>
      </c>
    </row>
    <row r="218" spans="1:2" x14ac:dyDescent="0.3">
      <c r="A218">
        <v>0.50951500000000005</v>
      </c>
      <c r="B218">
        <v>423</v>
      </c>
    </row>
    <row r="219" spans="1:2" x14ac:dyDescent="0.3">
      <c r="A219">
        <v>0.51143799999999995</v>
      </c>
      <c r="B219">
        <v>424</v>
      </c>
    </row>
    <row r="220" spans="1:2" x14ac:dyDescent="0.3">
      <c r="A220">
        <v>0.51337900000000003</v>
      </c>
      <c r="B220">
        <v>425</v>
      </c>
    </row>
    <row r="221" spans="1:2" x14ac:dyDescent="0.3">
      <c r="A221">
        <v>0.51533799999999996</v>
      </c>
      <c r="B221">
        <v>426</v>
      </c>
    </row>
    <row r="222" spans="1:2" x14ac:dyDescent="0.3">
      <c r="A222">
        <v>0.51731499999999997</v>
      </c>
      <c r="B222">
        <v>427</v>
      </c>
    </row>
    <row r="223" spans="1:2" x14ac:dyDescent="0.3">
      <c r="A223">
        <v>0.51931000000000005</v>
      </c>
      <c r="B223">
        <v>428</v>
      </c>
    </row>
    <row r="224" spans="1:2" x14ac:dyDescent="0.3">
      <c r="A224">
        <v>0.52132299999999998</v>
      </c>
      <c r="B224">
        <v>429</v>
      </c>
    </row>
    <row r="225" spans="1:2" x14ac:dyDescent="0.3">
      <c r="A225">
        <v>0.52335399999999999</v>
      </c>
      <c r="B225">
        <v>430</v>
      </c>
    </row>
    <row r="226" spans="1:2" x14ac:dyDescent="0.3">
      <c r="A226">
        <v>0.52540299999999995</v>
      </c>
      <c r="B226">
        <v>431</v>
      </c>
    </row>
    <row r="227" spans="1:2" x14ac:dyDescent="0.3">
      <c r="A227">
        <v>0.52746899999999997</v>
      </c>
      <c r="B227">
        <v>432</v>
      </c>
    </row>
    <row r="228" spans="1:2" x14ac:dyDescent="0.3">
      <c r="A228">
        <v>0.52955399999999997</v>
      </c>
      <c r="B228">
        <v>433</v>
      </c>
    </row>
    <row r="229" spans="1:2" x14ac:dyDescent="0.3">
      <c r="A229">
        <v>0.53165700000000005</v>
      </c>
      <c r="B229">
        <v>434</v>
      </c>
    </row>
    <row r="230" spans="1:2" x14ac:dyDescent="0.3">
      <c r="A230">
        <v>0.53377799999999997</v>
      </c>
      <c r="B230">
        <v>435</v>
      </c>
    </row>
    <row r="231" spans="1:2" x14ac:dyDescent="0.3">
      <c r="A231">
        <v>0.53591699999999998</v>
      </c>
      <c r="B231">
        <v>436</v>
      </c>
    </row>
    <row r="232" spans="1:2" x14ac:dyDescent="0.3">
      <c r="A232">
        <v>0.53807400000000005</v>
      </c>
      <c r="B232">
        <v>437</v>
      </c>
    </row>
    <row r="233" spans="1:2" x14ac:dyDescent="0.3">
      <c r="A233">
        <v>0.54024899999999998</v>
      </c>
      <c r="B233">
        <v>438</v>
      </c>
    </row>
    <row r="234" spans="1:2" x14ac:dyDescent="0.3">
      <c r="A234">
        <v>0.54244199999999998</v>
      </c>
      <c r="B234">
        <v>439</v>
      </c>
    </row>
    <row r="235" spans="1:2" x14ac:dyDescent="0.3">
      <c r="A235">
        <v>0.54465300000000005</v>
      </c>
      <c r="B235">
        <v>440</v>
      </c>
    </row>
    <row r="236" spans="1:2" x14ac:dyDescent="0.3">
      <c r="A236">
        <v>0.54688199999999998</v>
      </c>
      <c r="B236">
        <v>441</v>
      </c>
    </row>
    <row r="237" spans="1:2" x14ac:dyDescent="0.3">
      <c r="A237">
        <v>0.54912899999999998</v>
      </c>
      <c r="B237">
        <v>442</v>
      </c>
    </row>
    <row r="238" spans="1:2" x14ac:dyDescent="0.3">
      <c r="A238">
        <v>0.55139400000000005</v>
      </c>
      <c r="B238">
        <v>443</v>
      </c>
    </row>
    <row r="239" spans="1:2" x14ac:dyDescent="0.3">
      <c r="A239">
        <v>0.55367699999999997</v>
      </c>
      <c r="B239">
        <v>444</v>
      </c>
    </row>
    <row r="240" spans="1:2" x14ac:dyDescent="0.3">
      <c r="A240">
        <v>0.55597700000000005</v>
      </c>
      <c r="B240">
        <v>445</v>
      </c>
    </row>
    <row r="241" spans="1:2" x14ac:dyDescent="0.3">
      <c r="A241">
        <v>0.55829600000000001</v>
      </c>
      <c r="B241">
        <v>446</v>
      </c>
    </row>
    <row r="242" spans="1:2" x14ac:dyDescent="0.3">
      <c r="A242">
        <v>0.56063300000000005</v>
      </c>
      <c r="B242">
        <v>447</v>
      </c>
    </row>
    <row r="243" spans="1:2" x14ac:dyDescent="0.3">
      <c r="A243">
        <v>0.56298800000000004</v>
      </c>
      <c r="B243">
        <v>448</v>
      </c>
    </row>
    <row r="244" spans="1:2" x14ac:dyDescent="0.3">
      <c r="A244">
        <v>0.500413</v>
      </c>
      <c r="B244">
        <v>423</v>
      </c>
    </row>
    <row r="245" spans="1:2" x14ac:dyDescent="0.3">
      <c r="A245">
        <v>0.50360700000000003</v>
      </c>
      <c r="B245">
        <v>424</v>
      </c>
    </row>
    <row r="246" spans="1:2" x14ac:dyDescent="0.3">
      <c r="A246">
        <v>0.50680499999999995</v>
      </c>
      <c r="B246">
        <v>425</v>
      </c>
    </row>
    <row r="247" spans="1:2" x14ac:dyDescent="0.3">
      <c r="A247">
        <v>0.51000699999999999</v>
      </c>
      <c r="B247">
        <v>426</v>
      </c>
    </row>
    <row r="248" spans="1:2" x14ac:dyDescent="0.3">
      <c r="A248">
        <v>0.513212</v>
      </c>
      <c r="B248">
        <v>427</v>
      </c>
    </row>
    <row r="249" spans="1:2" x14ac:dyDescent="0.3">
      <c r="A249">
        <v>0.51642200000000005</v>
      </c>
      <c r="B249">
        <v>428</v>
      </c>
    </row>
    <row r="250" spans="1:2" x14ac:dyDescent="0.3">
      <c r="A250">
        <v>0.51963599999999999</v>
      </c>
      <c r="B250">
        <v>429</v>
      </c>
    </row>
    <row r="251" spans="1:2" x14ac:dyDescent="0.3">
      <c r="A251">
        <v>0.52285400000000004</v>
      </c>
      <c r="B251">
        <v>430</v>
      </c>
    </row>
    <row r="252" spans="1:2" x14ac:dyDescent="0.3">
      <c r="A252">
        <v>0.52607599999999999</v>
      </c>
      <c r="B252">
        <v>431</v>
      </c>
    </row>
    <row r="253" spans="1:2" x14ac:dyDescent="0.3">
      <c r="A253">
        <v>0.52930200000000005</v>
      </c>
      <c r="B253">
        <v>432</v>
      </c>
    </row>
    <row r="254" spans="1:2" x14ac:dyDescent="0.3">
      <c r="A254">
        <v>0.53253099999999998</v>
      </c>
      <c r="B254">
        <v>433</v>
      </c>
    </row>
    <row r="255" spans="1:2" x14ac:dyDescent="0.3">
      <c r="A255">
        <v>0.53576500000000005</v>
      </c>
      <c r="B255">
        <v>434</v>
      </c>
    </row>
    <row r="256" spans="1:2" x14ac:dyDescent="0.3">
      <c r="A256">
        <v>0.53900300000000001</v>
      </c>
      <c r="B256">
        <v>435</v>
      </c>
    </row>
    <row r="257" spans="1:2" x14ac:dyDescent="0.3">
      <c r="A257">
        <v>0.54224499999999998</v>
      </c>
      <c r="B257">
        <v>436</v>
      </c>
    </row>
    <row r="258" spans="1:2" x14ac:dyDescent="0.3">
      <c r="A258">
        <v>0.54549099999999995</v>
      </c>
      <c r="B258">
        <v>437</v>
      </c>
    </row>
    <row r="259" spans="1:2" x14ac:dyDescent="0.3">
      <c r="A259">
        <v>0.54874100000000003</v>
      </c>
      <c r="B259">
        <v>438</v>
      </c>
    </row>
    <row r="260" spans="1:2" x14ac:dyDescent="0.3">
      <c r="A260">
        <v>0.55199500000000001</v>
      </c>
      <c r="B260">
        <v>439</v>
      </c>
    </row>
    <row r="261" spans="1:2" x14ac:dyDescent="0.3">
      <c r="A261">
        <v>0.555253</v>
      </c>
      <c r="B261">
        <v>440</v>
      </c>
    </row>
    <row r="262" spans="1:2" x14ac:dyDescent="0.3">
      <c r="A262">
        <v>0.55851499999999998</v>
      </c>
      <c r="B262">
        <v>441</v>
      </c>
    </row>
    <row r="263" spans="1:2" x14ac:dyDescent="0.3">
      <c r="A263">
        <v>0.56177999999999995</v>
      </c>
      <c r="B263">
        <v>442</v>
      </c>
    </row>
    <row r="264" spans="1:2" x14ac:dyDescent="0.3">
      <c r="A264">
        <v>0.56505000000000005</v>
      </c>
      <c r="B264">
        <v>443</v>
      </c>
    </row>
    <row r="265" spans="1:2" x14ac:dyDescent="0.3">
      <c r="A265">
        <v>0.56832400000000005</v>
      </c>
      <c r="B265">
        <v>444</v>
      </c>
    </row>
    <row r="266" spans="1:2" x14ac:dyDescent="0.3">
      <c r="A266">
        <v>0.57160200000000005</v>
      </c>
      <c r="B266">
        <v>445</v>
      </c>
    </row>
    <row r="267" spans="1:2" x14ac:dyDescent="0.3">
      <c r="A267">
        <v>0.57488399999999995</v>
      </c>
      <c r="B267">
        <v>446</v>
      </c>
    </row>
    <row r="268" spans="1:2" x14ac:dyDescent="0.3">
      <c r="A268">
        <v>0.60925099999999999</v>
      </c>
      <c r="B268">
        <v>470</v>
      </c>
    </row>
    <row r="269" spans="1:2" x14ac:dyDescent="0.3">
      <c r="A269">
        <v>0.61000500000000002</v>
      </c>
      <c r="B269">
        <v>471</v>
      </c>
    </row>
    <row r="270" spans="1:2" x14ac:dyDescent="0.3">
      <c r="A270">
        <v>0.61074700000000004</v>
      </c>
      <c r="B270">
        <v>472</v>
      </c>
    </row>
    <row r="271" spans="1:2" x14ac:dyDescent="0.3">
      <c r="A271">
        <v>0.61147700000000005</v>
      </c>
      <c r="B271">
        <v>473</v>
      </c>
    </row>
    <row r="272" spans="1:2" x14ac:dyDescent="0.3">
      <c r="A272">
        <v>0.61219500000000004</v>
      </c>
      <c r="B272">
        <v>474</v>
      </c>
    </row>
    <row r="273" spans="1:2" x14ac:dyDescent="0.3">
      <c r="A273">
        <v>0.61290100000000003</v>
      </c>
      <c r="B273">
        <v>475</v>
      </c>
    </row>
    <row r="274" spans="1:2" x14ac:dyDescent="0.3">
      <c r="A274">
        <v>0.613595</v>
      </c>
      <c r="B274">
        <v>476</v>
      </c>
    </row>
    <row r="275" spans="1:2" x14ac:dyDescent="0.3">
      <c r="A275">
        <v>0.61427699999999996</v>
      </c>
      <c r="B275">
        <v>477</v>
      </c>
    </row>
    <row r="276" spans="1:2" x14ac:dyDescent="0.3">
      <c r="A276">
        <v>0.61494700000000002</v>
      </c>
      <c r="B276">
        <v>478</v>
      </c>
    </row>
    <row r="277" spans="1:2" x14ac:dyDescent="0.3">
      <c r="A277">
        <v>0.61560499999999996</v>
      </c>
      <c r="B277">
        <v>479</v>
      </c>
    </row>
    <row r="278" spans="1:2" x14ac:dyDescent="0.3">
      <c r="A278">
        <v>0.61625099999999999</v>
      </c>
      <c r="B278">
        <v>480</v>
      </c>
    </row>
    <row r="279" spans="1:2" x14ac:dyDescent="0.3">
      <c r="A279">
        <v>0.61688500000000002</v>
      </c>
      <c r="B279">
        <v>481</v>
      </c>
    </row>
    <row r="280" spans="1:2" x14ac:dyDescent="0.3">
      <c r="A280">
        <v>0.61750700000000003</v>
      </c>
      <c r="B280">
        <v>482</v>
      </c>
    </row>
    <row r="281" spans="1:2" x14ac:dyDescent="0.3">
      <c r="A281">
        <v>0.61811700000000003</v>
      </c>
      <c r="B281">
        <v>483</v>
      </c>
    </row>
    <row r="282" spans="1:2" x14ac:dyDescent="0.3">
      <c r="A282">
        <v>0.61871500000000001</v>
      </c>
      <c r="B282">
        <v>484</v>
      </c>
    </row>
    <row r="283" spans="1:2" x14ac:dyDescent="0.3">
      <c r="A283">
        <v>0.61930099999999999</v>
      </c>
      <c r="B283">
        <v>485</v>
      </c>
    </row>
    <row r="284" spans="1:2" x14ac:dyDescent="0.3">
      <c r="A284">
        <v>0.61987499999999995</v>
      </c>
      <c r="B284">
        <v>486</v>
      </c>
    </row>
    <row r="285" spans="1:2" x14ac:dyDescent="0.3">
      <c r="A285">
        <v>0.62043700000000002</v>
      </c>
      <c r="B285">
        <v>487</v>
      </c>
    </row>
    <row r="286" spans="1:2" x14ac:dyDescent="0.3">
      <c r="A286">
        <v>0.62098699999999996</v>
      </c>
      <c r="B286">
        <v>488</v>
      </c>
    </row>
    <row r="287" spans="1:2" x14ac:dyDescent="0.3">
      <c r="A287">
        <v>0.62152499999999999</v>
      </c>
      <c r="B287">
        <v>489</v>
      </c>
    </row>
    <row r="288" spans="1:2" x14ac:dyDescent="0.3">
      <c r="A288">
        <v>0.62205100000000002</v>
      </c>
      <c r="B288">
        <v>490</v>
      </c>
    </row>
    <row r="289" spans="1:2" x14ac:dyDescent="0.3">
      <c r="A289">
        <v>0.62256500000000004</v>
      </c>
      <c r="B289">
        <v>491</v>
      </c>
    </row>
    <row r="290" spans="1:2" x14ac:dyDescent="0.3">
      <c r="A290">
        <v>0.62306700000000004</v>
      </c>
      <c r="B290">
        <v>492</v>
      </c>
    </row>
    <row r="291" spans="1:2" x14ac:dyDescent="0.3">
      <c r="A291">
        <v>0.62355700000000003</v>
      </c>
      <c r="B291">
        <v>493</v>
      </c>
    </row>
    <row r="292" spans="1:2" x14ac:dyDescent="0.3">
      <c r="A292">
        <v>0.62403500000000001</v>
      </c>
      <c r="B292">
        <v>494</v>
      </c>
    </row>
    <row r="293" spans="1:2" x14ac:dyDescent="0.3">
      <c r="A293">
        <v>0.62450099999999997</v>
      </c>
      <c r="B293">
        <v>495</v>
      </c>
    </row>
    <row r="294" spans="1:2" x14ac:dyDescent="0.3">
      <c r="A294">
        <v>0.62495500000000004</v>
      </c>
      <c r="B294">
        <v>496</v>
      </c>
    </row>
    <row r="295" spans="1:2" x14ac:dyDescent="0.3">
      <c r="A295">
        <v>0.62539699999999998</v>
      </c>
      <c r="B295">
        <v>497</v>
      </c>
    </row>
    <row r="296" spans="1:2" x14ac:dyDescent="0.3">
      <c r="A296">
        <v>0.62582700000000002</v>
      </c>
      <c r="B296">
        <v>498</v>
      </c>
    </row>
    <row r="297" spans="1:2" x14ac:dyDescent="0.3">
      <c r="A297">
        <v>0.62624500000000005</v>
      </c>
      <c r="B297">
        <v>499</v>
      </c>
    </row>
    <row r="298" spans="1:2" x14ac:dyDescent="0.3">
      <c r="A298">
        <v>0.62665099999999996</v>
      </c>
      <c r="B298">
        <v>500</v>
      </c>
    </row>
    <row r="299" spans="1:2" x14ac:dyDescent="0.3">
      <c r="A299">
        <v>0.62704499999999996</v>
      </c>
      <c r="B299">
        <v>501</v>
      </c>
    </row>
    <row r="300" spans="1:2" x14ac:dyDescent="0.3">
      <c r="A300">
        <v>0.62742699999999996</v>
      </c>
      <c r="B300">
        <v>502</v>
      </c>
    </row>
    <row r="301" spans="1:2" x14ac:dyDescent="0.3">
      <c r="A301">
        <v>0.62779700000000005</v>
      </c>
      <c r="B301">
        <v>503</v>
      </c>
    </row>
    <row r="302" spans="1:2" x14ac:dyDescent="0.3">
      <c r="A302">
        <v>0.62815500000000002</v>
      </c>
      <c r="B302">
        <v>504</v>
      </c>
    </row>
    <row r="303" spans="1:2" x14ac:dyDescent="0.3">
      <c r="A303">
        <v>0.62850099999999998</v>
      </c>
      <c r="B303">
        <v>505</v>
      </c>
    </row>
    <row r="304" spans="1:2" x14ac:dyDescent="0.3">
      <c r="A304">
        <v>0.62883500000000003</v>
      </c>
      <c r="B304">
        <v>506</v>
      </c>
    </row>
    <row r="305" spans="1:2" x14ac:dyDescent="0.3">
      <c r="A305">
        <v>0.62915699999999997</v>
      </c>
      <c r="B305">
        <v>507</v>
      </c>
    </row>
    <row r="306" spans="1:2" x14ac:dyDescent="0.3">
      <c r="A306">
        <v>0.629467</v>
      </c>
      <c r="B306">
        <v>508</v>
      </c>
    </row>
    <row r="307" spans="1:2" x14ac:dyDescent="0.3">
      <c r="A307">
        <v>0.62976500000000002</v>
      </c>
      <c r="B307">
        <v>509</v>
      </c>
    </row>
    <row r="308" spans="1:2" x14ac:dyDescent="0.3">
      <c r="A308">
        <v>0.63005100000000003</v>
      </c>
      <c r="B308">
        <v>510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310"/>
  <sheetViews>
    <sheetView tabSelected="1" zoomScaleNormal="100" workbookViewId="0">
      <selection activeCell="S11" sqref="A1:XFD1048576"/>
    </sheetView>
  </sheetViews>
  <sheetFormatPr defaultRowHeight="14.4" x14ac:dyDescent="0.3"/>
  <sheetData>
    <row r="1" spans="1:5" x14ac:dyDescent="0.3">
      <c r="A1" t="s">
        <v>58</v>
      </c>
      <c r="D1" t="s">
        <v>59</v>
      </c>
    </row>
    <row r="2" spans="1:5" x14ac:dyDescent="0.3">
      <c r="A2" t="s">
        <v>60</v>
      </c>
      <c r="B2" t="s">
        <v>53</v>
      </c>
      <c r="D2" t="s">
        <v>31</v>
      </c>
      <c r="E2" t="s">
        <v>53</v>
      </c>
    </row>
    <row r="3" spans="1:5" x14ac:dyDescent="0.3">
      <c r="A3">
        <v>8.8704358092670042E-4</v>
      </c>
      <c r="B3">
        <v>273.64238410595999</v>
      </c>
      <c r="D3">
        <v>2.4978700000000001E-3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9.4282900000000006E-3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1.6218300000000001E-2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2.2868200000000002E-2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2.93782E-2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3.5748200000000001E-2</v>
      </c>
      <c r="E8">
        <v>270</v>
      </c>
    </row>
    <row r="9" spans="1:5" x14ac:dyDescent="0.3">
      <c r="A9">
        <v>0.13236466540735028</v>
      </c>
      <c r="B9">
        <v>247.417218543046</v>
      </c>
      <c r="D9">
        <v>4.1978099999999997E-2</v>
      </c>
      <c r="E9">
        <v>269</v>
      </c>
    </row>
    <row r="10" spans="1:5" x14ac:dyDescent="0.3">
      <c r="A10">
        <v>0.14485746444575009</v>
      </c>
      <c r="B10">
        <v>242.649006622516</v>
      </c>
      <c r="D10">
        <v>4.8068100000000002E-2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5.4018099999999999E-2</v>
      </c>
      <c r="E11">
        <v>267</v>
      </c>
    </row>
    <row r="12" spans="1:5" x14ac:dyDescent="0.3">
      <c r="A12">
        <v>0.16290592219806463</v>
      </c>
      <c r="B12">
        <v>229.933774834437</v>
      </c>
      <c r="D12">
        <v>5.9827999999999999E-2</v>
      </c>
      <c r="E12">
        <v>266</v>
      </c>
    </row>
    <row r="13" spans="1:5" x14ac:dyDescent="0.3">
      <c r="A13">
        <v>0.17644412023370443</v>
      </c>
      <c r="B13">
        <v>223.57615894039699</v>
      </c>
      <c r="D13">
        <v>6.5498000000000001E-2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7.6417899999999997E-2</v>
      </c>
      <c r="E15">
        <v>263</v>
      </c>
    </row>
    <row r="16" spans="1:5" x14ac:dyDescent="0.3">
      <c r="A16">
        <v>0.18964516789036034</v>
      </c>
      <c r="B16">
        <v>235.49668874172099</v>
      </c>
      <c r="D16">
        <v>8.1667900000000002E-2</v>
      </c>
      <c r="E16">
        <v>262</v>
      </c>
    </row>
    <row r="17" spans="1:5" x14ac:dyDescent="0.3">
      <c r="A17">
        <v>0.18967370615274448</v>
      </c>
      <c r="B17">
        <v>241.059602649006</v>
      </c>
      <c r="D17">
        <v>8.6777900000000005E-2</v>
      </c>
      <c r="E17">
        <v>261</v>
      </c>
    </row>
    <row r="18" spans="1:5" x14ac:dyDescent="0.3">
      <c r="A18">
        <v>0.19701406222476264</v>
      </c>
      <c r="B18">
        <v>245.033112582781</v>
      </c>
      <c r="D18">
        <v>9.1747800000000004E-2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9.6577800000000005E-2</v>
      </c>
      <c r="E19">
        <v>259</v>
      </c>
    </row>
    <row r="20" spans="1:5" x14ac:dyDescent="0.3">
      <c r="A20">
        <v>0.20603100948424874</v>
      </c>
      <c r="B20">
        <v>255.36423841059499</v>
      </c>
      <c r="D20">
        <v>0.101268</v>
      </c>
      <c r="E20">
        <v>258</v>
      </c>
    </row>
    <row r="21" spans="1:5" x14ac:dyDescent="0.3">
      <c r="A21">
        <v>0.21308698873861018</v>
      </c>
      <c r="B21">
        <v>260.92715231787997</v>
      </c>
      <c r="D21">
        <v>0.105818</v>
      </c>
      <c r="E21">
        <v>257</v>
      </c>
    </row>
    <row r="22" spans="1:5" x14ac:dyDescent="0.3">
      <c r="A22">
        <v>0.21485535269763475</v>
      </c>
      <c r="B22">
        <v>267.28476821191998</v>
      </c>
      <c r="D22">
        <v>0.11022800000000001</v>
      </c>
      <c r="E22">
        <v>256</v>
      </c>
    </row>
    <row r="23" spans="1:5" x14ac:dyDescent="0.3">
      <c r="A23">
        <v>0.22345575047730468</v>
      </c>
      <c r="B23">
        <v>272.84768211920499</v>
      </c>
      <c r="D23">
        <v>0.114498</v>
      </c>
      <c r="E23">
        <v>255</v>
      </c>
    </row>
    <row r="24" spans="1:5" x14ac:dyDescent="0.3">
      <c r="A24">
        <v>0.2335219918276184</v>
      </c>
      <c r="B24">
        <v>277.615894039735</v>
      </c>
      <c r="D24">
        <v>0.118628</v>
      </c>
      <c r="E24">
        <v>254</v>
      </c>
    </row>
    <row r="25" spans="1:5" x14ac:dyDescent="0.3">
      <c r="A25">
        <v>0.24171330108940928</v>
      </c>
      <c r="B25">
        <v>281.58940397350898</v>
      </c>
      <c r="D25">
        <v>0.122618</v>
      </c>
      <c r="E25">
        <v>253</v>
      </c>
    </row>
    <row r="26" spans="1:5" x14ac:dyDescent="0.3">
      <c r="A26">
        <v>0.25289133527119789</v>
      </c>
      <c r="B26">
        <v>287.15231788079399</v>
      </c>
      <c r="D26">
        <v>0.126468</v>
      </c>
      <c r="E26">
        <v>252</v>
      </c>
    </row>
    <row r="27" spans="1:5" x14ac:dyDescent="0.3">
      <c r="A27">
        <v>0.25913546382995689</v>
      </c>
      <c r="B27">
        <v>291.12582781456899</v>
      </c>
      <c r="D27">
        <v>0.13017799999999999</v>
      </c>
      <c r="E27">
        <v>251</v>
      </c>
    </row>
    <row r="28" spans="1:5" x14ac:dyDescent="0.3">
      <c r="A28">
        <v>0.27575875212273737</v>
      </c>
      <c r="B28">
        <v>296.688741721854</v>
      </c>
      <c r="D28">
        <v>0.13374800000000001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0.13717799999999999</v>
      </c>
      <c r="E29">
        <v>249</v>
      </c>
    </row>
    <row r="30" spans="1:5" x14ac:dyDescent="0.3">
      <c r="A30">
        <v>0.28880934438583261</v>
      </c>
      <c r="B30">
        <v>299.86754966887401</v>
      </c>
      <c r="D30">
        <v>0.14046700000000001</v>
      </c>
      <c r="E30">
        <v>248</v>
      </c>
    </row>
    <row r="31" spans="1:5" x14ac:dyDescent="0.3">
      <c r="A31">
        <v>0.30001043030815761</v>
      </c>
      <c r="B31">
        <v>299.86754966887401</v>
      </c>
      <c r="D31">
        <v>0.14361699999999999</v>
      </c>
      <c r="E31">
        <v>247</v>
      </c>
    </row>
    <row r="32" spans="1:5" x14ac:dyDescent="0.3">
      <c r="A32">
        <v>0.3135369044946853</v>
      </c>
      <c r="B32">
        <v>303.04635761589299</v>
      </c>
      <c r="D32">
        <v>0.14662700000000001</v>
      </c>
      <c r="E32">
        <v>246</v>
      </c>
    </row>
    <row r="33" spans="1:5" x14ac:dyDescent="0.3">
      <c r="A33">
        <v>0.32139787543606363</v>
      </c>
      <c r="B33">
        <v>303.04635761589299</v>
      </c>
      <c r="D33">
        <v>0.14949699999999999</v>
      </c>
      <c r="E33">
        <v>245</v>
      </c>
    </row>
    <row r="34" spans="1:5" x14ac:dyDescent="0.3">
      <c r="A34">
        <v>0.3290920249146787</v>
      </c>
      <c r="B34">
        <v>306.22516556291299</v>
      </c>
      <c r="D34">
        <v>0.152227</v>
      </c>
      <c r="E34">
        <v>244</v>
      </c>
    </row>
    <row r="35" spans="1:5" x14ac:dyDescent="0.3">
      <c r="A35">
        <v>0.33161441676718256</v>
      </c>
      <c r="B35">
        <v>306.22516556291299</v>
      </c>
      <c r="D35">
        <v>0.15481700000000001</v>
      </c>
      <c r="E35">
        <v>243</v>
      </c>
    </row>
    <row r="36" spans="1:5" x14ac:dyDescent="0.3">
      <c r="A36">
        <v>0.34030617329796392</v>
      </c>
      <c r="B36">
        <v>309.403973509933</v>
      </c>
      <c r="D36">
        <v>0.15726699999999999</v>
      </c>
      <c r="E36">
        <v>242</v>
      </c>
    </row>
    <row r="37" spans="1:5" x14ac:dyDescent="0.3">
      <c r="A37">
        <v>0.35233351607035707</v>
      </c>
      <c r="B37">
        <v>312.582781456953</v>
      </c>
      <c r="D37">
        <v>0.159577</v>
      </c>
      <c r="E37">
        <v>241</v>
      </c>
    </row>
    <row r="38" spans="1:5" x14ac:dyDescent="0.3">
      <c r="A38">
        <v>0.36164113187157093</v>
      </c>
      <c r="B38">
        <v>314.172185430463</v>
      </c>
      <c r="D38">
        <v>0.161747</v>
      </c>
      <c r="E38">
        <v>240</v>
      </c>
    </row>
    <row r="39" spans="1:5" x14ac:dyDescent="0.3">
      <c r="A39">
        <v>0.37290975325192577</v>
      </c>
      <c r="B39">
        <v>317.35099337748301</v>
      </c>
      <c r="D39">
        <v>0.16377700000000001</v>
      </c>
      <c r="E39">
        <v>239</v>
      </c>
    </row>
    <row r="40" spans="1:5" x14ac:dyDescent="0.3">
      <c r="A40">
        <v>0.38378272219593601</v>
      </c>
      <c r="B40">
        <v>318.94039735099301</v>
      </c>
      <c r="D40">
        <v>0.16566700000000001</v>
      </c>
      <c r="E40">
        <v>238</v>
      </c>
    </row>
    <row r="41" spans="1:5" x14ac:dyDescent="0.3">
      <c r="A41">
        <v>0.38697940189894225</v>
      </c>
      <c r="B41">
        <v>322.11920529801301</v>
      </c>
      <c r="D41">
        <v>0.16741700000000001</v>
      </c>
      <c r="E41">
        <v>237</v>
      </c>
    </row>
    <row r="42" spans="1:5" x14ac:dyDescent="0.3">
      <c r="A42">
        <v>0.39222342832777096</v>
      </c>
      <c r="B42">
        <v>323.70860927152302</v>
      </c>
      <c r="D42">
        <v>0.16902700000000001</v>
      </c>
      <c r="E42">
        <v>236</v>
      </c>
    </row>
    <row r="43" spans="1:5" x14ac:dyDescent="0.3">
      <c r="A43">
        <v>0.39431240293267006</v>
      </c>
      <c r="B43" s="14">
        <v>330.066225165562</v>
      </c>
      <c r="D43">
        <v>0.17049700000000001</v>
      </c>
      <c r="E43">
        <v>235</v>
      </c>
    </row>
    <row r="44" spans="1:5" x14ac:dyDescent="0.3">
      <c r="A44">
        <v>0.39640063907581174</v>
      </c>
      <c r="B44">
        <v>341.19205298013202</v>
      </c>
      <c r="D44">
        <v>0.17182700000000001</v>
      </c>
      <c r="E44">
        <v>234</v>
      </c>
    </row>
    <row r="45" spans="1:5" x14ac:dyDescent="0.3">
      <c r="A45">
        <v>0.40451249389970351</v>
      </c>
      <c r="B45">
        <v>349.93377483443697</v>
      </c>
      <c r="D45">
        <v>0.173017</v>
      </c>
      <c r="E45">
        <v>233</v>
      </c>
    </row>
    <row r="46" spans="1:5" x14ac:dyDescent="0.3">
      <c r="A46">
        <v>0.41144084931813785</v>
      </c>
      <c r="B46">
        <v>360.26490066225102</v>
      </c>
      <c r="D46">
        <v>0.174067</v>
      </c>
      <c r="E46">
        <v>232</v>
      </c>
    </row>
    <row r="47" spans="1:5" x14ac:dyDescent="0.3">
      <c r="A47">
        <v>0.42199919855021301</v>
      </c>
      <c r="B47">
        <v>372.98013245033098</v>
      </c>
      <c r="D47">
        <v>0.17497699999999999</v>
      </c>
      <c r="E47">
        <v>231</v>
      </c>
    </row>
    <row r="48" spans="1:5" x14ac:dyDescent="0.3">
      <c r="A48">
        <v>0.4303599743001808</v>
      </c>
      <c r="B48">
        <v>383.31125827814498</v>
      </c>
      <c r="D48">
        <v>0.17574699999999999</v>
      </c>
      <c r="E48">
        <v>230</v>
      </c>
    </row>
    <row r="49" spans="1:5" x14ac:dyDescent="0.3">
      <c r="A49">
        <v>0.44288537412691403</v>
      </c>
      <c r="B49">
        <v>395.23178807946999</v>
      </c>
      <c r="D49">
        <v>0.20601700000000001</v>
      </c>
      <c r="E49">
        <v>253</v>
      </c>
    </row>
    <row r="50" spans="1:5" x14ac:dyDescent="0.3">
      <c r="A50">
        <v>0.44978991357420123</v>
      </c>
      <c r="B50">
        <v>398.41059602649</v>
      </c>
      <c r="D50">
        <v>0.20622699999999999</v>
      </c>
      <c r="E50">
        <v>254</v>
      </c>
    </row>
    <row r="51" spans="1:5" x14ac:dyDescent="0.3">
      <c r="A51">
        <v>0.46471814618777785</v>
      </c>
      <c r="B51">
        <v>406.35761589403899</v>
      </c>
      <c r="D51">
        <v>0.20649700000000001</v>
      </c>
      <c r="E51">
        <v>255</v>
      </c>
    </row>
    <row r="52" spans="1:5" x14ac:dyDescent="0.3">
      <c r="A52">
        <v>0.47267445286700427</v>
      </c>
      <c r="B52">
        <v>414.304635761589</v>
      </c>
      <c r="D52">
        <v>0.20682700000000001</v>
      </c>
      <c r="E52">
        <v>256</v>
      </c>
    </row>
    <row r="53" spans="1:5" x14ac:dyDescent="0.3">
      <c r="A53">
        <v>0.48491247669474113</v>
      </c>
      <c r="B53">
        <v>421.45695364238401</v>
      </c>
      <c r="D53">
        <v>0.20721700000000001</v>
      </c>
      <c r="E53">
        <v>257</v>
      </c>
    </row>
    <row r="54" spans="1:5" x14ac:dyDescent="0.3">
      <c r="A54">
        <v>0.49515634272531867</v>
      </c>
      <c r="B54">
        <v>423.84105960264799</v>
      </c>
      <c r="D54">
        <v>0.20766699999999999</v>
      </c>
      <c r="E54">
        <v>258</v>
      </c>
    </row>
    <row r="55" spans="1:5" x14ac:dyDescent="0.3">
      <c r="A55">
        <v>0.50775399516922415</v>
      </c>
      <c r="B55">
        <v>432.582781456953</v>
      </c>
      <c r="D55">
        <v>0.208177</v>
      </c>
      <c r="E55">
        <v>259</v>
      </c>
    </row>
    <row r="56" spans="1:5" x14ac:dyDescent="0.3">
      <c r="A56">
        <v>0.51447725920805065</v>
      </c>
      <c r="B56">
        <v>433.377483443708</v>
      </c>
      <c r="D56">
        <v>0.20874699999999999</v>
      </c>
      <c r="E56">
        <v>260</v>
      </c>
    </row>
    <row r="57" spans="1:5" x14ac:dyDescent="0.3">
      <c r="A57">
        <v>0.5197239207703499</v>
      </c>
      <c r="B57">
        <v>433.377483443708</v>
      </c>
      <c r="D57">
        <v>0.20937700000000001</v>
      </c>
      <c r="E57">
        <v>261</v>
      </c>
    </row>
    <row r="58" spans="1:5" x14ac:dyDescent="0.3">
      <c r="A58">
        <v>0.54260053180260925</v>
      </c>
      <c r="B58">
        <v>442.91390728476802</v>
      </c>
      <c r="D58">
        <v>0.210067</v>
      </c>
      <c r="E58">
        <v>262</v>
      </c>
    </row>
    <row r="59" spans="1:5" x14ac:dyDescent="0.3">
      <c r="A59">
        <v>0.55126091781629694</v>
      </c>
      <c r="B59">
        <v>443.70860927152302</v>
      </c>
      <c r="D59">
        <v>0.210817</v>
      </c>
      <c r="E59">
        <v>263</v>
      </c>
    </row>
    <row r="60" spans="1:5" x14ac:dyDescent="0.3">
      <c r="A60">
        <v>0.55351491502276229</v>
      </c>
      <c r="B60">
        <v>443.70860927152302</v>
      </c>
      <c r="D60">
        <v>0.21162700000000001</v>
      </c>
      <c r="E60">
        <v>264</v>
      </c>
    </row>
    <row r="61" spans="1:5" x14ac:dyDescent="0.3">
      <c r="A61">
        <v>0.55905690009335263</v>
      </c>
      <c r="B61" s="14">
        <v>446.887417218542</v>
      </c>
      <c r="D61">
        <v>0.21249699999999999</v>
      </c>
      <c r="E61">
        <v>265</v>
      </c>
    </row>
    <row r="62" spans="1:5" x14ac:dyDescent="0.3">
      <c r="A62">
        <v>0.56658312867422123</v>
      </c>
      <c r="B62">
        <v>447.682119205297</v>
      </c>
      <c r="D62">
        <v>0.21342700000000001</v>
      </c>
      <c r="E62">
        <v>266</v>
      </c>
    </row>
    <row r="63" spans="1:5" x14ac:dyDescent="0.3">
      <c r="A63">
        <v>0.57488252522595329</v>
      </c>
      <c r="B63">
        <v>453.24503311258201</v>
      </c>
      <c r="D63">
        <v>0.214417</v>
      </c>
      <c r="E63">
        <v>267</v>
      </c>
    </row>
    <row r="64" spans="1:5" x14ac:dyDescent="0.3">
      <c r="A64">
        <v>0.5896125779668151</v>
      </c>
      <c r="B64">
        <v>460.39735099337702</v>
      </c>
      <c r="D64">
        <v>0.21546699999999999</v>
      </c>
      <c r="E64">
        <v>268</v>
      </c>
    </row>
    <row r="65" spans="1:5" x14ac:dyDescent="0.3">
      <c r="A65">
        <v>0.59615072804863534</v>
      </c>
      <c r="B65">
        <v>469.93377483443697</v>
      </c>
      <c r="D65">
        <v>0.21657699999999999</v>
      </c>
      <c r="E65">
        <v>269</v>
      </c>
    </row>
    <row r="66" spans="1:5" x14ac:dyDescent="0.3">
      <c r="A66">
        <v>0.59933930786528788</v>
      </c>
      <c r="B66">
        <v>472.31788079470101</v>
      </c>
      <c r="D66">
        <v>0.217747</v>
      </c>
      <c r="E66">
        <v>270</v>
      </c>
    </row>
    <row r="67" spans="1:5" x14ac:dyDescent="0.3">
      <c r="A67">
        <v>0.60114209395447904</v>
      </c>
      <c r="B67">
        <v>476.29139072847602</v>
      </c>
      <c r="D67">
        <v>0.218977</v>
      </c>
      <c r="E67">
        <v>271</v>
      </c>
    </row>
    <row r="68" spans="1:5" x14ac:dyDescent="0.3">
      <c r="A68">
        <v>0.60470137037403593</v>
      </c>
      <c r="B68">
        <v>485.82781456953597</v>
      </c>
      <c r="D68">
        <v>0.22026699999999999</v>
      </c>
      <c r="E68">
        <v>272</v>
      </c>
    </row>
    <row r="69" spans="1:5" x14ac:dyDescent="0.3">
      <c r="A69">
        <v>0.6116214563070117</v>
      </c>
      <c r="B69">
        <v>495.36423841059502</v>
      </c>
      <c r="D69">
        <v>0.22161700000000001</v>
      </c>
      <c r="E69">
        <v>273</v>
      </c>
    </row>
    <row r="70" spans="1:5" x14ac:dyDescent="0.3">
      <c r="A70">
        <v>0.61415489381274313</v>
      </c>
      <c r="B70">
        <v>499.33774834437003</v>
      </c>
      <c r="D70">
        <v>0.223027</v>
      </c>
      <c r="E70">
        <v>274</v>
      </c>
    </row>
    <row r="71" spans="1:5" x14ac:dyDescent="0.3">
      <c r="A71">
        <v>0.61582434776801231</v>
      </c>
      <c r="B71">
        <v>500.92715231787997</v>
      </c>
      <c r="D71">
        <v>0.224497</v>
      </c>
      <c r="E71">
        <v>275</v>
      </c>
    </row>
    <row r="72" spans="1:5" x14ac:dyDescent="0.3">
      <c r="A72">
        <v>0.61666552956800236</v>
      </c>
      <c r="B72">
        <v>512.05298013244999</v>
      </c>
      <c r="D72">
        <v>0.22602700000000001</v>
      </c>
      <c r="E72">
        <v>276</v>
      </c>
    </row>
    <row r="73" spans="1:5" x14ac:dyDescent="0.3">
      <c r="A73">
        <v>0.60428862034965369</v>
      </c>
      <c r="B73">
        <v>508.07947019867498</v>
      </c>
      <c r="D73">
        <v>0.22761600000000001</v>
      </c>
      <c r="E73">
        <v>277</v>
      </c>
    </row>
    <row r="74" spans="1:5" x14ac:dyDescent="0.3">
      <c r="A74">
        <v>0.31611641306455429</v>
      </c>
      <c r="B74">
        <v>286.35761589403899</v>
      </c>
      <c r="D74">
        <v>0.23097599999999999</v>
      </c>
      <c r="E74">
        <v>279</v>
      </c>
    </row>
    <row r="75" spans="1:5" x14ac:dyDescent="0.3">
      <c r="A75">
        <v>0.32135212723524031</v>
      </c>
      <c r="B75">
        <v>290.33112582781399</v>
      </c>
      <c r="D75">
        <v>0.23274600000000001</v>
      </c>
      <c r="E75">
        <v>280</v>
      </c>
    </row>
    <row r="76" spans="1:5" x14ac:dyDescent="0.3">
      <c r="A76">
        <v>0.32649420160570913</v>
      </c>
      <c r="B76">
        <v>290.33112582781399</v>
      </c>
      <c r="D76">
        <v>0.23457600000000001</v>
      </c>
      <c r="E76">
        <v>281</v>
      </c>
    </row>
    <row r="77" spans="1:5" x14ac:dyDescent="0.3">
      <c r="A77">
        <v>0.3378000764709348</v>
      </c>
      <c r="B77">
        <v>295.099337748344</v>
      </c>
      <c r="D77">
        <v>0.23841599999999999</v>
      </c>
      <c r="E77">
        <v>283</v>
      </c>
    </row>
    <row r="78" spans="1:5" x14ac:dyDescent="0.3">
      <c r="A78">
        <v>0.34512612285390565</v>
      </c>
      <c r="B78">
        <v>297.483443708609</v>
      </c>
      <c r="D78">
        <v>0.240426</v>
      </c>
      <c r="E78">
        <v>284</v>
      </c>
    </row>
    <row r="79" spans="1:5" x14ac:dyDescent="0.3">
      <c r="A79">
        <v>0.35111761664641056</v>
      </c>
      <c r="B79">
        <v>302.25165562913901</v>
      </c>
      <c r="D79">
        <v>0.24249599999999999</v>
      </c>
      <c r="E79">
        <v>285</v>
      </c>
    </row>
    <row r="80" spans="1:5" x14ac:dyDescent="0.3">
      <c r="A80">
        <v>0.35465603914801597</v>
      </c>
      <c r="B80">
        <v>303.84105960264799</v>
      </c>
      <c r="D80">
        <v>0.24462600000000001</v>
      </c>
      <c r="E80">
        <v>286</v>
      </c>
    </row>
    <row r="81" spans="1:5" x14ac:dyDescent="0.3">
      <c r="A81">
        <v>0.36046503932901586</v>
      </c>
      <c r="B81">
        <v>305.43046357615799</v>
      </c>
      <c r="D81">
        <v>0.24681600000000001</v>
      </c>
      <c r="E81">
        <v>287</v>
      </c>
    </row>
    <row r="82" spans="1:5" x14ac:dyDescent="0.3">
      <c r="A82">
        <v>0.37177730337487552</v>
      </c>
      <c r="B82">
        <v>309.403973509933</v>
      </c>
      <c r="D82">
        <v>0.24906600000000001</v>
      </c>
      <c r="E82">
        <v>288</v>
      </c>
    </row>
    <row r="83" spans="1:5" x14ac:dyDescent="0.3">
      <c r="A83">
        <v>0.38268687072578866</v>
      </c>
      <c r="B83">
        <v>310.198675496688</v>
      </c>
      <c r="D83">
        <v>0.25137599999999999</v>
      </c>
      <c r="E83">
        <v>289</v>
      </c>
    </row>
    <row r="84" spans="1:5" x14ac:dyDescent="0.3">
      <c r="A84">
        <v>0.38695840274244747</v>
      </c>
      <c r="B84">
        <v>314.966887417218</v>
      </c>
      <c r="D84">
        <v>0.25374600000000003</v>
      </c>
      <c r="E84">
        <v>290</v>
      </c>
    </row>
    <row r="85" spans="1:5" x14ac:dyDescent="0.3">
      <c r="A85">
        <v>0.29719123758048771</v>
      </c>
      <c r="B85">
        <v>286.35761589403899</v>
      </c>
      <c r="D85">
        <v>0.25617600000000001</v>
      </c>
      <c r="E85">
        <v>291</v>
      </c>
    </row>
    <row r="86" spans="1:5" x14ac:dyDescent="0.3">
      <c r="A86">
        <v>0.29719737088983367</v>
      </c>
      <c r="B86">
        <v>287.94701986754899</v>
      </c>
      <c r="D86">
        <v>0.25866600000000001</v>
      </c>
      <c r="E86">
        <v>292</v>
      </c>
    </row>
    <row r="87" spans="1:5" x14ac:dyDescent="0.3">
      <c r="A87">
        <v>0.38268687072578866</v>
      </c>
      <c r="B87">
        <v>310.198675496688</v>
      </c>
      <c r="D87">
        <v>0.261216</v>
      </c>
      <c r="E87">
        <v>293</v>
      </c>
    </row>
    <row r="88" spans="1:5" x14ac:dyDescent="0.3">
      <c r="A88">
        <v>0.38695840274244747</v>
      </c>
      <c r="B88">
        <v>314.966887417218</v>
      </c>
      <c r="D88">
        <v>0.263826</v>
      </c>
      <c r="E88">
        <v>294</v>
      </c>
    </row>
    <row r="89" spans="1:5" x14ac:dyDescent="0.3">
      <c r="A89">
        <v>0.29719123758048771</v>
      </c>
      <c r="B89">
        <v>286.35761589403899</v>
      </c>
      <c r="D89">
        <v>0.26649600000000001</v>
      </c>
      <c r="E89">
        <v>295</v>
      </c>
    </row>
    <row r="90" spans="1:5" x14ac:dyDescent="0.3">
      <c r="A90">
        <v>0.29719737088983367</v>
      </c>
      <c r="B90">
        <v>287.94701986754899</v>
      </c>
      <c r="D90">
        <v>0.25929600000000003</v>
      </c>
      <c r="E90">
        <v>295</v>
      </c>
    </row>
    <row r="91" spans="1:5" x14ac:dyDescent="0.3">
      <c r="D91">
        <v>0.26374999999999998</v>
      </c>
      <c r="E91">
        <v>296</v>
      </c>
    </row>
    <row r="92" spans="1:5" x14ac:dyDescent="0.3">
      <c r="D92">
        <v>0.26819199999999999</v>
      </c>
      <c r="E92">
        <v>297</v>
      </c>
    </row>
    <row r="93" spans="1:5" x14ac:dyDescent="0.3">
      <c r="D93">
        <v>0.27262199999999998</v>
      </c>
      <c r="E93">
        <v>298</v>
      </c>
    </row>
    <row r="94" spans="1:5" x14ac:dyDescent="0.3">
      <c r="D94">
        <v>0.27704000000000001</v>
      </c>
      <c r="E94">
        <v>299</v>
      </c>
    </row>
    <row r="95" spans="1:5" x14ac:dyDescent="0.3">
      <c r="D95">
        <v>0.281445</v>
      </c>
      <c r="E95">
        <v>300</v>
      </c>
    </row>
    <row r="96" spans="1:5" x14ac:dyDescent="0.3">
      <c r="D96">
        <v>0.28583900000000001</v>
      </c>
      <c r="E96">
        <v>301</v>
      </c>
    </row>
    <row r="97" spans="4:5" x14ac:dyDescent="0.3">
      <c r="D97">
        <v>0.29022100000000001</v>
      </c>
      <c r="E97">
        <v>302</v>
      </c>
    </row>
    <row r="98" spans="4:5" x14ac:dyDescent="0.3">
      <c r="D98">
        <v>0.29459099999999999</v>
      </c>
      <c r="E98">
        <v>303</v>
      </c>
    </row>
    <row r="99" spans="4:5" x14ac:dyDescent="0.3">
      <c r="D99">
        <v>0.29894900000000002</v>
      </c>
      <c r="E99">
        <v>304</v>
      </c>
    </row>
    <row r="100" spans="4:5" x14ac:dyDescent="0.3">
      <c r="D100">
        <v>0.30329499999999998</v>
      </c>
      <c r="E100">
        <v>305</v>
      </c>
    </row>
    <row r="101" spans="4:5" x14ac:dyDescent="0.3">
      <c r="D101">
        <v>0.30762899999999999</v>
      </c>
      <c r="E101">
        <v>306</v>
      </c>
    </row>
    <row r="102" spans="4:5" x14ac:dyDescent="0.3">
      <c r="D102">
        <v>0.31195000000000001</v>
      </c>
      <c r="E102">
        <v>307</v>
      </c>
    </row>
    <row r="103" spans="4:5" x14ac:dyDescent="0.3">
      <c r="D103">
        <v>0.31625999999999999</v>
      </c>
      <c r="E103">
        <v>308</v>
      </c>
    </row>
    <row r="104" spans="4:5" x14ac:dyDescent="0.3">
      <c r="D104">
        <v>0.32055800000000001</v>
      </c>
      <c r="E104">
        <v>309</v>
      </c>
    </row>
    <row r="105" spans="4:5" x14ac:dyDescent="0.3">
      <c r="D105">
        <v>0.32484400000000002</v>
      </c>
      <c r="E105">
        <v>310</v>
      </c>
    </row>
    <row r="106" spans="4:5" x14ac:dyDescent="0.3">
      <c r="D106">
        <v>0.32911699999999999</v>
      </c>
      <c r="E106">
        <v>311</v>
      </c>
    </row>
    <row r="107" spans="4:5" x14ac:dyDescent="0.3">
      <c r="D107">
        <v>0.33337899999999998</v>
      </c>
      <c r="E107">
        <v>312</v>
      </c>
    </row>
    <row r="108" spans="4:5" x14ac:dyDescent="0.3">
      <c r="D108">
        <v>0.33762900000000001</v>
      </c>
      <c r="E108">
        <v>313</v>
      </c>
    </row>
    <row r="109" spans="4:5" x14ac:dyDescent="0.3">
      <c r="D109">
        <v>0.341866</v>
      </c>
      <c r="E109">
        <v>314</v>
      </c>
    </row>
    <row r="110" spans="4:5" x14ac:dyDescent="0.3">
      <c r="D110">
        <v>0.34609200000000001</v>
      </c>
      <c r="E110">
        <v>315</v>
      </c>
    </row>
    <row r="111" spans="4:5" x14ac:dyDescent="0.3">
      <c r="D111">
        <v>0.35030600000000001</v>
      </c>
      <c r="E111">
        <v>316</v>
      </c>
    </row>
    <row r="112" spans="4:5" x14ac:dyDescent="0.3">
      <c r="D112">
        <v>0.35450700000000002</v>
      </c>
      <c r="E112">
        <v>317</v>
      </c>
    </row>
    <row r="113" spans="4:5" x14ac:dyDescent="0.3">
      <c r="D113">
        <v>0.35869600000000001</v>
      </c>
      <c r="E113">
        <v>318</v>
      </c>
    </row>
    <row r="114" spans="4:5" x14ac:dyDescent="0.3">
      <c r="D114">
        <v>0.36287399999999997</v>
      </c>
      <c r="E114">
        <v>319</v>
      </c>
    </row>
    <row r="115" spans="4:5" x14ac:dyDescent="0.3">
      <c r="D115">
        <v>0.367039</v>
      </c>
      <c r="E115">
        <v>320</v>
      </c>
    </row>
    <row r="116" spans="4:5" x14ac:dyDescent="0.3">
      <c r="D116">
        <v>0.37119200000000002</v>
      </c>
      <c r="E116">
        <v>321</v>
      </c>
    </row>
    <row r="117" spans="4:5" x14ac:dyDescent="0.3">
      <c r="D117">
        <v>0.37533300000000003</v>
      </c>
      <c r="E117">
        <v>322</v>
      </c>
    </row>
    <row r="118" spans="4:5" x14ac:dyDescent="0.3">
      <c r="D118">
        <v>0.37946200000000002</v>
      </c>
      <c r="E118">
        <v>323</v>
      </c>
    </row>
    <row r="119" spans="4:5" x14ac:dyDescent="0.3">
      <c r="D119">
        <v>0.407802</v>
      </c>
      <c r="E119">
        <v>320</v>
      </c>
    </row>
    <row r="120" spans="4:5" x14ac:dyDescent="0.3">
      <c r="D120">
        <v>0.40787000000000001</v>
      </c>
      <c r="E120">
        <v>321</v>
      </c>
    </row>
    <row r="121" spans="4:5" x14ac:dyDescent="0.3">
      <c r="D121">
        <v>0.40795700000000001</v>
      </c>
      <c r="E121">
        <v>322</v>
      </c>
    </row>
    <row r="122" spans="4:5" x14ac:dyDescent="0.3">
      <c r="D122">
        <v>0.40806100000000001</v>
      </c>
      <c r="E122">
        <v>323</v>
      </c>
    </row>
    <row r="123" spans="4:5" x14ac:dyDescent="0.3">
      <c r="D123">
        <v>0.40818399999999999</v>
      </c>
      <c r="E123">
        <v>324</v>
      </c>
    </row>
    <row r="124" spans="4:5" x14ac:dyDescent="0.3">
      <c r="D124">
        <v>0.40832400000000002</v>
      </c>
      <c r="E124">
        <v>325</v>
      </c>
    </row>
    <row r="125" spans="4:5" x14ac:dyDescent="0.3">
      <c r="D125">
        <v>0.40848200000000001</v>
      </c>
      <c r="E125">
        <v>326</v>
      </c>
    </row>
    <row r="126" spans="4:5" x14ac:dyDescent="0.3">
      <c r="D126">
        <v>0.40865800000000002</v>
      </c>
      <c r="E126">
        <v>327</v>
      </c>
    </row>
    <row r="127" spans="4:5" x14ac:dyDescent="0.3">
      <c r="D127">
        <v>0.40885199999999999</v>
      </c>
      <c r="E127">
        <v>328</v>
      </c>
    </row>
    <row r="128" spans="4:5" x14ac:dyDescent="0.3">
      <c r="D128">
        <v>0.40906300000000001</v>
      </c>
      <c r="E128">
        <v>329</v>
      </c>
    </row>
    <row r="129" spans="4:5" x14ac:dyDescent="0.3">
      <c r="D129">
        <v>0.40929300000000002</v>
      </c>
      <c r="E129">
        <v>330</v>
      </c>
    </row>
    <row r="130" spans="4:5" x14ac:dyDescent="0.3">
      <c r="D130">
        <v>0.40954000000000002</v>
      </c>
      <c r="E130">
        <v>331</v>
      </c>
    </row>
    <row r="131" spans="4:5" x14ac:dyDescent="0.3">
      <c r="D131">
        <v>0.40980499999999997</v>
      </c>
      <c r="E131">
        <v>332</v>
      </c>
    </row>
    <row r="132" spans="4:5" x14ac:dyDescent="0.3">
      <c r="D132">
        <v>0.41008800000000001</v>
      </c>
      <c r="E132">
        <v>333</v>
      </c>
    </row>
    <row r="133" spans="4:5" x14ac:dyDescent="0.3">
      <c r="D133">
        <v>0.41038799999999998</v>
      </c>
      <c r="E133">
        <v>334</v>
      </c>
    </row>
    <row r="134" spans="4:5" x14ac:dyDescent="0.3">
      <c r="D134">
        <v>0.41070600000000002</v>
      </c>
      <c r="E134">
        <v>335</v>
      </c>
    </row>
    <row r="135" spans="4:5" x14ac:dyDescent="0.3">
      <c r="D135">
        <v>0.41104200000000002</v>
      </c>
      <c r="E135">
        <v>336</v>
      </c>
    </row>
    <row r="136" spans="4:5" x14ac:dyDescent="0.3">
      <c r="D136">
        <v>0.41139500000000001</v>
      </c>
      <c r="E136">
        <v>337</v>
      </c>
    </row>
    <row r="137" spans="4:5" x14ac:dyDescent="0.3">
      <c r="D137">
        <v>0.41176499999999999</v>
      </c>
      <c r="E137">
        <v>338</v>
      </c>
    </row>
    <row r="138" spans="4:5" x14ac:dyDescent="0.3">
      <c r="D138">
        <v>0.41215299999999999</v>
      </c>
      <c r="E138">
        <v>339</v>
      </c>
    </row>
    <row r="139" spans="4:5" x14ac:dyDescent="0.3">
      <c r="D139">
        <v>0.41255700000000001</v>
      </c>
      <c r="E139">
        <v>340</v>
      </c>
    </row>
    <row r="140" spans="4:5" x14ac:dyDescent="0.3">
      <c r="D140">
        <v>0.41297800000000001</v>
      </c>
      <c r="E140">
        <v>341</v>
      </c>
    </row>
    <row r="141" spans="4:5" x14ac:dyDescent="0.3">
      <c r="D141">
        <v>0.41341499999999998</v>
      </c>
      <c r="E141">
        <v>342</v>
      </c>
    </row>
    <row r="142" spans="4:5" x14ac:dyDescent="0.3">
      <c r="D142">
        <v>0.41386699999999998</v>
      </c>
      <c r="E142">
        <v>343</v>
      </c>
    </row>
    <row r="143" spans="4:5" x14ac:dyDescent="0.3">
      <c r="D143">
        <v>0.41433300000000001</v>
      </c>
      <c r="E143">
        <v>344</v>
      </c>
    </row>
    <row r="144" spans="4:5" x14ac:dyDescent="0.3">
      <c r="D144">
        <v>0.41481099999999999</v>
      </c>
      <c r="E144">
        <v>345</v>
      </c>
    </row>
    <row r="145" spans="4:5" x14ac:dyDescent="0.3">
      <c r="D145">
        <v>0.415296</v>
      </c>
      <c r="E145">
        <v>346</v>
      </c>
    </row>
    <row r="146" spans="4:5" x14ac:dyDescent="0.3">
      <c r="D146">
        <v>0.41577999999999998</v>
      </c>
      <c r="E146">
        <v>347</v>
      </c>
    </row>
    <row r="147" spans="4:5" x14ac:dyDescent="0.3">
      <c r="D147">
        <v>0.41623700000000002</v>
      </c>
      <c r="E147">
        <v>348</v>
      </c>
    </row>
    <row r="148" spans="4:5" x14ac:dyDescent="0.3">
      <c r="D148">
        <v>0.416578</v>
      </c>
      <c r="E148">
        <v>349</v>
      </c>
    </row>
    <row r="149" spans="4:5" x14ac:dyDescent="0.3">
      <c r="D149">
        <v>0.419819</v>
      </c>
      <c r="E149">
        <v>351</v>
      </c>
    </row>
    <row r="150" spans="4:5" x14ac:dyDescent="0.3">
      <c r="D150">
        <v>0.41950100000000001</v>
      </c>
      <c r="E150">
        <v>352</v>
      </c>
    </row>
    <row r="151" spans="4:5" x14ac:dyDescent="0.3">
      <c r="D151">
        <v>0.41993999999999998</v>
      </c>
      <c r="E151">
        <v>353</v>
      </c>
    </row>
    <row r="152" spans="4:5" x14ac:dyDescent="0.3">
      <c r="D152">
        <v>0.42051300000000003</v>
      </c>
      <c r="E152">
        <v>354</v>
      </c>
    </row>
    <row r="153" spans="4:5" x14ac:dyDescent="0.3">
      <c r="D153">
        <v>0.42114299999999999</v>
      </c>
      <c r="E153">
        <v>355</v>
      </c>
    </row>
    <row r="154" spans="4:5" x14ac:dyDescent="0.3">
      <c r="D154">
        <v>0.42181000000000002</v>
      </c>
      <c r="E154">
        <v>356</v>
      </c>
    </row>
    <row r="155" spans="4:5" x14ac:dyDescent="0.3">
      <c r="D155">
        <v>0.42250500000000002</v>
      </c>
      <c r="E155">
        <v>357</v>
      </c>
    </row>
    <row r="156" spans="4:5" x14ac:dyDescent="0.3">
      <c r="D156">
        <v>0.42322300000000002</v>
      </c>
      <c r="E156">
        <v>358</v>
      </c>
    </row>
    <row r="157" spans="4:5" x14ac:dyDescent="0.3">
      <c r="D157">
        <v>0.42396400000000001</v>
      </c>
      <c r="E157">
        <v>359</v>
      </c>
    </row>
    <row r="158" spans="4:5" x14ac:dyDescent="0.3">
      <c r="D158">
        <v>0.42472500000000002</v>
      </c>
      <c r="E158">
        <v>360</v>
      </c>
    </row>
    <row r="159" spans="4:5" x14ac:dyDescent="0.3">
      <c r="D159">
        <v>0.425506</v>
      </c>
      <c r="E159">
        <v>361</v>
      </c>
    </row>
    <row r="160" spans="4:5" x14ac:dyDescent="0.3">
      <c r="D160">
        <v>0.42630600000000002</v>
      </c>
      <c r="E160">
        <v>362</v>
      </c>
    </row>
    <row r="161" spans="4:5" x14ac:dyDescent="0.3">
      <c r="D161">
        <v>0.42712600000000001</v>
      </c>
      <c r="E161">
        <v>363</v>
      </c>
    </row>
    <row r="162" spans="4:5" x14ac:dyDescent="0.3">
      <c r="D162">
        <v>0.42796400000000001</v>
      </c>
      <c r="E162">
        <v>364</v>
      </c>
    </row>
    <row r="163" spans="4:5" x14ac:dyDescent="0.3">
      <c r="D163">
        <v>0.42882100000000001</v>
      </c>
      <c r="E163">
        <v>365</v>
      </c>
    </row>
    <row r="164" spans="4:5" x14ac:dyDescent="0.3">
      <c r="D164">
        <v>0.42969600000000002</v>
      </c>
      <c r="E164">
        <v>366</v>
      </c>
    </row>
    <row r="165" spans="4:5" x14ac:dyDescent="0.3">
      <c r="D165">
        <v>0.43058999999999997</v>
      </c>
      <c r="E165">
        <v>367</v>
      </c>
    </row>
    <row r="166" spans="4:5" x14ac:dyDescent="0.3">
      <c r="D166">
        <v>0.431502</v>
      </c>
      <c r="E166">
        <v>368</v>
      </c>
    </row>
    <row r="167" spans="4:5" x14ac:dyDescent="0.3">
      <c r="D167">
        <v>0.43243300000000001</v>
      </c>
      <c r="E167">
        <v>369</v>
      </c>
    </row>
    <row r="168" spans="4:5" x14ac:dyDescent="0.3">
      <c r="D168">
        <v>0.43338199999999999</v>
      </c>
      <c r="E168">
        <v>370</v>
      </c>
    </row>
    <row r="169" spans="4:5" x14ac:dyDescent="0.3">
      <c r="D169">
        <v>0.43434899999999999</v>
      </c>
      <c r="E169">
        <v>371</v>
      </c>
    </row>
    <row r="170" spans="4:5" x14ac:dyDescent="0.3">
      <c r="D170">
        <v>0.435334</v>
      </c>
      <c r="E170">
        <v>372</v>
      </c>
    </row>
    <row r="171" spans="4:5" x14ac:dyDescent="0.3">
      <c r="D171">
        <v>0.436338</v>
      </c>
      <c r="E171">
        <v>373</v>
      </c>
    </row>
    <row r="172" spans="4:5" x14ac:dyDescent="0.3">
      <c r="D172">
        <v>0.437359</v>
      </c>
      <c r="E172">
        <v>374</v>
      </c>
    </row>
    <row r="173" spans="4:5" x14ac:dyDescent="0.3">
      <c r="D173">
        <v>0.43839899999999998</v>
      </c>
      <c r="E173">
        <v>375</v>
      </c>
    </row>
    <row r="174" spans="4:5" x14ac:dyDescent="0.3">
      <c r="D174">
        <v>0.43945699999999999</v>
      </c>
      <c r="E174">
        <v>376</v>
      </c>
    </row>
    <row r="175" spans="4:5" x14ac:dyDescent="0.3">
      <c r="D175">
        <v>0.44053199999999998</v>
      </c>
      <c r="E175">
        <v>377</v>
      </c>
    </row>
    <row r="176" spans="4:5" x14ac:dyDescent="0.3">
      <c r="D176">
        <v>0.44162600000000002</v>
      </c>
      <c r="E176">
        <v>378</v>
      </c>
    </row>
    <row r="177" spans="4:5" x14ac:dyDescent="0.3">
      <c r="D177">
        <v>0.44273800000000002</v>
      </c>
      <c r="E177">
        <v>379</v>
      </c>
    </row>
    <row r="178" spans="4:5" x14ac:dyDescent="0.3">
      <c r="D178">
        <v>0.44386900000000001</v>
      </c>
      <c r="E178">
        <v>380</v>
      </c>
    </row>
    <row r="179" spans="4:5" x14ac:dyDescent="0.3">
      <c r="D179">
        <v>0.445017</v>
      </c>
      <c r="E179">
        <v>381</v>
      </c>
    </row>
    <row r="180" spans="4:5" x14ac:dyDescent="0.3">
      <c r="D180">
        <v>0.446183</v>
      </c>
      <c r="E180">
        <v>382</v>
      </c>
    </row>
    <row r="181" spans="4:5" x14ac:dyDescent="0.3">
      <c r="D181">
        <v>0.44736700000000001</v>
      </c>
      <c r="E181">
        <v>383</v>
      </c>
    </row>
    <row r="182" spans="4:5" x14ac:dyDescent="0.3">
      <c r="D182">
        <v>0.44857000000000002</v>
      </c>
      <c r="E182">
        <v>384</v>
      </c>
    </row>
    <row r="183" spans="4:5" x14ac:dyDescent="0.3">
      <c r="D183">
        <v>0.44979000000000002</v>
      </c>
      <c r="E183">
        <v>385</v>
      </c>
    </row>
    <row r="184" spans="4:5" x14ac:dyDescent="0.3">
      <c r="D184">
        <v>0.45102799999999998</v>
      </c>
      <c r="E184">
        <v>386</v>
      </c>
    </row>
    <row r="185" spans="4:5" x14ac:dyDescent="0.3">
      <c r="D185">
        <v>0.45228499999999999</v>
      </c>
      <c r="E185">
        <v>387</v>
      </c>
    </row>
    <row r="186" spans="4:5" x14ac:dyDescent="0.3">
      <c r="D186">
        <v>0.45355899999999999</v>
      </c>
      <c r="E186">
        <v>388</v>
      </c>
    </row>
    <row r="187" spans="4:5" x14ac:dyDescent="0.3">
      <c r="D187">
        <v>0.45485199999999998</v>
      </c>
      <c r="E187">
        <v>389</v>
      </c>
    </row>
    <row r="188" spans="4:5" x14ac:dyDescent="0.3">
      <c r="D188">
        <v>0.45616200000000001</v>
      </c>
      <c r="E188">
        <v>390</v>
      </c>
    </row>
    <row r="189" spans="4:5" x14ac:dyDescent="0.3">
      <c r="D189">
        <v>0.45749099999999998</v>
      </c>
      <c r="E189">
        <v>391</v>
      </c>
    </row>
    <row r="190" spans="4:5" x14ac:dyDescent="0.3">
      <c r="D190">
        <v>0.45883699999999999</v>
      </c>
      <c r="E190">
        <v>392</v>
      </c>
    </row>
    <row r="191" spans="4:5" x14ac:dyDescent="0.3">
      <c r="D191">
        <v>0.460202</v>
      </c>
      <c r="E191">
        <v>393</v>
      </c>
    </row>
    <row r="192" spans="4:5" x14ac:dyDescent="0.3">
      <c r="D192">
        <v>0.46298499999999998</v>
      </c>
      <c r="E192">
        <v>395</v>
      </c>
    </row>
    <row r="193" spans="4:5" x14ac:dyDescent="0.3">
      <c r="D193">
        <v>0.46440399999999998</v>
      </c>
      <c r="E193">
        <v>396</v>
      </c>
    </row>
    <row r="194" spans="4:5" x14ac:dyDescent="0.3">
      <c r="D194">
        <v>0.46584100000000001</v>
      </c>
      <c r="E194">
        <v>397</v>
      </c>
    </row>
    <row r="195" spans="4:5" x14ac:dyDescent="0.3">
      <c r="D195">
        <v>0.46729500000000002</v>
      </c>
      <c r="E195">
        <v>398</v>
      </c>
    </row>
    <row r="196" spans="4:5" x14ac:dyDescent="0.3">
      <c r="D196">
        <v>0.46876800000000002</v>
      </c>
      <c r="E196">
        <v>399</v>
      </c>
    </row>
    <row r="197" spans="4:5" x14ac:dyDescent="0.3">
      <c r="D197">
        <v>0.47025899999999998</v>
      </c>
      <c r="E197">
        <v>400</v>
      </c>
    </row>
    <row r="198" spans="4:5" x14ac:dyDescent="0.3">
      <c r="D198">
        <v>0.47176699999999999</v>
      </c>
      <c r="E198">
        <v>401</v>
      </c>
    </row>
    <row r="199" spans="4:5" x14ac:dyDescent="0.3">
      <c r="D199">
        <v>0.47329399999999999</v>
      </c>
      <c r="E199">
        <v>402</v>
      </c>
    </row>
    <row r="200" spans="4:5" x14ac:dyDescent="0.3">
      <c r="D200">
        <v>0.47483900000000001</v>
      </c>
      <c r="E200">
        <v>403</v>
      </c>
    </row>
    <row r="201" spans="4:5" x14ac:dyDescent="0.3">
      <c r="D201">
        <v>0.47640199999999999</v>
      </c>
      <c r="E201">
        <v>404</v>
      </c>
    </row>
    <row r="202" spans="4:5" x14ac:dyDescent="0.3">
      <c r="D202">
        <v>0.47798200000000002</v>
      </c>
      <c r="E202">
        <v>405</v>
      </c>
    </row>
    <row r="203" spans="4:5" x14ac:dyDescent="0.3">
      <c r="D203">
        <v>0.47958099999999998</v>
      </c>
      <c r="E203">
        <v>406</v>
      </c>
    </row>
    <row r="204" spans="4:5" x14ac:dyDescent="0.3">
      <c r="D204">
        <v>0.48119800000000001</v>
      </c>
      <c r="E204">
        <v>407</v>
      </c>
    </row>
    <row r="205" spans="4:5" x14ac:dyDescent="0.3">
      <c r="D205">
        <v>0.48283300000000001</v>
      </c>
      <c r="E205">
        <v>408</v>
      </c>
    </row>
    <row r="206" spans="4:5" x14ac:dyDescent="0.3">
      <c r="D206">
        <v>0.48448600000000003</v>
      </c>
      <c r="E206">
        <v>409</v>
      </c>
    </row>
    <row r="207" spans="4:5" x14ac:dyDescent="0.3">
      <c r="D207">
        <v>0.48615599999999998</v>
      </c>
      <c r="E207">
        <v>410</v>
      </c>
    </row>
    <row r="208" spans="4:5" x14ac:dyDescent="0.3">
      <c r="D208">
        <v>0.48784499999999997</v>
      </c>
      <c r="E208">
        <v>411</v>
      </c>
    </row>
    <row r="209" spans="4:5" x14ac:dyDescent="0.3">
      <c r="D209">
        <v>0.48955199999999999</v>
      </c>
      <c r="E209">
        <v>412</v>
      </c>
    </row>
    <row r="210" spans="4:5" x14ac:dyDescent="0.3">
      <c r="D210">
        <v>0.49127700000000002</v>
      </c>
      <c r="E210">
        <v>413</v>
      </c>
    </row>
    <row r="211" spans="4:5" x14ac:dyDescent="0.3">
      <c r="D211">
        <v>0.49302000000000001</v>
      </c>
      <c r="E211">
        <v>414</v>
      </c>
    </row>
    <row r="212" spans="4:5" x14ac:dyDescent="0.3">
      <c r="D212">
        <v>0.49478100000000003</v>
      </c>
      <c r="E212">
        <v>415</v>
      </c>
    </row>
    <row r="213" spans="4:5" x14ac:dyDescent="0.3">
      <c r="D213">
        <v>0.49655899999999997</v>
      </c>
      <c r="E213">
        <v>416</v>
      </c>
    </row>
    <row r="214" spans="4:5" x14ac:dyDescent="0.3">
      <c r="D214">
        <v>0.49835600000000002</v>
      </c>
      <c r="E214">
        <v>417</v>
      </c>
    </row>
    <row r="215" spans="4:5" x14ac:dyDescent="0.3">
      <c r="D215">
        <v>0.50017100000000003</v>
      </c>
      <c r="E215">
        <v>418</v>
      </c>
    </row>
    <row r="216" spans="4:5" x14ac:dyDescent="0.3">
      <c r="D216">
        <v>0.50200400000000001</v>
      </c>
      <c r="E216">
        <v>419</v>
      </c>
    </row>
    <row r="217" spans="4:5" x14ac:dyDescent="0.3">
      <c r="D217">
        <v>0.50385500000000005</v>
      </c>
      <c r="E217">
        <v>420</v>
      </c>
    </row>
    <row r="218" spans="4:5" x14ac:dyDescent="0.3">
      <c r="D218">
        <v>0.50572399999999995</v>
      </c>
      <c r="E218">
        <v>421</v>
      </c>
    </row>
    <row r="219" spans="4:5" x14ac:dyDescent="0.3">
      <c r="D219">
        <v>0.50761100000000003</v>
      </c>
      <c r="E219">
        <v>422</v>
      </c>
    </row>
    <row r="220" spans="4:5" x14ac:dyDescent="0.3">
      <c r="D220">
        <v>0.50951500000000005</v>
      </c>
      <c r="E220">
        <v>423</v>
      </c>
    </row>
    <row r="221" spans="4:5" x14ac:dyDescent="0.3">
      <c r="D221">
        <v>0.51143799999999995</v>
      </c>
      <c r="E221">
        <v>424</v>
      </c>
    </row>
    <row r="222" spans="4:5" x14ac:dyDescent="0.3">
      <c r="D222">
        <v>0.51337900000000003</v>
      </c>
      <c r="E222">
        <v>425</v>
      </c>
    </row>
    <row r="223" spans="4:5" x14ac:dyDescent="0.3">
      <c r="D223">
        <v>0.51533799999999996</v>
      </c>
      <c r="E223">
        <v>426</v>
      </c>
    </row>
    <row r="224" spans="4:5" x14ac:dyDescent="0.3">
      <c r="D224">
        <v>0.51731499999999997</v>
      </c>
      <c r="E224">
        <v>427</v>
      </c>
    </row>
    <row r="225" spans="4:5" x14ac:dyDescent="0.3">
      <c r="D225">
        <v>0.51931000000000005</v>
      </c>
      <c r="E225">
        <v>428</v>
      </c>
    </row>
    <row r="226" spans="4:5" x14ac:dyDescent="0.3">
      <c r="D226">
        <v>0.52132299999999998</v>
      </c>
      <c r="E226">
        <v>429</v>
      </c>
    </row>
    <row r="227" spans="4:5" x14ac:dyDescent="0.3">
      <c r="D227">
        <v>0.52335399999999999</v>
      </c>
      <c r="E227">
        <v>430</v>
      </c>
    </row>
    <row r="228" spans="4:5" x14ac:dyDescent="0.3">
      <c r="D228">
        <v>0.52540299999999995</v>
      </c>
      <c r="E228">
        <v>431</v>
      </c>
    </row>
    <row r="229" spans="4:5" x14ac:dyDescent="0.3">
      <c r="D229">
        <v>0.52746899999999997</v>
      </c>
      <c r="E229">
        <v>432</v>
      </c>
    </row>
    <row r="230" spans="4:5" x14ac:dyDescent="0.3">
      <c r="D230">
        <v>0.52955399999999997</v>
      </c>
      <c r="E230">
        <v>433</v>
      </c>
    </row>
    <row r="231" spans="4:5" x14ac:dyDescent="0.3">
      <c r="D231">
        <v>0.53165700000000005</v>
      </c>
      <c r="E231">
        <v>434</v>
      </c>
    </row>
    <row r="232" spans="4:5" x14ac:dyDescent="0.3">
      <c r="D232">
        <v>0.53377799999999997</v>
      </c>
      <c r="E232">
        <v>435</v>
      </c>
    </row>
    <row r="233" spans="4:5" x14ac:dyDescent="0.3">
      <c r="D233">
        <v>0.53591699999999998</v>
      </c>
      <c r="E233">
        <v>436</v>
      </c>
    </row>
    <row r="234" spans="4:5" x14ac:dyDescent="0.3">
      <c r="D234">
        <v>0.53807400000000005</v>
      </c>
      <c r="E234">
        <v>437</v>
      </c>
    </row>
    <row r="235" spans="4:5" x14ac:dyDescent="0.3">
      <c r="D235">
        <v>0.54024899999999998</v>
      </c>
      <c r="E235">
        <v>438</v>
      </c>
    </row>
    <row r="236" spans="4:5" x14ac:dyDescent="0.3">
      <c r="D236">
        <v>0.54244199999999998</v>
      </c>
      <c r="E236">
        <v>439</v>
      </c>
    </row>
    <row r="237" spans="4:5" x14ac:dyDescent="0.3">
      <c r="D237">
        <v>0.54465300000000005</v>
      </c>
      <c r="E237">
        <v>440</v>
      </c>
    </row>
    <row r="238" spans="4:5" x14ac:dyDescent="0.3">
      <c r="D238">
        <v>0.54688199999999998</v>
      </c>
      <c r="E238">
        <v>441</v>
      </c>
    </row>
    <row r="239" spans="4:5" x14ac:dyDescent="0.3">
      <c r="D239">
        <v>0.54912899999999998</v>
      </c>
      <c r="E239">
        <v>442</v>
      </c>
    </row>
    <row r="240" spans="4:5" x14ac:dyDescent="0.3">
      <c r="D240">
        <v>0.55139400000000005</v>
      </c>
      <c r="E240">
        <v>443</v>
      </c>
    </row>
    <row r="241" spans="4:5" x14ac:dyDescent="0.3">
      <c r="D241">
        <v>0.55367699999999997</v>
      </c>
      <c r="E241">
        <v>444</v>
      </c>
    </row>
    <row r="242" spans="4:5" x14ac:dyDescent="0.3">
      <c r="D242">
        <v>0.55597700000000005</v>
      </c>
      <c r="E242">
        <v>445</v>
      </c>
    </row>
    <row r="243" spans="4:5" x14ac:dyDescent="0.3">
      <c r="D243">
        <v>0.55829600000000001</v>
      </c>
      <c r="E243">
        <v>446</v>
      </c>
    </row>
    <row r="244" spans="4:5" x14ac:dyDescent="0.3">
      <c r="D244">
        <v>0.56063300000000005</v>
      </c>
      <c r="E244">
        <v>447</v>
      </c>
    </row>
    <row r="245" spans="4:5" x14ac:dyDescent="0.3">
      <c r="D245">
        <v>0.56298800000000004</v>
      </c>
      <c r="E245">
        <v>448</v>
      </c>
    </row>
    <row r="246" spans="4:5" x14ac:dyDescent="0.3">
      <c r="D246">
        <v>0.500413</v>
      </c>
      <c r="E246">
        <v>423</v>
      </c>
    </row>
    <row r="247" spans="4:5" x14ac:dyDescent="0.3">
      <c r="D247">
        <v>0.50360700000000003</v>
      </c>
      <c r="E247">
        <v>424</v>
      </c>
    </row>
    <row r="248" spans="4:5" x14ac:dyDescent="0.3">
      <c r="D248">
        <v>0.50680499999999995</v>
      </c>
      <c r="E248">
        <v>425</v>
      </c>
    </row>
    <row r="249" spans="4:5" x14ac:dyDescent="0.3">
      <c r="D249">
        <v>0.51000699999999999</v>
      </c>
      <c r="E249">
        <v>426</v>
      </c>
    </row>
    <row r="250" spans="4:5" x14ac:dyDescent="0.3">
      <c r="D250">
        <v>0.513212</v>
      </c>
      <c r="E250">
        <v>427</v>
      </c>
    </row>
    <row r="251" spans="4:5" x14ac:dyDescent="0.3">
      <c r="D251">
        <v>0.51642200000000005</v>
      </c>
      <c r="E251">
        <v>428</v>
      </c>
    </row>
    <row r="252" spans="4:5" x14ac:dyDescent="0.3">
      <c r="D252">
        <v>0.51963599999999999</v>
      </c>
      <c r="E252">
        <v>429</v>
      </c>
    </row>
    <row r="253" spans="4:5" x14ac:dyDescent="0.3">
      <c r="D253">
        <v>0.52285400000000004</v>
      </c>
      <c r="E253">
        <v>430</v>
      </c>
    </row>
    <row r="254" spans="4:5" x14ac:dyDescent="0.3">
      <c r="D254">
        <v>0.52607599999999999</v>
      </c>
      <c r="E254">
        <v>431</v>
      </c>
    </row>
    <row r="255" spans="4:5" x14ac:dyDescent="0.3">
      <c r="D255">
        <v>0.52930200000000005</v>
      </c>
      <c r="E255">
        <v>432</v>
      </c>
    </row>
    <row r="256" spans="4:5" x14ac:dyDescent="0.3">
      <c r="D256">
        <v>0.53253099999999998</v>
      </c>
      <c r="E256">
        <v>433</v>
      </c>
    </row>
    <row r="257" spans="4:5" x14ac:dyDescent="0.3">
      <c r="D257">
        <v>0.53576500000000005</v>
      </c>
      <c r="E257">
        <v>434</v>
      </c>
    </row>
    <row r="258" spans="4:5" x14ac:dyDescent="0.3">
      <c r="D258">
        <v>0.53900300000000001</v>
      </c>
      <c r="E258">
        <v>435</v>
      </c>
    </row>
    <row r="259" spans="4:5" x14ac:dyDescent="0.3">
      <c r="D259">
        <v>0.54224499999999998</v>
      </c>
      <c r="E259">
        <v>436</v>
      </c>
    </row>
    <row r="260" spans="4:5" x14ac:dyDescent="0.3">
      <c r="D260">
        <v>0.54549099999999995</v>
      </c>
      <c r="E260">
        <v>437</v>
      </c>
    </row>
    <row r="261" spans="4:5" x14ac:dyDescent="0.3">
      <c r="D261">
        <v>0.54874100000000003</v>
      </c>
      <c r="E261">
        <v>438</v>
      </c>
    </row>
    <row r="262" spans="4:5" x14ac:dyDescent="0.3">
      <c r="D262">
        <v>0.55199500000000001</v>
      </c>
      <c r="E262">
        <v>439</v>
      </c>
    </row>
    <row r="263" spans="4:5" x14ac:dyDescent="0.3">
      <c r="D263">
        <v>0.555253</v>
      </c>
      <c r="E263">
        <v>440</v>
      </c>
    </row>
    <row r="264" spans="4:5" x14ac:dyDescent="0.3">
      <c r="D264">
        <v>0.55851499999999998</v>
      </c>
      <c r="E264">
        <v>441</v>
      </c>
    </row>
    <row r="265" spans="4:5" x14ac:dyDescent="0.3">
      <c r="D265">
        <v>0.56177999999999995</v>
      </c>
      <c r="E265">
        <v>442</v>
      </c>
    </row>
    <row r="266" spans="4:5" x14ac:dyDescent="0.3">
      <c r="D266">
        <v>0.56505000000000005</v>
      </c>
      <c r="E266">
        <v>443</v>
      </c>
    </row>
    <row r="267" spans="4:5" x14ac:dyDescent="0.3">
      <c r="D267">
        <v>0.56832400000000005</v>
      </c>
      <c r="E267">
        <v>444</v>
      </c>
    </row>
    <row r="268" spans="4:5" x14ac:dyDescent="0.3">
      <c r="D268">
        <v>0.57160200000000005</v>
      </c>
      <c r="E268">
        <v>445</v>
      </c>
    </row>
    <row r="269" spans="4:5" x14ac:dyDescent="0.3">
      <c r="D269">
        <v>0.57488399999999995</v>
      </c>
      <c r="E269">
        <v>446</v>
      </c>
    </row>
    <row r="270" spans="4:5" x14ac:dyDescent="0.3">
      <c r="D270">
        <v>0.60925099999999999</v>
      </c>
      <c r="E270">
        <v>470</v>
      </c>
    </row>
    <row r="271" spans="4:5" x14ac:dyDescent="0.3">
      <c r="D271">
        <v>0.61000500000000002</v>
      </c>
      <c r="E271">
        <v>471</v>
      </c>
    </row>
    <row r="272" spans="4:5" x14ac:dyDescent="0.3">
      <c r="D272">
        <v>0.61074700000000004</v>
      </c>
      <c r="E272">
        <v>472</v>
      </c>
    </row>
    <row r="273" spans="4:5" x14ac:dyDescent="0.3">
      <c r="D273">
        <v>0.61147700000000005</v>
      </c>
      <c r="E273">
        <v>473</v>
      </c>
    </row>
    <row r="274" spans="4:5" x14ac:dyDescent="0.3">
      <c r="D274">
        <v>0.61219500000000004</v>
      </c>
      <c r="E274">
        <v>474</v>
      </c>
    </row>
    <row r="275" spans="4:5" x14ac:dyDescent="0.3">
      <c r="D275">
        <v>0.61290100000000003</v>
      </c>
      <c r="E275">
        <v>475</v>
      </c>
    </row>
    <row r="276" spans="4:5" x14ac:dyDescent="0.3">
      <c r="D276">
        <v>0.613595</v>
      </c>
      <c r="E276">
        <v>476</v>
      </c>
    </row>
    <row r="277" spans="4:5" x14ac:dyDescent="0.3">
      <c r="D277">
        <v>0.61427699999999996</v>
      </c>
      <c r="E277">
        <v>477</v>
      </c>
    </row>
    <row r="278" spans="4:5" x14ac:dyDescent="0.3">
      <c r="D278">
        <v>0.61494700000000002</v>
      </c>
      <c r="E278">
        <v>478</v>
      </c>
    </row>
    <row r="279" spans="4:5" x14ac:dyDescent="0.3">
      <c r="D279">
        <v>0.61560499999999996</v>
      </c>
      <c r="E279">
        <v>479</v>
      </c>
    </row>
    <row r="280" spans="4:5" x14ac:dyDescent="0.3">
      <c r="D280">
        <v>0.61625099999999999</v>
      </c>
      <c r="E280">
        <v>480</v>
      </c>
    </row>
    <row r="281" spans="4:5" x14ac:dyDescent="0.3">
      <c r="D281">
        <v>0.61688500000000002</v>
      </c>
      <c r="E281">
        <v>481</v>
      </c>
    </row>
    <row r="282" spans="4:5" x14ac:dyDescent="0.3">
      <c r="D282">
        <v>0.61750700000000003</v>
      </c>
      <c r="E282">
        <v>482</v>
      </c>
    </row>
    <row r="283" spans="4:5" x14ac:dyDescent="0.3">
      <c r="D283">
        <v>0.61811700000000003</v>
      </c>
      <c r="E283">
        <v>483</v>
      </c>
    </row>
    <row r="284" spans="4:5" x14ac:dyDescent="0.3">
      <c r="D284">
        <v>0.61871500000000001</v>
      </c>
      <c r="E284">
        <v>484</v>
      </c>
    </row>
    <row r="285" spans="4:5" x14ac:dyDescent="0.3">
      <c r="D285">
        <v>0.61930099999999999</v>
      </c>
      <c r="E285">
        <v>485</v>
      </c>
    </row>
    <row r="286" spans="4:5" x14ac:dyDescent="0.3">
      <c r="D286">
        <v>0.61987499999999995</v>
      </c>
      <c r="E286">
        <v>486</v>
      </c>
    </row>
    <row r="287" spans="4:5" x14ac:dyDescent="0.3">
      <c r="D287">
        <v>0.62043700000000002</v>
      </c>
      <c r="E287">
        <v>487</v>
      </c>
    </row>
    <row r="288" spans="4:5" x14ac:dyDescent="0.3">
      <c r="D288">
        <v>0.62098699999999996</v>
      </c>
      <c r="E288">
        <v>488</v>
      </c>
    </row>
    <row r="289" spans="4:5" x14ac:dyDescent="0.3">
      <c r="D289">
        <v>0.62152499999999999</v>
      </c>
      <c r="E289">
        <v>489</v>
      </c>
    </row>
    <row r="290" spans="4:5" x14ac:dyDescent="0.3">
      <c r="D290">
        <v>0.62205100000000002</v>
      </c>
      <c r="E290">
        <v>490</v>
      </c>
    </row>
    <row r="291" spans="4:5" x14ac:dyDescent="0.3">
      <c r="D291">
        <v>0.62256500000000004</v>
      </c>
      <c r="E291">
        <v>491</v>
      </c>
    </row>
    <row r="292" spans="4:5" x14ac:dyDescent="0.3">
      <c r="D292">
        <v>0.62306700000000004</v>
      </c>
      <c r="E292">
        <v>492</v>
      </c>
    </row>
    <row r="293" spans="4:5" x14ac:dyDescent="0.3">
      <c r="D293">
        <v>0.62355700000000003</v>
      </c>
      <c r="E293">
        <v>493</v>
      </c>
    </row>
    <row r="294" spans="4:5" x14ac:dyDescent="0.3">
      <c r="D294">
        <v>0.62403500000000001</v>
      </c>
      <c r="E294">
        <v>494</v>
      </c>
    </row>
    <row r="295" spans="4:5" x14ac:dyDescent="0.3">
      <c r="D295">
        <v>0.62450099999999997</v>
      </c>
      <c r="E295">
        <v>495</v>
      </c>
    </row>
    <row r="296" spans="4:5" x14ac:dyDescent="0.3">
      <c r="D296">
        <v>0.62495500000000004</v>
      </c>
      <c r="E296">
        <v>496</v>
      </c>
    </row>
    <row r="297" spans="4:5" x14ac:dyDescent="0.3">
      <c r="D297">
        <v>0.62539699999999998</v>
      </c>
      <c r="E297">
        <v>497</v>
      </c>
    </row>
    <row r="298" spans="4:5" x14ac:dyDescent="0.3">
      <c r="D298">
        <v>0.62582700000000002</v>
      </c>
      <c r="E298">
        <v>498</v>
      </c>
    </row>
    <row r="299" spans="4:5" x14ac:dyDescent="0.3">
      <c r="D299">
        <v>0.62624500000000005</v>
      </c>
      <c r="E299">
        <v>499</v>
      </c>
    </row>
    <row r="300" spans="4:5" x14ac:dyDescent="0.3">
      <c r="D300">
        <v>0.62665099999999996</v>
      </c>
      <c r="E300">
        <v>500</v>
      </c>
    </row>
    <row r="301" spans="4:5" x14ac:dyDescent="0.3">
      <c r="D301">
        <v>0.62704499999999996</v>
      </c>
      <c r="E301">
        <v>501</v>
      </c>
    </row>
    <row r="302" spans="4:5" x14ac:dyDescent="0.3">
      <c r="D302">
        <v>0.62742699999999996</v>
      </c>
      <c r="E302">
        <v>502</v>
      </c>
    </row>
    <row r="303" spans="4:5" x14ac:dyDescent="0.3">
      <c r="D303">
        <v>0.62779700000000005</v>
      </c>
      <c r="E303">
        <v>503</v>
      </c>
    </row>
    <row r="304" spans="4:5" x14ac:dyDescent="0.3">
      <c r="D304">
        <v>0.62815500000000002</v>
      </c>
      <c r="E304">
        <v>504</v>
      </c>
    </row>
    <row r="305" spans="4:5" x14ac:dyDescent="0.3">
      <c r="D305">
        <v>0.62850099999999998</v>
      </c>
      <c r="E305">
        <v>505</v>
      </c>
    </row>
    <row r="306" spans="4:5" x14ac:dyDescent="0.3">
      <c r="D306">
        <v>0.62883500000000003</v>
      </c>
      <c r="E306">
        <v>506</v>
      </c>
    </row>
    <row r="307" spans="4:5" x14ac:dyDescent="0.3">
      <c r="D307">
        <v>0.62915699999999997</v>
      </c>
      <c r="E307">
        <v>507</v>
      </c>
    </row>
    <row r="308" spans="4:5" x14ac:dyDescent="0.3">
      <c r="D308">
        <v>0.629467</v>
      </c>
      <c r="E308">
        <v>508</v>
      </c>
    </row>
    <row r="309" spans="4:5" x14ac:dyDescent="0.3">
      <c r="D309">
        <v>0.62976500000000002</v>
      </c>
      <c r="E309">
        <v>509</v>
      </c>
    </row>
    <row r="310" spans="4:5" x14ac:dyDescent="0.3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2024-03-15T14:16:46Z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